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spaceDESL\Publications\Colloc\2023\Fichiers mis en forme\Chapitre_4_Comptes\"/>
    </mc:Choice>
  </mc:AlternateContent>
  <bookViews>
    <workbookView xWindow="0" yWindow="0" windowWidth="19200" windowHeight="7935" tabRatio="860" firstSheet="30" activeTab="39"/>
  </bookViews>
  <sheets>
    <sheet name="4" sheetId="1" r:id="rId1"/>
    <sheet name="Définitions" sheetId="2" r:id="rId2"/>
    <sheet name="Chiffres clés" sheetId="47" r:id="rId3"/>
    <sheet name="4.1 Ens" sheetId="11" r:id="rId4"/>
    <sheet name="4.1 Série" sheetId="32" r:id="rId5"/>
    <sheet name="4.2 Comm" sheetId="3" r:id="rId6"/>
    <sheet name="4.2 Série" sheetId="27" r:id="rId7"/>
    <sheet name="4.2a" sheetId="4" r:id="rId8"/>
    <sheet name="4.2b" sheetId="5" r:id="rId9"/>
    <sheet name="4.3 GFP" sheetId="6" r:id="rId10"/>
    <sheet name="4.3 Série" sheetId="28" r:id="rId11"/>
    <sheet name="4.4 Sec Co" sheetId="7" r:id="rId12"/>
    <sheet name="4.4 Série" sheetId="29" r:id="rId13"/>
    <sheet name="4.5 Dept" sheetId="9" r:id="rId14"/>
    <sheet name="4.5 Série" sheetId="30" r:id="rId15"/>
    <sheet name="4.6 Reg" sheetId="10" r:id="rId16"/>
    <sheet name="4.6 Série" sheetId="31" r:id="rId17"/>
    <sheet name="4.7a Ratios Comm " sheetId="22" r:id="rId18"/>
    <sheet name="4.7b Ratios tour" sheetId="23" r:id="rId19"/>
    <sheet name="4.7c Ratios Gfp" sheetId="24" r:id="rId20"/>
    <sheet name="4.8 Ratios DepReg" sheetId="25" r:id="rId21"/>
    <sheet name="4.9 Synd" sheetId="12" r:id="rId22"/>
    <sheet name="4.9 Série" sheetId="33" r:id="rId23"/>
    <sheet name="4.10 Ens+Synd" sheetId="13" r:id="rId24"/>
    <sheet name="4.10 Série" sheetId="26" r:id="rId25"/>
    <sheet name="4.11 BA" sheetId="14" r:id="rId26"/>
    <sheet name="4.11 Série" sheetId="34" r:id="rId27"/>
    <sheet name="4.12 Consol" sheetId="15" r:id="rId28"/>
    <sheet name="4.12 Série" sheetId="35" r:id="rId29"/>
    <sheet name="4.12R par région" sheetId="46" r:id="rId30"/>
    <sheet name="4.13a Fonc Comm" sheetId="16" r:id="rId31"/>
    <sheet name="4.13a Série" sheetId="36" r:id="rId32"/>
    <sheet name="4.13b Fonc GFP" sheetId="17" r:id="rId33"/>
    <sheet name="4.13b Série" sheetId="37" r:id="rId34"/>
    <sheet name="4.13c Fonc Dept" sheetId="18" r:id="rId35"/>
    <sheet name="4.13c Série" sheetId="38" r:id="rId36"/>
    <sheet name="4.13d Fonc REG" sheetId="19" r:id="rId37"/>
    <sheet name="4.13d Série" sheetId="39" r:id="rId38"/>
    <sheet name="4.13e Fonc Ens" sheetId="20" r:id="rId39"/>
    <sheet name="4.13f Fonc Synd et BA" sheetId="21" r:id="rId40"/>
    <sheet name="4.13f série" sheetId="41" r:id="rId41"/>
    <sheet name="Corresp fonction Comm M14-M57" sheetId="42" r:id="rId42"/>
    <sheet name="Corresp fonction GFP M14-M57" sheetId="43" r:id="rId43"/>
    <sheet name="Corresp fonction DEPT M52-M57" sheetId="44" r:id="rId44"/>
    <sheet name="Corresp fonction REG M71-M57" sheetId="45" r:id="rId45"/>
  </sheets>
  <externalReferences>
    <externalReference r:id="rId46"/>
    <externalReference r:id="rId47"/>
  </externalReferences>
  <definedNames>
    <definedName name="_xlnm.Print_Area" localSheetId="0">'4'!$A$7:$K$62</definedName>
    <definedName name="_xlnm.Print_Area" localSheetId="3">'4.1 Ens'!$A$1:$H$52</definedName>
    <definedName name="_xlnm.Print_Area" localSheetId="23">'4.10 Ens+Synd'!$A$1:$H$51</definedName>
    <definedName name="_xlnm.Print_Area" localSheetId="25">'4.11 BA'!$A$1:$H$44</definedName>
    <definedName name="_xlnm.Print_Area" localSheetId="27">'4.12 Consol'!$A$1:$H$44</definedName>
    <definedName name="_xlnm.Print_Area" localSheetId="30">'4.13a Fonc Comm'!$A$1:$G$69</definedName>
    <definedName name="_xlnm.Print_Area" localSheetId="32">'4.13b Fonc GFP'!$A$1:$G$69</definedName>
    <definedName name="_xlnm.Print_Area" localSheetId="34">'4.13c Fonc Dept'!$A$1:$G$68</definedName>
    <definedName name="_xlnm.Print_Area" localSheetId="36">'4.13d Fonc REG'!$A$1:$G$64</definedName>
    <definedName name="_xlnm.Print_Area" localSheetId="38">'4.13e Fonc Ens'!$A$1:$F$50</definedName>
    <definedName name="_xlnm.Print_Area" localSheetId="39">'4.13f Fonc Synd et BA'!$A$1:$F$44</definedName>
    <definedName name="_xlnm.Print_Area" localSheetId="5">'4.2 Comm'!$A$1:$H$53</definedName>
    <definedName name="_xlnm.Print_Area" localSheetId="7">'4.2a'!$A$1:$H$51</definedName>
    <definedName name="_xlnm.Print_Area" localSheetId="8">'4.2b'!$A$1:$H$53</definedName>
    <definedName name="_xlnm.Print_Area" localSheetId="9">'4.3 GFP'!$A$1:$H$52</definedName>
    <definedName name="_xlnm.Print_Area" localSheetId="11">'4.4 Sec Co'!$A$1:$H$52</definedName>
    <definedName name="_xlnm.Print_Area" localSheetId="13">'4.5 Dept'!$A$1:$H$55</definedName>
    <definedName name="_xlnm.Print_Area" localSheetId="15">'4.6 Reg'!$A$1:$H$54</definedName>
    <definedName name="_xlnm.Print_Area" localSheetId="17">'4.7a Ratios Comm '!$A$1:$L$58</definedName>
    <definedName name="_xlnm.Print_Area" localSheetId="18">'4.7b Ratios tour'!$A$1:$M$46</definedName>
    <definedName name="_xlnm.Print_Area" localSheetId="19">'4.7c Ratios Gfp'!$A$1:$L$53</definedName>
    <definedName name="_xlnm.Print_Area" localSheetId="20">'4.8 Ratios DepReg'!$A$1:$L$49</definedName>
    <definedName name="_xlnm.Print_Area" localSheetId="21">'4.9 Synd'!$A$1:$H$50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3" l="1"/>
  <c r="G47" i="3"/>
  <c r="G46" i="3" l="1"/>
  <c r="G49" i="3"/>
  <c r="E49" i="3"/>
  <c r="E46" i="3"/>
  <c r="E48" i="3" l="1"/>
  <c r="E47" i="3"/>
  <c r="C46" i="3" l="1"/>
  <c r="C49" i="3"/>
  <c r="C48" i="3"/>
  <c r="C47" i="3"/>
  <c r="J146" i="41" l="1"/>
  <c r="C146" i="41"/>
  <c r="J130" i="41"/>
  <c r="I130" i="41"/>
  <c r="H130" i="41"/>
  <c r="G130" i="41"/>
  <c r="F130" i="41"/>
  <c r="E130" i="41"/>
  <c r="D130" i="41"/>
  <c r="C130" i="41"/>
  <c r="B130" i="41"/>
  <c r="E108" i="41"/>
  <c r="I91" i="41"/>
  <c r="I146" i="41" s="1"/>
  <c r="H91" i="41"/>
  <c r="H146" i="41" s="1"/>
  <c r="G91" i="41"/>
  <c r="G146" i="41" s="1"/>
  <c r="F91" i="41"/>
  <c r="F146" i="41" s="1"/>
  <c r="E91" i="41"/>
  <c r="E146" i="41" s="1"/>
  <c r="D91" i="41"/>
  <c r="D108" i="41" s="1"/>
  <c r="C91" i="41"/>
  <c r="C108" i="41" s="1"/>
  <c r="B91" i="41"/>
  <c r="B146" i="41" s="1"/>
  <c r="G108" i="41" l="1"/>
  <c r="D146" i="41"/>
  <c r="F108" i="41"/>
  <c r="H108" i="41"/>
  <c r="I108" i="41"/>
  <c r="B108" i="41"/>
  <c r="I160" i="41"/>
  <c r="G160" i="41"/>
  <c r="F160" i="41"/>
  <c r="E160" i="41"/>
  <c r="J145" i="41"/>
  <c r="I145" i="41"/>
  <c r="H145" i="41"/>
  <c r="G145" i="41"/>
  <c r="F145" i="41"/>
  <c r="E145" i="41"/>
  <c r="D145" i="41"/>
  <c r="C145" i="41"/>
  <c r="J144" i="41"/>
  <c r="I144" i="41"/>
  <c r="H144" i="41"/>
  <c r="G144" i="41"/>
  <c r="F144" i="41"/>
  <c r="E144" i="41"/>
  <c r="D144" i="41"/>
  <c r="C144" i="41"/>
  <c r="J143" i="41"/>
  <c r="I143" i="41"/>
  <c r="H143" i="41"/>
  <c r="G143" i="41"/>
  <c r="F143" i="41"/>
  <c r="E143" i="41"/>
  <c r="D143" i="41"/>
  <c r="C143" i="41"/>
  <c r="J141" i="41"/>
  <c r="I141" i="41"/>
  <c r="H141" i="41"/>
  <c r="G141" i="41"/>
  <c r="F141" i="41"/>
  <c r="E141" i="41"/>
  <c r="D141" i="41"/>
  <c r="C141" i="41"/>
  <c r="J140" i="41"/>
  <c r="I140" i="41"/>
  <c r="H140" i="41"/>
  <c r="G140" i="41"/>
  <c r="F140" i="41"/>
  <c r="E140" i="41"/>
  <c r="D140" i="41"/>
  <c r="C140" i="41"/>
  <c r="J139" i="41"/>
  <c r="I139" i="41"/>
  <c r="I142" i="41" s="1"/>
  <c r="H139" i="41"/>
  <c r="H142" i="41" s="1"/>
  <c r="G139" i="41"/>
  <c r="G142" i="41" s="1"/>
  <c r="F139" i="41"/>
  <c r="F142" i="41" s="1"/>
  <c r="E139" i="41"/>
  <c r="D139" i="41"/>
  <c r="C139" i="41"/>
  <c r="J138" i="41"/>
  <c r="I138" i="41"/>
  <c r="H138" i="41"/>
  <c r="G138" i="41"/>
  <c r="F138" i="41"/>
  <c r="E138" i="41"/>
  <c r="D138" i="41"/>
  <c r="C138" i="41"/>
  <c r="J137" i="41"/>
  <c r="I137" i="41"/>
  <c r="H137" i="41"/>
  <c r="G137" i="41"/>
  <c r="F137" i="41"/>
  <c r="E137" i="41"/>
  <c r="D137" i="41"/>
  <c r="C137" i="41"/>
  <c r="J136" i="41"/>
  <c r="I136" i="41"/>
  <c r="H136" i="41"/>
  <c r="G136" i="41"/>
  <c r="F136" i="41"/>
  <c r="E136" i="41"/>
  <c r="D136" i="41"/>
  <c r="C136" i="41"/>
  <c r="J135" i="41"/>
  <c r="I135" i="41"/>
  <c r="H135" i="41"/>
  <c r="G135" i="41"/>
  <c r="F135" i="41"/>
  <c r="E135" i="41"/>
  <c r="D135" i="41"/>
  <c r="C135" i="41"/>
  <c r="J134" i="41"/>
  <c r="I134" i="41"/>
  <c r="H134" i="41"/>
  <c r="G134" i="41"/>
  <c r="F134" i="41"/>
  <c r="E134" i="41"/>
  <c r="D134" i="41"/>
  <c r="C134" i="41"/>
  <c r="J133" i="41"/>
  <c r="I133" i="41"/>
  <c r="H133" i="41"/>
  <c r="G133" i="41"/>
  <c r="F133" i="41"/>
  <c r="E133" i="41"/>
  <c r="D133" i="41"/>
  <c r="C133" i="41"/>
  <c r="B145" i="41"/>
  <c r="B144" i="41"/>
  <c r="B143" i="41"/>
  <c r="B141" i="41"/>
  <c r="B140" i="41"/>
  <c r="B139" i="41"/>
  <c r="B138" i="41"/>
  <c r="B137" i="41"/>
  <c r="B136" i="41"/>
  <c r="B135" i="41"/>
  <c r="B134" i="41"/>
  <c r="B133" i="41"/>
  <c r="J129" i="41"/>
  <c r="J159" i="41" s="1"/>
  <c r="I129" i="41"/>
  <c r="I159" i="41" s="1"/>
  <c r="H129" i="41"/>
  <c r="H159" i="41" s="1"/>
  <c r="G129" i="41"/>
  <c r="G159" i="41" s="1"/>
  <c r="F129" i="41"/>
  <c r="F159" i="41" s="1"/>
  <c r="E129" i="41"/>
  <c r="E159" i="41" s="1"/>
  <c r="D129" i="41"/>
  <c r="D159" i="41" s="1"/>
  <c r="C129" i="41"/>
  <c r="C159" i="41" s="1"/>
  <c r="J128" i="41"/>
  <c r="I128" i="41"/>
  <c r="H128" i="41"/>
  <c r="H158" i="41" s="1"/>
  <c r="G128" i="41"/>
  <c r="G158" i="41" s="1"/>
  <c r="F128" i="41"/>
  <c r="E128" i="41"/>
  <c r="E158" i="41" s="1"/>
  <c r="D128" i="41"/>
  <c r="C128" i="41"/>
  <c r="J127" i="41"/>
  <c r="I127" i="41"/>
  <c r="H127" i="41"/>
  <c r="H157" i="41" s="1"/>
  <c r="G127" i="41"/>
  <c r="G157" i="41" s="1"/>
  <c r="F127" i="41"/>
  <c r="E127" i="41"/>
  <c r="E157" i="41" s="1"/>
  <c r="D127" i="41"/>
  <c r="C127" i="41"/>
  <c r="J126" i="41"/>
  <c r="I126" i="41"/>
  <c r="H126" i="41"/>
  <c r="H156" i="41" s="1"/>
  <c r="G126" i="41"/>
  <c r="G156" i="41" s="1"/>
  <c r="F126" i="41"/>
  <c r="E126" i="41"/>
  <c r="E156" i="41" s="1"/>
  <c r="D126" i="41"/>
  <c r="C126" i="41"/>
  <c r="J125" i="41"/>
  <c r="I125" i="41"/>
  <c r="H125" i="41"/>
  <c r="H155" i="41" s="1"/>
  <c r="G125" i="41"/>
  <c r="G155" i="41" s="1"/>
  <c r="F125" i="41"/>
  <c r="E125" i="41"/>
  <c r="E155" i="41" s="1"/>
  <c r="D125" i="41"/>
  <c r="C125" i="41"/>
  <c r="J124" i="41"/>
  <c r="I124" i="41"/>
  <c r="H124" i="41"/>
  <c r="H154" i="41" s="1"/>
  <c r="G124" i="41"/>
  <c r="G154" i="41" s="1"/>
  <c r="F124" i="41"/>
  <c r="E124" i="41"/>
  <c r="E154" i="41" s="1"/>
  <c r="D124" i="41"/>
  <c r="C124" i="41"/>
  <c r="J123" i="41"/>
  <c r="I123" i="41"/>
  <c r="H123" i="41"/>
  <c r="H153" i="41" s="1"/>
  <c r="G123" i="41"/>
  <c r="G153" i="41" s="1"/>
  <c r="F123" i="41"/>
  <c r="E123" i="41"/>
  <c r="E153" i="41" s="1"/>
  <c r="D123" i="41"/>
  <c r="C123" i="41"/>
  <c r="J122" i="41"/>
  <c r="J152" i="41" s="1"/>
  <c r="I122" i="41"/>
  <c r="H122" i="41"/>
  <c r="H152" i="41" s="1"/>
  <c r="G122" i="41"/>
  <c r="G152" i="41" s="1"/>
  <c r="F122" i="41"/>
  <c r="E122" i="41"/>
  <c r="E152" i="41" s="1"/>
  <c r="D122" i="41"/>
  <c r="C122" i="41"/>
  <c r="J121" i="41"/>
  <c r="I121" i="41"/>
  <c r="I151" i="41" s="1"/>
  <c r="H121" i="41"/>
  <c r="H151" i="41" s="1"/>
  <c r="G121" i="41"/>
  <c r="G151" i="41" s="1"/>
  <c r="F121" i="41"/>
  <c r="E121" i="41"/>
  <c r="E151" i="41" s="1"/>
  <c r="D121" i="41"/>
  <c r="C121" i="41"/>
  <c r="J120" i="41"/>
  <c r="I120" i="41"/>
  <c r="I150" i="41" s="1"/>
  <c r="H120" i="41"/>
  <c r="H150" i="41" s="1"/>
  <c r="G120" i="41"/>
  <c r="G150" i="41" s="1"/>
  <c r="F120" i="41"/>
  <c r="E120" i="41"/>
  <c r="E150" i="41" s="1"/>
  <c r="D120" i="41"/>
  <c r="C120" i="41"/>
  <c r="J119" i="41"/>
  <c r="I119" i="41"/>
  <c r="H119" i="41"/>
  <c r="H149" i="41" s="1"/>
  <c r="G119" i="41"/>
  <c r="G149" i="41" s="1"/>
  <c r="F119" i="41"/>
  <c r="E119" i="41"/>
  <c r="E149" i="41" s="1"/>
  <c r="D119" i="41"/>
  <c r="C119" i="41"/>
  <c r="B129" i="41"/>
  <c r="B159" i="41" s="1"/>
  <c r="B128" i="41"/>
  <c r="B158" i="41" s="1"/>
  <c r="B119" i="41"/>
  <c r="B149" i="41" s="1"/>
  <c r="B127" i="41"/>
  <c r="B157" i="41" s="1"/>
  <c r="B126" i="41"/>
  <c r="B156" i="41" s="1"/>
  <c r="B125" i="41"/>
  <c r="B155" i="41" s="1"/>
  <c r="B124" i="41"/>
  <c r="B123" i="41"/>
  <c r="B122" i="41"/>
  <c r="B152" i="41" s="1"/>
  <c r="B121" i="41"/>
  <c r="B151" i="41" s="1"/>
  <c r="B120" i="41"/>
  <c r="B150" i="41" s="1"/>
  <c r="J156" i="41" l="1"/>
  <c r="J149" i="41"/>
  <c r="J151" i="41"/>
  <c r="J153" i="41"/>
  <c r="J155" i="41"/>
  <c r="J150" i="41"/>
  <c r="J154" i="41"/>
  <c r="J142" i="41"/>
  <c r="I152" i="41"/>
  <c r="I153" i="41"/>
  <c r="I149" i="41"/>
  <c r="J157" i="41"/>
  <c r="J158" i="41"/>
  <c r="I154" i="41"/>
  <c r="I155" i="41"/>
  <c r="I156" i="41"/>
  <c r="I157" i="41"/>
  <c r="I158" i="41"/>
  <c r="F149" i="41"/>
  <c r="F150" i="41"/>
  <c r="F151" i="41"/>
  <c r="F152" i="41"/>
  <c r="F153" i="41"/>
  <c r="F154" i="41"/>
  <c r="F155" i="41"/>
  <c r="F156" i="41"/>
  <c r="F157" i="41"/>
  <c r="F158" i="41"/>
  <c r="J160" i="41"/>
  <c r="C160" i="41"/>
  <c r="C142" i="41"/>
  <c r="D142" i="41"/>
  <c r="D160" i="41"/>
  <c r="C150" i="41"/>
  <c r="C151" i="41"/>
  <c r="C152" i="41"/>
  <c r="C153" i="41"/>
  <c r="C154" i="41"/>
  <c r="C155" i="41"/>
  <c r="C156" i="41"/>
  <c r="C157" i="41"/>
  <c r="C158" i="41"/>
  <c r="B154" i="41"/>
  <c r="D150" i="41"/>
  <c r="D151" i="41"/>
  <c r="D152" i="41"/>
  <c r="D153" i="41"/>
  <c r="D154" i="41"/>
  <c r="D155" i="41"/>
  <c r="D156" i="41"/>
  <c r="D157" i="41"/>
  <c r="D158" i="41"/>
  <c r="B153" i="41"/>
  <c r="B160" i="41"/>
  <c r="C149" i="41"/>
  <c r="D149" i="41"/>
  <c r="H160" i="41"/>
  <c r="B142" i="41"/>
  <c r="E142" i="41"/>
  <c r="F23" i="47" l="1"/>
  <c r="F21" i="47"/>
  <c r="F20" i="47"/>
  <c r="F18" i="47"/>
  <c r="F17" i="47"/>
  <c r="F15" i="47"/>
  <c r="F14" i="47"/>
  <c r="F12" i="47"/>
  <c r="F11" i="47"/>
  <c r="F9" i="47"/>
  <c r="F8" i="47"/>
  <c r="E23" i="47"/>
  <c r="E21" i="47"/>
  <c r="E20" i="47"/>
  <c r="E18" i="47"/>
  <c r="E17" i="47"/>
  <c r="E15" i="47"/>
  <c r="E14" i="47"/>
  <c r="E12" i="47"/>
  <c r="E11" i="47"/>
  <c r="E9" i="47"/>
  <c r="E8" i="47"/>
  <c r="D23" i="47"/>
  <c r="D21" i="47"/>
  <c r="D20" i="47"/>
  <c r="D18" i="47"/>
  <c r="D17" i="47"/>
  <c r="D15" i="47"/>
  <c r="D14" i="47"/>
  <c r="D12" i="47"/>
  <c r="D11" i="47"/>
  <c r="D9" i="47"/>
  <c r="D8" i="47"/>
  <c r="C23" i="47"/>
  <c r="C21" i="47"/>
  <c r="C20" i="47"/>
  <c r="C18" i="47"/>
  <c r="C17" i="47"/>
  <c r="C15" i="47"/>
  <c r="C14" i="47"/>
  <c r="C12" i="47"/>
  <c r="C11" i="47"/>
  <c r="C9" i="47"/>
  <c r="C8" i="47"/>
  <c r="L225" i="37" l="1"/>
  <c r="L222" i="36"/>
  <c r="L7" i="37"/>
  <c r="L160" i="36"/>
  <c r="H280" i="45" l="1"/>
</calcChain>
</file>

<file path=xl/sharedStrings.xml><?xml version="1.0" encoding="utf-8"?>
<sst xmlns="http://schemas.openxmlformats.org/spreadsheetml/2006/main" count="9663" uniqueCount="2067">
  <si>
    <t>CHAPITRE</t>
  </si>
  <si>
    <t xml:space="preserve">LES FINANCES </t>
  </si>
  <si>
    <t xml:space="preserve"> </t>
  </si>
  <si>
    <t>DES COLLECTIVITES</t>
  </si>
  <si>
    <t>LOCALES</t>
  </si>
  <si>
    <t>Présentation - Définitions</t>
  </si>
  <si>
    <r>
      <t xml:space="preserve">4-1 </t>
    </r>
    <r>
      <rPr>
        <sz val="12"/>
        <rFont val="Arial"/>
        <family val="2"/>
      </rPr>
      <t>Les comptes des collectivités territoriales et de leurs groupements à fiscalité propre</t>
    </r>
  </si>
  <si>
    <r>
      <t xml:space="preserve">4-2 </t>
    </r>
    <r>
      <rPr>
        <sz val="12"/>
        <rFont val="Arial"/>
        <family val="2"/>
      </rPr>
      <t>Les comptes des communes</t>
    </r>
  </si>
  <si>
    <r>
      <t xml:space="preserve">4-2a </t>
    </r>
    <r>
      <rPr>
        <sz val="12"/>
        <rFont val="Arial"/>
        <family val="2"/>
      </rPr>
      <t>Les comptes des communes de moins de 10 000 habitants</t>
    </r>
  </si>
  <si>
    <r>
      <t xml:space="preserve">4-2b </t>
    </r>
    <r>
      <rPr>
        <sz val="12"/>
        <rFont val="Arial"/>
        <family val="2"/>
      </rPr>
      <t>Les comptes des communes de 10 000 habitants ou plus</t>
    </r>
  </si>
  <si>
    <r>
      <t xml:space="preserve">4-3 </t>
    </r>
    <r>
      <rPr>
        <sz val="12"/>
        <rFont val="Arial"/>
        <family val="2"/>
      </rPr>
      <t>Les comptes des groupements de communes à fiscalité propre</t>
    </r>
  </si>
  <si>
    <r>
      <t xml:space="preserve">4-4 </t>
    </r>
    <r>
      <rPr>
        <sz val="12"/>
        <rFont val="Arial"/>
        <family val="2"/>
      </rPr>
      <t>Les comptes du secteur communal</t>
    </r>
  </si>
  <si>
    <r>
      <t>4-5</t>
    </r>
    <r>
      <rPr>
        <sz val="12"/>
        <rFont val="Arial"/>
        <family val="2"/>
      </rPr>
      <t xml:space="preserve"> Les comptes des départements</t>
    </r>
  </si>
  <si>
    <r>
      <t>4-6</t>
    </r>
    <r>
      <rPr>
        <sz val="12"/>
        <rFont val="Arial"/>
        <family val="2"/>
      </rPr>
      <t xml:space="preserve"> Les comptes des régions et des collectivités territoriales uniques (CTU)</t>
    </r>
  </si>
  <si>
    <r>
      <t>4-7a</t>
    </r>
    <r>
      <rPr>
        <sz val="12"/>
        <rFont val="Arial"/>
        <family val="2"/>
      </rPr>
      <t xml:space="preserve"> Les ratios financiers obligatoires du secteur communal : les communes</t>
    </r>
  </si>
  <si>
    <r>
      <t xml:space="preserve">4-7b </t>
    </r>
    <r>
      <rPr>
        <sz val="12"/>
        <rFont val="Arial"/>
        <family val="2"/>
      </rPr>
      <t>Les ratios financiers obligatoires du secteur communal : les communes, selon leur type</t>
    </r>
  </si>
  <si>
    <r>
      <t xml:space="preserve">4-7c </t>
    </r>
    <r>
      <rPr>
        <sz val="12"/>
        <rFont val="Arial"/>
        <family val="2"/>
      </rPr>
      <t>Les ratios financiers obligatoires du secteur communal : les groupements de communes à fiscalité propre</t>
    </r>
  </si>
  <si>
    <r>
      <t>4-8</t>
    </r>
    <r>
      <rPr>
        <sz val="12"/>
        <rFont val="Arial"/>
        <family val="2"/>
      </rPr>
      <t xml:space="preserve"> Les ratios financiers obligatoires des départements et des régions</t>
    </r>
  </si>
  <si>
    <r>
      <t xml:space="preserve">4-9 </t>
    </r>
    <r>
      <rPr>
        <sz val="12"/>
        <rFont val="Arial"/>
        <family val="2"/>
      </rPr>
      <t>Les comptes des syndicats</t>
    </r>
  </si>
  <si>
    <r>
      <t xml:space="preserve">4-10 </t>
    </r>
    <r>
      <rPr>
        <sz val="12"/>
        <rFont val="Arial"/>
        <family val="2"/>
      </rPr>
      <t>Les comptes des collectivités locales y compris syndicats</t>
    </r>
  </si>
  <si>
    <r>
      <t xml:space="preserve">4-11 </t>
    </r>
    <r>
      <rPr>
        <sz val="12"/>
        <rFont val="Arial"/>
        <family val="2"/>
      </rPr>
      <t>Les comptes des budgets annexes</t>
    </r>
  </si>
  <si>
    <t>Nomenclatures M14 et M14A</t>
  </si>
  <si>
    <t>Nomenclature M57</t>
  </si>
  <si>
    <t>Nomenclature M52 
(départements)</t>
  </si>
  <si>
    <t>Nomenclature M71 
(régions)</t>
  </si>
  <si>
    <t>Nomenclatures M4 (SPIC), M42 (abbatoirs), 
M49 et M49A (assainissement et distribution d'eau)</t>
  </si>
  <si>
    <t>Nomenclature M41 (distribution électricité-gaz)</t>
  </si>
  <si>
    <t>Nomenclatures M43 et M43A 
(transport de personnes)</t>
  </si>
  <si>
    <t>Nomenclatures M22 
(médico-social)</t>
  </si>
  <si>
    <t>Fonctionnement</t>
  </si>
  <si>
    <t xml:space="preserve">Dépenses de fonctionnement </t>
  </si>
  <si>
    <t>débit net classe 6, sauf 65541 pour les communes de la MGP et sauf : 675, 68,
676</t>
  </si>
  <si>
    <t>idem M14</t>
  </si>
  <si>
    <t>idem M14 : débit net classe 6, sauf :
675, 68 
(Rq : 676 n'existe pas en M4)</t>
  </si>
  <si>
    <t>idem M4</t>
  </si>
  <si>
    <t>Achats et charges externes</t>
  </si>
  <si>
    <t>débit net des comptes 60, 61, 62 (sauf 621)</t>
  </si>
  <si>
    <t>Frais de personnel</t>
  </si>
  <si>
    <t>débit net des comptes 621, 631, 633, 64</t>
  </si>
  <si>
    <t>Dépenses d'intervention</t>
  </si>
  <si>
    <t>débit net des comptes 655, 657
(sauf 65541 pour les communes de la MGP)</t>
  </si>
  <si>
    <r>
      <t xml:space="preserve">débit net des comptes 655, 657,
</t>
    </r>
    <r>
      <rPr>
        <sz val="10"/>
        <color rgb="FFFF0000"/>
        <rFont val="Bookman Old Style"/>
        <family val="1"/>
      </rPr>
      <t>651, 652, 656</t>
    </r>
    <r>
      <rPr>
        <sz val="10"/>
        <rFont val="Bookman Old Style"/>
        <family val="1"/>
      </rPr>
      <t xml:space="preserve">
(Rq : 651, 652 et 656 recouvrent en M57 des compétences de type "départementales")</t>
    </r>
  </si>
  <si>
    <t>idem M57</t>
  </si>
  <si>
    <r>
      <t xml:space="preserve">débit net des comptes 655, 657,
</t>
    </r>
    <r>
      <rPr>
        <sz val="10"/>
        <color rgb="FFFF0000"/>
        <rFont val="Bookman Old Style"/>
        <family val="1"/>
      </rPr>
      <t>651, 656</t>
    </r>
    <r>
      <rPr>
        <sz val="10"/>
        <rFont val="Bookman Old Style"/>
        <family val="1"/>
      </rPr>
      <t xml:space="preserve">
(Rq : 652 est ici classé dans "Autres charges")</t>
    </r>
  </si>
  <si>
    <t>sans objet (655 et 657 n'existent pas)</t>
  </si>
  <si>
    <t>idem M14 : débit net du compte 657 (Rq : 655 n'existe pas en M43)</t>
  </si>
  <si>
    <t>débit net du compte 657
(Rq : 655 est ici classé dans "Autres charges")</t>
  </si>
  <si>
    <t>Frais financiers</t>
  </si>
  <si>
    <t>débit net du compte 66</t>
  </si>
  <si>
    <t>Autres charges de fonctionnement</t>
  </si>
  <si>
    <r>
      <t>par différence, débit net des comptes :
635, 637,</t>
    </r>
    <r>
      <rPr>
        <sz val="10"/>
        <color rgb="FFFF0000"/>
        <rFont val="Bookman Old Style"/>
        <family val="1"/>
      </rPr>
      <t xml:space="preserve"> 651</t>
    </r>
    <r>
      <rPr>
        <sz val="10"/>
        <rFont val="Bookman Old Style"/>
        <family val="1"/>
      </rPr>
      <t xml:space="preserve">, 
</t>
    </r>
    <r>
      <rPr>
        <sz val="10"/>
        <color rgb="FFFF0000"/>
        <rFont val="Bookman Old Style"/>
        <family val="1"/>
      </rPr>
      <t>652</t>
    </r>
    <r>
      <rPr>
        <sz val="10"/>
        <rFont val="Bookman Old Style"/>
        <family val="1"/>
      </rPr>
      <t xml:space="preserve">, 
653, 654, 
</t>
    </r>
    <r>
      <rPr>
        <sz val="10"/>
        <color rgb="FFFF0000"/>
        <rFont val="Bookman Old Style"/>
        <family val="1"/>
      </rPr>
      <t>656</t>
    </r>
    <r>
      <rPr>
        <sz val="10"/>
        <rFont val="Bookman Old Style"/>
        <family val="1"/>
      </rPr>
      <t>, 
658, 671, 
(Rq : 672 n'existe pas en M14)
673, 674, 678</t>
    </r>
  </si>
  <si>
    <t>par différence, débit net des comptes :
635, 637 (Rq : 651 est ici classé en intervention) 
(Rq : 652 est ici classé en intervention) 
653, 654, 
(Rq : 656 est ici classé en intervention) 
658, 
(Rq : 671, 672, 674 n'existent pas en M57)
673, 678</t>
  </si>
  <si>
    <t>par différence, débit net des comptes :
635, 637 (Rq : 651 est ici classé en intervention) 
(Rq : 652 est ici classé en intervention) 
653, 654, 
(Rq : 656 est ici classé en intervention) 
658, 671, 
(Rq : 672 n'existe pas en M52)
673, 674, 678</t>
  </si>
  <si>
    <r>
      <t xml:space="preserve">par différence, débit net des comptes : 635, 637, </t>
    </r>
    <r>
      <rPr>
        <sz val="10"/>
        <color rgb="FFFF0000"/>
        <rFont val="Bookman Old Style"/>
        <family val="1"/>
      </rPr>
      <t>652</t>
    </r>
    <r>
      <rPr>
        <sz val="10"/>
        <rFont val="Bookman Old Style"/>
        <family val="1"/>
      </rPr>
      <t xml:space="preserve"> (Rq : 651 et 656 sont ici classés en intervention) 
653, 654, 
658, 671
(Rq : 672 n'existe pas en M71)
673, 674, 678</t>
    </r>
  </si>
  <si>
    <r>
      <t xml:space="preserve">par différence, débit net des comptes :
635, 637, 651, 
(Rq : 652 n'existe pas en M4)
653, 654, 
(Rq : 656 n'existe pas en M4)
658, 671, 
</t>
    </r>
    <r>
      <rPr>
        <sz val="10"/>
        <color rgb="FFFF0000"/>
        <rFont val="Bookman Old Style"/>
        <family val="1"/>
      </rPr>
      <t>672</t>
    </r>
    <r>
      <rPr>
        <sz val="10"/>
        <rFont val="Bookman Old Style"/>
        <family val="1"/>
      </rPr>
      <t xml:space="preserve">, (Rq : équivaut au 652 de la M14) 
673, 674, 678
</t>
    </r>
    <r>
      <rPr>
        <sz val="10"/>
        <color rgb="FFFF0000"/>
        <rFont val="Bookman Old Style"/>
        <family val="1"/>
      </rPr>
      <t>69</t>
    </r>
    <r>
      <rPr>
        <sz val="10"/>
        <rFont val="Bookman Old Style"/>
        <family val="1"/>
      </rPr>
      <t xml:space="preserve"> (impôts sur les benefices, n'existe que pour budgets annexes)</t>
    </r>
  </si>
  <si>
    <r>
      <t xml:space="preserve">idem M4, plus débit net du compte </t>
    </r>
    <r>
      <rPr>
        <sz val="10"/>
        <color rgb="FFFF0000"/>
        <rFont val="Bookman Old Style"/>
        <family val="1"/>
      </rPr>
      <t>634</t>
    </r>
    <r>
      <rPr>
        <sz val="10"/>
        <rFont val="Bookman Old Style"/>
        <family val="1"/>
      </rPr>
      <t xml:space="preserve"> (qui n'existe que en M41)
</t>
    </r>
  </si>
  <si>
    <r>
      <t xml:space="preserve">par différence, débit net des comptes :
635, 637, 651, 
653, 654, </t>
    </r>
    <r>
      <rPr>
        <sz val="10"/>
        <color rgb="FFFF0000"/>
        <rFont val="Bookman Old Style"/>
        <family val="1"/>
      </rPr>
      <t>655</t>
    </r>
    <r>
      <rPr>
        <sz val="10"/>
        <rFont val="Bookman Old Style"/>
        <family val="1"/>
      </rPr>
      <t xml:space="preserve">, 
658, 671, 
673, 678
</t>
    </r>
    <r>
      <rPr>
        <sz val="10"/>
        <color rgb="FFFF0000"/>
        <rFont val="Bookman Old Style"/>
        <family val="1"/>
      </rPr>
      <t/>
    </r>
  </si>
  <si>
    <t xml:space="preserve">Produits de fonctionnement </t>
  </si>
  <si>
    <t xml:space="preserve">crédit net classe 7, et 65541 pour les communes de la MGP (moindres recettes), sauf : 775, 776, 777, 78 
</t>
  </si>
  <si>
    <t>idem M14 : crédit net classe 7, sauf :
775, 777, 78
(Rq : 776 n'existe pas en M4)</t>
  </si>
  <si>
    <t>Impôts et taxes</t>
  </si>
  <si>
    <t>crédit net du compte 73</t>
  </si>
  <si>
    <t>sans objet (pas de comptes 73)</t>
  </si>
  <si>
    <t>sans objet</t>
  </si>
  <si>
    <t>dont : Impôts locaux</t>
  </si>
  <si>
    <t>dont : crédit net des comptes 731, 7391, 
et 732 (sauf 73224 et 7323), 7392
et 65541 pour les communes de la MGP (moindres recettes) et 74752 pour les EPT de la MGP</t>
  </si>
  <si>
    <t>dont : crédit net des comptes 7311 et 73911,
732 (sauf 73223, 73225, 7323) et 7392 (sauf 739225),
7333 et 73933
7334 et 73934</t>
  </si>
  <si>
    <t>dont : crédit net des comptes 731 et 7391</t>
  </si>
  <si>
    <t>dont : Fiscalité directe reversée du bloc communal (rmoindre recette pour les GFP, recette pour les communes)</t>
  </si>
  <si>
    <t>dont : crédit net des comptes 7321, 7328, 73921, 73928, 
et 65541 pour les communes de la MGP (moindres recettes) et 74752 pour les EPT de la MGP</t>
  </si>
  <si>
    <t>dont : crédit net des comptes 
7321 (sauf 73214), 7328, 73921 (sauf 739214), 73928</t>
  </si>
  <si>
    <t>: Autres impôts et taxes</t>
  </si>
  <si>
    <t>: crédit net des comptes 
73224, 7323, 733, 734, 735, 736, 737, 738, 
7394, 7396 et 7398 (Rq : 7397 n'existe pas en M14)</t>
  </si>
  <si>
    <t>: crédit net des comptes 
7312, 7313, 7314, 7315, 7317,7318
73223, 73225, 7323, 733 (sauf 7333 et 7334), 734, 735, 738, 
73912, 73913, 73915, 73917, 73918
739225, 7393 (sauf 73933 et 73934), 7394 et 7398</t>
  </si>
  <si>
    <t>: crédit net des comptes 
732, 733, 734, 735, 736, 737, 738
7392, 7398</t>
  </si>
  <si>
    <t>: crédit net des comptes 
732, 733, 734, 735, 736, 737, 738
7397, 7398</t>
  </si>
  <si>
    <t>crédit net du compte 735 
(seul compte de la classe 73)</t>
  </si>
  <si>
    <t>crédit net des comptes 734 et 739
 (seuls comptes de la classe 73)</t>
  </si>
  <si>
    <t>Concours de l'Etat</t>
  </si>
  <si>
    <t>crédit net des comptes 
741, 742, 
(Rq : 743 en "autres")
744, 
745, 
746, 7483</t>
  </si>
  <si>
    <r>
      <t xml:space="preserve">crédit net des comptes 
741, 742, 
</t>
    </r>
    <r>
      <rPr>
        <sz val="10"/>
        <color rgb="FFFF0000"/>
        <rFont val="Bookman Old Style"/>
        <family val="1"/>
      </rPr>
      <t>743</t>
    </r>
    <r>
      <rPr>
        <sz val="10"/>
        <rFont val="Bookman Old Style"/>
        <family val="1"/>
      </rPr>
      <t>, (Rq : pas le même qu'en M14)
744,
745, (Rq : pas le même qu'en M14)
746, 7483</t>
    </r>
  </si>
  <si>
    <t>idem M14 (et idem M57) : crédit net des comptes 741 
(Rq : pas de 742, 743, 745 en M52)
744,
746, 7483</t>
  </si>
  <si>
    <t>idem M14 (et idem M57) : crédit net des comptes 741 
(Rq : pas de 742, 743 en M71)
744
745, (Rq : pas le même qu'en M14)
746, 7483</t>
  </si>
  <si>
    <t>sans objet (tout le 74 est affecté en participations et subventions)</t>
  </si>
  <si>
    <t xml:space="preserve">idem M4 </t>
  </si>
  <si>
    <t>crédit net des comptes 732 (produits à la charge de l'État)
744</t>
  </si>
  <si>
    <t xml:space="preserve">Subventions et participations </t>
  </si>
  <si>
    <t>crédit net des comptes 747, 748, sauf :
7483 (Rq : 7486 (pour la MGP) n'existe pas en M14) et sauf 74752 pour les EPT de la MGP.</t>
  </si>
  <si>
    <t>idem M14 : crédit net des comptes 747, 748, sauf : 
7483 et 7486 (Rq : 7486 (MGP) seulement en M57)</t>
  </si>
  <si>
    <t>idem M14 (et idem M57)</t>
  </si>
  <si>
    <t>crédit net du compte 74 (Rq : pas de sous classe à 74 dans la M4, M42 et M49A ; codes 741, 747 et 748 différents de ceux la M14 dans la M49)</t>
  </si>
  <si>
    <r>
      <t xml:space="preserve">idem M4 : crédit net du compte </t>
    </r>
    <r>
      <rPr>
        <sz val="10"/>
        <color rgb="FFFF0000"/>
        <rFont val="Bookman Old Style"/>
        <family val="1"/>
      </rPr>
      <t>74</t>
    </r>
    <r>
      <rPr>
        <sz val="10"/>
        <rFont val="Bookman Old Style"/>
        <family val="1"/>
      </rPr>
      <t xml:space="preserve">
(Rq : pas de sous classe à 74 dans la M41)</t>
    </r>
  </si>
  <si>
    <r>
      <t xml:space="preserve">idem M4 : crédit net du compte </t>
    </r>
    <r>
      <rPr>
        <sz val="10"/>
        <color rgb="FFFF0000"/>
        <rFont val="Bookman Old Style"/>
        <family val="1"/>
      </rPr>
      <t xml:space="preserve">74 
</t>
    </r>
    <r>
      <rPr>
        <sz val="10"/>
        <rFont val="Bookman Old Style"/>
        <family val="1"/>
      </rPr>
      <t>(Rq : pas de sous classe à 74 dans la M43A)</t>
    </r>
  </si>
  <si>
    <t>crédit net des comptes 731, 733, 735 (sauf 7353 à charge de l'usager), 738, 747, 748</t>
  </si>
  <si>
    <t>Ventes de biens et services</t>
  </si>
  <si>
    <t>crédit net du compte 70</t>
  </si>
  <si>
    <t>crédit net des comptes 70, 734, 7353</t>
  </si>
  <si>
    <t>Autres produits de fonctionnement</t>
  </si>
  <si>
    <r>
      <t xml:space="preserve">par différence, crédit net des comptes : 
71, 72, 
</t>
    </r>
    <r>
      <rPr>
        <sz val="10"/>
        <color rgb="FFFF0000"/>
        <rFont val="Bookman Old Style"/>
        <family val="1"/>
      </rPr>
      <t>743</t>
    </r>
    <r>
      <rPr>
        <sz val="10"/>
        <rFont val="Bookman Old Style"/>
        <family val="1"/>
      </rPr>
      <t>, (Rq : pas de 749 en M14)
75, 76, 771, 773, 774, 778, 79</t>
    </r>
  </si>
  <si>
    <r>
      <t xml:space="preserve">par différence, crédit net des comptes : 
71, 72, </t>
    </r>
    <r>
      <rPr>
        <sz val="10"/>
        <color rgb="FFFF0000"/>
        <rFont val="Bookman Old Style"/>
        <family val="1"/>
      </rPr>
      <t>7486</t>
    </r>
    <r>
      <rPr>
        <sz val="10"/>
        <rFont val="Bookman Old Style"/>
        <family val="1"/>
      </rPr>
      <t xml:space="preserve"> (MGP, n'existe que dans M57) 
(Rq : 743 en concours de l'Etat), 
749, 75, 76, 773, 79</t>
    </r>
  </si>
  <si>
    <t>idem M14 : par différence, crédit net des comptes : 71, 72, 
(Rq : 743 n'existe pas dans M52), 
749, 75, 76, 771, 773, 774, 778, 79</t>
  </si>
  <si>
    <t>idem M14 : par différence, crédit net des comptes : 71, 72, 
(Rq : 743 n'existe pas dans M71), 
749, 75, 76, 771, 773, 774, 778, 79</t>
  </si>
  <si>
    <t>idem M14 : par différence, crédit net des comptes : 
71, 72, 
(Rq : 743 n'existe pas dans la M4-M42-M49)
75, 76, 771, 773, 774, 778, 79</t>
  </si>
  <si>
    <t>par différence, crédit net des comptes 71, 72, 
75, 76, 771, 773, 778, 79</t>
  </si>
  <si>
    <t xml:space="preserve">Investissement </t>
  </si>
  <si>
    <t>Dépenses d'investissement (hors remboursements de dette)</t>
  </si>
  <si>
    <t>débit des comptes 102 (sauf 10229, 1027), 13 (sauf 139), 
20, 21, 23, 26 (sauf 269), 27 (sauf 2768, 279), 
454, 456, 
458, 481, 
- crédit des comptes 237, 238 (Rq : 236 n'existe pas en M14)</t>
  </si>
  <si>
    <r>
      <t xml:space="preserve">débit des comptes 102 (sauf 10229, 1027), 13 (sauf 139), 20, 21, 23, 26 (sauf 269), 27 (sauf 2768, 279), 
454, </t>
    </r>
    <r>
      <rPr>
        <sz val="10"/>
        <color rgb="FFFF0000"/>
        <rFont val="Bookman Old Style"/>
        <family val="1"/>
      </rPr>
      <t>455</t>
    </r>
    <r>
      <rPr>
        <sz val="10"/>
        <rFont val="Bookman Old Style"/>
        <family val="1"/>
      </rPr>
      <t xml:space="preserve"> (Rq : équivaut à 456 en M14), 
458, 481, 
- crédit des comptes 236, 237, 238</t>
    </r>
  </si>
  <si>
    <t>idem M14 : débit des comptes 102 (sauf 10229, 1027), 13 (sauf 139), 20, 21, 23, 26 (sauf 269), 27 (sauf 2768, 279), 
(Rq : 454 et 456 n'existent pas dans la M4)
458, 481, 
- crédit des comptes 237, 238 (Rq : 236 n'existe pas en M4)</t>
  </si>
  <si>
    <t>Dépenses d'équipement</t>
  </si>
  <si>
    <t>idem M57 : débit des comptes 20 (sauf 204), 21, 23, 
- crédit des comptes 237, 238  (Rq : 236 n'existe pas en M14)</t>
  </si>
  <si>
    <t xml:space="preserve">débit des comptes 20 (sauf 204), 21, 23, 
- crédit des comptes 236, 237, 238 </t>
  </si>
  <si>
    <t>idem M14 (Rq : 204 n'existe pas en M4, M42 et M49)</t>
  </si>
  <si>
    <t>Subventions d'équipement</t>
  </si>
  <si>
    <t>débit du compte 204</t>
  </si>
  <si>
    <t>sans objet (204 n'existe pas en M4, M42 et M49 ; donc idem M14)</t>
  </si>
  <si>
    <t>Autres dépenses</t>
  </si>
  <si>
    <t>par différence, débit des comptes : 102 (sauf 10229, 1027), 13 (sauf 139), 26 (sauf 269), 27 (sauf 2768, 279), 
454, 456, 
458, 481</t>
  </si>
  <si>
    <r>
      <t xml:space="preserve">par différence, débit des comptes : 102 (sauf 10229, 1027), 13 (sauf 139), 26 (sauf 269), 27 (sauf 2768, 279), 
454, </t>
    </r>
    <r>
      <rPr>
        <sz val="10"/>
        <color rgb="FFFF0000"/>
        <rFont val="Bookman Old Style"/>
        <family val="1"/>
      </rPr>
      <t>455</t>
    </r>
    <r>
      <rPr>
        <sz val="10"/>
        <rFont val="Bookman Old Style"/>
        <family val="1"/>
      </rPr>
      <t xml:space="preserve"> (Rq : équivaut à 456 en M14), 
458, 481</t>
    </r>
  </si>
  <si>
    <t>idem M14 : par différence, débit des comptes : 102 (sauf 10229, 1027), 13 (sauf 139), 26 (sauf 269), 27 (sauf 2768, 279),
(Rq : 454 et 456 n'existent pas dans la M4)
458, 481</t>
  </si>
  <si>
    <t>Ressources d'investissement (hors emprunts)</t>
  </si>
  <si>
    <r>
      <t xml:space="preserve">crédit des comptes 102 (sauf 10229, 1027), 13 (sauf 139), 
20, 21, 231, 232, 26 (sauf 269), 27 (sauf 2768, 279), 
454, </t>
    </r>
    <r>
      <rPr>
        <sz val="10"/>
        <color rgb="FFFF0000"/>
        <rFont val="Bookman Old Style"/>
        <family val="1"/>
      </rPr>
      <t>456,</t>
    </r>
    <r>
      <rPr>
        <sz val="10"/>
        <rFont val="Bookman Old Style"/>
        <family val="1"/>
      </rPr>
      <t xml:space="preserve"> 
458, 
+ crédit net des comptes 103, 775</t>
    </r>
  </si>
  <si>
    <r>
      <t xml:space="preserve">crédit des comptes 102 (sauf 10229, 1027), 13 (sauf 139), 20, 21, 231, 232, 26 (sauf 269), 27 (sauf 2768, 279), 
454, </t>
    </r>
    <r>
      <rPr>
        <sz val="10"/>
        <color rgb="FFFF0000"/>
        <rFont val="Bookman Old Style"/>
        <family val="1"/>
      </rPr>
      <t>455</t>
    </r>
    <r>
      <rPr>
        <sz val="10"/>
        <rFont val="Bookman Old Style"/>
        <family val="1"/>
      </rPr>
      <t xml:space="preserve"> (Rq : équivaut à 456 en M14), 
458, 
+ crédit net des comptes 103, 775</t>
    </r>
  </si>
  <si>
    <t>idem M14 : crédit des comptes 102 (sauf 10229, 1027), 13 (sauf 139), 20, 21, 231, 232, 26 (sauf 269), 27 (sauf 2768, 279), 
(Rq : 454 et 456 n'existent pas dans la M4)
458, 
+ crédit net des comptes 103, 775</t>
  </si>
  <si>
    <t>FCTVA</t>
  </si>
  <si>
    <t>crédit du compte 10222</t>
  </si>
  <si>
    <t>Autres dotations et subventions</t>
  </si>
  <si>
    <t xml:space="preserve">crédit des comptes 102 (sauf 10222, 10229, 1027), 13 (sauf 139) </t>
  </si>
  <si>
    <t>Autres recettes</t>
  </si>
  <si>
    <t>par différence, crédit des comptes : 20, 21, 231, 232, 26 (sauf 269), 27 (sauf 2768, 279), 
454, 456, 
458, 
+ crédit net des comptes 103, 775</t>
  </si>
  <si>
    <r>
      <t xml:space="preserve">par différence, crédit des comptes : 20, 21, 231, 232, 26 (sauf 269), 27 (sauf 2768, 279), 
454, </t>
    </r>
    <r>
      <rPr>
        <sz val="10"/>
        <color rgb="FFFF0000"/>
        <rFont val="Bookman Old Style"/>
        <family val="1"/>
      </rPr>
      <t>455</t>
    </r>
    <r>
      <rPr>
        <sz val="10"/>
        <rFont val="Bookman Old Style"/>
        <family val="1"/>
      </rPr>
      <t>, 
458, 
+ crédit net des comptes 103, 775</t>
    </r>
  </si>
  <si>
    <t>idem M14 : par différence, crédit des comptes : 20, 21, 231, 232, 26 (sauf 269), 27 (sauf 2768, 279), 
(Rq : 454 et 456 n'existent pas dans la M4)
458, 
+ crédit net des comptes 103, 775</t>
  </si>
  <si>
    <t>Dette</t>
  </si>
  <si>
    <t>Dette au 31/12</t>
  </si>
  <si>
    <t>solde créditeur du compte 16 (hors 1688 et 169)</t>
  </si>
  <si>
    <t xml:space="preserve">Remboursements d'emprunts </t>
  </si>
  <si>
    <t>débit du compte 16 (sauf 1645, 1688, 169) - GAD*</t>
  </si>
  <si>
    <t>Emprunts</t>
  </si>
  <si>
    <t>crédit du compte 16 (sauf 1645, 1688, 169) - GAD*</t>
  </si>
  <si>
    <t>* hors refinancements et opérations de gestion de dette</t>
  </si>
  <si>
    <t>ANNEXE : DEFINITION DES AGRÉGATS COMPTABLES - Opérations réelles - Comptes de gestion 2021</t>
  </si>
  <si>
    <t>4.2 Les comptes des communes</t>
  </si>
  <si>
    <t>Les comptes des communes - Opérations réelles</t>
  </si>
  <si>
    <t>(en milliards d'euros)</t>
  </si>
  <si>
    <t>Valeurs provisoires</t>
  </si>
  <si>
    <t>Budgets principaux</t>
  </si>
  <si>
    <t>2020 / 2019</t>
  </si>
  <si>
    <t>2021 / 2020</t>
  </si>
  <si>
    <t>DÉPENSES DE FONCTIONNEMENT (1)</t>
  </si>
  <si>
    <t>Charges financières</t>
  </si>
  <si>
    <t>Autres dépenses de fonctionnement</t>
  </si>
  <si>
    <t>RECETTES DE FONCTIONNEMENT (2)</t>
  </si>
  <si>
    <t>- Impôts locaux</t>
  </si>
  <si>
    <t>- Autres impôts et taxes</t>
  </si>
  <si>
    <t>Concours de l'État</t>
  </si>
  <si>
    <t>- Dotations globales de fonctionnement (DGF)</t>
  </si>
  <si>
    <t>- Autres dotations</t>
  </si>
  <si>
    <t>- Péréquations et compensations fiscales</t>
  </si>
  <si>
    <t>Subventions reçues et participations</t>
  </si>
  <si>
    <t>Autres recettes de fonctionnement</t>
  </si>
  <si>
    <t>Épargne brute (3) = (2)-(1)</t>
  </si>
  <si>
    <t>Épargne nette = (3)-(8)</t>
  </si>
  <si>
    <t>DÉPENSES D'INVESTISSEMENT hors remboursements (4)</t>
  </si>
  <si>
    <t>Subventions d'équipement versées</t>
  </si>
  <si>
    <t>Autres depenses d'investissement</t>
  </si>
  <si>
    <t>RECETTES D'INVESTISSEMENT hors emprunts (5)</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</si>
  <si>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</si>
  <si>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</si>
  <si>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</si>
  <si>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</si>
  <si>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</si>
  <si>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</si>
  <si>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</si>
  <si>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</si>
  <si>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</si>
  <si>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</si>
  <si>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</si>
  <si>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</si>
  <si>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</si>
  <si>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</si>
  <si>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</si>
  <si>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Capacité de désendettement = (12) / (3)</t>
  </si>
  <si>
    <t>(a) La dette de l'année N n'est pas exactement égale à la dette de l'année N-1 augmentée du flux net de dette de l'année N, du fait de certaines différences conceptuelles entre le stock et les flux reportés ici.</t>
  </si>
  <si>
    <t>Source : DGCL - Données DGFIP, comptes de gestion ; budgets principaux. Montants en opérations réelles,  calculés hors gestion active de la dette.</t>
  </si>
  <si>
    <t>Dette au 31 décembre (12) (a)</t>
  </si>
  <si>
    <t>4.2a Les comptes des communes</t>
  </si>
  <si>
    <r>
      <t>Les comptes des communes de moins de 10.000 habitants</t>
    </r>
    <r>
      <rPr>
        <sz val="12"/>
        <rFont val="Arial"/>
        <family val="2"/>
      </rPr>
      <t xml:space="preserve"> - Opérations réelles</t>
    </r>
  </si>
  <si>
    <t>(montants en milliards d'euros ; variations à champs constants)</t>
  </si>
  <si>
    <t>2019 / 2018</t>
  </si>
  <si>
    <r>
      <t>Dette au 31 décembre (12)</t>
    </r>
    <r>
      <rPr>
        <b/>
        <vertAlign val="superscript"/>
        <sz val="11"/>
        <rFont val="Arial"/>
        <family val="2"/>
      </rPr>
      <t xml:space="preserve"> (a)</t>
    </r>
  </si>
  <si>
    <t>Délai de désendettement = (12) / (3)</t>
  </si>
  <si>
    <t>Variations calculées à champ constant, c'est-à-dire sur les communes ayant le même numéro Siren sur deux années consécutives (et qui n'ont donc a priori pas changé significativement de contour). Communes ayant 10 000 habitants ou plus en population totale l'année N pour les variations entre les années N-1 et N.</t>
  </si>
  <si>
    <t>Source : DGCL - Données DGFIP, comptes de gestion ; budgets principaux. Montants en opérations réelles calculés hors gestion active de la dette.</t>
  </si>
  <si>
    <t>Variations calculées à champ constant, c'est-à-dire sur les communes ayant le même numéro Siren sur deux années consécutives (et qui n'ont donc a priori pas changé significativement de contour). Communes ayant moins de 10 000 habitants en population totale l'année N pour les variations entre les années N-1 et N.</t>
  </si>
  <si>
    <t>4.2b Les comptes des communes</t>
  </si>
  <si>
    <r>
      <t>Les comptes des communes de 10.000 habitants ou plus</t>
    </r>
    <r>
      <rPr>
        <sz val="12"/>
        <rFont val="Arial"/>
        <family val="2"/>
      </rPr>
      <t xml:space="preserve"> - Opérations réelles</t>
    </r>
  </si>
  <si>
    <t>4.3 Les comptes des groupements de communes à fiscalité propre</t>
  </si>
  <si>
    <r>
      <t>Les comptes des groupements de communes à fiscalité propre</t>
    </r>
    <r>
      <rPr>
        <b/>
        <vertAlign val="superscript"/>
        <sz val="12"/>
        <rFont val="Arial"/>
        <family val="2"/>
      </rPr>
      <t xml:space="preserve"> (a)</t>
    </r>
    <r>
      <rPr>
        <sz val="12"/>
        <rFont val="Arial"/>
        <family val="2"/>
      </rPr>
      <t xml:space="preserve"> - Opérations réelles</t>
    </r>
  </si>
  <si>
    <r>
      <t>Dette au 31 décembre (12)</t>
    </r>
    <r>
      <rPr>
        <b/>
        <vertAlign val="superscript"/>
        <sz val="11"/>
        <rFont val="Arial"/>
        <family val="2"/>
      </rPr>
      <t xml:space="preserve"> (b)</t>
    </r>
  </si>
  <si>
    <t>(a) Y compris métropole de Lyon, métropole du grand Paris (MGP) et établissements publics territoriaux (EPT) de la MGP.</t>
  </si>
  <si>
    <t>(b) La dette de l'année N n'est pas exactement égale à la dette de l'année N-1 augmentée du flux net de dette de l'année N, du fait de certaines différences conceptuelles entre le stock et les flux reportés ici.</t>
  </si>
  <si>
    <t>4.4 Les comptes du secteur communal</t>
  </si>
  <si>
    <r>
      <t>Les comptes des communes et de leurs groupements à fiscalité propre</t>
    </r>
    <r>
      <rPr>
        <b/>
        <vertAlign val="superscript"/>
        <sz val="12"/>
        <rFont val="Arial"/>
        <family val="2"/>
      </rPr>
      <t xml:space="preserve"> (a)</t>
    </r>
    <r>
      <rPr>
        <sz val="12"/>
        <rFont val="Arial"/>
        <family val="2"/>
      </rPr>
      <t xml:space="preserve"> - Opérations réelles</t>
    </r>
  </si>
  <si>
    <t>4.5 Les comptes des départements</t>
  </si>
  <si>
    <r>
      <t>Les comptes des départements</t>
    </r>
    <r>
      <rPr>
        <b/>
        <vertAlign val="superscript"/>
        <sz val="12"/>
        <rFont val="Arial"/>
        <family val="2"/>
      </rPr>
      <t xml:space="preserve"> (a)</t>
    </r>
    <r>
      <rPr>
        <sz val="12"/>
        <rFont val="Arial"/>
        <family val="2"/>
      </rPr>
      <t xml:space="preserve"> - Opérations réelles</t>
    </r>
  </si>
  <si>
    <t>Autres dépenses d'investissement</t>
  </si>
  <si>
    <t>Dotations et subventions d'investissement</t>
  </si>
  <si>
    <t>Flux net de dette =(9)-(8)</t>
  </si>
  <si>
    <t>dont : Fraction de TVA</t>
  </si>
  <si>
    <t>: DMTO</t>
  </si>
  <si>
    <t>: TICPE</t>
  </si>
  <si>
    <t>: TSCA</t>
  </si>
  <si>
    <t>(a) Hors collectivités territoriales uniques (CTU) de Martinique et Guyane et collectivité de Corse et hors Ville de Paris.</t>
  </si>
  <si>
    <t>4.6 Les comptes des régions et des collectivités territoriales uniques (CTU)</t>
  </si>
  <si>
    <r>
      <t>Les comptes des régions et des collectivités territoriales uniques (CTU)</t>
    </r>
    <r>
      <rPr>
        <b/>
        <vertAlign val="superscript"/>
        <sz val="12"/>
        <rFont val="Arial"/>
        <family val="2"/>
      </rPr>
      <t xml:space="preserve"> (a)</t>
    </r>
    <r>
      <rPr>
        <sz val="12"/>
        <rFont val="Arial"/>
        <family val="2"/>
      </rPr>
      <t xml:space="preserve"> - Opérations réelles</t>
    </r>
  </si>
  <si>
    <r>
      <t>Dette au 31 décembre (12)</t>
    </r>
    <r>
      <rPr>
        <b/>
        <vertAlign val="superscript"/>
        <sz val="10"/>
        <rFont val="Arial"/>
        <family val="2"/>
      </rPr>
      <t xml:space="preserve"> (b)</t>
    </r>
  </si>
  <si>
    <t>(a) Y compris collectivités territoriales uniques (CTU) de Martinique et Guyane à partir de 2016 et de Corse à partir de 2018.</t>
  </si>
  <si>
    <t>dont : fraction de TVA</t>
  </si>
  <si>
    <t>: cartes grises</t>
  </si>
  <si>
    <t>4.1 Les comptes des collectivités territoriales 
et de leurs groupements à fiscalité propre</t>
  </si>
  <si>
    <r>
      <t>Les comptes des collectivités territoriales et de leurs groupements à fiscalité propre</t>
    </r>
    <r>
      <rPr>
        <b/>
        <vertAlign val="superscript"/>
        <sz val="12"/>
        <rFont val="Arial"/>
        <family val="2"/>
      </rPr>
      <t xml:space="preserve"> (a)</t>
    </r>
    <r>
      <rPr>
        <b/>
        <sz val="12"/>
        <rFont val="Arial"/>
        <family val="2"/>
      </rPr>
      <t xml:space="preserve"> </t>
    </r>
    <r>
      <rPr>
        <sz val="12"/>
        <rFont val="Arial"/>
        <family val="2"/>
      </rPr>
      <t>- Opérations réelles</t>
    </r>
  </si>
  <si>
    <t>(a) Y compris les établissements publics territoriaux (EPT) de la métropole du grand Paris (MGP).</t>
  </si>
  <si>
    <t>Données non consolidées entre les différents niveaux de collectivités, sauf reversements fiscaux.</t>
  </si>
  <si>
    <t>4.9 Les comptes des syndicats</t>
  </si>
  <si>
    <r>
      <t>Les comptes des syndicats</t>
    </r>
    <r>
      <rPr>
        <b/>
        <vertAlign val="superscript"/>
        <sz val="12"/>
        <rFont val="Arial"/>
        <family val="2"/>
      </rPr>
      <t xml:space="preserve"> (a)</t>
    </r>
    <r>
      <rPr>
        <sz val="12"/>
        <rFont val="Arial"/>
        <family val="2"/>
      </rPr>
      <t xml:space="preserve"> - Opérations réelles</t>
    </r>
  </si>
  <si>
    <t>(a) Types 421 à 424 dans les comptes de gestion, c'est-à-dire y compris les syndicats intercommunaux à vocation multiple (SIVOM), les syndicats intercommuaux à vocation unique (SIVU), les pôles métropolitains et les PETR, mais hors EPT (assimilés à des EPCI à fiscalité propre dans nos statistiques).</t>
  </si>
  <si>
    <t>Source : DGCL. Données DGFiP, comptes de gestion ; budgets principaux. Montants calculés hors gestion active de la dette.</t>
  </si>
  <si>
    <t>4.10 Les comptes des collectivités locales y compris le syndicats</t>
  </si>
  <si>
    <r>
      <t>Les comptes des collectivités locales y compris syndicats</t>
    </r>
    <r>
      <rPr>
        <b/>
        <vertAlign val="superscript"/>
        <sz val="12"/>
        <rFont val="Arial"/>
        <family val="2"/>
      </rPr>
      <t xml:space="preserve"> (a)</t>
    </r>
    <r>
      <rPr>
        <sz val="12"/>
        <rFont val="Arial"/>
        <family val="2"/>
      </rPr>
      <t xml:space="preserve"> - Opérations réelles</t>
    </r>
  </si>
  <si>
    <t>4.11 Les budgets annexes</t>
  </si>
  <si>
    <r>
      <t>Ensemble des collectivités locales (y compris syndicats)</t>
    </r>
    <r>
      <rPr>
        <b/>
        <vertAlign val="superscript"/>
        <sz val="12"/>
        <rFont val="Arial"/>
        <family val="2"/>
      </rPr>
      <t xml:space="preserve"> (a)</t>
    </r>
    <r>
      <rPr>
        <sz val="12"/>
        <rFont val="Arial"/>
        <family val="2"/>
      </rPr>
      <t xml:space="preserve"> - Opérations réelles</t>
    </r>
  </si>
  <si>
    <t>Budgets annexes</t>
  </si>
  <si>
    <t>(a) Non compris les établissements publics locaux.</t>
  </si>
  <si>
    <t xml:space="preserve">Source : DGCL. Données DGFiP, comptes de gestion ; budgets annexes, y compris les EPSM (M22). Montants calculés hors gestion active de la dette, non consolidés entre les différents niveaux de collectivités. </t>
  </si>
  <si>
    <t>4.12 Les comptes consolidés</t>
  </si>
  <si>
    <r>
      <t>Consolidation de l'ensemble des collectivités (y compris syndicats)</t>
    </r>
    <r>
      <rPr>
        <b/>
        <vertAlign val="superscript"/>
        <sz val="12"/>
        <rFont val="Arial"/>
        <family val="2"/>
      </rPr>
      <t xml:space="preserve"> (a)</t>
    </r>
    <r>
      <rPr>
        <sz val="12"/>
        <rFont val="Arial"/>
        <family val="2"/>
      </rPr>
      <t xml:space="preserve"> - Opérations réelles</t>
    </r>
  </si>
  <si>
    <t>Comptes et niveaux consolidés</t>
  </si>
  <si>
    <t>4.13a Ventilation fonctionnelle des dépenses des communes</t>
  </si>
  <si>
    <t>N-1</t>
  </si>
  <si>
    <t>En ligne seulement</t>
  </si>
  <si>
    <t>Communes de 3 500 habitants ou plus</t>
  </si>
  <si>
    <t>en millions d'euros</t>
  </si>
  <si>
    <t>en € / habitant</t>
  </si>
  <si>
    <t>Part dans le budget</t>
  </si>
  <si>
    <t xml:space="preserve">Évolution </t>
  </si>
  <si>
    <t>Investissement
(hors remb.)</t>
  </si>
  <si>
    <t>Total</t>
  </si>
  <si>
    <r>
      <t>en € / habitant</t>
    </r>
    <r>
      <rPr>
        <b/>
        <vertAlign val="superscript"/>
        <sz val="10"/>
        <rFont val="Arial"/>
        <family val="2"/>
      </rPr>
      <t xml:space="preserve"> (1)</t>
    </r>
  </si>
  <si>
    <t>Fonctionnement (hors charges fi.)</t>
  </si>
  <si>
    <t>Plan de relance (crise sanitaire)</t>
  </si>
  <si>
    <t>TOTAL (communes &gt;= 3 500 h.)</t>
  </si>
  <si>
    <t>Charges financières (communes &gt;= 3500 h.)</t>
  </si>
  <si>
    <t>Communes hors champ (&lt; 3500 habitants)</t>
  </si>
  <si>
    <t>Source : DGCL. Données DGFIP, comptes de gestion ; budgets principaux - opérations réelles.</t>
  </si>
  <si>
    <t>Champ retenu</t>
  </si>
  <si>
    <t>PMUN</t>
  </si>
  <si>
    <t>PTOT</t>
  </si>
  <si>
    <t>Communes dans le champ</t>
  </si>
  <si>
    <t>Ville de Paris</t>
  </si>
  <si>
    <t>Communes hors champ</t>
  </si>
  <si>
    <t>Ensemble communes</t>
  </si>
  <si>
    <t>Nb budgets</t>
  </si>
  <si>
    <t>Champ complet</t>
  </si>
  <si>
    <t>dont : Communes dans le champ</t>
  </si>
  <si>
    <t>: Ville de Paris</t>
  </si>
  <si>
    <t>4.13b Ventilation fonctionnelle des dépenses des groupements de communes à fiscalité propre</t>
  </si>
  <si>
    <t>TOTAL (GFP dans le champ)</t>
  </si>
  <si>
    <t>Charges financières (GFP dans le champ)</t>
  </si>
  <si>
    <t>GFP hors champ</t>
  </si>
  <si>
    <t>Dans le champ</t>
  </si>
  <si>
    <t>Hors champ</t>
  </si>
  <si>
    <t>Ensemble GFP</t>
  </si>
  <si>
    <t>GFP dans le champ</t>
  </si>
  <si>
    <t>GFP ayant au moins une commune de 3 500 habitants ou plus</t>
  </si>
  <si>
    <t>4.13c Ventilation fonctionnelle des dépenses des départements</t>
  </si>
  <si>
    <t>Services généraux</t>
  </si>
  <si>
    <t>Opérations non ventilables</t>
  </si>
  <si>
    <t>Administration générale</t>
  </si>
  <si>
    <t>Coopération décentralisée et actions internationales</t>
  </si>
  <si>
    <t>Sécurité et salubrité publiques</t>
  </si>
  <si>
    <t>Incendie et secours</t>
  </si>
  <si>
    <t>Autres sécurité et salubrité</t>
  </si>
  <si>
    <t>Enseignement, formation et apprentissage</t>
  </si>
  <si>
    <t>Services communs</t>
  </si>
  <si>
    <t>Enseignement du premier degré</t>
  </si>
  <si>
    <t>Enseignement du second degré</t>
  </si>
  <si>
    <t>Enseignement supérieur, professionnel et continu</t>
  </si>
  <si>
    <t>Autres services annexes de l'enseignement</t>
  </si>
  <si>
    <t>Culture, vie sociale, sport et jeunesse</t>
  </si>
  <si>
    <t>Services communs et vie sociale</t>
  </si>
  <si>
    <t>Culture</t>
  </si>
  <si>
    <t>Sports</t>
  </si>
  <si>
    <t>Jeunesse et loisirs</t>
  </si>
  <si>
    <t>Santé, action sociale</t>
  </si>
  <si>
    <t>Santé (y c. PMI et planification familiale)</t>
  </si>
  <si>
    <t>Action sociale (hors APA et RSA)</t>
  </si>
  <si>
    <t>dont : services communs action sociale</t>
  </si>
  <si>
    <t>: famille et enfance</t>
  </si>
  <si>
    <t>: personnes âgées</t>
  </si>
  <si>
    <t>: personnes handicapées</t>
  </si>
  <si>
    <t>: autres interventions sociales</t>
  </si>
  <si>
    <t>Personnes dépendantes (APA)</t>
  </si>
  <si>
    <t>dont : services communs APA</t>
  </si>
  <si>
    <t>: à domicile</t>
  </si>
  <si>
    <t>: versée aux bénéficiares en établissement</t>
  </si>
  <si>
    <t>: versée aux établissements</t>
  </si>
  <si>
    <t>RSA et RMI</t>
  </si>
  <si>
    <t>dont : RSA-insertion sociale</t>
  </si>
  <si>
    <t>: RSA-insertion professionnelle</t>
  </si>
  <si>
    <t>: RSA-allocations</t>
  </si>
  <si>
    <t>: RSA-autres</t>
  </si>
  <si>
    <t>Aménagement des territoires et habitat</t>
  </si>
  <si>
    <t>Services communs et sécurité</t>
  </si>
  <si>
    <t>Aménagement des territoires</t>
  </si>
  <si>
    <t>Habitat</t>
  </si>
  <si>
    <t>Environnement</t>
  </si>
  <si>
    <t>Services communs et actions transversales</t>
  </si>
  <si>
    <t>Actions en matière de déchets et propreté urbaine</t>
  </si>
  <si>
    <t>Actions en matière de gestion des eaux</t>
  </si>
  <si>
    <t>Autres actions environnementales</t>
  </si>
  <si>
    <t>Transports, routes et voiries</t>
  </si>
  <si>
    <t>Transports scolaires</t>
  </si>
  <si>
    <t>Transports publics (hors scolaire)</t>
  </si>
  <si>
    <t>Routes et voiries</t>
  </si>
  <si>
    <t>dont : voirie départementale</t>
  </si>
  <si>
    <t>: autres services</t>
  </si>
  <si>
    <t>Infrastructures de transport (gares, ports etc.)</t>
  </si>
  <si>
    <t>Action économique</t>
  </si>
  <si>
    <t>Services communs (y compris R &amp; D)</t>
  </si>
  <si>
    <t>Agriculture, pêche et agro-alimentaire</t>
  </si>
  <si>
    <t>Industrie, commerce et artisanat</t>
  </si>
  <si>
    <t>Développement touristique</t>
  </si>
  <si>
    <t>TOTAL</t>
  </si>
  <si>
    <t>Charges financières (fonctionnement)</t>
  </si>
  <si>
    <t>Source : DGCL. Données DGFIP, comptes de gestion ; budgets principaux.</t>
  </si>
  <si>
    <t>(1) Population totale au sens de l'Insee (=municipale+comptée à part), au 1er janvier, résidant dans le champ retenu pour les dépenses des conseils départementaux : hors Paris, Guyane, Martinique, Corse et communes de la métropole de Lyon.</t>
  </si>
  <si>
    <t>Départements</t>
  </si>
  <si>
    <t>4.13d Ventilation fonctionnelle des dépenses des régions et CTU</t>
  </si>
  <si>
    <t>(1) Population totale au sens de l'Insee (=municipale+comptée à part), au 1er janvier, résidant dans le champ retenu pour les dépenses des conseils régionaux et des collectivités territoriales uniques, donc hors Mayotte.</t>
  </si>
  <si>
    <t>Régions+CTU</t>
  </si>
  <si>
    <t>Régions</t>
  </si>
  <si>
    <t>Collectivités territoriales uniques</t>
  </si>
  <si>
    <t>(1) Population totale au sens de l'Insee (=municipale+comptée à part), au 1er janvier, résidant dans le champ retenu pour les dépenses des GFP (donc hors communes isolées).
Champ : GFP ayant au moins une commune de 3500 habitants ou plus. La métropole de Lyon est considérée comme un GFP.</t>
  </si>
  <si>
    <t>Conseils, assemblée locale</t>
  </si>
  <si>
    <t>Services communs (sécurité)</t>
  </si>
  <si>
    <t>Police, sécurité, justice</t>
  </si>
  <si>
    <t>Hygiène et salubrité publique</t>
  </si>
  <si>
    <t>Autres interventions de protection civile</t>
  </si>
  <si>
    <t>Services communs (enseignement)</t>
  </si>
  <si>
    <t>Hébergement et restauration scolaires</t>
  </si>
  <si>
    <t>dont : expression et action culturelles</t>
  </si>
  <si>
    <t>: conservation et diffusion du patrimoine</t>
  </si>
  <si>
    <t>Services communs (y compris APA et RSA)</t>
  </si>
  <si>
    <t>Santé</t>
  </si>
  <si>
    <t>dont : espaces verts urbains</t>
  </si>
  <si>
    <t>: éclairage public</t>
  </si>
  <si>
    <t>: autres aménagements urbains et ruraux</t>
  </si>
  <si>
    <t>Collecte et traitement des déchets</t>
  </si>
  <si>
    <t>Propreté urbaine</t>
  </si>
  <si>
    <t>Foires et marchés</t>
  </si>
  <si>
    <t>dont : gestion des fonds européens</t>
  </si>
  <si>
    <t>dont : enseignement supérieur</t>
  </si>
  <si>
    <t>: formation professionnelle</t>
  </si>
  <si>
    <t>: apprentissage</t>
  </si>
  <si>
    <t>: formation sanitaire et sociale</t>
  </si>
  <si>
    <t>Services communs (santé, social)</t>
  </si>
  <si>
    <t>Action sociale</t>
  </si>
  <si>
    <t>dont : transports ferroviaire de voyageurs</t>
  </si>
  <si>
    <t>: autres transports de voyageurs</t>
  </si>
  <si>
    <t>: transports de marchandises</t>
  </si>
  <si>
    <t>dont : voirie nationale</t>
  </si>
  <si>
    <t>: voirie régionale</t>
  </si>
  <si>
    <t>Infrastructures de transport</t>
  </si>
  <si>
    <t>dont : gares et infrastructures ferroviaires</t>
  </si>
  <si>
    <t>: infrastructures portuaires et aéroportuaires</t>
  </si>
  <si>
    <t>: liaisons multimodales</t>
  </si>
  <si>
    <t>dont : R &amp; D</t>
  </si>
  <si>
    <t>Services communs (y compris R &amp; D, foires et marchés)</t>
  </si>
  <si>
    <t>Communes et GFP hors champ</t>
  </si>
  <si>
    <t>4.13e Ventilation fonctionnelle des dépenses des comptes des collectivités territoriales et de leurs groupements à fiscalité propre</t>
  </si>
  <si>
    <t>4.13f Ventilation fonctionnelle des dépenses des budgets annexes et des syndicats</t>
  </si>
  <si>
    <r>
      <t>Budgets annexes</t>
    </r>
    <r>
      <rPr>
        <b/>
        <vertAlign val="superscript"/>
        <sz val="12"/>
        <rFont val="Arial"/>
        <family val="2"/>
      </rPr>
      <t xml:space="preserve"> (a)</t>
    </r>
  </si>
  <si>
    <t>Sécurité (incendie)</t>
  </si>
  <si>
    <t>dont : Actions en matière de déchets et propreté urbaine</t>
  </si>
  <si>
    <t>: Actions en matière de gestion des eaux</t>
  </si>
  <si>
    <t>: Autres actions envir. (y c. énergie)</t>
  </si>
  <si>
    <r>
      <t>Ensemble des activités</t>
    </r>
    <r>
      <rPr>
        <b/>
        <vertAlign val="superscript"/>
        <sz val="9"/>
        <color theme="1"/>
        <rFont val="Arial"/>
        <family val="2"/>
      </rPr>
      <t xml:space="preserve"> (b)</t>
    </r>
  </si>
  <si>
    <t>(a) Communes, EPCI à fiscalité propre, y compris les EPT de la MGP et la métropole de Lyon, départements, régions et CTU. Y compris les budgets annexes en M22 de ces collectivités.</t>
  </si>
  <si>
    <t>(b) Voir la note du tableau des syndicats.</t>
  </si>
  <si>
    <t>Source : DGCL. Données DGFiP ; comptes de gestion.</t>
  </si>
  <si>
    <r>
      <t xml:space="preserve">Syndicats </t>
    </r>
    <r>
      <rPr>
        <b/>
        <vertAlign val="superscript"/>
        <sz val="12"/>
        <rFont val="Arial"/>
        <family val="2"/>
      </rPr>
      <t>(a)</t>
    </r>
  </si>
  <si>
    <t>dont : Actions en matière de déchets</t>
  </si>
  <si>
    <t>(a) Budgets principaux des syndicats à vocation unique, et ensemble des budgets annexes des syndicats, y compris en M22. Les budgets principaux des SIVOM ne sont pas inclus. Montants non consolidés entre BP et BA.</t>
  </si>
  <si>
    <t>(b) La ventilation est faite selon le code d'activité de l'établissement, codée dans le fichier des comptes de gestion. Les comptes des budgets annexes, comme ceux des syndicats et ceux des EPL, ne sont pas codés selon la ventilation fonctionnelle utilisée pour ventiler les dépenses des budgets principaux.</t>
  </si>
  <si>
    <t>Codes d’activités :  Services généraux=11, 27, 38, 39, 40 ; Sécurité=26 ; Enseignement=03, 23 ; Culture=07 ; Sports=08 ; Santé-social=05, 06, 31, 32, 33, 50, 51 ; Aménagement des territoires=15, 28, 34, 36 ; Déchets=10 ; Eau=01, OA, OE ; Autres environnement=02, 19, 25, 35 ; Transports=04, 13, 14, 17, 21 ; Action économique=09, 12, 16, 18, 20, 22, 24, 29, 30, 37.</t>
  </si>
  <si>
    <t>Ensemble Collectivités locales</t>
  </si>
  <si>
    <t>montants non consolidés des flux entre BP et BA, et entre niveaux de collectivités.</t>
  </si>
  <si>
    <t>4.7a   Les ratios financiers obligatoires du secteur communal</t>
  </si>
  <si>
    <t>Ratios financiers des communes par strate de population en 2021</t>
  </si>
  <si>
    <t>Ratio 1</t>
  </si>
  <si>
    <t>Ratio 2</t>
  </si>
  <si>
    <t>Ratio 2 bis</t>
  </si>
  <si>
    <t>Ratio 3</t>
  </si>
  <si>
    <t>Ratio 4</t>
  </si>
  <si>
    <t>Ratio 5</t>
  </si>
  <si>
    <t>Ratio 6</t>
  </si>
  <si>
    <t>Ratio 7</t>
  </si>
  <si>
    <t>Ratio 9</t>
  </si>
  <si>
    <t>Ratio 10</t>
  </si>
  <si>
    <t>Ratio 11</t>
  </si>
  <si>
    <t>€ / h</t>
  </si>
  <si>
    <t>%</t>
  </si>
  <si>
    <t>France métropolitaine hors Paris</t>
  </si>
  <si>
    <t>France métropolitaine y compris Paris</t>
  </si>
  <si>
    <t>Outre-mer</t>
  </si>
  <si>
    <t xml:space="preserve">France </t>
  </si>
  <si>
    <t>Communes en France métropolitaine</t>
  </si>
  <si>
    <t xml:space="preserve">    Moins de 3 500 hab.</t>
  </si>
  <si>
    <t xml:space="preserve">    3 500 à 10 000 hab.</t>
  </si>
  <si>
    <t xml:space="preserve">    Moins de 10 000 hab.</t>
  </si>
  <si>
    <t xml:space="preserve">    10 000 hab. ou plus hors Paris</t>
  </si>
  <si>
    <t>Les montants sont calculés hors gestion active de la dette.</t>
  </si>
  <si>
    <t xml:space="preserve">    Moins de 100 hab.</t>
  </si>
  <si>
    <t>&lt; 100 h</t>
  </si>
  <si>
    <t xml:space="preserve">    100 à 200 hab.</t>
  </si>
  <si>
    <t>100 à 200 h</t>
  </si>
  <si>
    <t xml:space="preserve">    200 à 500 hab.</t>
  </si>
  <si>
    <t>200 à 500 h</t>
  </si>
  <si>
    <t xml:space="preserve">    500 à 2 000 hab.</t>
  </si>
  <si>
    <t>500 à 2 000 h</t>
  </si>
  <si>
    <t xml:space="preserve">    2 000 à 3 500 hab.</t>
  </si>
  <si>
    <t>2 000 à 3 500 h</t>
  </si>
  <si>
    <t xml:space="preserve">    3 500 à 5 000 hab.</t>
  </si>
  <si>
    <t>3 500 à 5 000 h</t>
  </si>
  <si>
    <t xml:space="preserve">    5 000 à 10 000 hab.</t>
  </si>
  <si>
    <t>5 000 à 10 000 h</t>
  </si>
  <si>
    <t xml:space="preserve">    10 000 à 20 000 hab.</t>
  </si>
  <si>
    <t>10 000 à 20 000 h</t>
  </si>
  <si>
    <t xml:space="preserve">    20 000 à 50 000 hab.</t>
  </si>
  <si>
    <t>20 000 à 50 000 h</t>
  </si>
  <si>
    <t xml:space="preserve">    50 000 à 100 000 hab.</t>
  </si>
  <si>
    <t>50 000 à 100 000 h</t>
  </si>
  <si>
    <t xml:space="preserve">    100 000 hab. ou plus hors Paris</t>
  </si>
  <si>
    <t>&gt;=100 000 h hors Paris</t>
  </si>
  <si>
    <t>Champ : France métropolitaine.</t>
  </si>
  <si>
    <t xml:space="preserve">en €/hab. </t>
  </si>
  <si>
    <t>en %</t>
  </si>
  <si>
    <t>Hors gestion active de la dette.</t>
  </si>
  <si>
    <t>4.7b   Les ratios financiers obligatoires du secteur communal</t>
  </si>
  <si>
    <t>Nombre de</t>
  </si>
  <si>
    <t>(France métropolitaine)</t>
  </si>
  <si>
    <t>communes</t>
  </si>
  <si>
    <t>€/h DGF</t>
  </si>
  <si>
    <t>Communes touristiques et de montagne</t>
  </si>
  <si>
    <t>Moins de 100 hab.</t>
  </si>
  <si>
    <t>100 à 200 hab.</t>
  </si>
  <si>
    <t>200 à 500 hab.</t>
  </si>
  <si>
    <t>500 à 2000 hab.</t>
  </si>
  <si>
    <t>2000 à 3500 hab.</t>
  </si>
  <si>
    <t>3500 à 10 000 hab.</t>
  </si>
  <si>
    <t>10 000 à 50 000 hab.</t>
  </si>
  <si>
    <t>Communes touristiques hors montagne</t>
  </si>
  <si>
    <t>10 000 à 20 000 hab.</t>
  </si>
  <si>
    <t>20 000 à 50 000 hab.</t>
  </si>
  <si>
    <t>50 000 hab. ou plus</t>
  </si>
  <si>
    <t>Communes de montagne non touristiques</t>
  </si>
  <si>
    <t>20 000 hab. ou plus</t>
  </si>
  <si>
    <t>Communes ni touristiques, ni de montagne</t>
  </si>
  <si>
    <t>4.7c   Les ratios financiers obligatoires du secteur communal</t>
  </si>
  <si>
    <t>France métropolitaine</t>
  </si>
  <si>
    <t>Outre-Mer</t>
  </si>
  <si>
    <r>
      <t>Groupements de communes à fiscalité propre</t>
    </r>
    <r>
      <rPr>
        <vertAlign val="superscript"/>
        <sz val="11"/>
        <rFont val="Arial"/>
        <family val="2"/>
      </rPr>
      <t>(a)</t>
    </r>
    <r>
      <rPr>
        <sz val="10"/>
        <rFont val="Arial"/>
        <family val="2"/>
      </rPr>
      <t xml:space="preserve"> (France) :</t>
    </r>
  </si>
  <si>
    <r>
      <t>Métropoles et Communautés urbaines</t>
    </r>
    <r>
      <rPr>
        <vertAlign val="superscript"/>
        <sz val="11"/>
        <rFont val="Arial"/>
        <family val="2"/>
      </rPr>
      <t xml:space="preserve"> (a)</t>
    </r>
  </si>
  <si>
    <t xml:space="preserve">Communautés d'agglomération </t>
  </si>
  <si>
    <t>Communautés de communes à FPU</t>
  </si>
  <si>
    <t>Communautés de communes à FA</t>
  </si>
  <si>
    <t>(a) Hors métropole de Lyon, mais y compris métropole du grand Paris (MGP) et établissements publics territoriaux (EPT) de la MGP.</t>
  </si>
  <si>
    <t>Moins de 15 000 hab.</t>
  </si>
  <si>
    <t>&lt; 15 000 h</t>
  </si>
  <si>
    <t>15 000 à 30 000 hab.</t>
  </si>
  <si>
    <t>15 000 à 30 000 h</t>
  </si>
  <si>
    <t>30 000 à 50 000 hab.</t>
  </si>
  <si>
    <t>30 000 à 50 000 h</t>
  </si>
  <si>
    <t>50 000 à 100 000 hab.</t>
  </si>
  <si>
    <t>100 000 à 300 000 hab.</t>
  </si>
  <si>
    <t>100 000 à 300 000 h</t>
  </si>
  <si>
    <r>
      <t>300 000 hab. ou plus</t>
    </r>
    <r>
      <rPr>
        <vertAlign val="superscript"/>
        <sz val="11"/>
        <rFont val="Arial"/>
        <family val="2"/>
      </rPr>
      <t xml:space="preserve"> (a)</t>
    </r>
  </si>
  <si>
    <t>300 000 h ou plus</t>
  </si>
  <si>
    <r>
      <t>Ratios financiers R1, R4, R10 et R11 des groupements de communes à fiscalité propre</t>
    </r>
    <r>
      <rPr>
        <b/>
        <vertAlign val="superscript"/>
        <sz val="12"/>
        <rFont val="Arial"/>
        <family val="2"/>
      </rPr>
      <t>(a)</t>
    </r>
    <r>
      <rPr>
        <b/>
        <sz val="12"/>
        <rFont val="Arial"/>
        <family val="2"/>
      </rPr>
      <t xml:space="preserve"> par strate de population en 2021</t>
    </r>
  </si>
  <si>
    <t>4.8    Les ratios financiers obligatoires des départements et des régions</t>
  </si>
  <si>
    <t>France</t>
  </si>
  <si>
    <t xml:space="preserve">    Moins de 250 000 hab.</t>
  </si>
  <si>
    <t xml:space="preserve">    250 000 à 500 000 hab.</t>
  </si>
  <si>
    <t xml:space="preserve">    500 000 à 1 000 000 hab.</t>
  </si>
  <si>
    <t xml:space="preserve">    Plus de 1 000 000 habitants</t>
  </si>
  <si>
    <t>Auvergne-Rhône-Alpes</t>
  </si>
  <si>
    <t>Bourgogne-Franche-Comté</t>
  </si>
  <si>
    <t>Bretagne</t>
  </si>
  <si>
    <t>Centre-Val de Loire</t>
  </si>
  <si>
    <t>Grand Est</t>
  </si>
  <si>
    <t>Hauts-de-France</t>
  </si>
  <si>
    <t>Ile-de-France</t>
  </si>
  <si>
    <t>Normandie</t>
  </si>
  <si>
    <t>Nouvelle-Aquitaine</t>
  </si>
  <si>
    <t>Occitanie</t>
  </si>
  <si>
    <t>Pays-de-la-Loire</t>
  </si>
  <si>
    <t>Provence-Alpes-Côte d'Azur</t>
  </si>
  <si>
    <t>Régions d'outre-mer (ROM)</t>
  </si>
  <si>
    <t>Guadeloupe</t>
  </si>
  <si>
    <t>La Réunion</t>
  </si>
  <si>
    <t>Collectivités territoriales uniques et de Corse</t>
  </si>
  <si>
    <t>Corse</t>
  </si>
  <si>
    <t>Martinique</t>
  </si>
  <si>
    <t>Guyane</t>
  </si>
  <si>
    <t xml:space="preserve">Champ : France hors Mayotte. </t>
  </si>
  <si>
    <t xml:space="preserve">Champ : France y compris Mayotte et Collectivité européenne d'Alsace. Hors métropole de Lyon et Ville de Paris (comptées avec le secteur communal). </t>
  </si>
  <si>
    <t>Source : DGCL - Donnée DGFIP, comptes de gestion, budgets principaux - opérations réelles ; INSEE (population totale en 2021 - année de référence 2018).</t>
  </si>
  <si>
    <t>Ratios financiers des conseils régionaux et des collectivités territoriales uniques (CTU) en 2021</t>
  </si>
  <si>
    <t>Ensemble régions</t>
  </si>
  <si>
    <t>Ensemble des régions métropolitaines</t>
  </si>
  <si>
    <t>Régions et CTU</t>
  </si>
  <si>
    <t>Taux de croissance</t>
  </si>
  <si>
    <t>Indices</t>
  </si>
  <si>
    <t>2013 / 2012</t>
  </si>
  <si>
    <t>2014 / 2013</t>
  </si>
  <si>
    <t>2015 / 2014</t>
  </si>
  <si>
    <t>2017 / 2016</t>
  </si>
  <si>
    <t>2018 / 2017</t>
  </si>
  <si>
    <t>Autres dépenses de fonctionnement et charges financières</t>
  </si>
  <si>
    <t>Autres recettes de Fonctionnement que Impôts et concours</t>
  </si>
  <si>
    <t>4.2 Séries. Communes</t>
  </si>
  <si>
    <r>
      <t>2015 / 2014</t>
    </r>
    <r>
      <rPr>
        <b/>
        <vertAlign val="superscript"/>
        <sz val="10"/>
        <color theme="1"/>
        <rFont val="Arial"/>
        <family val="2"/>
      </rPr>
      <t xml:space="preserve"> (c)</t>
    </r>
  </si>
  <si>
    <r>
      <t>2016 / 2015</t>
    </r>
    <r>
      <rPr>
        <b/>
        <vertAlign val="superscript"/>
        <sz val="10"/>
        <color theme="1"/>
        <rFont val="Arial"/>
        <family val="2"/>
      </rPr>
      <t xml:space="preserve"> (d)</t>
    </r>
  </si>
  <si>
    <t>(c) Évolution calculée à périmètre constant, c'est-à-dire hors métropole de Lyon.</t>
  </si>
  <si>
    <t>(d) en rouge : Évolution calculée à périmètre constant, c'est-à-dire hors EPCI concernés par la métropole du grand Paris.</t>
  </si>
  <si>
    <t>calculs pour le dépliant :</t>
  </si>
  <si>
    <r>
      <t>4.3 Séries. Groupements de communes à fiscalité propre</t>
    </r>
    <r>
      <rPr>
        <b/>
        <vertAlign val="superscript"/>
        <sz val="12"/>
        <rFont val="Arial"/>
        <family val="2"/>
      </rPr>
      <t xml:space="preserve"> (a)</t>
    </r>
  </si>
  <si>
    <t>2016 / 2015</t>
  </si>
  <si>
    <r>
      <t>2019 / 2018</t>
    </r>
    <r>
      <rPr>
        <b/>
        <vertAlign val="superscript"/>
        <sz val="10"/>
        <color theme="1"/>
        <rFont val="Arial"/>
        <family val="2"/>
      </rPr>
      <t>(d)</t>
    </r>
  </si>
  <si>
    <t>(c) Évolution calculée à périmètre constant c'est-à-dire hors CU de Lyon et hors métropole de Lyon.</t>
  </si>
  <si>
    <t>(d) Évolution calculée à périmètre constant c'est-à-dire hors Ville de Paris.</t>
  </si>
  <si>
    <t>Charges financières+Autres DF</t>
  </si>
  <si>
    <t>VBS + Autres recettes de fonctionnement</t>
  </si>
  <si>
    <r>
      <t>2015 / 2014</t>
    </r>
    <r>
      <rPr>
        <b/>
        <vertAlign val="superscript"/>
        <sz val="10"/>
        <color theme="1"/>
        <rFont val="Arial"/>
        <family val="2"/>
      </rPr>
      <t xml:space="preserve"> (a)</t>
    </r>
  </si>
  <si>
    <r>
      <t>2016 / 2015</t>
    </r>
    <r>
      <rPr>
        <b/>
        <vertAlign val="superscript"/>
        <sz val="10"/>
        <color theme="1"/>
        <rFont val="Arial"/>
        <family val="2"/>
      </rPr>
      <t xml:space="preserve"> (b)</t>
    </r>
  </si>
  <si>
    <r>
      <t>2018 / 2017</t>
    </r>
    <r>
      <rPr>
        <b/>
        <vertAlign val="superscript"/>
        <sz val="10"/>
        <color theme="1"/>
        <rFont val="Arial"/>
        <family val="2"/>
      </rPr>
      <t>(c)</t>
    </r>
  </si>
  <si>
    <t>2020 / 2019 hors La Réunion+May</t>
  </si>
  <si>
    <t>(c) Hors Rhône (et métropole de Lyon)</t>
  </si>
  <si>
    <t>(d) Hors Martinique et Guyane</t>
  </si>
  <si>
    <t>(e) Hors Corse</t>
  </si>
  <si>
    <t>(f) Hors Paris</t>
  </si>
  <si>
    <r>
      <t xml:space="preserve">4.4 Série. Secteur communal </t>
    </r>
    <r>
      <rPr>
        <sz val="12"/>
        <rFont val="Arial"/>
        <family val="2"/>
      </rPr>
      <t>(communes, groupements à fiscalité propre</t>
    </r>
    <r>
      <rPr>
        <vertAlign val="superscript"/>
        <sz val="12"/>
        <rFont val="Arial"/>
        <family val="2"/>
      </rPr>
      <t xml:space="preserve"> (a)</t>
    </r>
    <r>
      <rPr>
        <sz val="12"/>
        <rFont val="Arial"/>
        <family val="2"/>
      </rPr>
      <t>)</t>
    </r>
  </si>
  <si>
    <r>
      <t>4.5 Série. Les comptes des départements</t>
    </r>
    <r>
      <rPr>
        <b/>
        <vertAlign val="superscript"/>
        <sz val="12"/>
        <rFont val="Arial"/>
        <family val="2"/>
      </rPr>
      <t xml:space="preserve"> (a)</t>
    </r>
  </si>
  <si>
    <t>(a) à cause de la reprise du RSA par l'état.</t>
  </si>
  <si>
    <r>
      <t>2016 / 2015</t>
    </r>
    <r>
      <rPr>
        <b/>
        <vertAlign val="superscript"/>
        <sz val="10"/>
        <color theme="1"/>
        <rFont val="Arial"/>
        <family val="2"/>
      </rPr>
      <t xml:space="preserve"> (c)</t>
    </r>
  </si>
  <si>
    <r>
      <t xml:space="preserve">2018 / 2017 </t>
    </r>
    <r>
      <rPr>
        <b/>
        <vertAlign val="superscript"/>
        <sz val="10"/>
        <color theme="1"/>
        <rFont val="Arial"/>
        <family val="2"/>
      </rPr>
      <t>(d)</t>
    </r>
  </si>
  <si>
    <r>
      <t>19/18 hors Guyane</t>
    </r>
    <r>
      <rPr>
        <vertAlign val="superscript"/>
        <sz val="11"/>
        <color theme="1"/>
        <rFont val="Calibri"/>
        <family val="2"/>
        <scheme val="minor"/>
      </rPr>
      <t>(a)</t>
    </r>
  </si>
  <si>
    <t xml:space="preserve"> : cartes grises</t>
  </si>
  <si>
    <t xml:space="preserve"> : TICPE</t>
  </si>
  <si>
    <t>(c) Hors martinique et Guyane</t>
  </si>
  <si>
    <t>(d) Hors Corse</t>
  </si>
  <si>
    <r>
      <t>4.6 Série. Régions et collectivités territoriales uniques (CTU)</t>
    </r>
    <r>
      <rPr>
        <b/>
        <vertAlign val="superscript"/>
        <sz val="12"/>
        <rFont val="Arial"/>
        <family val="2"/>
      </rPr>
      <t xml:space="preserve"> (a)</t>
    </r>
  </si>
  <si>
    <r>
      <t>2019 / 2018</t>
    </r>
    <r>
      <rPr>
        <b/>
        <vertAlign val="superscript"/>
        <sz val="10"/>
        <color theme="1"/>
        <rFont val="Arial"/>
        <family val="2"/>
      </rPr>
      <t xml:space="preserve"> (c)</t>
    </r>
  </si>
  <si>
    <t>(b) En rouge : Évolution calculée à périmètre constant, c'est-à-dire hors communes concernées par la métropole du grand Paris pour les impôts et la DGF (et les concours de l'État).</t>
  </si>
  <si>
    <t>(c) Évolution calculée à champ constant, c'est-à-dire hors Paris.</t>
  </si>
  <si>
    <t>pour le dépliant :</t>
  </si>
  <si>
    <t>4.1 Série. Ensemble des collectivités territoriales et de leurs groupements à fiscalité propre</t>
  </si>
  <si>
    <r>
      <t>4.9 Série - Les comptes des syndicats</t>
    </r>
    <r>
      <rPr>
        <b/>
        <vertAlign val="superscript"/>
        <sz val="12"/>
        <rFont val="Arial"/>
        <family val="2"/>
      </rPr>
      <t xml:space="preserve"> (a)</t>
    </r>
  </si>
  <si>
    <r>
      <t>4.10 Série. Ensemble des collectivités locales (y compris syndicats</t>
    </r>
    <r>
      <rPr>
        <b/>
        <vertAlign val="superscript"/>
        <sz val="12"/>
        <rFont val="Arial"/>
        <family val="2"/>
      </rPr>
      <t xml:space="preserve"> (a)</t>
    </r>
    <r>
      <rPr>
        <b/>
        <sz val="12"/>
        <rFont val="Arial"/>
        <family val="2"/>
      </rPr>
      <t>)</t>
    </r>
  </si>
  <si>
    <r>
      <t>4.11 Série. Ensemble des collectivités locales (y compris syndicats)</t>
    </r>
    <r>
      <rPr>
        <b/>
        <vertAlign val="superscript"/>
        <sz val="12"/>
        <rFont val="Arial"/>
        <family val="2"/>
      </rPr>
      <t xml:space="preserve"> (a)</t>
    </r>
    <r>
      <rPr>
        <sz val="12"/>
        <rFont val="Arial"/>
        <family val="2"/>
      </rPr>
      <t xml:space="preserve"> - Opérations réelles</t>
    </r>
  </si>
  <si>
    <t>(a) Y compris les établissements publics territoriaux (EPT) de la métropole du grand paris (MGP).</t>
  </si>
  <si>
    <t>Source : DGCL. Données DGFiP, comptes de gestion ; budgets annexes, y compris les EPSM (M22). Montants en opérations réelles calculés hors gestion active de la dette.</t>
  </si>
  <si>
    <t>Source : DGCL. Données DGFiP, comptes de gestion ; budgets principaux et annexes, consolidés des flux croisés.</t>
  </si>
  <si>
    <r>
      <t>4.12 Série. Consolidation de l'ensemble des collectivités (y compris syndicats)</t>
    </r>
    <r>
      <rPr>
        <b/>
        <vertAlign val="superscript"/>
        <sz val="12"/>
        <rFont val="Arial"/>
        <family val="2"/>
      </rPr>
      <t xml:space="preserve"> (a)</t>
    </r>
  </si>
  <si>
    <t>4.13a Série. Ventilation fonctionnelle des dépenses des communes</t>
  </si>
  <si>
    <t>2019 : Ville de Paris avec compétences départementales</t>
  </si>
  <si>
    <r>
      <t>Champ : Communes de 3 500 habitants ou plus</t>
    </r>
    <r>
      <rPr>
        <b/>
        <vertAlign val="superscript"/>
        <sz val="10"/>
        <color theme="1"/>
        <rFont val="Arial"/>
        <family val="2"/>
      </rPr>
      <t xml:space="preserve"> (1)</t>
    </r>
  </si>
  <si>
    <t>Fonctionnement (hors charges fi.) 
en millions d'euros</t>
  </si>
  <si>
    <t>Charges financières (communes &gt;= 3 500 h.)</t>
  </si>
  <si>
    <t>Hors champ (communes &lt; 3500 h.)</t>
  </si>
  <si>
    <t>Fonctionnement (y c. charges fi.) en millions d'euros</t>
  </si>
  <si>
    <t xml:space="preserve">(1) Population totale au sens de l'Insee (=municipale+comptée à part), au 1er janvier, résidant dans le champ retenu pour les dépenses des communes.
</t>
  </si>
  <si>
    <t>Champ : communes de 3500 habitants ou plus. La Ville de Paris est considérée comme une commune.</t>
  </si>
  <si>
    <t>Investissement (hors remb.) en millions d'euros</t>
  </si>
  <si>
    <t>Dépenses totales (hors charges financières et remboursement de dette) en millions €</t>
  </si>
  <si>
    <t>Services communs (transports)</t>
  </si>
  <si>
    <t>4.13b Série. Ventilation fonctionnelle des dépenses des groupements de communes à fiscalité propre</t>
  </si>
  <si>
    <t>2017 : fusions de nombreux GFP (qui intègrent donc le champ)</t>
  </si>
  <si>
    <t>2015 : Métropole Lyon avec compétences départementales</t>
  </si>
  <si>
    <r>
      <t xml:space="preserve">Champ : GFP ayant au moins une commune de 3 500 habitants </t>
    </r>
    <r>
      <rPr>
        <b/>
        <vertAlign val="superscript"/>
        <sz val="10"/>
        <color theme="1"/>
        <rFont val="Arial"/>
        <family val="2"/>
      </rPr>
      <t xml:space="preserve">(1) </t>
    </r>
    <r>
      <rPr>
        <b/>
        <sz val="10"/>
        <color theme="1"/>
        <rFont val="Arial"/>
        <family val="2"/>
      </rPr>
      <t>ou plus</t>
    </r>
  </si>
  <si>
    <t>Hors champ (GFP sans communes de 3 500 h ou plus)</t>
  </si>
  <si>
    <t xml:space="preserve">(1) Population totale au sens de l'Insee (=municipale+comptée à part), au 1er janvier, résidant dans le champ retenu pour les dépenses des GFP (donc hors communes isolées).
</t>
  </si>
  <si>
    <t>Champ : GFP ayant au moins une commune de 3500 habitants ou plus. La métropole de Lyon est considérée comme un GFP.</t>
  </si>
  <si>
    <t>4.13c Série. Ventilation fonctionnelle des dépenses des départements</t>
  </si>
  <si>
    <t>2020 : Reprise du RSA par l'état pour La Réunion</t>
  </si>
  <si>
    <t>2019 : Reprise du RSA par l'état pour la Guyane et Mayotte</t>
  </si>
  <si>
    <t>2019 : Ville de Paris créée en lieu et place de la commune et du département (devient une commune)</t>
  </si>
  <si>
    <t>2018 : Coll de Corse (assimilée aux CTU)</t>
  </si>
  <si>
    <t>2017 : Transfert des transports aux régions</t>
  </si>
  <si>
    <t>2016 : CTU de Martinique et Guyane créées</t>
  </si>
  <si>
    <t>2015 : Métropole de Lyon créée (GFP)</t>
  </si>
  <si>
    <t>Champ : Départements</t>
  </si>
  <si>
    <r>
      <t>Population totale (en millions d'habitants)</t>
    </r>
    <r>
      <rPr>
        <i/>
        <vertAlign val="superscript"/>
        <sz val="10"/>
        <color theme="1"/>
        <rFont val="Arial"/>
        <family val="2"/>
      </rPr>
      <t xml:space="preserve"> (1)</t>
    </r>
  </si>
  <si>
    <t>Autres sécurité</t>
  </si>
  <si>
    <t>4.13d Séries. Ventilation fonctionnelle des dépenses des régions et CTU</t>
  </si>
  <si>
    <t>2020 : Apprentissage tansféré aux branches professionnelles</t>
  </si>
  <si>
    <t>2018 : Coll de Corse (assimilée aux CTU) (compétences départementales)</t>
  </si>
  <si>
    <t>2017 : Transfert des transports des départements aux régions</t>
  </si>
  <si>
    <t>2016 : CTU de Martinique et Guyane créées (compétences départementales)</t>
  </si>
  <si>
    <t>Champ : Régions et CTU</t>
  </si>
  <si>
    <t>Champ : Communes de 3 500 habitants ou plus</t>
  </si>
  <si>
    <t>Nombre de budgets de communes dans le champ</t>
  </si>
  <si>
    <t>Nombre de budgets de communes hors champ</t>
  </si>
  <si>
    <t>Nombre de budgets de GFP dans le champ</t>
  </si>
  <si>
    <t>Nombre de budgets de GFP hors champ</t>
  </si>
  <si>
    <t>2021 : Création de la Collectivité européenne d'Alsace</t>
  </si>
  <si>
    <t>2015 : Métropole de Lyon créée (GFP) ; département 69 réduit.</t>
  </si>
  <si>
    <t>Nombre de départements</t>
  </si>
  <si>
    <t>Nombre de régions et CTU</t>
  </si>
  <si>
    <t>4.13f Séries. Ventilation fonctionnelle des dépenses des budgets annexes et des syndicats</t>
  </si>
  <si>
    <r>
      <t>Budgets annexes (hors ceux des syndicats)</t>
    </r>
    <r>
      <rPr>
        <b/>
        <vertAlign val="superscript"/>
        <sz val="12"/>
        <rFont val="Arial"/>
        <family val="2"/>
      </rPr>
      <t xml:space="preserve"> (a)</t>
    </r>
  </si>
  <si>
    <t>Nombre de budgets annexes</t>
  </si>
  <si>
    <t>Nombre de budgets principaux et annexes de syndicats</t>
  </si>
  <si>
    <t>Dette au 31 décembre (12) (b)</t>
  </si>
  <si>
    <t>(a) Donc hors opérations d'ordre.</t>
  </si>
  <si>
    <t>(b) Y compris les reversements de fiscalité des EPCI vers leurs communes membres.</t>
  </si>
  <si>
    <t>(c) La dette de l'année N n'est pas exactement égale à la dette de l'année N-1 augmentée du flux net de dette de l'année N, du fait de certaines différences conceptuelles entre le stock et les flux reportés ici.</t>
  </si>
  <si>
    <t>Les comptes des communes - En opérations réelles (a)</t>
  </si>
  <si>
    <t>- Impôts locaux (b)</t>
  </si>
  <si>
    <t>Dette au 31 décembre (12) (c)</t>
  </si>
  <si>
    <r>
      <t>Les comptes de l'nsemble des collectivités territoriales et de leurs groupements à fiscalité propre. En opératoins réelles</t>
    </r>
    <r>
      <rPr>
        <b/>
        <vertAlign val="superscript"/>
        <sz val="12"/>
        <rFont val="Arial"/>
        <family val="2"/>
      </rPr>
      <t xml:space="preserve"> (a)</t>
    </r>
  </si>
  <si>
    <t>Dette au 31 décembre (12) (d)</t>
  </si>
  <si>
    <t>les comptes des groupements de communes à fiscalité propre. En opérations réelles</t>
  </si>
  <si>
    <t>Les comptes du secteur communal (communes, groupements à fiscalité propre). En opérations réelles</t>
  </si>
  <si>
    <t>Dette au 31 décembre (12) (h)</t>
  </si>
  <si>
    <t>Les comptes des départements. En opérations réelles</t>
  </si>
  <si>
    <t>Budgets principaux. Champ courant</t>
  </si>
  <si>
    <t>Les comptes des régions et collectivités territoriales uniques (CTU), En opérations réelles</t>
  </si>
  <si>
    <r>
      <t>Les comptes des syndicats</t>
    </r>
    <r>
      <rPr>
        <i/>
        <sz val="11"/>
        <rFont val="Arial"/>
        <family val="2"/>
      </rPr>
      <t>. En opérations réelles</t>
    </r>
  </si>
  <si>
    <t>Les comptes de l'ensemble des collectivités locales (y compris syndicats). En opérations réelles</t>
  </si>
  <si>
    <r>
      <t>Les comptes de l'ensemble des collectivités locales (y compris syndicats)</t>
    </r>
    <r>
      <rPr>
        <b/>
        <vertAlign val="superscript"/>
        <sz val="12"/>
        <rFont val="Arial"/>
        <family val="2"/>
      </rPr>
      <t xml:space="preserve"> (a)</t>
    </r>
    <r>
      <rPr>
        <b/>
        <sz val="12"/>
        <rFont val="Arial"/>
        <family val="2"/>
      </rPr>
      <t xml:space="preserve"> - Opérations réelles</t>
    </r>
  </si>
  <si>
    <r>
      <t>Les comptes consolidés de l'ensemble des collectivités (y compris syndicats)</t>
    </r>
    <r>
      <rPr>
        <b/>
        <vertAlign val="superscript"/>
        <sz val="12"/>
        <rFont val="Arial"/>
        <family val="2"/>
      </rPr>
      <t xml:space="preserve"> (a)</t>
    </r>
  </si>
  <si>
    <t xml:space="preserve">Nomenclature des COMMUNES - Codes fonctionnels </t>
  </si>
  <si>
    <t>TABLE DE CORRESPONDANCE M14 / M57</t>
  </si>
  <si>
    <t>TABLE D'AFFECTATION EN NOMENCLATURE DE DIFFUSION</t>
  </si>
  <si>
    <t>M14</t>
  </si>
  <si>
    <t>M57</t>
  </si>
  <si>
    <t>NOMENCLATURE INERMÉDIAIRE (DETAILLÉE - M57 / M14)</t>
  </si>
  <si>
    <t>MONTANTS</t>
  </si>
  <si>
    <t>NOMENCLATURE UNIQUE DE DIFFUSION (M57, 14, 52, 71)</t>
  </si>
  <si>
    <t>COMMUNES</t>
  </si>
  <si>
    <t>Q : Si je trouve ce code dans la variable "FONCTION" (une fois retraité des chapîtres budgétaires), comment je le code en nomenclature de diffusion ?</t>
  </si>
  <si>
    <t>R: Je le code comme ça</t>
  </si>
  <si>
    <t>Dépenses 2020</t>
  </si>
  <si>
    <t>Part du total</t>
  </si>
  <si>
    <t>A</t>
  </si>
  <si>
    <t>A-Services généraux</t>
  </si>
  <si>
    <t>?</t>
  </si>
  <si>
    <t>Codes non prévus par la nomenclature</t>
  </si>
  <si>
    <t>AAX</t>
  </si>
  <si>
    <t>AAX-Codes absents ou inconnus</t>
  </si>
  <si>
    <t>AA</t>
  </si>
  <si>
    <t>AA-Opérations non ventilables</t>
  </si>
  <si>
    <t xml:space="preserve">01 </t>
  </si>
  <si>
    <t>01</t>
  </si>
  <si>
    <t>AAA</t>
  </si>
  <si>
    <t>AAA-Opérations non ventilables</t>
  </si>
  <si>
    <t>A00</t>
  </si>
  <si>
    <t>A00-Administration générale (indéterminé)</t>
  </si>
  <si>
    <t>A0</t>
  </si>
  <si>
    <t>A0- Administration générale</t>
  </si>
  <si>
    <t>02</t>
  </si>
  <si>
    <t>020</t>
  </si>
  <si>
    <t>Administration générale de la collectivité</t>
  </si>
  <si>
    <t>021</t>
  </si>
  <si>
    <t>Personnel non ventilé</t>
  </si>
  <si>
    <t>028</t>
  </si>
  <si>
    <t>Autres moyens généraux</t>
  </si>
  <si>
    <t>023</t>
  </si>
  <si>
    <t>Information, communication, publicité</t>
  </si>
  <si>
    <t>022</t>
  </si>
  <si>
    <t>A02</t>
  </si>
  <si>
    <t>A02-Information, communication, publicité</t>
  </si>
  <si>
    <t>024</t>
  </si>
  <si>
    <t>Fêtes et cérémonies</t>
  </si>
  <si>
    <t>A03</t>
  </si>
  <si>
    <t>A03-Fêtes et cérémonies</t>
  </si>
  <si>
    <t>025</t>
  </si>
  <si>
    <t>Aides aux associations (non classées ailleurs)</t>
  </si>
  <si>
    <t>Aide aux associations (non classées ailleurs)</t>
  </si>
  <si>
    <t>A04</t>
  </si>
  <si>
    <t>A04-Aide aux associations (non classées ailleurs)</t>
  </si>
  <si>
    <t>026</t>
  </si>
  <si>
    <t>Cimetières et pompes funèbres</t>
  </si>
  <si>
    <t>A05</t>
  </si>
  <si>
    <t>A05-Cimetières et pompes funèbres</t>
  </si>
  <si>
    <t>Administration générale de l'Etat</t>
  </si>
  <si>
    <t>A06</t>
  </si>
  <si>
    <t>A06-Administration générale de l'Etat</t>
  </si>
  <si>
    <t>Assemblée locale</t>
  </si>
  <si>
    <t>03</t>
  </si>
  <si>
    <t>Conseils</t>
  </si>
  <si>
    <t>A10</t>
  </si>
  <si>
    <t>A10-Conseil, assemblée locale</t>
  </si>
  <si>
    <t>A1</t>
  </si>
  <si>
    <t>A1-Conseils, assemblée locale</t>
  </si>
  <si>
    <t>031</t>
  </si>
  <si>
    <t>Assemblée délibérante</t>
  </si>
  <si>
    <t>032</t>
  </si>
  <si>
    <t>Conseil économique et social régional ou Conseil de développement</t>
  </si>
  <si>
    <t>033</t>
  </si>
  <si>
    <t>Conseil de la culture, de l'éducation et de l'environnement</t>
  </si>
  <si>
    <t>034</t>
  </si>
  <si>
    <t>Conseil économique, social, environnemental, de la culture et de l'éducation</t>
  </si>
  <si>
    <t>0341</t>
  </si>
  <si>
    <t>Section économique, sociale et environnementale</t>
  </si>
  <si>
    <t>0342</t>
  </si>
  <si>
    <t>Section de la culture, de l'éducation et des sports</t>
  </si>
  <si>
    <t>035</t>
  </si>
  <si>
    <t>Conseil de territoire</t>
  </si>
  <si>
    <t>038</t>
  </si>
  <si>
    <t>Autres instances</t>
  </si>
  <si>
    <t xml:space="preserve">04 </t>
  </si>
  <si>
    <t>Relations internationales</t>
  </si>
  <si>
    <t>04</t>
  </si>
  <si>
    <t>Coopération décentralisée et actions interrégionales, européennes et internationales</t>
  </si>
  <si>
    <t>A20</t>
  </si>
  <si>
    <t>A20-Coopération décentralisée et actions interrégionales, européennes et internationales (indéterminé)</t>
  </si>
  <si>
    <t>A2</t>
  </si>
  <si>
    <t>A2-Coopération décentralisée et actions interrégionales, européennes et internationales (y compris gestion des fonds européens)</t>
  </si>
  <si>
    <t xml:space="preserve">041 </t>
  </si>
  <si>
    <t>Subvention globale</t>
  </si>
  <si>
    <t>041</t>
  </si>
  <si>
    <t>Actions relevant de la subvention globale</t>
  </si>
  <si>
    <t>A21</t>
  </si>
  <si>
    <t>A21-Subvention globale et gestion des fonds européens</t>
  </si>
  <si>
    <t>05</t>
  </si>
  <si>
    <t>Gestion des fonds européens</t>
  </si>
  <si>
    <t>051</t>
  </si>
  <si>
    <t>FSE</t>
  </si>
  <si>
    <t>052</t>
  </si>
  <si>
    <t>FEDER</t>
  </si>
  <si>
    <t>058</t>
  </si>
  <si>
    <t>Autres (FEADER, FEAMP)</t>
  </si>
  <si>
    <t>0580</t>
  </si>
  <si>
    <t>FEADER</t>
  </si>
  <si>
    <t>0581</t>
  </si>
  <si>
    <t>FEAMP</t>
  </si>
  <si>
    <t xml:space="preserve">048 </t>
  </si>
  <si>
    <t>Autres (international)</t>
  </si>
  <si>
    <t>042</t>
  </si>
  <si>
    <t>Actions interrégionales</t>
  </si>
  <si>
    <t>A28</t>
  </si>
  <si>
    <t>A28-Autres actions interrégionales et européennes, aide publique au développement</t>
  </si>
  <si>
    <t>043</t>
  </si>
  <si>
    <t>Actions européennes</t>
  </si>
  <si>
    <t>044</t>
  </si>
  <si>
    <t>Aide publique au développement</t>
  </si>
  <si>
    <t>048</t>
  </si>
  <si>
    <t>Autres actions (décentralisées etc.)</t>
  </si>
  <si>
    <t>Plan de relance (crise sanitaire)-Administration</t>
  </si>
  <si>
    <t>06</t>
  </si>
  <si>
    <t>A90</t>
  </si>
  <si>
    <t>A90-Plan de relance (crise sanitaire)-Administration</t>
  </si>
  <si>
    <t>A9</t>
  </si>
  <si>
    <t>A9-Plan de relance (crise sanitaire)-Administration</t>
  </si>
  <si>
    <t>B</t>
  </si>
  <si>
    <t>B-Sécurité et salubrité publiques</t>
  </si>
  <si>
    <t>Sécurité</t>
  </si>
  <si>
    <t>B00</t>
  </si>
  <si>
    <t>B00-Services communs (sécurité)</t>
  </si>
  <si>
    <t>B0</t>
  </si>
  <si>
    <t>B0-Sécurité et salubrité publiques</t>
  </si>
  <si>
    <t>110</t>
  </si>
  <si>
    <t>10</t>
  </si>
  <si>
    <t>11</t>
  </si>
  <si>
    <t>Sécurité intérieure</t>
  </si>
  <si>
    <t>B01</t>
  </si>
  <si>
    <t>B01-Police, sécurité, justice</t>
  </si>
  <si>
    <t>111</t>
  </si>
  <si>
    <t>Police nationale</t>
  </si>
  <si>
    <t>112</t>
  </si>
  <si>
    <t>Police municipale</t>
  </si>
  <si>
    <t>Justice</t>
  </si>
  <si>
    <t>113</t>
  </si>
  <si>
    <t>Pompiers, incendies et secours</t>
  </si>
  <si>
    <t>12</t>
  </si>
  <si>
    <t>B02</t>
  </si>
  <si>
    <t>B02-Incendies et secours</t>
  </si>
  <si>
    <t>13</t>
  </si>
  <si>
    <t>B03</t>
  </si>
  <si>
    <t>B03-Hygiène et salubrité publique</t>
  </si>
  <si>
    <t>114</t>
  </si>
  <si>
    <t>Autres services de protection civile</t>
  </si>
  <si>
    <t>18</t>
  </si>
  <si>
    <t xml:space="preserve">Autres interventions de protections des personnes et des biens </t>
  </si>
  <si>
    <t>B08</t>
  </si>
  <si>
    <t xml:space="preserve">B08-Autres interventions de protections des personnes et des biens </t>
  </si>
  <si>
    <t>Plan de relance (crise sanitaire)-Sécurité</t>
  </si>
  <si>
    <t>B90</t>
  </si>
  <si>
    <t>B90-Plan de relance (crise sanitaire)-Sécurité</t>
  </si>
  <si>
    <t>B9</t>
  </si>
  <si>
    <t>B9-Plan de relance (crise sanitaire)-Sécurité</t>
  </si>
  <si>
    <t>C</t>
  </si>
  <si>
    <t>C-Enseignement, formation professionnelle et apprentissage</t>
  </si>
  <si>
    <t>Enseignement</t>
  </si>
  <si>
    <t>Enseignement, formation professionnelle et apprentissage</t>
  </si>
  <si>
    <t>C00</t>
  </si>
  <si>
    <t>C00-Services communs (enseignement, formation professionnelle, apprentissage)</t>
  </si>
  <si>
    <t>C0</t>
  </si>
  <si>
    <t>C0-Services communs (enseignement, formation professionnelle, apprentissage)</t>
  </si>
  <si>
    <t xml:space="preserve">20 </t>
  </si>
  <si>
    <t>20</t>
  </si>
  <si>
    <t>Services communs (enseignement, form prof, apprentissage)</t>
  </si>
  <si>
    <t>201</t>
  </si>
  <si>
    <t>29</t>
  </si>
  <si>
    <t>Sécurité (enseignement)</t>
  </si>
  <si>
    <t>21</t>
  </si>
  <si>
    <t>C10</t>
  </si>
  <si>
    <t>C10-Enseignement du premier degré (indéterminé)</t>
  </si>
  <si>
    <t>C1</t>
  </si>
  <si>
    <t>C1-Enseignement du premier degré</t>
  </si>
  <si>
    <t>211</t>
  </si>
  <si>
    <t>Ecoles maternelles</t>
  </si>
  <si>
    <t>C11</t>
  </si>
  <si>
    <t>C11-Ecoles maternelles</t>
  </si>
  <si>
    <t>212</t>
  </si>
  <si>
    <t>Ecoles primaires</t>
  </si>
  <si>
    <t>C12</t>
  </si>
  <si>
    <t>C12-Ecoles primaires</t>
  </si>
  <si>
    <t>213</t>
  </si>
  <si>
    <t>Classes regroupées</t>
  </si>
  <si>
    <t>C13</t>
  </si>
  <si>
    <t>C13-Classes regroupées</t>
  </si>
  <si>
    <t>22</t>
  </si>
  <si>
    <t>C20</t>
  </si>
  <si>
    <t>C20-Enseignement du second degré</t>
  </si>
  <si>
    <t>C2</t>
  </si>
  <si>
    <t>C2-Enseignement du second degré</t>
  </si>
  <si>
    <t>221</t>
  </si>
  <si>
    <t>Collèges</t>
  </si>
  <si>
    <t>222</t>
  </si>
  <si>
    <t>Lycées publics</t>
  </si>
  <si>
    <t>223</t>
  </si>
  <si>
    <t>Lycées privés</t>
  </si>
  <si>
    <t>23</t>
  </si>
  <si>
    <t>Enseignement supérieur</t>
  </si>
  <si>
    <t>C30</t>
  </si>
  <si>
    <t>C30-Enseignement supérieur, formation professionnelle et continue</t>
  </si>
  <si>
    <t>C3</t>
  </si>
  <si>
    <t>C3-Enseignement supérieur, formation professionnelle et continue</t>
  </si>
  <si>
    <t>24</t>
  </si>
  <si>
    <t>Formation continue</t>
  </si>
  <si>
    <t>25</t>
  </si>
  <si>
    <t>Formation professionnelle</t>
  </si>
  <si>
    <t>251</t>
  </si>
  <si>
    <t>Insertion sociale et professionnelle des personnes en recherche d’emploi</t>
  </si>
  <si>
    <t>252</t>
  </si>
  <si>
    <t>Formation professionnalisante des personnes en recherche d’emploi</t>
  </si>
  <si>
    <t>253</t>
  </si>
  <si>
    <t>Formation certifiante des personnes en recherche d’emploi</t>
  </si>
  <si>
    <t>254</t>
  </si>
  <si>
    <t>Formation des actifs occupés</t>
  </si>
  <si>
    <t>255</t>
  </si>
  <si>
    <t>Rémunération des stagiaires</t>
  </si>
  <si>
    <t>256</t>
  </si>
  <si>
    <t>Autres (formation professionnelle)</t>
  </si>
  <si>
    <t>26</t>
  </si>
  <si>
    <t>Apprentissage</t>
  </si>
  <si>
    <t>27</t>
  </si>
  <si>
    <t>Formation sanitaire et sociale</t>
  </si>
  <si>
    <t>Hébergement et restauration scolaire</t>
  </si>
  <si>
    <t>281</t>
  </si>
  <si>
    <t>Hébergement et restaurations scolaires</t>
  </si>
  <si>
    <t>C81</t>
  </si>
  <si>
    <t>C81-Hébergement et restaurations scolaires</t>
  </si>
  <si>
    <t>C8</t>
  </si>
  <si>
    <t>C8-Autres services périscolaires et annexes, cités scolaires</t>
  </si>
  <si>
    <t>Sport scolaire</t>
  </si>
  <si>
    <t>282</t>
  </si>
  <si>
    <t>C82</t>
  </si>
  <si>
    <t>C82-Sport scolaire</t>
  </si>
  <si>
    <t>Médecine scolaire</t>
  </si>
  <si>
    <t>283</t>
  </si>
  <si>
    <t>C83</t>
  </si>
  <si>
    <t>C83-Médecine scolaire</t>
  </si>
  <si>
    <t>C5</t>
  </si>
  <si>
    <t>Classes de découverte et autres services annexes de l'enseignement</t>
  </si>
  <si>
    <t>284</t>
  </si>
  <si>
    <t>Classes de découverte</t>
  </si>
  <si>
    <t>C88</t>
  </si>
  <si>
    <t>C88-Classes de découverte et autre services annexes de l'enseignement</t>
  </si>
  <si>
    <t>288</t>
  </si>
  <si>
    <t>Cités scolaires</t>
  </si>
  <si>
    <t>Services annexes de l'enseignement</t>
  </si>
  <si>
    <t>28</t>
  </si>
  <si>
    <t>Autres services périscolaires et annexes</t>
  </si>
  <si>
    <t>Plan de relance (crise sanitaire)-Enseignement</t>
  </si>
  <si>
    <t>202</t>
  </si>
  <si>
    <t>Plan de relance (crise sanitaire)-Enseignement, form. prof. et apprentissage</t>
  </si>
  <si>
    <t>C90</t>
  </si>
  <si>
    <t>C90-Plan de relance (crise sanitaire)-Enseignement, form. prof. , apprentissage</t>
  </si>
  <si>
    <t>C9</t>
  </si>
  <si>
    <t>C9-Plan de relance (crise sanitaire)-Enseignement, form. prof. , apprentissage</t>
  </si>
  <si>
    <t>D</t>
  </si>
  <si>
    <t>D-Culture, vie sociale, jeunesse, sports et loisirs</t>
  </si>
  <si>
    <t>Culture, vie sociale, jeunesse, sports et loisirs</t>
  </si>
  <si>
    <t>D00</t>
  </si>
  <si>
    <t>D00-Services communs (culture, vie sociale, jeunesse, sports et loisirs)</t>
  </si>
  <si>
    <t>D0</t>
  </si>
  <si>
    <t>D0-Services communs (culture, vie sociale, jeunesse, sports et loisirs)</t>
  </si>
  <si>
    <t>30</t>
  </si>
  <si>
    <t>Services communs (culture, vie sociale, sports, jeunesse)</t>
  </si>
  <si>
    <t>4</t>
  </si>
  <si>
    <t>Sport et jeunesse</t>
  </si>
  <si>
    <t>40</t>
  </si>
  <si>
    <t>Services communs (sports et jeunesse)</t>
  </si>
  <si>
    <t>34</t>
  </si>
  <si>
    <t>Vie sociale et citoyenne</t>
  </si>
  <si>
    <t>341</t>
  </si>
  <si>
    <t>Egalité entre les femmes et les hommes</t>
  </si>
  <si>
    <t>348</t>
  </si>
  <si>
    <t>Autres (vie sociale et citoyenne)</t>
  </si>
  <si>
    <t>39</t>
  </si>
  <si>
    <t>Sécurité (culture, vie sociale, sports, loisirs)</t>
  </si>
  <si>
    <t>31</t>
  </si>
  <si>
    <t>D11</t>
  </si>
  <si>
    <t>D11-Expressions artistiques et actions culturelles (indéterminé)</t>
  </si>
  <si>
    <t>D1</t>
  </si>
  <si>
    <t>D1-Culture</t>
  </si>
  <si>
    <t>Services communs (culture)</t>
  </si>
  <si>
    <t>311</t>
  </si>
  <si>
    <t>Activités artistiques, actions et manifestations culturelles</t>
  </si>
  <si>
    <t>Expression artistique</t>
  </si>
  <si>
    <t>Expression musicale, lyrique et chorégraphique</t>
  </si>
  <si>
    <t>312</t>
  </si>
  <si>
    <t xml:space="preserve">Arts plastiques et autres activités artistiques </t>
  </si>
  <si>
    <t>33</t>
  </si>
  <si>
    <t>Action culturelle</t>
  </si>
  <si>
    <t>313</t>
  </si>
  <si>
    <t>Théâtres</t>
  </si>
  <si>
    <t xml:space="preserve">316 </t>
  </si>
  <si>
    <t>Théâtres et spectacles vivants</t>
  </si>
  <si>
    <t>D12</t>
  </si>
  <si>
    <t>D12-Théâtres et spectacles vivants</t>
  </si>
  <si>
    <t>314</t>
  </si>
  <si>
    <t>Cinémas et autres salles de spectacles</t>
  </si>
  <si>
    <t>317</t>
  </si>
  <si>
    <t>D13</t>
  </si>
  <si>
    <t>D13-Cinémas et salles de spectacles</t>
  </si>
  <si>
    <t>32</t>
  </si>
  <si>
    <t>Conservation et diffusion des patrimoines</t>
  </si>
  <si>
    <t>Patrimoine</t>
  </si>
  <si>
    <t>D14</t>
  </si>
  <si>
    <t>D14-Conservation, diffusion et entretien du patrimoine (indéterminé)</t>
  </si>
  <si>
    <t>324</t>
  </si>
  <si>
    <t>Entretien du patrimoine culturel</t>
  </si>
  <si>
    <t>318</t>
  </si>
  <si>
    <t>Archéologie préventive</t>
  </si>
  <si>
    <t>321</t>
  </si>
  <si>
    <t>Bibliothèques et médiathèques</t>
  </si>
  <si>
    <t>Bibliothèques, médiathèques</t>
  </si>
  <si>
    <t>D15</t>
  </si>
  <si>
    <t>D15-Bibliothèques, médiathèques</t>
  </si>
  <si>
    <t>322</t>
  </si>
  <si>
    <t>Musées</t>
  </si>
  <si>
    <t>D16</t>
  </si>
  <si>
    <t>D16-Musées</t>
  </si>
  <si>
    <t>323</t>
  </si>
  <si>
    <t>Archives</t>
  </si>
  <si>
    <t>315</t>
  </si>
  <si>
    <t>Services d'archives</t>
  </si>
  <si>
    <t>D17</t>
  </si>
  <si>
    <t>D17-Archives</t>
  </si>
  <si>
    <t>41</t>
  </si>
  <si>
    <t>Sports (autres que scolaires)</t>
  </si>
  <si>
    <t>D20</t>
  </si>
  <si>
    <t>D20-Sports (indéterminé) et centre de formation sportifs</t>
  </si>
  <si>
    <t>D2</t>
  </si>
  <si>
    <t>D2-Sports</t>
  </si>
  <si>
    <t>Centres de formation sportifs</t>
  </si>
  <si>
    <t>411</t>
  </si>
  <si>
    <t>Salles de sports, gymnases</t>
  </si>
  <si>
    <t>Salles de sport, gymnases</t>
  </si>
  <si>
    <t>D21</t>
  </si>
  <si>
    <t>D21-Salles de sports, gymnase</t>
  </si>
  <si>
    <t>412</t>
  </si>
  <si>
    <t>Stades</t>
  </si>
  <si>
    <t>D22</t>
  </si>
  <si>
    <t>D22-Stades</t>
  </si>
  <si>
    <t>413</t>
  </si>
  <si>
    <t>Piscines</t>
  </si>
  <si>
    <t>D23</t>
  </si>
  <si>
    <t>D23-Piscines</t>
  </si>
  <si>
    <t>414</t>
  </si>
  <si>
    <t>Autres équipements sportifs ou de loisirs</t>
  </si>
  <si>
    <t>325</t>
  </si>
  <si>
    <t>D24</t>
  </si>
  <si>
    <t>D24-Autres équipements sportifs ou de loisirs</t>
  </si>
  <si>
    <t>415</t>
  </si>
  <si>
    <t>Manifestations sportives</t>
  </si>
  <si>
    <t>326</t>
  </si>
  <si>
    <t>D25</t>
  </si>
  <si>
    <t>D25-Manifestations sportives</t>
  </si>
  <si>
    <t>42</t>
  </si>
  <si>
    <t>Jeunesse</t>
  </si>
  <si>
    <t>Jeunesse (action socio-éducative…) et loisirs</t>
  </si>
  <si>
    <t>D30</t>
  </si>
  <si>
    <t>D30-Jeunesse,  action socio-éducative, et loisirs (indéterminé)</t>
  </si>
  <si>
    <t>D3</t>
  </si>
  <si>
    <t>D3-Jeunesse (action socio-éducative…) et loisirs</t>
  </si>
  <si>
    <t>421</t>
  </si>
  <si>
    <t>Centres de loisirs</t>
  </si>
  <si>
    <t>331</t>
  </si>
  <si>
    <t>D31</t>
  </si>
  <si>
    <t>D31-Centres de loisirs</t>
  </si>
  <si>
    <t>423</t>
  </si>
  <si>
    <t>Colonies de vacances</t>
  </si>
  <si>
    <t>332</t>
  </si>
  <si>
    <t>D32</t>
  </si>
  <si>
    <t>D32-Colonies de vacances</t>
  </si>
  <si>
    <t>422</t>
  </si>
  <si>
    <t>Autres activités pour les jeunes</t>
  </si>
  <si>
    <t>338</t>
  </si>
  <si>
    <t xml:space="preserve">Autres activités pour les jeunes </t>
  </si>
  <si>
    <t>D39</t>
  </si>
  <si>
    <t>D39-Autres activités pour les jeunes</t>
  </si>
  <si>
    <t>Plan de relance (crise sanitaire)-Culture</t>
  </si>
  <si>
    <t>35</t>
  </si>
  <si>
    <t>Plan de relance (crise sanitaire)-Culture, vie sociale, jeunesse, sports, loisirs</t>
  </si>
  <si>
    <t>D90</t>
  </si>
  <si>
    <t>D90-Plan de relance (crise sanitaire)-Culture, vie sociale, jeunesse, sports, loisirs</t>
  </si>
  <si>
    <t>D9</t>
  </si>
  <si>
    <t>43</t>
  </si>
  <si>
    <t>Plan de relance (crise sanitaire)-Sport jeunesse</t>
  </si>
  <si>
    <t>E</t>
  </si>
  <si>
    <t>E-Santé, action sociale (y compris APA et RSA)</t>
  </si>
  <si>
    <t>Intervention sociale et santé</t>
  </si>
  <si>
    <t>Santé et action sociale (hors APA, RSA et régularisations RMI)</t>
  </si>
  <si>
    <t>E00</t>
  </si>
  <si>
    <t>E00-Services communs (santé et action sociale y compris APA et RSA)</t>
  </si>
  <si>
    <t>E0</t>
  </si>
  <si>
    <t>E0-Services communs (santé, action sociale y compris APA et RSA)</t>
  </si>
  <si>
    <t>APA</t>
  </si>
  <si>
    <t>Services communs (APA)</t>
  </si>
  <si>
    <t>APA à domicile</t>
  </si>
  <si>
    <t>APA versée aux bénéficiaires en établissement</t>
  </si>
  <si>
    <t>APA versée à l'établissement</t>
  </si>
  <si>
    <t>RSA</t>
  </si>
  <si>
    <t>RSA -Insertion sociale</t>
  </si>
  <si>
    <t>RSA -Santé</t>
  </si>
  <si>
    <t>RSA -Logement</t>
  </si>
  <si>
    <t>RSA -Insertion professionnelle</t>
  </si>
  <si>
    <t>RSA -Évaluation des dépenses engagées</t>
  </si>
  <si>
    <t>RSA -Dépenses de structure</t>
  </si>
  <si>
    <t>447</t>
  </si>
  <si>
    <t>RSA allocations</t>
  </si>
  <si>
    <t>Autres dépenses au titre du RSA</t>
  </si>
  <si>
    <t>51</t>
  </si>
  <si>
    <t>E10</t>
  </si>
  <si>
    <t xml:space="preserve">E10-Santé (indéterminé) </t>
  </si>
  <si>
    <t>E1</t>
  </si>
  <si>
    <t>E1-Santé</t>
  </si>
  <si>
    <t>510</t>
  </si>
  <si>
    <t>Services communs (santé)</t>
  </si>
  <si>
    <t>410</t>
  </si>
  <si>
    <t>PMI et planification familiale</t>
  </si>
  <si>
    <t>Sécurité alimentaire</t>
  </si>
  <si>
    <t>418</t>
  </si>
  <si>
    <t>Autres actions sanitaires</t>
  </si>
  <si>
    <t>512</t>
  </si>
  <si>
    <t>Actions de prévention sanitaire</t>
  </si>
  <si>
    <t>Prévention et éducation pour la santé</t>
  </si>
  <si>
    <t>E12</t>
  </si>
  <si>
    <t>E12-Prévention et éducation pour la santé</t>
  </si>
  <si>
    <t>511</t>
  </si>
  <si>
    <t>Dispensaires et autres établissements sanitaires</t>
  </si>
  <si>
    <t>E14</t>
  </si>
  <si>
    <t>E14-Dispensaires et autres établissements sanitaires</t>
  </si>
  <si>
    <t>52</t>
  </si>
  <si>
    <t>Interventions sociales</t>
  </si>
  <si>
    <t>E20</t>
  </si>
  <si>
    <t xml:space="preserve">E20-Action sociale (services communs) </t>
  </si>
  <si>
    <t>E2</t>
  </si>
  <si>
    <t>E2-Action sociale (hors APA et RSA)</t>
  </si>
  <si>
    <t>520</t>
  </si>
  <si>
    <t>Services communs (social)</t>
  </si>
  <si>
    <t>420</t>
  </si>
  <si>
    <t>Services communs (action sociale)</t>
  </si>
  <si>
    <t>6</t>
  </si>
  <si>
    <t>Famille</t>
  </si>
  <si>
    <t>Famille et enfance</t>
  </si>
  <si>
    <t>E21</t>
  </si>
  <si>
    <t>E21-Famille et enfance (indéterminé)</t>
  </si>
  <si>
    <t>Services communs (famille)</t>
  </si>
  <si>
    <t>62</t>
  </si>
  <si>
    <t>Actions en faveur de la maternité</t>
  </si>
  <si>
    <t>4211</t>
  </si>
  <si>
    <t>E22</t>
  </si>
  <si>
    <t>E22-Actions en faveur de la maternité</t>
  </si>
  <si>
    <t>63</t>
  </si>
  <si>
    <t>Aides à la famille</t>
  </si>
  <si>
    <t>4212</t>
  </si>
  <si>
    <t>E23</t>
  </si>
  <si>
    <t>E23-Aides à la famille</t>
  </si>
  <si>
    <t>522</t>
  </si>
  <si>
    <t>Actions en faveur de l'enfance et de l'adolescence</t>
  </si>
  <si>
    <t>4213 à partir de 2018</t>
  </si>
  <si>
    <t>Aides sociale à l'enfance (à partir de 2018)</t>
  </si>
  <si>
    <t>E24</t>
  </si>
  <si>
    <t>E24-Actions en faveur de l'enfance et de l'adolescence</t>
  </si>
  <si>
    <t>4214</t>
  </si>
  <si>
    <t>Adolescence</t>
  </si>
  <si>
    <t>422 à partir de 2018</t>
  </si>
  <si>
    <t>Petite enfance (à partir de 2018)</t>
  </si>
  <si>
    <t>4222 à partir de 2018</t>
  </si>
  <si>
    <t>Multi accueil</t>
  </si>
  <si>
    <t>4228 à partir de 2018</t>
  </si>
  <si>
    <t>Autres actions en faveur de la petite enfance</t>
  </si>
  <si>
    <t>64</t>
  </si>
  <si>
    <t>Crèches et garderies</t>
  </si>
  <si>
    <t>4213, puis 4221 à partir de 2018</t>
  </si>
  <si>
    <t>E25</t>
  </si>
  <si>
    <t>E25-Crèches et garderies</t>
  </si>
  <si>
    <t>61</t>
  </si>
  <si>
    <t>Services en faveur des personnes âgées</t>
  </si>
  <si>
    <t>Personnes âgées</t>
  </si>
  <si>
    <t>E26</t>
  </si>
  <si>
    <t>E26-Personnes âgées</t>
  </si>
  <si>
    <t>4231</t>
  </si>
  <si>
    <t>Forfait autonomie</t>
  </si>
  <si>
    <t>4232</t>
  </si>
  <si>
    <t>Autres actions de prévention (personnes âgées)</t>
  </si>
  <si>
    <t>4238</t>
  </si>
  <si>
    <t>Autres actions en faveur des personnes âgées</t>
  </si>
  <si>
    <t>521</t>
  </si>
  <si>
    <t>Services à caractère social pour handicapés et inadaptés</t>
  </si>
  <si>
    <t>422, puis 425 à partir de 2018</t>
  </si>
  <si>
    <t>Personnes handicapées</t>
  </si>
  <si>
    <t>E27</t>
  </si>
  <si>
    <t>E27-Personnes handicapées</t>
  </si>
  <si>
    <t>523</t>
  </si>
  <si>
    <t>Actions en faveur des personnes en difficulté</t>
  </si>
  <si>
    <t>424</t>
  </si>
  <si>
    <t>Personnes en difficulté</t>
  </si>
  <si>
    <t>E28</t>
  </si>
  <si>
    <t>E28-Personnes en difficulté</t>
  </si>
  <si>
    <t>524</t>
  </si>
  <si>
    <t>Autres actions sociales</t>
  </si>
  <si>
    <t>428</t>
  </si>
  <si>
    <t>Autres interventions sociales</t>
  </si>
  <si>
    <t>E29</t>
  </si>
  <si>
    <t>E29-Autres actions sociales</t>
  </si>
  <si>
    <t>Plan de relance (crise sanitaire)-Santé</t>
  </si>
  <si>
    <t>45</t>
  </si>
  <si>
    <t>Plan de relance (crise sanitaire)-Santé-social</t>
  </si>
  <si>
    <t>E90</t>
  </si>
  <si>
    <t>E90-Plan de relance (crise sanitaire)-Santé-social</t>
  </si>
  <si>
    <t>E9</t>
  </si>
  <si>
    <t>E9-Plan de relance (crise sanitaire)-Santé-social</t>
  </si>
  <si>
    <t>Plan de relance (crise sanitaire)-Famille</t>
  </si>
  <si>
    <t>F</t>
  </si>
  <si>
    <t>F-Aménagement des territoires et habitat</t>
  </si>
  <si>
    <t>Pb</t>
  </si>
  <si>
    <t>Exception (8 -&gt; Environnement)</t>
  </si>
  <si>
    <t>F00</t>
  </si>
  <si>
    <t>F00-Services communs (aménagement des territoires et habitat)</t>
  </si>
  <si>
    <t>F0</t>
  </si>
  <si>
    <t>F0-Services communs et sécurité (aménagement des territoires et habitat)</t>
  </si>
  <si>
    <t>50</t>
  </si>
  <si>
    <t>Services communs (aménagement des territoires et habitat)</t>
  </si>
  <si>
    <t>501</t>
  </si>
  <si>
    <t>59</t>
  </si>
  <si>
    <t>Sécurité (aménagement des territoires et habitat)</t>
  </si>
  <si>
    <t>823</t>
  </si>
  <si>
    <t>Espaces verts urbains</t>
  </si>
  <si>
    <t>F13</t>
  </si>
  <si>
    <t>F13-Espaces verts urbains</t>
  </si>
  <si>
    <t>F1</t>
  </si>
  <si>
    <t>F1-Aménagement des territoires</t>
  </si>
  <si>
    <t>814</t>
  </si>
  <si>
    <t>Éclairage public</t>
  </si>
  <si>
    <t>F14</t>
  </si>
  <si>
    <t>F14-Éclairage public</t>
  </si>
  <si>
    <t>810</t>
  </si>
  <si>
    <t>Services communs (services urbains)</t>
  </si>
  <si>
    <t>Aménagement et services urbains</t>
  </si>
  <si>
    <t>F18</t>
  </si>
  <si>
    <t>F18-Autres aménagement et développement urbains et ruraux</t>
  </si>
  <si>
    <t xml:space="preserve">510 </t>
  </si>
  <si>
    <t>Services communs (aménagement et services urbains)</t>
  </si>
  <si>
    <t>513</t>
  </si>
  <si>
    <t>Art public</t>
  </si>
  <si>
    <t>514</t>
  </si>
  <si>
    <t>Électrification</t>
  </si>
  <si>
    <t>515</t>
  </si>
  <si>
    <t>Opérations d’aménagement</t>
  </si>
  <si>
    <t>518</t>
  </si>
  <si>
    <t>Autres actions d’aménagement urbain</t>
  </si>
  <si>
    <t>Politique de la ville</t>
  </si>
  <si>
    <t>53</t>
  </si>
  <si>
    <t>Agglomérations et villes moyennes</t>
  </si>
  <si>
    <t>54</t>
  </si>
  <si>
    <t>Espace rural et autres espaces de développement</t>
  </si>
  <si>
    <t>56</t>
  </si>
  <si>
    <t>Actions en faveur du littoral</t>
  </si>
  <si>
    <t>57</t>
  </si>
  <si>
    <t>Technologies de l'information et de la communication</t>
  </si>
  <si>
    <t>58</t>
  </si>
  <si>
    <t>Autres actions (aménagement)</t>
  </si>
  <si>
    <t>581</t>
  </si>
  <si>
    <t>Réserves Foncières</t>
  </si>
  <si>
    <t>588</t>
  </si>
  <si>
    <t>Autres actions d’aménagement</t>
  </si>
  <si>
    <t>7</t>
  </si>
  <si>
    <t>Logement</t>
  </si>
  <si>
    <t>55</t>
  </si>
  <si>
    <t>Habitat (Logement)</t>
  </si>
  <si>
    <t>F20</t>
  </si>
  <si>
    <t>F20-Habitat (indéterminé)</t>
  </si>
  <si>
    <t>F2</t>
  </si>
  <si>
    <t>F2-Habitat (Logement)</t>
  </si>
  <si>
    <t>70</t>
  </si>
  <si>
    <t>Services communs (logement)</t>
  </si>
  <si>
    <t>554</t>
  </si>
  <si>
    <t>Aire d’accueil des gens du voyage</t>
  </si>
  <si>
    <t>555</t>
  </si>
  <si>
    <t>Logement social</t>
  </si>
  <si>
    <t>71</t>
  </si>
  <si>
    <t>Parc privé de la ville</t>
  </si>
  <si>
    <t>551</t>
  </si>
  <si>
    <t>Parc privé de la collectivité</t>
  </si>
  <si>
    <t>F21</t>
  </si>
  <si>
    <t>F21-Parc privé de la collectivité</t>
  </si>
  <si>
    <t>72</t>
  </si>
  <si>
    <t>Aide au secteur locatif</t>
  </si>
  <si>
    <t>552</t>
  </si>
  <si>
    <t>F22</t>
  </si>
  <si>
    <t>F22-Aide au secteur locatif</t>
  </si>
  <si>
    <t>73</t>
  </si>
  <si>
    <t>Aide à l'accession à la propriété</t>
  </si>
  <si>
    <t>553</t>
  </si>
  <si>
    <t>F23</t>
  </si>
  <si>
    <t>F23-Aide à l'accession à la propriété</t>
  </si>
  <si>
    <t>74</t>
  </si>
  <si>
    <t>Plan de relance (crise sanitaire)-Logement</t>
  </si>
  <si>
    <t>502</t>
  </si>
  <si>
    <t>Plan de relance (crise sanitaire)-Aménagement et habitat</t>
  </si>
  <si>
    <t>F90</t>
  </si>
  <si>
    <t>F90-Plan de relance (crise sanitaire)-Aménagement et habitat</t>
  </si>
  <si>
    <t>F9</t>
  </si>
  <si>
    <t>F9-Plan de relance (crise sanitaire)-Aménagement et habitat</t>
  </si>
  <si>
    <t>G</t>
  </si>
  <si>
    <t>G-Environnement</t>
  </si>
  <si>
    <t>Aménagement et services urbains, environnement</t>
  </si>
  <si>
    <t>G00</t>
  </si>
  <si>
    <t>G00-Services communs et actions transversales (environnement)</t>
  </si>
  <si>
    <t>G0</t>
  </si>
  <si>
    <t>G0-Services communs et actions transversales (environnement)</t>
  </si>
  <si>
    <t>81</t>
  </si>
  <si>
    <t>Services urbains (indéterminé)</t>
  </si>
  <si>
    <t>Services communs (environnement)</t>
  </si>
  <si>
    <t>83</t>
  </si>
  <si>
    <t>Actions transversales (environnement)</t>
  </si>
  <si>
    <t>Actions spécifiques contre la pollution</t>
  </si>
  <si>
    <t>812</t>
  </si>
  <si>
    <t>Collecte et traitement des ordures ménagères</t>
  </si>
  <si>
    <t>Actions en matière de déchets et de propreté urbaine</t>
  </si>
  <si>
    <t>G11</t>
  </si>
  <si>
    <t>G11-Collecte et traitement des déchets</t>
  </si>
  <si>
    <t>G1</t>
  </si>
  <si>
    <t>G1-Actions en matière de déchets et de propreté urbaine</t>
  </si>
  <si>
    <t>720</t>
  </si>
  <si>
    <t>Services communs de la collecte et de la propreté</t>
  </si>
  <si>
    <t>721</t>
  </si>
  <si>
    <t>7211</t>
  </si>
  <si>
    <t>Actions de prévention et de sensibilisation</t>
  </si>
  <si>
    <t>7212</t>
  </si>
  <si>
    <t>Collecte des déchets</t>
  </si>
  <si>
    <t>7213</t>
  </si>
  <si>
    <t>Tri, valorisation et traitement des déchets</t>
  </si>
  <si>
    <t>813</t>
  </si>
  <si>
    <t>722</t>
  </si>
  <si>
    <t>G12</t>
  </si>
  <si>
    <t>G12-Propreté urbaine</t>
  </si>
  <si>
    <t>7221</t>
  </si>
  <si>
    <t xml:space="preserve">7222 </t>
  </si>
  <si>
    <t>Action en matière de propreté urbaine et de nettoiement</t>
  </si>
  <si>
    <t>811</t>
  </si>
  <si>
    <t>Eau et assainissement</t>
  </si>
  <si>
    <t>G20</t>
  </si>
  <si>
    <t>G20-Actions en matière de gestion des eaux</t>
  </si>
  <si>
    <t>G2</t>
  </si>
  <si>
    <t>G2-Actions en matière de gestion des eaux</t>
  </si>
  <si>
    <t>731</t>
  </si>
  <si>
    <t>Politique de l'eau</t>
  </si>
  <si>
    <t>732</t>
  </si>
  <si>
    <t>Eau potable</t>
  </si>
  <si>
    <t>733</t>
  </si>
  <si>
    <t>Assainissement</t>
  </si>
  <si>
    <t>734</t>
  </si>
  <si>
    <t>Eaux pluviales</t>
  </si>
  <si>
    <t>831</t>
  </si>
  <si>
    <t>Aménagement des eaux (digues, lacs)</t>
  </si>
  <si>
    <t>735</t>
  </si>
  <si>
    <t>Lutte contre les inondations</t>
  </si>
  <si>
    <t>833</t>
  </si>
  <si>
    <t>Préservation du milieu naturel</t>
  </si>
  <si>
    <t>76</t>
  </si>
  <si>
    <t>Préservation du patrimoine naturel et gestion des risques technologiques</t>
  </si>
  <si>
    <t>G81</t>
  </si>
  <si>
    <t>G81-Préservation du patrimoine naturel et gestion des risques technologiques</t>
  </si>
  <si>
    <t>G8</t>
  </si>
  <si>
    <t>G8-Autres actions environnementales</t>
  </si>
  <si>
    <t>Autres réseaux et services divers</t>
  </si>
  <si>
    <t>Politique de l'air</t>
  </si>
  <si>
    <t>G88</t>
  </si>
  <si>
    <t>G88-Autres actions environnementales</t>
  </si>
  <si>
    <t>75</t>
  </si>
  <si>
    <t>Politique de l'énergie</t>
  </si>
  <si>
    <t>751</t>
  </si>
  <si>
    <t>Réseaux de chaleur et de froid</t>
  </si>
  <si>
    <t>752</t>
  </si>
  <si>
    <t>Énergie photovoltaïque</t>
  </si>
  <si>
    <t>753</t>
  </si>
  <si>
    <t>Énergie éolienne</t>
  </si>
  <si>
    <t>754</t>
  </si>
  <si>
    <t>Énergie hydraulique</t>
  </si>
  <si>
    <t>758</t>
  </si>
  <si>
    <t>Autres actions (énergie)</t>
  </si>
  <si>
    <t>77</t>
  </si>
  <si>
    <t>Environnement des infrastructures de transports</t>
  </si>
  <si>
    <t>78</t>
  </si>
  <si>
    <t>Autres actions (environnement)</t>
  </si>
  <si>
    <t>84</t>
  </si>
  <si>
    <t>Plan de relance (crise sanitaire)-Aménagement et services urbains, environnement</t>
  </si>
  <si>
    <t>79</t>
  </si>
  <si>
    <t>Plan de relance (crise sanitaire)-Environnement</t>
  </si>
  <si>
    <t>G90</t>
  </si>
  <si>
    <t>G90-Plan de relance (crise sanitaire)-Environnement</t>
  </si>
  <si>
    <t>G9</t>
  </si>
  <si>
    <t>G9-Plan de relance (crise sanitaire)-Environnement</t>
  </si>
  <si>
    <t>H</t>
  </si>
  <si>
    <t>H-Transports, routes et voiries</t>
  </si>
  <si>
    <t>Transports</t>
  </si>
  <si>
    <t>H00</t>
  </si>
  <si>
    <t>H00-Services communs et sécurité (transports)</t>
  </si>
  <si>
    <t>H0</t>
  </si>
  <si>
    <t>H0-Services communs (transports)</t>
  </si>
  <si>
    <t>82</t>
  </si>
  <si>
    <t>Aménagement urbain</t>
  </si>
  <si>
    <t>820</t>
  </si>
  <si>
    <t>Services communs (aménagement urbain)</t>
  </si>
  <si>
    <t>80</t>
  </si>
  <si>
    <t>89</t>
  </si>
  <si>
    <t>Sécurité (transports)</t>
  </si>
  <si>
    <t>H10</t>
  </si>
  <si>
    <t>H10-Transports scolaires</t>
  </si>
  <si>
    <t>H1</t>
  </si>
  <si>
    <t>H1-Transports scolaires</t>
  </si>
  <si>
    <t>815</t>
  </si>
  <si>
    <t>Transports urbains</t>
  </si>
  <si>
    <t>Transports publics de voyageurs</t>
  </si>
  <si>
    <t>H20</t>
  </si>
  <si>
    <t>H20-Transports (hors scolaire)</t>
  </si>
  <si>
    <t>H2</t>
  </si>
  <si>
    <t>H2-Transports (hors scolaire)</t>
  </si>
  <si>
    <t>Services communs (transports voyageurs)</t>
  </si>
  <si>
    <t>821</t>
  </si>
  <si>
    <t>Transport sur route (voyageurs)</t>
  </si>
  <si>
    <t>822</t>
  </si>
  <si>
    <t>Transport ferroviaire (voyageurs)</t>
  </si>
  <si>
    <t>Transport fluvial (voyageurs)</t>
  </si>
  <si>
    <t>824</t>
  </si>
  <si>
    <t>Transport maritime (voyageurs)</t>
  </si>
  <si>
    <t>825</t>
  </si>
  <si>
    <t>Transport aérien (voyageurs)</t>
  </si>
  <si>
    <t>828</t>
  </si>
  <si>
    <t>Autres transports (de voyageurs)</t>
  </si>
  <si>
    <t>Transports de marchandises</t>
  </si>
  <si>
    <t>830</t>
  </si>
  <si>
    <t>Services communs (marchandises)</t>
  </si>
  <si>
    <t>Fret routier (marchandises)</t>
  </si>
  <si>
    <t>832</t>
  </si>
  <si>
    <t>Fret ferroviaire (marchandises)</t>
  </si>
  <si>
    <t>Fret fluvial (marchandises)</t>
  </si>
  <si>
    <t>834</t>
  </si>
  <si>
    <t>Fret maritime (marchandises)</t>
  </si>
  <si>
    <t>835</t>
  </si>
  <si>
    <t>Fret aérien (marchandises)</t>
  </si>
  <si>
    <t>838</t>
  </si>
  <si>
    <t>Autres transports (marchandises)</t>
  </si>
  <si>
    <t>Voirie communale et routes</t>
  </si>
  <si>
    <t>845</t>
  </si>
  <si>
    <t>Voirie communale</t>
  </si>
  <si>
    <t>H30</t>
  </si>
  <si>
    <t>H30-Routes et voiries</t>
  </si>
  <si>
    <t>H3</t>
  </si>
  <si>
    <t>H3-Routes et voirie</t>
  </si>
  <si>
    <t>Équipements de voirie</t>
  </si>
  <si>
    <t>847</t>
  </si>
  <si>
    <t>Voirie</t>
  </si>
  <si>
    <t>841</t>
  </si>
  <si>
    <t>Voirie nationale</t>
  </si>
  <si>
    <t>842</t>
  </si>
  <si>
    <t>Voirie régionale</t>
  </si>
  <si>
    <t>843</t>
  </si>
  <si>
    <t>Voirie départementale</t>
  </si>
  <si>
    <t>844</t>
  </si>
  <si>
    <t>Voirie métropolitaine</t>
  </si>
  <si>
    <t>846</t>
  </si>
  <si>
    <t>Viabilité hivernale et aléas climatiques</t>
  </si>
  <si>
    <t>849</t>
  </si>
  <si>
    <t>Sécurité routière</t>
  </si>
  <si>
    <t>Autres opérations d'aménagement urbain</t>
  </si>
  <si>
    <t>85</t>
  </si>
  <si>
    <t>Infrastructures</t>
  </si>
  <si>
    <t>H40</t>
  </si>
  <si>
    <t>H40-Infrastructures</t>
  </si>
  <si>
    <t>H4</t>
  </si>
  <si>
    <t>H4-Infrastructures</t>
  </si>
  <si>
    <t>851</t>
  </si>
  <si>
    <t>Gares routières et autres infrastructures routières</t>
  </si>
  <si>
    <t>852</t>
  </si>
  <si>
    <t>Gares et autres infrastructures ferroviaires</t>
  </si>
  <si>
    <t>853</t>
  </si>
  <si>
    <t>Haltes fluviales et autres infrastructures fluviales</t>
  </si>
  <si>
    <t xml:space="preserve">854 </t>
  </si>
  <si>
    <t>Ports et autres infrastructures portuaires</t>
  </si>
  <si>
    <t>855</t>
  </si>
  <si>
    <t>Aéroports et autres infrastructures aéroportuaires</t>
  </si>
  <si>
    <t>86</t>
  </si>
  <si>
    <t>Liaisons multimodales</t>
  </si>
  <si>
    <t>87</t>
  </si>
  <si>
    <t>Circulations douces</t>
  </si>
  <si>
    <t>Exception</t>
  </si>
  <si>
    <t>88</t>
  </si>
  <si>
    <t>Plan de relance (crise sanitaire)-Transports</t>
  </si>
  <si>
    <t>H90</t>
  </si>
  <si>
    <t>H90-Plan de relance (crise sanitaire)-Transports</t>
  </si>
  <si>
    <t>H9</t>
  </si>
  <si>
    <t>H9-Plan de relance (crise sanitaire)-Transports</t>
  </si>
  <si>
    <t>J</t>
  </si>
  <si>
    <t>J-Action économique</t>
  </si>
  <si>
    <t>J00</t>
  </si>
  <si>
    <t>J00-Services communs (action économique), R&amp;D autres actions économiques</t>
  </si>
  <si>
    <t>J0</t>
  </si>
  <si>
    <t>J0-Services communs (action économique), R&amp;D et interventions économiques transversales</t>
  </si>
  <si>
    <t>90</t>
  </si>
  <si>
    <t>Interventions économiques</t>
  </si>
  <si>
    <t>60</t>
  </si>
  <si>
    <t>Interventions économiques transversales</t>
  </si>
  <si>
    <t>Actions sectorielles</t>
  </si>
  <si>
    <t>Rayonnement et attractivité du territoire</t>
  </si>
  <si>
    <t>65</t>
  </si>
  <si>
    <t>Insertion économique et économie sociale et solidaire</t>
  </si>
  <si>
    <t>67</t>
  </si>
  <si>
    <t>Recherche et innovation</t>
  </si>
  <si>
    <t>68</t>
  </si>
  <si>
    <t>Autres actions</t>
  </si>
  <si>
    <t>91</t>
  </si>
  <si>
    <t>Structure d'animation et de développement économique</t>
  </si>
  <si>
    <t>J01</t>
  </si>
  <si>
    <t>J01-Foires et marchés</t>
  </si>
  <si>
    <t>96</t>
  </si>
  <si>
    <t>Aides aux services publics</t>
  </si>
  <si>
    <t>66</t>
  </si>
  <si>
    <t>Maintien et développement des services publics</t>
  </si>
  <si>
    <t>J06</t>
  </si>
  <si>
    <t>J06-Maintien et développement des services publics</t>
  </si>
  <si>
    <t>92</t>
  </si>
  <si>
    <t>Aides à l'agriculture et aux industries agro-alimentaires</t>
  </si>
  <si>
    <t>631</t>
  </si>
  <si>
    <t>J10</t>
  </si>
  <si>
    <t>J10-Agriculture, pêche et agro-alimentaire</t>
  </si>
  <si>
    <t>J1</t>
  </si>
  <si>
    <t>J1-Agriculture, pêche et agro-alimentaire</t>
  </si>
  <si>
    <t>6311</t>
  </si>
  <si>
    <t>Laboratoire</t>
  </si>
  <si>
    <t>6312</t>
  </si>
  <si>
    <t>Autres (agriculture)</t>
  </si>
  <si>
    <t>93</t>
  </si>
  <si>
    <t>Aide à l'énergie, aux industries manufacturières et au bâtiment et travaux publics</t>
  </si>
  <si>
    <t>632</t>
  </si>
  <si>
    <t>J20</t>
  </si>
  <si>
    <t>J20-Industrie, commerce et artisanat</t>
  </si>
  <si>
    <t>J2</t>
  </si>
  <si>
    <t>J2-Industrie, commerce et artisanat</t>
  </si>
  <si>
    <t>94</t>
  </si>
  <si>
    <t>Aides au commerce et aux services marchands</t>
  </si>
  <si>
    <t>95</t>
  </si>
  <si>
    <t>Aides au tourisme</t>
  </si>
  <si>
    <t>633</t>
  </si>
  <si>
    <t>J30</t>
  </si>
  <si>
    <t>J30-Développement touristique</t>
  </si>
  <si>
    <t>J3</t>
  </si>
  <si>
    <t>J3-Développement touristique</t>
  </si>
  <si>
    <t>Plan de relance (crise sanitaire)-Action économique</t>
  </si>
  <si>
    <t>69</t>
  </si>
  <si>
    <t>J90</t>
  </si>
  <si>
    <t>J90-Plan de relance (crise sanitaire)-Action économique</t>
  </si>
  <si>
    <t>J9</t>
  </si>
  <si>
    <t>J9-Plan de relance (crise sanitaire)-Action économique</t>
  </si>
  <si>
    <t>Total dépenses (hors remboursements de dette)</t>
  </si>
  <si>
    <t xml:space="preserve">Nomenclature des GFP - Codes fonctionnels </t>
  </si>
  <si>
    <t>GFP</t>
  </si>
  <si>
    <t>C81-Hébergement et restauration scolaires</t>
  </si>
  <si>
    <t>E0-Services communs (santé, action sociale, y compris APA et RSA)</t>
  </si>
  <si>
    <t>Total GFP :</t>
  </si>
  <si>
    <t xml:space="preserve">Nomenclature des départements - Codes fonctionnels </t>
  </si>
  <si>
    <t>TABLE DE CORRESPONDANCE M52 / M57</t>
  </si>
  <si>
    <t>M52</t>
  </si>
  <si>
    <t>NOMENCLATURE INTERMÉDIAIRE (DETAILLÉE - M57 / M52)</t>
  </si>
  <si>
    <t>Codes absents ou non prévus par la nomenclature</t>
  </si>
  <si>
    <t>A0- Administrations générales</t>
  </si>
  <si>
    <t xml:space="preserve">02 </t>
  </si>
  <si>
    <t xml:space="preserve">020 </t>
  </si>
  <si>
    <t xml:space="preserve">0202 </t>
  </si>
  <si>
    <t>Administration générale de la collectivité (autres moyens généraux)</t>
  </si>
  <si>
    <t>Aide aux associations</t>
  </si>
  <si>
    <t>Administration générale de l’Etat</t>
  </si>
  <si>
    <t xml:space="preserve">0201 </t>
  </si>
  <si>
    <t>Administration générale de la collectivité (personnel non ventilable)</t>
  </si>
  <si>
    <t>A01</t>
  </si>
  <si>
    <t>A01-Personnel non ventilé</t>
  </si>
  <si>
    <t xml:space="preserve">023 </t>
  </si>
  <si>
    <t xml:space="preserve">021 </t>
  </si>
  <si>
    <t>A10-Conseils, assemblée locale</t>
  </si>
  <si>
    <t>Coopération décentralisée, action européenne et internationale</t>
  </si>
  <si>
    <t>Autres</t>
  </si>
  <si>
    <t>Gendarmerie, police, sécurité, justice</t>
  </si>
  <si>
    <t>Incendie et Secours</t>
  </si>
  <si>
    <t>B02-Incendie et secours</t>
  </si>
  <si>
    <t>Autres interventions de protection des personnes et des biens</t>
  </si>
  <si>
    <t>Autres interventions de protections des personnes et des biens</t>
  </si>
  <si>
    <t>B08-Autres interventions de protections des personnes et des biens</t>
  </si>
  <si>
    <t xml:space="preserve">21 </t>
  </si>
  <si>
    <t>C10-Enseignement du premier degré</t>
  </si>
  <si>
    <t>Écoles maternelles</t>
  </si>
  <si>
    <t>Écoles primaires</t>
  </si>
  <si>
    <t xml:space="preserve">22 </t>
  </si>
  <si>
    <t>C20-Enseignement du second degré (indéterminé)</t>
  </si>
  <si>
    <t xml:space="preserve">221 </t>
  </si>
  <si>
    <t>C21</t>
  </si>
  <si>
    <t>C21-Collèges</t>
  </si>
  <si>
    <t xml:space="preserve">222 </t>
  </si>
  <si>
    <t>Lycées</t>
  </si>
  <si>
    <t>C22</t>
  </si>
  <si>
    <t>C22-Lycées publics et privés</t>
  </si>
  <si>
    <t xml:space="preserve">23 </t>
  </si>
  <si>
    <t>C31</t>
  </si>
  <si>
    <t>C31-Enseignement supérieur</t>
  </si>
  <si>
    <t>C3-Enseignement supérieur, formation professionnelle et apprentissage</t>
  </si>
  <si>
    <t xml:space="preserve">24 </t>
  </si>
  <si>
    <t>Formation professionnelle et apprentissage</t>
  </si>
  <si>
    <t>C32</t>
  </si>
  <si>
    <t>C32-Formation professionnelle et apprentissage</t>
  </si>
  <si>
    <t xml:space="preserve">28 </t>
  </si>
  <si>
    <t>C80</t>
  </si>
  <si>
    <t>C80-Autres services périscolaires et annexes</t>
  </si>
  <si>
    <t>Autres services annexes de l’enseignement</t>
  </si>
  <si>
    <t>C90-Plan de relance (crise sanitaire)-Enseignement, form. professionnelle, apprentissage</t>
  </si>
  <si>
    <t>C9-Plan de relance (crise sanitaire)-Enseignement, form. professionnelle, apprentissage</t>
  </si>
  <si>
    <t>Services communs (culture, vie sociale, jeunesse, sports, loisirs)</t>
  </si>
  <si>
    <t>Services communs (culture, vie sociale, sports, loisirs)</t>
  </si>
  <si>
    <t xml:space="preserve">31 </t>
  </si>
  <si>
    <t>D10</t>
  </si>
  <si>
    <t>D10-Culture (indéterminé)</t>
  </si>
  <si>
    <t xml:space="preserve">311 </t>
  </si>
  <si>
    <t>Activités artistiques et action culturelle</t>
  </si>
  <si>
    <t>D11-Expressions artistiques et actions culturelles</t>
  </si>
  <si>
    <t>316</t>
  </si>
  <si>
    <t xml:space="preserve">312 </t>
  </si>
  <si>
    <t>Patrimoine (musées, monuments...)</t>
  </si>
  <si>
    <t xml:space="preserve">313 </t>
  </si>
  <si>
    <t xml:space="preserve">314 </t>
  </si>
  <si>
    <t xml:space="preserve">315 </t>
  </si>
  <si>
    <t>Services d’archives</t>
  </si>
  <si>
    <t xml:space="preserve">32 </t>
  </si>
  <si>
    <t>D20-Sports</t>
  </si>
  <si>
    <t xml:space="preserve">33 </t>
  </si>
  <si>
    <t>Jeunesse (action socio-éducative...) et loisirs</t>
  </si>
  <si>
    <t>D30-Jeunesse (action socio-éducative…) et loisirs</t>
  </si>
  <si>
    <t>Plan de relance (crise sanitaire)-Culture, vie sociale, jeunesse sports, loisirs</t>
  </si>
  <si>
    <t>D9-Plan de relance (crise sanitaire)-Culture, vie sociale, jeunesse, sports, loisirs</t>
  </si>
  <si>
    <t>E-Santé, action sociale</t>
  </si>
  <si>
    <t>Pas grave (0€)</t>
  </si>
  <si>
    <t>E00-Services communs (santé et action sociale)</t>
  </si>
  <si>
    <t>E0-Services communs (santé, action sociale)</t>
  </si>
  <si>
    <t>Prévention médico-sociale</t>
  </si>
  <si>
    <t xml:space="preserve">E10-Santé (services communs) </t>
  </si>
  <si>
    <t xml:space="preserve">40 </t>
  </si>
  <si>
    <t xml:space="preserve">41 </t>
  </si>
  <si>
    <t>E11</t>
  </si>
  <si>
    <t>E11-PMI et planification familiale</t>
  </si>
  <si>
    <t xml:space="preserve">42 </t>
  </si>
  <si>
    <t xml:space="preserve">48 </t>
  </si>
  <si>
    <t>Autres actions (sanitaires)</t>
  </si>
  <si>
    <t>E18</t>
  </si>
  <si>
    <t>E18-Autres actions sanitaires</t>
  </si>
  <si>
    <t>E21-Famille et enfance</t>
  </si>
  <si>
    <t>On assimile les codes 511 et 512 (non prévus) au code 51</t>
  </si>
  <si>
    <t>(exceptionnellement, après recherches ciblées)</t>
  </si>
  <si>
    <t xml:space="preserve">53 </t>
  </si>
  <si>
    <t xml:space="preserve">531 </t>
  </si>
  <si>
    <t xml:space="preserve">532 </t>
  </si>
  <si>
    <t>Autres actions de préventions</t>
  </si>
  <si>
    <t>Autres (personnes âgées)</t>
  </si>
  <si>
    <t>E29-Autres interventions sociales (hors APA-RSA)</t>
  </si>
  <si>
    <t>E70</t>
  </si>
  <si>
    <t>E70-Services communs APA</t>
  </si>
  <si>
    <t>E7</t>
  </si>
  <si>
    <t>E7-Personnes dépendantes (APA)</t>
  </si>
  <si>
    <t>430</t>
  </si>
  <si>
    <t>431</t>
  </si>
  <si>
    <t>E71</t>
  </si>
  <si>
    <t>E71-APA à domicile</t>
  </si>
  <si>
    <t>APA versée au bénéficiaire en établissement</t>
  </si>
  <si>
    <t>432</t>
  </si>
  <si>
    <t>E72</t>
  </si>
  <si>
    <t>E72-APA versée aux bénéficiaires en établissement</t>
  </si>
  <si>
    <t>433</t>
  </si>
  <si>
    <t>E73</t>
  </si>
  <si>
    <t>E73-APA versée à l'établissement</t>
  </si>
  <si>
    <t>Revenu minimum d’insertion (RMI)</t>
  </si>
  <si>
    <t>44</t>
  </si>
  <si>
    <t>RSA – Régularisations de RMI</t>
  </si>
  <si>
    <t>E80</t>
  </si>
  <si>
    <t>E80-RSA (sans précision)</t>
  </si>
  <si>
    <t>E8</t>
  </si>
  <si>
    <t>E8-RSA – Régularisations de RMI</t>
  </si>
  <si>
    <t>Revenu de solidarité active (RSA)</t>
  </si>
  <si>
    <t>RMI Insertion sociale</t>
  </si>
  <si>
    <t>441</t>
  </si>
  <si>
    <t>RMI-RSA Insertion sociale</t>
  </si>
  <si>
    <t>E81</t>
  </si>
  <si>
    <t>E81-RSA-Insertion sociale</t>
  </si>
  <si>
    <t>RSA Insertion sociale</t>
  </si>
  <si>
    <t>RMI Santé</t>
  </si>
  <si>
    <t>442</t>
  </si>
  <si>
    <t>RMI-RSA Santé</t>
  </si>
  <si>
    <t>E82</t>
  </si>
  <si>
    <t>E82-RSA-Santé</t>
  </si>
  <si>
    <t>RSA Santé</t>
  </si>
  <si>
    <t>RMI Logement</t>
  </si>
  <si>
    <t>443</t>
  </si>
  <si>
    <t>RMI-RSA Logement</t>
  </si>
  <si>
    <t>E83</t>
  </si>
  <si>
    <t>E83-RSA-Logement</t>
  </si>
  <si>
    <t>RSA Logement</t>
  </si>
  <si>
    <t>RMI Insertion professionnelle</t>
  </si>
  <si>
    <t>444</t>
  </si>
  <si>
    <t>RMI-RSA Insertion professionnelle</t>
  </si>
  <si>
    <t>E84</t>
  </si>
  <si>
    <t>E84-RSA-Insertion professionnelle</t>
  </si>
  <si>
    <t>RSA Insertion professionnelle</t>
  </si>
  <si>
    <t>RMI Évaluation des dépenses engagées</t>
  </si>
  <si>
    <t>445</t>
  </si>
  <si>
    <t>RMI-RSA Évaluation des dépenses engagées</t>
  </si>
  <si>
    <t>E85</t>
  </si>
  <si>
    <t>E85-RSA-Évaluation des dépenses engagées</t>
  </si>
  <si>
    <t>RSA Évaluation des dépenses engagées</t>
  </si>
  <si>
    <t>RMI Dépenses de structure</t>
  </si>
  <si>
    <t>446</t>
  </si>
  <si>
    <t>RMI-RSA Dépenses de structure</t>
  </si>
  <si>
    <t>E86</t>
  </si>
  <si>
    <t>E86-RSA-Dépenses de structure</t>
  </si>
  <si>
    <t>RSA Dépenses de structure</t>
  </si>
  <si>
    <t>RMI Revenu minimum d’insertion - Revenu minimum d’activité</t>
  </si>
  <si>
    <t>RMI-RSA allocations</t>
  </si>
  <si>
    <t>E87</t>
  </si>
  <si>
    <t>E87-RSA-Allocations</t>
  </si>
  <si>
    <t>Revenu minimum d’insertion - Allocations</t>
  </si>
  <si>
    <t>Revenu minimum d’activité - Allocations</t>
  </si>
  <si>
    <t>Allocations RSA</t>
  </si>
  <si>
    <t>Autres dépenses au titre du RMI</t>
  </si>
  <si>
    <t>448</t>
  </si>
  <si>
    <t>Autres dépenses au titre du RMI-RSA</t>
  </si>
  <si>
    <t>E88</t>
  </si>
  <si>
    <t>E88-Autres dépenses au titre du RSA</t>
  </si>
  <si>
    <t>Plan de relance (crise sanitaire)-Social</t>
  </si>
  <si>
    <t>Exception (7 -&gt; Environnement)</t>
  </si>
  <si>
    <t>F00-Services communs et sécurité (aménagement des territoires et habitat)</t>
  </si>
  <si>
    <t xml:space="preserve">71 </t>
  </si>
  <si>
    <t>Aménagement et développement urbain</t>
  </si>
  <si>
    <t>F10</t>
  </si>
  <si>
    <t>F10-Aménagement et développement urbains</t>
  </si>
  <si>
    <t xml:space="preserve">74 </t>
  </si>
  <si>
    <t>Aménagement et développement rural</t>
  </si>
  <si>
    <t>F19</t>
  </si>
  <si>
    <t>F19-Espace rural et autres espaces de développement</t>
  </si>
  <si>
    <t xml:space="preserve">72 </t>
  </si>
  <si>
    <t>F20-Habitat (Logement)</t>
  </si>
  <si>
    <t>Aménagement et environnement</t>
  </si>
  <si>
    <t xml:space="preserve">70 </t>
  </si>
  <si>
    <t>Services communs (aménagement et environnement)</t>
  </si>
  <si>
    <t xml:space="preserve">731 </t>
  </si>
  <si>
    <t>Actions en matière de traitement des déchets</t>
  </si>
  <si>
    <t>G10</t>
  </si>
  <si>
    <t>G10-Actions en matière de déchets et de propreté urbaine</t>
  </si>
  <si>
    <t xml:space="preserve">61 </t>
  </si>
  <si>
    <t>Eaux et assainissement</t>
  </si>
  <si>
    <t xml:space="preserve">738 </t>
  </si>
  <si>
    <t>Autres actions en faveur du milieu naturel</t>
  </si>
  <si>
    <t>G80</t>
  </si>
  <si>
    <t>G80-Autres actions environnementales</t>
  </si>
  <si>
    <t>Plan de relance (crise sanitaire)-Aménagement et environnement</t>
  </si>
  <si>
    <t>Réseaux et infrastructures</t>
  </si>
  <si>
    <t>8</t>
  </si>
  <si>
    <t xml:space="preserve">80 </t>
  </si>
  <si>
    <t xml:space="preserve">81 </t>
  </si>
  <si>
    <t xml:space="preserve">82 </t>
  </si>
  <si>
    <t>H20-Services communs (Transports publics de voyageurs)</t>
  </si>
  <si>
    <t>H2-Transports publics (hors scolaires)</t>
  </si>
  <si>
    <t xml:space="preserve">821 </t>
  </si>
  <si>
    <t>Routier</t>
  </si>
  <si>
    <t>H21</t>
  </si>
  <si>
    <t>H21-Transport sur route (voyageurs)</t>
  </si>
  <si>
    <t xml:space="preserve">822 </t>
  </si>
  <si>
    <t>Ferroviaire</t>
  </si>
  <si>
    <t>H22</t>
  </si>
  <si>
    <t>H22-Transport ferroviaire (voyageurs)</t>
  </si>
  <si>
    <t xml:space="preserve">824 </t>
  </si>
  <si>
    <t>Fluvial</t>
  </si>
  <si>
    <t>H23</t>
  </si>
  <si>
    <t>H23-Transport fluvial (voyageurs)</t>
  </si>
  <si>
    <t xml:space="preserve">823 </t>
  </si>
  <si>
    <t>Maritime</t>
  </si>
  <si>
    <t>H24</t>
  </si>
  <si>
    <t>H24-Transport maritime (voyageurs)</t>
  </si>
  <si>
    <t xml:space="preserve">825 </t>
  </si>
  <si>
    <t>Aérien</t>
  </si>
  <si>
    <t>H25</t>
  </si>
  <si>
    <t>H25-Transport aérien (voyageurs)</t>
  </si>
  <si>
    <t xml:space="preserve">88 </t>
  </si>
  <si>
    <t>Autres transports</t>
  </si>
  <si>
    <t>H26</t>
  </si>
  <si>
    <t>H26-Transports de marchandises</t>
  </si>
  <si>
    <t>Fret routier</t>
  </si>
  <si>
    <t>Fret ferroviaire</t>
  </si>
  <si>
    <t>Fret fluvial</t>
  </si>
  <si>
    <t>Fret maritime</t>
  </si>
  <si>
    <t>Fret aérien</t>
  </si>
  <si>
    <t xml:space="preserve">622 </t>
  </si>
  <si>
    <t>H32</t>
  </si>
  <si>
    <t>H32-Viabilité hivernale et aléas climatiques</t>
  </si>
  <si>
    <t xml:space="preserve">621 </t>
  </si>
  <si>
    <t>Réseau routier départemental</t>
  </si>
  <si>
    <t>H33</t>
  </si>
  <si>
    <t>H33-Voirie départementale</t>
  </si>
  <si>
    <t xml:space="preserve">60 </t>
  </si>
  <si>
    <t>Services communs (réseaux et infrastructures)</t>
  </si>
  <si>
    <t>H38</t>
  </si>
  <si>
    <t>H38-Autres services de routes et voirie et services communs</t>
  </si>
  <si>
    <t xml:space="preserve">628 </t>
  </si>
  <si>
    <t>Autres réseaux de voirie</t>
  </si>
  <si>
    <t xml:space="preserve">68 </t>
  </si>
  <si>
    <t>Autres réseaux</t>
  </si>
  <si>
    <t xml:space="preserve">62 </t>
  </si>
  <si>
    <t>Routes et voirie</t>
  </si>
  <si>
    <t xml:space="preserve">63 </t>
  </si>
  <si>
    <t>Infrastructures ferroviaires et aéroportuaires</t>
  </si>
  <si>
    <t>H40-Infrastructures de transport (gares, ports etc.)</t>
  </si>
  <si>
    <t>H4-Infrastructures de transport (gares, ports etc.)</t>
  </si>
  <si>
    <t xml:space="preserve">64 </t>
  </si>
  <si>
    <t>Infrastructures fluviales, maritimes et portuaires</t>
  </si>
  <si>
    <t>Plan de relance (crise sanitaire)-Réseaux et infrastructures</t>
  </si>
  <si>
    <t>J00-Services communs (action économique), R&amp;D et autres actions économiques</t>
  </si>
  <si>
    <t>Services communs (action économique)</t>
  </si>
  <si>
    <t>Actions sectorielles (indéterminées)</t>
  </si>
  <si>
    <t>Structures d’animation et de développement économique</t>
  </si>
  <si>
    <t>J02</t>
  </si>
  <si>
    <t>J02-Structures d’animation et de développement économique</t>
  </si>
  <si>
    <t xml:space="preserve">95 </t>
  </si>
  <si>
    <t>Maintien et développement des services publics non départementaux</t>
  </si>
  <si>
    <t>Agriculture et pêche</t>
  </si>
  <si>
    <t>J10-Agriculture, pêche et agro-alimentaire (indéterminé)</t>
  </si>
  <si>
    <t>Laboratoire départemental</t>
  </si>
  <si>
    <t>J11</t>
  </si>
  <si>
    <t>J11-Laboratoires départementaux</t>
  </si>
  <si>
    <t>J12</t>
  </si>
  <si>
    <t>J12-Autres agriculture</t>
  </si>
  <si>
    <t xml:space="preserve">93 </t>
  </si>
  <si>
    <t xml:space="preserve">94 </t>
  </si>
  <si>
    <t xml:space="preserve">Nomenclature des régions et CTU - Codes fonctionnels </t>
  </si>
  <si>
    <t>TABLE DE CORRESPONDANCE M71 / M57</t>
  </si>
  <si>
    <t>M71</t>
  </si>
  <si>
    <t>NOMENCLATURE INTERMÉDIAIRE (DETAILLÉE - M57 / M71)</t>
  </si>
  <si>
    <t>A0-Administration générale</t>
  </si>
  <si>
    <t>0202</t>
  </si>
  <si>
    <t>0201</t>
  </si>
  <si>
    <t>Conseil régional</t>
  </si>
  <si>
    <t>A10-Conseils, assemblée délibérante</t>
  </si>
  <si>
    <t>Conseil économique et social régional</t>
  </si>
  <si>
    <t>A12</t>
  </si>
  <si>
    <t>A12-Conseil économique et social régional ou Conseil de développement</t>
  </si>
  <si>
    <t>A13</t>
  </si>
  <si>
    <t>A13-Conseil de la culture, de l'éducation et de l'environnement</t>
  </si>
  <si>
    <t>Autres organismes</t>
  </si>
  <si>
    <t>A18</t>
  </si>
  <si>
    <t>A18-Autres instances</t>
  </si>
  <si>
    <t>Autres instances (internationales)</t>
  </si>
  <si>
    <t>Actions interrégionales, européennes et internationales</t>
  </si>
  <si>
    <t>A21-Subvention globale</t>
  </si>
  <si>
    <t>A22</t>
  </si>
  <si>
    <t>A22-Actions interrégionales</t>
  </si>
  <si>
    <t>Ations européennes</t>
  </si>
  <si>
    <t>A23</t>
  </si>
  <si>
    <t>A23-Actions européennes</t>
  </si>
  <si>
    <t>A24</t>
  </si>
  <si>
    <t>A24-Aide publique au développement</t>
  </si>
  <si>
    <t>Autres actions internationales</t>
  </si>
  <si>
    <t>A28-Autres actions</t>
  </si>
  <si>
    <t>A25</t>
  </si>
  <si>
    <t>A25-Gestion des fonds européens (indéterminé)</t>
  </si>
  <si>
    <t>A26</t>
  </si>
  <si>
    <t>A26-FSE</t>
  </si>
  <si>
    <t>A27</t>
  </si>
  <si>
    <t>A27-FEDER</t>
  </si>
  <si>
    <t>A29</t>
  </si>
  <si>
    <t>A29-Autres (FEADER et FEAMP)</t>
  </si>
  <si>
    <t>630</t>
  </si>
  <si>
    <t>A2A</t>
  </si>
  <si>
    <t>A2A-FEADER</t>
  </si>
  <si>
    <t>A2B</t>
  </si>
  <si>
    <t>A2B-FEAMP</t>
  </si>
  <si>
    <t>B00-Sécurité</t>
  </si>
  <si>
    <t>1</t>
  </si>
  <si>
    <t>Formation profesionnelle et apprentissage</t>
  </si>
  <si>
    <t>2</t>
  </si>
  <si>
    <t>Services communs (formation professionnelle et apprentissage)</t>
  </si>
  <si>
    <t>Sécurité (enseignement, form prof, apprentissage)</t>
  </si>
  <si>
    <t>C09</t>
  </si>
  <si>
    <t>C09-Sécurité (enseignement, formation professionnelle, apprentissage)</t>
  </si>
  <si>
    <t>C22-Lycées publics</t>
  </si>
  <si>
    <t>C23</t>
  </si>
  <si>
    <t>C23-Lycées privés</t>
  </si>
  <si>
    <t>C32-Formation professionnelle (indéterminé)</t>
  </si>
  <si>
    <t>C33</t>
  </si>
  <si>
    <t>C33-Insertion sociale et professionnelle des personnes en recherche d’emploi</t>
  </si>
  <si>
    <t>C34</t>
  </si>
  <si>
    <t>C34-Formation professionnalisante des personnes en recherche d’emploi</t>
  </si>
  <si>
    <t>Formation continue des personnes en recherche d’emploi</t>
  </si>
  <si>
    <t>C35</t>
  </si>
  <si>
    <t>C35-Formation certifiante des personnes en recherche d’emploi</t>
  </si>
  <si>
    <t>C36</t>
  </si>
  <si>
    <t>C36-Formation des actifs occupés</t>
  </si>
  <si>
    <t>115</t>
  </si>
  <si>
    <t>C37</t>
  </si>
  <si>
    <t>C37-Rémunération des stagiaires</t>
  </si>
  <si>
    <t>116</t>
  </si>
  <si>
    <t>C38</t>
  </si>
  <si>
    <t>C38-Autres (formation professionnelle)</t>
  </si>
  <si>
    <t>C39</t>
  </si>
  <si>
    <t>C39-Apprentissage</t>
  </si>
  <si>
    <t>C30-Formation sanitaire et sociale</t>
  </si>
  <si>
    <t>Participations à des cités mixtes</t>
  </si>
  <si>
    <t>C84</t>
  </si>
  <si>
    <t>C84-Cités scolaires</t>
  </si>
  <si>
    <t>14</t>
  </si>
  <si>
    <t>Plan de relance (crise sanitaire)-Formation professionnelle</t>
  </si>
  <si>
    <t>Plan de relance (crise sanitaire)-Enseignement, form. prof. , apprentissage</t>
  </si>
  <si>
    <t>Culture, sports et loisirs</t>
  </si>
  <si>
    <t>Services communs (culture, sports, loisirs)</t>
  </si>
  <si>
    <t>37</t>
  </si>
  <si>
    <t>Sécurité (culture, sports, loisirs)</t>
  </si>
  <si>
    <t>Sécurité (culture, vie sociale, jeunesse, sports, loisirs)</t>
  </si>
  <si>
    <t>D09</t>
  </si>
  <si>
    <t>D09-Sécurité (culture, vie sociale, jeunese, sports, loisirs)</t>
  </si>
  <si>
    <t>Enseignement artistique</t>
  </si>
  <si>
    <t>Activités culturelles et artistiques</t>
  </si>
  <si>
    <t>Patrimoine (bibliothèques, musées, monuments...)</t>
  </si>
  <si>
    <t>D14-Conservation, diffusion et entretien du patrimoine</t>
  </si>
  <si>
    <t>Loisirs</t>
  </si>
  <si>
    <t>Plan de relance (crise sanitaire)-Culture, vie sociale, sports, loisirs</t>
  </si>
  <si>
    <t>D9-Plan de relance (crise sanitaire)-Culture, vie sociale, sports, loisirs</t>
  </si>
  <si>
    <t>D90-Plan de relance (crise sanitaire)-Culture, vie sociale, sports, loisirs</t>
  </si>
  <si>
    <t>Santé et action sociale</t>
  </si>
  <si>
    <t>E10-Santé (hors sécurité alimentaire)</t>
  </si>
  <si>
    <t>47</t>
  </si>
  <si>
    <t>E13</t>
  </si>
  <si>
    <t>E13-Sécurité alimentaire</t>
  </si>
  <si>
    <t>E20-Action sociale</t>
  </si>
  <si>
    <t>E2-Action sociale</t>
  </si>
  <si>
    <t>Autres actions de prévention</t>
  </si>
  <si>
    <t>5</t>
  </si>
  <si>
    <t>F09</t>
  </si>
  <si>
    <t>F09-Sécurité (aménagement des territoires et habitat)</t>
  </si>
  <si>
    <t>F11</t>
  </si>
  <si>
    <t>F11-Politique de la ville</t>
  </si>
  <si>
    <t>F12</t>
  </si>
  <si>
    <t>F12-Agglomérations et villes moyennes</t>
  </si>
  <si>
    <t>F15</t>
  </si>
  <si>
    <t>F15-Actions en faveur du littoral</t>
  </si>
  <si>
    <t>Technologies de l’information et de la communication</t>
  </si>
  <si>
    <t>F16</t>
  </si>
  <si>
    <t>F16-Technologies de l’information et de la communication</t>
  </si>
  <si>
    <t>Autres actions (aménagement des territoires et habitat)</t>
  </si>
  <si>
    <t>F18-Aménagement et autres développement urbains</t>
  </si>
  <si>
    <t>Habitat - (Logement)</t>
  </si>
  <si>
    <t>F20-Habitat - (Logement)</t>
  </si>
  <si>
    <t>F2-Habitat - (Logement)</t>
  </si>
  <si>
    <t>G00-Services communs (environnement)</t>
  </si>
  <si>
    <t>G01</t>
  </si>
  <si>
    <t>G01-Actions transversales (environnement)</t>
  </si>
  <si>
    <t>Actions en matière des déchets</t>
  </si>
  <si>
    <t>7222</t>
  </si>
  <si>
    <t>Politique de l’eau</t>
  </si>
  <si>
    <t>Patrimoine naturel</t>
  </si>
  <si>
    <t>G81-Patrimoine naturel et gestion des risques technologiques</t>
  </si>
  <si>
    <t>Politique de l’air</t>
  </si>
  <si>
    <t>G83</t>
  </si>
  <si>
    <t>G83-Politique de l'air</t>
  </si>
  <si>
    <t>Politique de l’énergie</t>
  </si>
  <si>
    <t>G85</t>
  </si>
  <si>
    <t>G85-Politique de l'énergie</t>
  </si>
  <si>
    <t>Environnement des infrastructures de transport</t>
  </si>
  <si>
    <t>G87</t>
  </si>
  <si>
    <t>G87-Environnement des infrastructures de transports</t>
  </si>
  <si>
    <t>G88-Autres actions (environnement)</t>
  </si>
  <si>
    <t>H-Transports</t>
  </si>
  <si>
    <t>H00-Services communs (transports)</t>
  </si>
  <si>
    <t>H0-Services communs et sécurité (transports)</t>
  </si>
  <si>
    <t>H09</t>
  </si>
  <si>
    <t>H09-Sécurité (transports)</t>
  </si>
  <si>
    <t>Transports en commun de voyageurs</t>
  </si>
  <si>
    <t>Services communs (transp voyageurs)</t>
  </si>
  <si>
    <t>Transport ferroviaire régional de voyageurs</t>
  </si>
  <si>
    <t>Transport ferroviaire de voyageurs</t>
  </si>
  <si>
    <t>H22-Transport ferroviaire (de voyageurs)</t>
  </si>
  <si>
    <t>Autres transports en commun (de voyageurs)</t>
  </si>
  <si>
    <t>H28</t>
  </si>
  <si>
    <t>H28-Autres transports de voyageurs</t>
  </si>
  <si>
    <t>Transports interurbains</t>
  </si>
  <si>
    <t>Transports mixtes</t>
  </si>
  <si>
    <t>H23-Services communs (transports de marchandises)</t>
  </si>
  <si>
    <t>884</t>
  </si>
  <si>
    <t>Transports ferroviaires de marchandises</t>
  </si>
  <si>
    <t>H24-Fret ferroviaire (marchandises)</t>
  </si>
  <si>
    <t>883</t>
  </si>
  <si>
    <t>Transports fluviaux</t>
  </si>
  <si>
    <t>H25-Fret fluvial (marchandises)</t>
  </si>
  <si>
    <t>882</t>
  </si>
  <si>
    <t>Transports maritimes</t>
  </si>
  <si>
    <t>H26-Fret maritime (marchandises)</t>
  </si>
  <si>
    <t>881</t>
  </si>
  <si>
    <t>Transports aériens</t>
  </si>
  <si>
    <t>H27</t>
  </si>
  <si>
    <t>H27-Fret aérien (marchandises)</t>
  </si>
  <si>
    <t>888</t>
  </si>
  <si>
    <t>Autres transports (de marchandises)</t>
  </si>
  <si>
    <t>H29</t>
  </si>
  <si>
    <t>H29-Autres transports (de marchandises)</t>
  </si>
  <si>
    <t>H30-Routes et voirie (indéterminé, viabilité hivernale, équipements de voirie)</t>
  </si>
  <si>
    <t>H31</t>
  </si>
  <si>
    <t>H31-Voirie nationale</t>
  </si>
  <si>
    <t>H32-Voirie régionale</t>
  </si>
  <si>
    <t>Autres liaisons</t>
  </si>
  <si>
    <t>H34</t>
  </si>
  <si>
    <t>H34-Voirie métropolitaine</t>
  </si>
  <si>
    <t>H35</t>
  </si>
  <si>
    <t>H35-Voirie communale</t>
  </si>
  <si>
    <t>H36</t>
  </si>
  <si>
    <t>H36-Sécurité routière</t>
  </si>
  <si>
    <t>Pas grave (0)</t>
  </si>
  <si>
    <t>H40-Infrastructures (indéterminé)</t>
  </si>
  <si>
    <t>H41</t>
  </si>
  <si>
    <t>H41-Gares (y compris routières et fluviales) et infrastructures ferroviaires</t>
  </si>
  <si>
    <t>886</t>
  </si>
  <si>
    <t>Infrastructures portuaires et aéroportuaires</t>
  </si>
  <si>
    <t>854</t>
  </si>
  <si>
    <t>H42</t>
  </si>
  <si>
    <t>H42-Infrastructures portuaires et aéroportuaires</t>
  </si>
  <si>
    <t>885</t>
  </si>
  <si>
    <t>H43</t>
  </si>
  <si>
    <t>H43-Liaisons multimodales</t>
  </si>
  <si>
    <t>J07</t>
  </si>
  <si>
    <t>J07 R&amp;D</t>
  </si>
  <si>
    <t>J08</t>
  </si>
  <si>
    <t>J08-Autres actions économiques</t>
  </si>
  <si>
    <t>Agriculture, pêche, agro-alimentaire</t>
  </si>
  <si>
    <t>Industrie, artisanat, commerce et autres services</t>
  </si>
  <si>
    <t>Tourisme et thermalisme</t>
  </si>
  <si>
    <t>-</t>
  </si>
  <si>
    <t>dont : fiscalité reversée</t>
  </si>
  <si>
    <r>
      <t>2021 / 2020</t>
    </r>
    <r>
      <rPr>
        <b/>
        <vertAlign val="superscript"/>
        <sz val="10"/>
        <color theme="1"/>
        <rFont val="Arial"/>
        <family val="2"/>
      </rPr>
      <t xml:space="preserve"> (c)</t>
    </r>
  </si>
  <si>
    <r>
      <t xml:space="preserve">2021 / 2020 </t>
    </r>
    <r>
      <rPr>
        <b/>
        <vertAlign val="superscript"/>
        <sz val="10"/>
        <color theme="1"/>
        <rFont val="Arial"/>
        <family val="2"/>
      </rPr>
      <t>(c)</t>
    </r>
  </si>
  <si>
    <t>(c) En 2021, les GFP cessent de percevoir la taxe d'habitation sur les résidences principales et perçoivent en compensation une fraction du produit de la TVA.</t>
  </si>
  <si>
    <t>(c) En 2021, un certain nombre de recettes fiscales directes ont été compensées par des fractions du produit de la TVA et par certaines dotations.</t>
  </si>
  <si>
    <t>(c) En 2021, la suppression de la part régionale de CVAE est compensée par une nouvelle fraction de TVA. Les reversements de fiscalité sont pour certaines régions supérieurs aux contributions directes, ce qui entraîne un montant total d’impôts locaux négatifs.</t>
  </si>
  <si>
    <t>Soldes et ratios comptables</t>
  </si>
  <si>
    <t>Dépenses de fonctionnement</t>
  </si>
  <si>
    <t>Recettes de fonctionneent</t>
  </si>
  <si>
    <t>Épargne brute</t>
  </si>
  <si>
    <t>Dépenses d'investissement (hors remboursement de dette)</t>
  </si>
  <si>
    <t>Recettes d'investissement 
(hors emprunts)</t>
  </si>
  <si>
    <t>Taux d'épargne brute
(EB / RF)</t>
  </si>
  <si>
    <t>Délai de désendettement 
(Dette / EB)</t>
  </si>
  <si>
    <t>France métropolitaine + DOM</t>
  </si>
  <si>
    <t>PACA</t>
  </si>
  <si>
    <t>Mayotte</t>
  </si>
  <si>
    <t>Evol %</t>
  </si>
  <si>
    <r>
      <t>4.12 Régionalisé. Consolidation de l'ensemble des collectivités (y compris syndicats)</t>
    </r>
    <r>
      <rPr>
        <b/>
        <vertAlign val="superscript"/>
        <sz val="12"/>
        <rFont val="Arial"/>
        <family val="2"/>
      </rPr>
      <t xml:space="preserve"> (a)</t>
    </r>
    <r>
      <rPr>
        <b/>
        <sz val="12"/>
        <rFont val="Arial"/>
        <family val="2"/>
      </rPr>
      <t xml:space="preserve"> par région</t>
    </r>
  </si>
  <si>
    <t>Besoin (+) ou capacité (-) de financement 
(en € / hab. DGF)</t>
  </si>
  <si>
    <r>
      <t>Ile-de-France</t>
    </r>
    <r>
      <rPr>
        <vertAlign val="superscript"/>
        <sz val="10"/>
        <color rgb="FF000000"/>
        <rFont val="Marianne"/>
        <family val="3"/>
      </rPr>
      <t xml:space="preserve"> (b)</t>
    </r>
  </si>
  <si>
    <t>(b) La source utilisée n'inclut pas Ile-de-France mobilité.</t>
  </si>
  <si>
    <t>Montants en € / habitant</t>
  </si>
  <si>
    <t>(c) Évolutions des montants par habitant, donc compte tenu de la croissance de la population totale (municipale et comptée à part).</t>
  </si>
  <si>
    <t>Source : DGCL. Données DGFiP, comptes de gestion ; budgets principaux et annexes, consolidés des flux croisés. Insee, recensement de la population.</t>
  </si>
  <si>
    <t>Population totale (M hab. )</t>
  </si>
  <si>
    <t>2019 : Reprise du RSA par l'État pour la Guyane et Mayotte</t>
  </si>
  <si>
    <t>2020 : Reprise du RSA par l'État pour La Réunion</t>
  </si>
  <si>
    <r>
      <t xml:space="preserve">4-12 </t>
    </r>
    <r>
      <rPr>
        <sz val="12"/>
        <rFont val="Arial"/>
        <family val="2"/>
      </rPr>
      <t>Les comptes consolidés des collectivités locales et leur décomposition par région</t>
    </r>
  </si>
  <si>
    <r>
      <rPr>
        <b/>
        <sz val="12"/>
        <rFont val="Arial"/>
        <family val="2"/>
      </rPr>
      <t>4-13a - 4-13f</t>
    </r>
    <r>
      <rPr>
        <sz val="12"/>
        <rFont val="Arial"/>
        <family val="2"/>
      </rPr>
      <t xml:space="preserve"> Ventilation fonctionnelle des dépenses (et tables de correspondances entre nomenclatures)</t>
    </r>
  </si>
  <si>
    <t>En 2021, la CVAE régionale est supprimée, compensée par une nouvelle fraction de TVA. Les reversements de fiscalité sont pour certaines régions supérieurs aux contributions directes, d’où certains montants d’impôts locaux négatifs.</t>
  </si>
  <si>
    <t>Source : DGCL - Données DGFIP, comptes de gestion - budgets principaux.</t>
  </si>
  <si>
    <t xml:space="preserve">Bloc communal </t>
  </si>
  <si>
    <t>Ensemble</t>
  </si>
  <si>
    <r>
      <t>Niveau</t>
    </r>
    <r>
      <rPr>
        <i/>
        <sz val="10"/>
        <rFont val="Arial"/>
        <family val="2"/>
      </rPr>
      <t xml:space="preserve"> (en milliards d'euros)</t>
    </r>
  </si>
  <si>
    <t>Évolution</t>
  </si>
  <si>
    <t>Recettes de fonctionnement</t>
  </si>
  <si>
    <t>Taux d'épargne brute</t>
  </si>
  <si>
    <t>Niveau (en %)</t>
  </si>
  <si>
    <r>
      <t xml:space="preserve">Dépenses d'investissement </t>
    </r>
    <r>
      <rPr>
        <b/>
        <vertAlign val="superscript"/>
        <sz val="10"/>
        <rFont val="Arial"/>
        <family val="2"/>
      </rPr>
      <t>(a)</t>
    </r>
  </si>
  <si>
    <r>
      <t xml:space="preserve">Recettes d'investissement </t>
    </r>
    <r>
      <rPr>
        <b/>
        <vertAlign val="superscript"/>
        <sz val="10"/>
        <rFont val="Arial"/>
        <family val="2"/>
      </rPr>
      <t>(b)</t>
    </r>
  </si>
  <si>
    <t>Besoin (-) ou capacité (+) de financement</t>
  </si>
  <si>
    <t>(a) Hors remboursement de dette.</t>
  </si>
  <si>
    <t>(b) Hors emprunts.</t>
  </si>
  <si>
    <t>Source : DGFIP,comptes de gestion - budgets principaux ; calculs DGCL.</t>
  </si>
  <si>
    <t>Investissement
(hors remboursements de dette) en millions d'€</t>
  </si>
  <si>
    <t>Investissement
(hors remboursements de dette) en millions €</t>
  </si>
  <si>
    <t>Fonctionnement (hors charges financières)
en millions €</t>
  </si>
  <si>
    <t>Fonctionnement (hors charges fi.) 
en millions €</t>
  </si>
  <si>
    <t>Services généraux (y c. plan de relance)</t>
  </si>
  <si>
    <t>Hors champ (BP des syndicats mixtes)</t>
  </si>
  <si>
    <t>2022 / 2021</t>
  </si>
  <si>
    <r>
      <t xml:space="preserve">dont : fraction de TVA </t>
    </r>
    <r>
      <rPr>
        <i/>
        <sz val="8"/>
        <rFont val="Arial"/>
        <family val="2"/>
      </rPr>
      <t>(b)</t>
    </r>
  </si>
  <si>
    <t>(b) En 2021 la Ville de Paris perçoit une fraction des produits de la TVA en compensation de la perte de recettes fiscales directes.</t>
  </si>
  <si>
    <t>(c) A partir de 2021, les GFP cessent de percevoir la taxe d'habitation sur les résidences principales et perçoivent en compensation une fraction du produit de la TVA.</t>
  </si>
  <si>
    <t>(c) En 2021, les départements perdent le produit de la taxe foncière sur le foncier bâti (au profit des communes) et perçoivent en compensation une fraction du produit de la TVA.</t>
  </si>
  <si>
    <r>
      <t xml:space="preserve">2021 / 2020 </t>
    </r>
    <r>
      <rPr>
        <b/>
        <vertAlign val="superscript"/>
        <sz val="10"/>
        <rFont val="Arial"/>
        <family val="2"/>
      </rPr>
      <t>(c)</t>
    </r>
  </si>
  <si>
    <t>2021 / 
2020 (c)</t>
  </si>
  <si>
    <t>Ratios financiers des communes en 2022 selon le type de communes et leur population</t>
  </si>
  <si>
    <t>Ratios financiers des communes par strate de population en 2022</t>
  </si>
  <si>
    <r>
      <t xml:space="preserve">Ratios financiers des groupements de communes à fiscalité propre en 2022 </t>
    </r>
    <r>
      <rPr>
        <b/>
        <vertAlign val="superscript"/>
        <sz val="12"/>
        <rFont val="Arial"/>
        <family val="2"/>
      </rPr>
      <t>(a)</t>
    </r>
  </si>
  <si>
    <t>Ratios financiers des conseils départementaux par strate de population en 2022</t>
  </si>
  <si>
    <t>2022 / 2021 (c)</t>
  </si>
  <si>
    <t>(c) Les évolutions sont calculées en 2022 en neutralisant les effet de la sortie du Sytral (syndicat transport pour le Rhône et l’agglomération Lyonnaise ) du périmètre des collectivités locales. Le Sytral prend la forme d’un établissement public local.</t>
  </si>
  <si>
    <t>Source : DGCL. Données DGFiP, comptes de gestion ; budgets principaux et annexes, consolidés des flux croisés. Montants en opérations réelles calculés hors gestion active de la dette</t>
  </si>
  <si>
    <r>
      <t xml:space="preserve">Taux de croissance </t>
    </r>
    <r>
      <rPr>
        <b/>
        <vertAlign val="superscript"/>
        <sz val="10"/>
        <color theme="1"/>
        <rFont val="Bookman Old Style"/>
        <family val="1"/>
      </rPr>
      <t>(c)(d)</t>
    </r>
    <r>
      <rPr>
        <b/>
        <sz val="10"/>
        <color theme="1"/>
        <rFont val="Bookman Old Style"/>
        <family val="1"/>
      </rPr>
      <t xml:space="preserve"> en 2022 (en %)</t>
    </r>
  </si>
  <si>
    <t>(d) Les évolutions sont calculées en 2022 en neutralisant les effet de la sortie du Sytral (syndicat transport pour le Rhône et l’agglomération Lyonnaise ) du périmètre des collectivités locales. Le Sytral prend la forme d’un établissement public local.</t>
  </si>
  <si>
    <r>
      <t xml:space="preserve">en € / habitant </t>
    </r>
    <r>
      <rPr>
        <b/>
        <vertAlign val="superscript"/>
        <sz val="10"/>
        <rFont val="Arial"/>
        <family val="2"/>
      </rPr>
      <t>(1)</t>
    </r>
  </si>
  <si>
    <t xml:space="preserve">   : conservation et diffusion du patrimoine</t>
  </si>
  <si>
    <t xml:space="preserve">   : famille et enfance</t>
  </si>
  <si>
    <t xml:space="preserve">   : personnes âgées</t>
  </si>
  <si>
    <t xml:space="preserve">   : personnes handicapées</t>
  </si>
  <si>
    <t xml:space="preserve">   : autres interventions sociales</t>
  </si>
  <si>
    <t xml:space="preserve">   : éclairage public</t>
  </si>
  <si>
    <t xml:space="preserve">   : autres aménagements urbains et ruraux</t>
  </si>
  <si>
    <t>La Ville de Paris est considérée comme une commune.</t>
  </si>
  <si>
    <t>(1) Population totale au sens de l'Insee (=municipale+comptée à part), au 1er janvier, résidant dans le champ retenu pour les dépenses des communes : communes de 3500 habitants ou plus.</t>
  </si>
  <si>
    <t>Ensemble des activités (b)</t>
  </si>
  <si>
    <t>Les chiffres clés des finances locales</t>
  </si>
  <si>
    <r>
      <t>Les finances des collectivités locales en 2022</t>
    </r>
    <r>
      <rPr>
        <sz val="10"/>
        <rFont val="Arial"/>
        <family val="2"/>
      </rPr>
      <t xml:space="preserve"> (voir fiches 4-1 à 4-6)</t>
    </r>
  </si>
  <si>
    <t>2022/2021</t>
  </si>
  <si>
    <r>
      <t xml:space="preserve">Écart </t>
    </r>
    <r>
      <rPr>
        <b/>
        <vertAlign val="superscript"/>
        <sz val="10"/>
        <color theme="1"/>
        <rFont val="Marianne"/>
        <family val="3"/>
      </rPr>
      <t xml:space="preserve">(c) </t>
    </r>
    <r>
      <rPr>
        <b/>
        <sz val="10"/>
        <color theme="1"/>
        <rFont val="Marianne"/>
        <family val="3"/>
      </rPr>
      <t>2022 - 2021</t>
    </r>
  </si>
  <si>
    <t>ns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</si>
</sst>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0.0&quot; &quot;%;\-0.0&quot; &quot;%"/>
    <numFmt numFmtId="165" formatCode="\+0.00;\-0.00"/>
    <numFmt numFmtId="166" formatCode="0.0%"/>
    <numFmt numFmtId="167" formatCode="\+0.0&quot; pt&quot;;\-0.0&quot; pt&quot;"/>
    <numFmt numFmtId="168" formatCode="0.0&quot; ans&quot;"/>
    <numFmt numFmtId="169" formatCode="\+&quot; &quot;0.0&quot; an&quot;;\-&quot; &quot;0.0&quot; an&quot;"/>
    <numFmt numFmtId="170" formatCode="0.0"/>
    <numFmt numFmtId="171" formatCode="\+0.0%;\-0.0%"/>
    <numFmt numFmtId="172" formatCode="0.0&quot; années&quot;"/>
    <numFmt numFmtId="173" formatCode="0.000"/>
    <numFmt numFmtId="174" formatCode="#,##0.0"/>
    <numFmt numFmtId="175" formatCode="\+#,##0;\-#,##0"/>
    <numFmt numFmtId="176" formatCode="\+0.0;\-0.0"/>
    <numFmt numFmtId="177" formatCode="0.0_ ;\-0.0\ "/>
  </numFmts>
  <fonts count="95" x14ac:knownFonts="1">
    <font>
      <sz val="11"/>
      <color theme="1"/>
      <name val="Calibri"/>
      <family val="2"/>
      <scheme val="minor"/>
    </font>
    <font>
      <sz val="11"/>
      <color theme="1"/>
      <name val="Calibri"/>
      <family val="2"/>
      <scheme val="minor"/>
    </font>
    <font>
      <b/>
      <sz val="14"/>
      <name val="Arial"/>
      <family val="2"/>
    </font>
    <font>
      <sz val="10"/>
      <name val="Arial"/>
      <family val="2"/>
    </font>
    <font>
      <b/>
      <sz val="36"/>
      <name val="Arial"/>
      <family val="2"/>
    </font>
    <font>
      <sz val="24"/>
      <name val="Arial"/>
      <family val="2"/>
    </font>
    <font>
      <b/>
      <sz val="24"/>
      <name val="Arial"/>
      <family val="2"/>
    </font>
    <font>
      <b/>
      <sz val="12"/>
      <name val="Arial"/>
      <family val="2"/>
    </font>
    <font>
      <sz val="12"/>
      <name val="Arial"/>
      <family val="2"/>
    </font>
    <font>
      <b/>
      <sz val="12"/>
      <color theme="3" tint="0.39997558519241921"/>
      <name val="Bookman Old Style"/>
      <family val="1"/>
    </font>
    <font>
      <sz val="10"/>
      <name val="Bookman Old Style"/>
      <family val="1"/>
    </font>
    <font>
      <b/>
      <sz val="10"/>
      <color theme="3" tint="0.39997558519241921"/>
      <name val="Bookman Old Style"/>
      <family val="1"/>
    </font>
    <font>
      <b/>
      <sz val="10"/>
      <name val="Bookman Old Style"/>
      <family val="1"/>
    </font>
    <font>
      <sz val="10"/>
      <color rgb="FFFF0000"/>
      <name val="Bookman Old Style"/>
      <family val="1"/>
    </font>
    <font>
      <i/>
      <sz val="10"/>
      <name val="Bookman Old Style"/>
      <family val="1"/>
    </font>
    <font>
      <sz val="9"/>
      <name val="Bookman Old Style"/>
      <family val="1"/>
    </font>
    <font>
      <i/>
      <sz val="10"/>
      <name val="Arial"/>
      <family val="2"/>
    </font>
    <font>
      <b/>
      <sz val="10"/>
      <color theme="1"/>
      <name val="Arial"/>
      <family val="2"/>
    </font>
    <font>
      <b/>
      <sz val="10"/>
      <name val="Arial"/>
      <family val="2"/>
    </font>
    <font>
      <b/>
      <vertAlign val="superscript"/>
      <sz val="11"/>
      <name val="Arial"/>
      <family val="2"/>
    </font>
    <font>
      <i/>
      <sz val="10"/>
      <color theme="1"/>
      <name val="Arial"/>
      <family val="2"/>
    </font>
    <font>
      <sz val="10"/>
      <color theme="1"/>
      <name val="Arial"/>
      <family val="2"/>
    </font>
    <font>
      <i/>
      <sz val="9"/>
      <name val="Arial"/>
      <family val="2"/>
    </font>
    <font>
      <sz val="8"/>
      <name val="Arial"/>
      <family val="2"/>
    </font>
    <font>
      <b/>
      <vertAlign val="superscript"/>
      <sz val="12"/>
      <name val="Arial"/>
      <family val="2"/>
    </font>
    <font>
      <i/>
      <sz val="11"/>
      <color theme="1"/>
      <name val="Calibri"/>
      <family val="2"/>
      <scheme val="minor"/>
    </font>
    <font>
      <sz val="10"/>
      <color rgb="FFFF0000"/>
      <name val="Arial"/>
      <family val="2"/>
    </font>
    <font>
      <b/>
      <vertAlign val="superscript"/>
      <sz val="10"/>
      <color theme="1"/>
      <name val="Arial"/>
      <family val="2"/>
    </font>
    <font>
      <b/>
      <sz val="10"/>
      <color rgb="FFFF0000"/>
      <name val="Arial"/>
      <family val="2"/>
    </font>
    <font>
      <b/>
      <vertAlign val="superscript"/>
      <sz val="10"/>
      <name val="Arial"/>
      <family val="2"/>
    </font>
    <font>
      <sz val="9"/>
      <name val="Arial"/>
      <family val="2"/>
    </font>
    <font>
      <sz val="11"/>
      <color theme="1"/>
      <name val="Arial"/>
      <family val="2"/>
    </font>
    <font>
      <sz val="11"/>
      <name val="Calibri"/>
      <family val="2"/>
      <scheme val="minor"/>
    </font>
    <font>
      <b/>
      <sz val="11"/>
      <color theme="1"/>
      <name val="Calibri"/>
      <family val="2"/>
      <scheme val="minor"/>
    </font>
    <font>
      <sz val="9"/>
      <color rgb="FFFF0000"/>
      <name val="Arial"/>
      <family val="2"/>
    </font>
    <font>
      <b/>
      <sz val="12"/>
      <color rgb="FFFF0000"/>
      <name val="Arial"/>
      <family val="2"/>
    </font>
    <font>
      <b/>
      <i/>
      <sz val="10"/>
      <name val="Arial"/>
      <family val="2"/>
    </font>
    <font>
      <i/>
      <sz val="9"/>
      <color theme="1"/>
      <name val="Arial"/>
      <family val="2"/>
    </font>
    <font>
      <b/>
      <sz val="11"/>
      <color rgb="FF000000"/>
      <name val="Arial"/>
      <family val="2"/>
    </font>
    <font>
      <sz val="11"/>
      <color rgb="FF000000"/>
      <name val="Arial"/>
      <family val="2"/>
    </font>
    <font>
      <sz val="10"/>
      <color rgb="FF000000"/>
      <name val="Arial"/>
      <family val="2"/>
    </font>
    <font>
      <b/>
      <sz val="14"/>
      <color rgb="FFFF0000"/>
      <name val="Arial"/>
      <family val="2"/>
    </font>
    <font>
      <b/>
      <i/>
      <sz val="9"/>
      <name val="Arial"/>
      <family val="2"/>
    </font>
    <font>
      <i/>
      <sz val="10"/>
      <color rgb="FFFF0000"/>
      <name val="Arial"/>
      <family val="2"/>
    </font>
    <font>
      <sz val="10"/>
      <color indexed="12"/>
      <name val="Arial"/>
      <family val="2"/>
    </font>
    <font>
      <b/>
      <sz val="9"/>
      <color theme="1"/>
      <name val="Arial"/>
      <family val="2"/>
    </font>
    <font>
      <b/>
      <vertAlign val="superscript"/>
      <sz val="9"/>
      <color theme="1"/>
      <name val="Arial"/>
      <family val="2"/>
    </font>
    <font>
      <sz val="14"/>
      <name val="Arial"/>
      <family val="2"/>
    </font>
    <font>
      <b/>
      <sz val="9"/>
      <name val="Arial"/>
      <family val="2"/>
    </font>
    <font>
      <i/>
      <sz val="8"/>
      <name val="Arial"/>
      <family val="2"/>
    </font>
    <font>
      <i/>
      <sz val="7"/>
      <name val="Bookman Old Style"/>
      <family val="1"/>
    </font>
    <font>
      <vertAlign val="superscript"/>
      <sz val="11"/>
      <name val="Arial"/>
      <family val="2"/>
    </font>
    <font>
      <sz val="14"/>
      <color rgb="FFFF0000"/>
      <name val="Arial"/>
      <family val="2"/>
    </font>
    <font>
      <i/>
      <sz val="8"/>
      <color rgb="FFFF0000"/>
      <name val="Arial"/>
      <family val="2"/>
    </font>
    <font>
      <sz val="10"/>
      <name val="MS Sans Serif"/>
      <family val="2"/>
    </font>
    <font>
      <sz val="9"/>
      <name val="Calibri"/>
      <family val="2"/>
    </font>
    <font>
      <sz val="11"/>
      <color rgb="FFFF0000"/>
      <name val="Calibri"/>
      <family val="2"/>
      <scheme val="minor"/>
    </font>
    <font>
      <b/>
      <i/>
      <sz val="11"/>
      <color rgb="FFFF0000"/>
      <name val="Calibri"/>
      <family val="2"/>
      <scheme val="minor"/>
    </font>
    <font>
      <i/>
      <sz val="11"/>
      <color rgb="FFFF0000"/>
      <name val="Calibri"/>
      <family val="2"/>
      <scheme val="minor"/>
    </font>
    <font>
      <b/>
      <i/>
      <sz val="11"/>
      <color theme="1"/>
      <name val="Calibri"/>
      <family val="2"/>
      <scheme val="minor"/>
    </font>
    <font>
      <vertAlign val="superscript"/>
      <sz val="12"/>
      <name val="Arial"/>
      <family val="2"/>
    </font>
    <font>
      <vertAlign val="superscript"/>
      <sz val="11"/>
      <color theme="1"/>
      <name val="Calibri"/>
      <family val="2"/>
      <scheme val="minor"/>
    </font>
    <font>
      <b/>
      <sz val="11"/>
      <color rgb="FFFF0000"/>
      <name val="Calibri"/>
      <family val="2"/>
      <scheme val="minor"/>
    </font>
    <font>
      <i/>
      <vertAlign val="superscript"/>
      <sz val="10"/>
      <color theme="1"/>
      <name val="Arial"/>
      <family val="2"/>
    </font>
    <font>
      <b/>
      <sz val="11"/>
      <name val="Arial"/>
      <family val="2"/>
    </font>
    <font>
      <i/>
      <sz val="11"/>
      <name val="Arial"/>
      <family val="2"/>
    </font>
    <font>
      <b/>
      <sz val="18"/>
      <name val="Arial"/>
      <family val="2"/>
    </font>
    <font>
      <b/>
      <sz val="16"/>
      <name val="Arial"/>
      <family val="2"/>
    </font>
    <font>
      <sz val="16"/>
      <name val="Arial"/>
      <family val="2"/>
    </font>
    <font>
      <sz val="15"/>
      <name val="Arial"/>
      <family val="2"/>
    </font>
    <font>
      <sz val="13"/>
      <name val="Arial"/>
      <family val="2"/>
    </font>
    <font>
      <b/>
      <sz val="13"/>
      <color rgb="FFFF0000"/>
      <name val="Arial"/>
      <family val="2"/>
    </font>
    <font>
      <sz val="11"/>
      <name val="Arial"/>
      <family val="2"/>
    </font>
    <font>
      <sz val="11"/>
      <color rgb="FFFF0000"/>
      <name val="Arial"/>
      <family val="2"/>
    </font>
    <font>
      <sz val="12"/>
      <color rgb="FFFF0000"/>
      <name val="Arial"/>
      <family val="2"/>
    </font>
    <font>
      <sz val="11"/>
      <color theme="1"/>
      <name val="Marianne"/>
      <family val="3"/>
    </font>
    <font>
      <b/>
      <sz val="10"/>
      <color theme="1"/>
      <name val="Marianne"/>
      <family val="3"/>
    </font>
    <font>
      <b/>
      <sz val="12"/>
      <color theme="1"/>
      <name val="Marianne"/>
      <family val="3"/>
    </font>
    <font>
      <sz val="10"/>
      <color rgb="FF000000"/>
      <name val="Marianne"/>
      <family val="3"/>
    </font>
    <font>
      <b/>
      <sz val="10"/>
      <color rgb="FF000000"/>
      <name val="Marianne"/>
      <family val="3"/>
    </font>
    <font>
      <b/>
      <sz val="10"/>
      <name val="Marianne"/>
      <family val="3"/>
    </font>
    <font>
      <sz val="10"/>
      <name val="Marianne"/>
      <family val="3"/>
    </font>
    <font>
      <sz val="10"/>
      <color theme="1"/>
      <name val="Marianne"/>
      <family val="3"/>
    </font>
    <font>
      <b/>
      <sz val="10"/>
      <color theme="1"/>
      <name val="Bookman Old Style"/>
      <family val="1"/>
    </font>
    <font>
      <b/>
      <vertAlign val="superscript"/>
      <sz val="10"/>
      <color theme="1"/>
      <name val="Bookman Old Style"/>
      <family val="1"/>
    </font>
    <font>
      <b/>
      <vertAlign val="superscript"/>
      <sz val="10"/>
      <color theme="1"/>
      <name val="Marianne"/>
      <family val="3"/>
    </font>
    <font>
      <i/>
      <sz val="9"/>
      <name val="Marianne"/>
      <family val="3"/>
    </font>
    <font>
      <i/>
      <sz val="9"/>
      <color theme="1"/>
      <name val="Marianne"/>
      <family val="3"/>
    </font>
    <font>
      <vertAlign val="superscript"/>
      <sz val="10"/>
      <color rgb="FF000000"/>
      <name val="Marianne"/>
      <family val="3"/>
    </font>
    <font>
      <sz val="12"/>
      <name val="MS Sans Serif"/>
      <family val="2"/>
    </font>
    <font>
      <b/>
      <sz val="18"/>
      <color theme="4" tint="-0.249977111117893"/>
      <name val="Arial"/>
      <family val="2"/>
    </font>
    <font>
      <sz val="9.5"/>
      <name val="Arial"/>
      <family val="2"/>
    </font>
    <font>
      <b/>
      <sz val="16"/>
      <color theme="4" tint="-0.249977111117893"/>
      <name val="Arial"/>
      <family val="2"/>
    </font>
    <font>
      <b/>
      <sz val="11"/>
      <name val="Calibri"/>
      <family val="2"/>
      <scheme val="minor"/>
    </font>
    <font>
      <b/>
      <i/>
      <sz val="10"/>
      <color theme="1"/>
      <name val="Arial"/>
      <family val="2"/>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AFBFE"/>
        <bgColor indexed="64"/>
      </patternFill>
    </fill>
    <fill>
      <patternFill patternType="solid">
        <fgColor indexed="65"/>
        <bgColor indexed="64"/>
      </patternFill>
    </fill>
    <fill>
      <patternFill patternType="solid">
        <fgColor theme="7" tint="0.79998168889431442"/>
        <bgColor indexed="64"/>
      </patternFill>
    </fill>
    <fill>
      <patternFill patternType="solid">
        <fgColor rgb="FFEABCC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79998168889431442"/>
        <bgColor theme="0"/>
      </patternFill>
    </fill>
    <fill>
      <patternFill patternType="solid">
        <fgColor rgb="FFFFCCCC"/>
        <bgColor indexed="64"/>
      </patternFill>
    </fill>
    <fill>
      <patternFill patternType="solid">
        <fgColor theme="4" tint="0.399975585192419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diagonal/>
    </border>
    <border>
      <left/>
      <right/>
      <top style="thin">
        <color rgb="FF000000"/>
      </top>
      <bottom/>
      <diagonal/>
    </border>
    <border>
      <left/>
      <right/>
      <top/>
      <bottom style="thin">
        <color indexed="64"/>
      </bottom>
      <diagonal/>
    </border>
    <border>
      <left/>
      <right/>
      <top/>
      <bottom style="thin">
        <color rgb="FF000000"/>
      </bottom>
      <diagonal/>
    </border>
    <border>
      <left/>
      <right style="thin">
        <color indexed="64"/>
      </right>
      <top/>
      <bottom/>
      <diagonal/>
    </border>
    <border>
      <left/>
      <right/>
      <top style="medium">
        <color auto="1"/>
      </top>
      <bottom style="thin">
        <color rgb="FF000000"/>
      </bottom>
      <diagonal/>
    </border>
    <border>
      <left/>
      <right/>
      <top style="medium">
        <color auto="1"/>
      </top>
      <bottom style="thin">
        <color indexed="64"/>
      </bottom>
      <diagonal/>
    </border>
    <border>
      <left/>
      <right/>
      <top style="thin">
        <color rgb="FF000000"/>
      </top>
      <bottom style="medium">
        <color rgb="FF000000"/>
      </bottom>
      <diagonal/>
    </border>
    <border>
      <left/>
      <right/>
      <top style="medium">
        <color rgb="FF000000"/>
      </top>
      <bottom style="medium">
        <color rgb="FF000000"/>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right/>
      <top/>
      <bottom style="thick">
        <color rgb="FF000000"/>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style="thin">
        <color auto="1"/>
      </top>
      <bottom style="thin">
        <color rgb="FF000000"/>
      </bottom>
      <diagonal/>
    </border>
    <border>
      <left/>
      <right/>
      <top/>
      <bottom style="medium">
        <color rgb="FF000000"/>
      </bottom>
      <diagonal/>
    </border>
    <border>
      <left/>
      <right/>
      <top style="thin">
        <color auto="1"/>
      </top>
      <bottom style="medium">
        <color auto="1"/>
      </bottom>
      <diagonal/>
    </border>
    <border>
      <left/>
      <right/>
      <top style="thin">
        <color rgb="FF000000"/>
      </top>
      <bottom style="thin">
        <color rgb="FF000000"/>
      </bottom>
      <diagonal/>
    </border>
    <border>
      <left style="medium">
        <color indexed="64"/>
      </left>
      <right/>
      <top/>
      <bottom/>
      <diagonal/>
    </border>
    <border>
      <left/>
      <right/>
      <top style="medium">
        <color rgb="FF000000"/>
      </top>
      <bottom style="thin">
        <color rgb="FF000000"/>
      </bottom>
      <diagonal/>
    </border>
    <border>
      <left style="thin">
        <color rgb="FFC1C1C1"/>
      </left>
      <right style="thin">
        <color rgb="FFC1C1C1"/>
      </right>
      <top style="medium">
        <color rgb="FF000000"/>
      </top>
      <bottom style="thin">
        <color rgb="FFC1C1C1"/>
      </bottom>
      <diagonal/>
    </border>
    <border>
      <left style="thin">
        <color rgb="FFC1C1C1"/>
      </left>
      <right style="medium">
        <color rgb="FF000000"/>
      </right>
      <top style="medium">
        <color rgb="FF000000"/>
      </top>
      <bottom style="thin">
        <color rgb="FFC1C1C1"/>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rgb="FF000000"/>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2">
    <xf numFmtId="0" fontId="0" fillId="0" borderId="0"/>
    <xf numFmtId="9" fontId="1" fillId="0" borderId="0" applyFont="0" applyFill="0" applyBorder="0" applyAlignment="0" applyProtection="0"/>
    <xf numFmtId="0" fontId="3" fillId="0" borderId="0"/>
    <xf numFmtId="3"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54" fillId="0" borderId="0"/>
    <xf numFmtId="0" fontId="54" fillId="0" borderId="0"/>
    <xf numFmtId="0" fontId="54" fillId="0" borderId="0"/>
    <xf numFmtId="43" fontId="1" fillId="0" borderId="0" applyFont="0" applyFill="0" applyBorder="0" applyAlignment="0" applyProtection="0"/>
    <xf numFmtId="44" fontId="1" fillId="0" borderId="0" applyFont="0" applyFill="0" applyBorder="0" applyAlignment="0" applyProtection="0"/>
    <xf numFmtId="0" fontId="89" fillId="0" borderId="0"/>
  </cellStyleXfs>
  <cellXfs count="1761">
    <xf numFmtId="0" fontId="0" fillId="0" borderId="0" xfId="0"/>
    <xf numFmtId="0" fontId="2" fillId="0" borderId="0" xfId="0" applyFont="1" applyAlignment="1">
      <alignment horizontal="center"/>
    </xf>
    <xf numFmtId="0" fontId="3" fillId="0" borderId="0" xfId="2" applyFont="1"/>
    <xf numFmtId="0" fontId="4" fillId="0" borderId="0" xfId="0" applyFont="1" applyAlignment="1">
      <alignment horizontal="center"/>
    </xf>
    <xf numFmtId="0" fontId="5" fillId="0" borderId="0" xfId="2" applyFont="1" applyAlignment="1">
      <alignment horizontal="left"/>
    </xf>
    <xf numFmtId="0" fontId="6" fillId="0" borderId="0" xfId="2" applyFont="1" applyAlignment="1">
      <alignment horizontal="left"/>
    </xf>
    <xf numFmtId="0" fontId="7" fillId="0" borderId="0" xfId="0" applyFont="1" applyFill="1"/>
    <xf numFmtId="0" fontId="8" fillId="0" borderId="0" xfId="2" applyFont="1"/>
    <xf numFmtId="0" fontId="7" fillId="0" borderId="0" xfId="2" applyFont="1"/>
    <xf numFmtId="0" fontId="7" fillId="0" borderId="0" xfId="2" applyFont="1" applyAlignment="1">
      <alignment horizontal="center"/>
    </xf>
    <xf numFmtId="3" fontId="9" fillId="0" borderId="0" xfId="3" applyFont="1" applyBorder="1" applyAlignment="1">
      <alignment horizontal="left"/>
    </xf>
    <xf numFmtId="3" fontId="10" fillId="0" borderId="0" xfId="3" applyFont="1" applyBorder="1" applyAlignment="1">
      <alignment horizontal="left" wrapText="1" indent="1"/>
    </xf>
    <xf numFmtId="3" fontId="10" fillId="0" borderId="0" xfId="3" applyFont="1" applyBorder="1"/>
    <xf numFmtId="3" fontId="10" fillId="0" borderId="1" xfId="3" applyFont="1" applyBorder="1" applyAlignment="1">
      <alignment wrapText="1"/>
    </xf>
    <xf numFmtId="3" fontId="10" fillId="0" borderId="1" xfId="3" applyFont="1" applyBorder="1" applyAlignment="1">
      <alignment horizontal="center" vertical="center" wrapText="1"/>
    </xf>
    <xf numFmtId="3" fontId="10" fillId="0" borderId="1" xfId="3" applyFont="1" applyBorder="1" applyAlignment="1">
      <alignment horizontal="center" wrapText="1"/>
    </xf>
    <xf numFmtId="3" fontId="11" fillId="0" borderId="1" xfId="3" applyFont="1" applyBorder="1" applyAlignment="1">
      <alignment horizontal="center" wrapText="1"/>
    </xf>
    <xf numFmtId="3" fontId="12" fillId="0" borderId="2" xfId="3" applyFont="1" applyBorder="1" applyAlignment="1">
      <alignment horizontal="center" wrapText="1"/>
    </xf>
    <xf numFmtId="3" fontId="12" fillId="0" borderId="3" xfId="3" applyFont="1" applyBorder="1" applyAlignment="1">
      <alignment horizontal="center" wrapText="1"/>
    </xf>
    <xf numFmtId="3" fontId="10" fillId="0" borderId="0" xfId="3" applyFont="1" applyBorder="1" applyAlignment="1">
      <alignment horizontal="center"/>
    </xf>
    <xf numFmtId="3" fontId="12" fillId="0" borderId="4" xfId="3" applyFont="1" applyBorder="1" applyAlignment="1">
      <alignment vertical="top" wrapText="1"/>
    </xf>
    <xf numFmtId="3" fontId="10" fillId="0" borderId="4" xfId="3" applyFont="1" applyBorder="1" applyAlignment="1">
      <alignment vertical="top" wrapText="1"/>
    </xf>
    <xf numFmtId="3" fontId="10" fillId="0" borderId="5" xfId="3" applyFont="1" applyBorder="1" applyAlignment="1">
      <alignment vertical="center" wrapText="1"/>
    </xf>
    <xf numFmtId="3" fontId="10" fillId="0" borderId="4" xfId="3" applyFont="1" applyBorder="1" applyAlignment="1">
      <alignment vertical="center" wrapText="1"/>
    </xf>
    <xf numFmtId="3" fontId="10" fillId="0" borderId="6" xfId="3" applyFont="1" applyBorder="1" applyAlignment="1">
      <alignment vertical="top" wrapText="1"/>
    </xf>
    <xf numFmtId="3" fontId="10" fillId="0" borderId="7" xfId="3" applyFont="1" applyBorder="1" applyAlignment="1">
      <alignment vertical="top" wrapText="1"/>
    </xf>
    <xf numFmtId="3" fontId="10" fillId="0" borderId="6" xfId="3" applyFont="1" applyBorder="1" applyAlignment="1">
      <alignment vertical="center" wrapText="1"/>
    </xf>
    <xf numFmtId="3" fontId="10" fillId="0" borderId="7" xfId="3" applyFont="1" applyBorder="1" applyAlignment="1">
      <alignment vertical="center" wrapText="1"/>
    </xf>
    <xf numFmtId="3" fontId="10" fillId="0" borderId="8" xfId="3" applyFont="1" applyBorder="1" applyAlignment="1">
      <alignment vertical="top" wrapText="1"/>
    </xf>
    <xf numFmtId="3" fontId="10" fillId="0" borderId="9" xfId="3" applyFont="1" applyBorder="1" applyAlignment="1">
      <alignment vertical="top" wrapText="1"/>
    </xf>
    <xf numFmtId="3" fontId="10" fillId="0" borderId="9" xfId="3" applyFont="1" applyBorder="1" applyAlignment="1">
      <alignment vertical="center" wrapText="1"/>
    </xf>
    <xf numFmtId="3" fontId="10" fillId="0" borderId="10" xfId="3" applyFont="1" applyBorder="1" applyAlignment="1">
      <alignment vertical="center" wrapText="1"/>
    </xf>
    <xf numFmtId="3" fontId="12" fillId="0" borderId="11" xfId="3" applyFont="1" applyBorder="1" applyAlignment="1">
      <alignment vertical="top" wrapText="1"/>
    </xf>
    <xf numFmtId="3" fontId="10" fillId="0" borderId="11" xfId="3" applyFont="1" applyBorder="1" applyAlignment="1">
      <alignment vertical="center" wrapText="1"/>
    </xf>
    <xf numFmtId="3" fontId="10" fillId="0" borderId="6" xfId="3" applyFont="1" applyBorder="1" applyAlignment="1">
      <alignment horizontal="left" vertical="center" wrapText="1"/>
    </xf>
    <xf numFmtId="3" fontId="10" fillId="0" borderId="6" xfId="3" applyFont="1" applyBorder="1" applyAlignment="1">
      <alignment horizontal="center" vertical="center" wrapText="1"/>
    </xf>
    <xf numFmtId="3" fontId="10" fillId="0" borderId="6" xfId="3" applyFont="1" applyBorder="1" applyAlignment="1">
      <alignment horizontal="center" vertical="top" wrapText="1"/>
    </xf>
    <xf numFmtId="3" fontId="10" fillId="0" borderId="7" xfId="3" applyFont="1" applyBorder="1" applyAlignment="1">
      <alignment horizontal="center" vertical="top" wrapText="1"/>
    </xf>
    <xf numFmtId="3" fontId="10" fillId="0" borderId="7" xfId="3" applyFont="1" applyBorder="1" applyAlignment="1">
      <alignment horizontal="left" vertical="top" wrapText="1"/>
    </xf>
    <xf numFmtId="3" fontId="14" fillId="0" borderId="6" xfId="3" applyFont="1" applyBorder="1" applyAlignment="1">
      <alignment horizontal="right" vertical="center" wrapText="1"/>
    </xf>
    <xf numFmtId="3" fontId="14" fillId="0" borderId="7" xfId="3" applyFont="1" applyBorder="1" applyAlignment="1">
      <alignment horizontal="right" vertical="center" wrapText="1"/>
    </xf>
    <xf numFmtId="3" fontId="14" fillId="0" borderId="0" xfId="3" applyFont="1" applyBorder="1" applyAlignment="1">
      <alignment horizontal="right"/>
    </xf>
    <xf numFmtId="3" fontId="10" fillId="0" borderId="7" xfId="3" applyFont="1" applyBorder="1" applyAlignment="1">
      <alignment horizontal="center" vertical="center" wrapText="1"/>
    </xf>
    <xf numFmtId="3" fontId="10" fillId="0" borderId="7" xfId="3" applyFont="1" applyBorder="1" applyAlignment="1">
      <alignment horizontal="left" vertical="center" wrapText="1"/>
    </xf>
    <xf numFmtId="3" fontId="10" fillId="0" borderId="12" xfId="3" applyFont="1" applyBorder="1" applyAlignment="1">
      <alignment vertical="top" wrapText="1"/>
    </xf>
    <xf numFmtId="3" fontId="10" fillId="0" borderId="13" xfId="3" applyFont="1" applyBorder="1" applyAlignment="1">
      <alignment vertical="top" wrapText="1"/>
    </xf>
    <xf numFmtId="3" fontId="10" fillId="0" borderId="13" xfId="3" applyFont="1" applyBorder="1" applyAlignment="1">
      <alignment vertical="center" wrapText="1"/>
    </xf>
    <xf numFmtId="3" fontId="10" fillId="0" borderId="8" xfId="3" applyFont="1" applyBorder="1" applyAlignment="1">
      <alignment vertical="center" wrapText="1"/>
    </xf>
    <xf numFmtId="3" fontId="12" fillId="0" borderId="3" xfId="3" applyFont="1" applyBorder="1" applyAlignment="1">
      <alignment horizontal="left" vertical="center" wrapText="1"/>
    </xf>
    <xf numFmtId="3" fontId="10" fillId="0" borderId="4" xfId="3" applyFont="1" applyBorder="1" applyAlignment="1">
      <alignment horizontal="left" vertical="center" wrapText="1"/>
    </xf>
    <xf numFmtId="3" fontId="10" fillId="0" borderId="12" xfId="3" applyFont="1" applyBorder="1" applyAlignment="1">
      <alignment vertical="center" wrapText="1"/>
    </xf>
    <xf numFmtId="3" fontId="10" fillId="0" borderId="12" xfId="3" applyFont="1" applyBorder="1" applyAlignment="1">
      <alignment horizontal="left" vertical="center" wrapText="1"/>
    </xf>
    <xf numFmtId="3" fontId="10" fillId="0" borderId="10" xfId="3" applyFont="1" applyBorder="1" applyAlignment="1">
      <alignment horizontal="left" vertical="center" wrapText="1"/>
    </xf>
    <xf numFmtId="3" fontId="15" fillId="0" borderId="0" xfId="3" applyFont="1" applyBorder="1"/>
    <xf numFmtId="3" fontId="15" fillId="0" borderId="0" xfId="3" applyFont="1" applyBorder="1" applyAlignment="1">
      <alignment horizontal="left" vertical="top"/>
    </xf>
    <xf numFmtId="3" fontId="15" fillId="0" borderId="14" xfId="3" applyFont="1" applyBorder="1" applyAlignment="1">
      <alignment vertical="top" wrapText="1"/>
    </xf>
    <xf numFmtId="3" fontId="15" fillId="0" borderId="0" xfId="3" applyFont="1" applyBorder="1" applyAlignment="1">
      <alignment vertical="top" wrapText="1"/>
    </xf>
    <xf numFmtId="3" fontId="15" fillId="0" borderId="0" xfId="3" applyFont="1" applyBorder="1" applyAlignment="1">
      <alignment horizontal="left" vertical="top" wrapText="1"/>
    </xf>
    <xf numFmtId="3" fontId="10" fillId="0" borderId="0" xfId="3" applyFont="1" applyBorder="1" applyAlignment="1">
      <alignment wrapText="1"/>
    </xf>
    <xf numFmtId="3" fontId="10" fillId="0" borderId="0" xfId="3" applyFont="1" applyBorder="1" applyAlignment="1">
      <alignment vertical="top" wrapText="1"/>
    </xf>
    <xf numFmtId="3" fontId="10" fillId="0" borderId="0" xfId="3" applyFont="1" applyBorder="1" applyAlignment="1">
      <alignment horizontal="left" vertical="top" wrapText="1" indent="1"/>
    </xf>
    <xf numFmtId="3" fontId="10" fillId="0" borderId="0" xfId="3" applyFont="1" applyBorder="1" applyAlignment="1">
      <alignment horizontal="left" vertical="top" indent="1"/>
    </xf>
    <xf numFmtId="3" fontId="10" fillId="0" borderId="0" xfId="3" applyFont="1" applyBorder="1" applyAlignment="1">
      <alignment horizontal="left" indent="1"/>
    </xf>
    <xf numFmtId="3" fontId="14" fillId="0" borderId="0" xfId="3" applyFont="1" applyBorder="1" applyAlignment="1">
      <alignment vertical="top" wrapText="1"/>
    </xf>
    <xf numFmtId="0" fontId="2" fillId="2" borderId="0" xfId="4" applyFont="1" applyFill="1" applyBorder="1"/>
    <xf numFmtId="0" fontId="3" fillId="2" borderId="0" xfId="4" applyFont="1" applyFill="1"/>
    <xf numFmtId="0" fontId="3" fillId="0" borderId="0" xfId="4" applyFont="1"/>
    <xf numFmtId="0" fontId="3" fillId="3" borderId="0" xfId="4" applyFont="1" applyFill="1"/>
    <xf numFmtId="0" fontId="7" fillId="3" borderId="0" xfId="4" applyFont="1" applyFill="1" applyBorder="1"/>
    <xf numFmtId="0" fontId="16" fillId="3" borderId="0" xfId="4" applyFont="1" applyFill="1"/>
    <xf numFmtId="0" fontId="17" fillId="3" borderId="1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3" borderId="14" xfId="0" applyFont="1" applyFill="1" applyBorder="1"/>
    <xf numFmtId="2" fontId="17" fillId="2" borderId="14" xfId="0" applyNumberFormat="1" applyFont="1" applyFill="1" applyBorder="1" applyAlignment="1">
      <alignment horizontal="right" indent="1"/>
    </xf>
    <xf numFmtId="164" fontId="17" fillId="3" borderId="14" xfId="0" applyNumberFormat="1" applyFont="1" applyFill="1" applyBorder="1" applyAlignment="1">
      <alignment horizontal="right" indent="1"/>
    </xf>
    <xf numFmtId="1" fontId="0" fillId="0" borderId="0" xfId="0" applyNumberFormat="1"/>
    <xf numFmtId="0" fontId="18" fillId="0" borderId="0" xfId="4" applyFont="1"/>
    <xf numFmtId="0" fontId="3" fillId="3" borderId="0" xfId="0" applyFont="1" applyFill="1" applyBorder="1"/>
    <xf numFmtId="2" fontId="3" fillId="2" borderId="0" xfId="0" applyNumberFormat="1" applyFont="1" applyFill="1" applyBorder="1" applyAlignment="1">
      <alignment horizontal="right" indent="1"/>
    </xf>
    <xf numFmtId="164" fontId="3" fillId="3" borderId="0" xfId="0" applyNumberFormat="1" applyFont="1" applyFill="1" applyBorder="1" applyAlignment="1">
      <alignment horizontal="right" indent="1"/>
    </xf>
    <xf numFmtId="0" fontId="17" fillId="3" borderId="0" xfId="0" applyFont="1" applyFill="1" applyBorder="1"/>
    <xf numFmtId="2" fontId="17" fillId="2" borderId="0" xfId="0" applyNumberFormat="1" applyFont="1" applyFill="1" applyBorder="1" applyAlignment="1">
      <alignment horizontal="right" indent="1"/>
    </xf>
    <xf numFmtId="164" fontId="17" fillId="3" borderId="0" xfId="0" applyNumberFormat="1" applyFont="1" applyFill="1" applyBorder="1" applyAlignment="1">
      <alignment horizontal="right" indent="1"/>
    </xf>
    <xf numFmtId="0" fontId="3" fillId="3" borderId="0" xfId="0" quotePrefix="1" applyFont="1" applyFill="1" applyBorder="1" applyAlignment="1">
      <alignment horizontal="left" indent="2"/>
    </xf>
    <xf numFmtId="0" fontId="20" fillId="3" borderId="0" xfId="0" applyFont="1" applyFill="1" applyBorder="1" applyAlignment="1">
      <alignment horizontal="left" indent="4"/>
    </xf>
    <xf numFmtId="2" fontId="20" fillId="2" borderId="0" xfId="0" applyNumberFormat="1" applyFont="1" applyFill="1" applyBorder="1" applyAlignment="1">
      <alignment horizontal="right" indent="1"/>
    </xf>
    <xf numFmtId="164" fontId="20" fillId="3" borderId="0" xfId="0" applyNumberFormat="1" applyFont="1" applyFill="1" applyBorder="1" applyAlignment="1">
      <alignment horizontal="right" indent="1"/>
    </xf>
    <xf numFmtId="0" fontId="16" fillId="0" borderId="0" xfId="4" applyFont="1"/>
    <xf numFmtId="0" fontId="3" fillId="3" borderId="16" xfId="0" applyFont="1" applyFill="1" applyBorder="1"/>
    <xf numFmtId="2" fontId="3" fillId="2" borderId="16" xfId="0" applyNumberFormat="1" applyFont="1" applyFill="1" applyBorder="1" applyAlignment="1">
      <alignment horizontal="right" indent="1"/>
    </xf>
    <xf numFmtId="164" fontId="3" fillId="3" borderId="16" xfId="0" applyNumberFormat="1" applyFont="1" applyFill="1" applyBorder="1" applyAlignment="1">
      <alignment horizontal="right" indent="1"/>
    </xf>
    <xf numFmtId="0" fontId="17" fillId="3" borderId="14"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7" xfId="0" applyFont="1" applyFill="1" applyBorder="1" applyAlignment="1">
      <alignment horizontal="left" vertical="top" wrapText="1"/>
    </xf>
    <xf numFmtId="0" fontId="17" fillId="3" borderId="17" xfId="0" applyFont="1" applyFill="1" applyBorder="1" applyAlignment="1">
      <alignment horizontal="left" vertical="top" wrapText="1"/>
    </xf>
    <xf numFmtId="165" fontId="17" fillId="2" borderId="16" xfId="0" applyNumberFormat="1" applyFont="1" applyFill="1" applyBorder="1" applyAlignment="1">
      <alignment horizontal="right" indent="1"/>
    </xf>
    <xf numFmtId="164" fontId="17" fillId="3" borderId="16" xfId="0" applyNumberFormat="1" applyFont="1" applyFill="1" applyBorder="1" applyAlignment="1">
      <alignment horizontal="right" indent="1"/>
    </xf>
    <xf numFmtId="0" fontId="3" fillId="3" borderId="15" xfId="0" applyFont="1" applyFill="1" applyBorder="1" applyAlignment="1">
      <alignment horizontal="left" vertical="top" wrapText="1"/>
    </xf>
    <xf numFmtId="2" fontId="3" fillId="2" borderId="14" xfId="0" applyNumberFormat="1" applyFont="1" applyFill="1" applyBorder="1" applyAlignment="1">
      <alignment horizontal="right" indent="1"/>
    </xf>
    <xf numFmtId="164" fontId="3" fillId="3" borderId="14" xfId="0" applyNumberFormat="1" applyFont="1" applyFill="1" applyBorder="1" applyAlignment="1">
      <alignment horizontal="right" indent="1"/>
    </xf>
    <xf numFmtId="165" fontId="3" fillId="2" borderId="0" xfId="0" applyNumberFormat="1" applyFont="1" applyFill="1" applyBorder="1" applyAlignment="1">
      <alignment horizontal="right" indent="1"/>
    </xf>
    <xf numFmtId="0" fontId="21" fillId="3" borderId="16" xfId="0" applyFont="1" applyFill="1" applyBorder="1" applyAlignment="1">
      <alignment horizontal="left" vertical="top" wrapText="1"/>
    </xf>
    <xf numFmtId="165" fontId="21" fillId="2" borderId="16" xfId="0" applyNumberFormat="1" applyFont="1" applyFill="1" applyBorder="1" applyAlignment="1">
      <alignment horizontal="right" indent="1"/>
    </xf>
    <xf numFmtId="164" fontId="21" fillId="3" borderId="16" xfId="0" applyNumberFormat="1" applyFont="1" applyFill="1" applyBorder="1" applyAlignment="1">
      <alignment horizontal="right" indent="1"/>
    </xf>
    <xf numFmtId="0" fontId="18" fillId="3" borderId="3" xfId="0" applyFont="1" applyFill="1" applyBorder="1" applyAlignment="1">
      <alignment horizontal="left" vertical="center" wrapText="1"/>
    </xf>
    <xf numFmtId="2" fontId="18" fillId="2" borderId="16" xfId="0" applyNumberFormat="1" applyFont="1" applyFill="1" applyBorder="1" applyAlignment="1">
      <alignment horizontal="right" vertical="center" indent="1"/>
    </xf>
    <xf numFmtId="164" fontId="18" fillId="3" borderId="16" xfId="0" applyNumberFormat="1" applyFont="1" applyFill="1" applyBorder="1" applyAlignment="1">
      <alignment horizontal="right" vertical="center" indent="1"/>
    </xf>
    <xf numFmtId="2" fontId="3" fillId="3" borderId="14" xfId="0" applyNumberFormat="1" applyFont="1" applyFill="1" applyBorder="1" applyAlignment="1">
      <alignment horizontal="right" indent="1"/>
    </xf>
    <xf numFmtId="166" fontId="3" fillId="2" borderId="0" xfId="1" applyNumberFormat="1" applyFont="1" applyFill="1" applyBorder="1" applyAlignment="1">
      <alignment horizontal="right" indent="1"/>
    </xf>
    <xf numFmtId="167" fontId="3" fillId="3" borderId="0" xfId="1" applyNumberFormat="1" applyFont="1" applyFill="1" applyBorder="1" applyAlignment="1">
      <alignment horizontal="right" indent="1"/>
    </xf>
    <xf numFmtId="0" fontId="3" fillId="3" borderId="16" xfId="0" applyFont="1" applyFill="1" applyBorder="1" applyAlignment="1">
      <alignment horizontal="left" vertical="top" wrapText="1"/>
    </xf>
    <xf numFmtId="168" fontId="0" fillId="2" borderId="16" xfId="0" applyNumberFormat="1" applyFill="1" applyBorder="1" applyAlignment="1">
      <alignment horizontal="right" indent="1"/>
    </xf>
    <xf numFmtId="169" fontId="0" fillId="3" borderId="16" xfId="0" applyNumberFormat="1" applyFill="1" applyBorder="1" applyAlignment="1">
      <alignment horizontal="right" indent="1"/>
    </xf>
    <xf numFmtId="0" fontId="22" fillId="3" borderId="0" xfId="5" applyFont="1" applyFill="1" applyAlignment="1">
      <alignment horizontal="left"/>
    </xf>
    <xf numFmtId="170" fontId="0" fillId="3" borderId="0" xfId="0" applyNumberFormat="1" applyFill="1"/>
    <xf numFmtId="0" fontId="22" fillId="3" borderId="0" xfId="5" applyFont="1" applyFill="1" applyBorder="1"/>
    <xf numFmtId="0" fontId="2" fillId="2" borderId="0" xfId="2" applyFont="1" applyFill="1" applyBorder="1"/>
    <xf numFmtId="0" fontId="3" fillId="2" borderId="0" xfId="2" applyFont="1" applyFill="1"/>
    <xf numFmtId="0" fontId="3" fillId="0" borderId="0" xfId="2" applyFont="1" applyAlignment="1">
      <alignment vertical="center"/>
    </xf>
    <xf numFmtId="0" fontId="18" fillId="0" borderId="0" xfId="2" applyFont="1"/>
    <xf numFmtId="0" fontId="16" fillId="0" borderId="0" xfId="2" applyFont="1"/>
    <xf numFmtId="165" fontId="3" fillId="2" borderId="16" xfId="0" applyNumberFormat="1" applyFont="1" applyFill="1" applyBorder="1" applyAlignment="1">
      <alignment horizontal="right" indent="1"/>
    </xf>
    <xf numFmtId="0" fontId="21" fillId="3" borderId="0" xfId="0" applyFont="1" applyFill="1" applyBorder="1" applyAlignment="1">
      <alignment horizontal="left" vertical="top" wrapText="1"/>
    </xf>
    <xf numFmtId="0" fontId="18" fillId="3" borderId="3" xfId="0" applyFont="1" applyFill="1" applyBorder="1" applyAlignment="1">
      <alignment horizontal="left" vertical="top" wrapText="1"/>
    </xf>
    <xf numFmtId="0" fontId="3" fillId="3" borderId="0" xfId="2" applyFont="1" applyFill="1"/>
    <xf numFmtId="0" fontId="23" fillId="0" borderId="0" xfId="5" applyFont="1" applyAlignment="1">
      <alignment horizontal="left"/>
    </xf>
    <xf numFmtId="171" fontId="17" fillId="3" borderId="14" xfId="0" applyNumberFormat="1" applyFont="1" applyFill="1" applyBorder="1" applyAlignment="1">
      <alignment horizontal="right" indent="1"/>
    </xf>
    <xf numFmtId="171" fontId="3" fillId="3" borderId="0" xfId="0" applyNumberFormat="1" applyFont="1" applyFill="1" applyBorder="1" applyAlignment="1">
      <alignment horizontal="right" indent="1"/>
    </xf>
    <xf numFmtId="171" fontId="17" fillId="3" borderId="0" xfId="0" applyNumberFormat="1" applyFont="1" applyFill="1" applyBorder="1" applyAlignment="1">
      <alignment horizontal="right" indent="1"/>
    </xf>
    <xf numFmtId="171" fontId="3" fillId="3" borderId="16" xfId="0" applyNumberFormat="1" applyFont="1" applyFill="1" applyBorder="1" applyAlignment="1">
      <alignment horizontal="right" indent="1"/>
    </xf>
    <xf numFmtId="171" fontId="17" fillId="3" borderId="16" xfId="0" applyNumberFormat="1" applyFont="1" applyFill="1" applyBorder="1" applyAlignment="1">
      <alignment horizontal="right" indent="1"/>
    </xf>
    <xf numFmtId="171" fontId="3" fillId="3" borderId="14" xfId="0" applyNumberFormat="1" applyFont="1" applyFill="1" applyBorder="1" applyAlignment="1">
      <alignment horizontal="right" indent="1"/>
    </xf>
    <xf numFmtId="171" fontId="21" fillId="3" borderId="16" xfId="0" applyNumberFormat="1" applyFont="1" applyFill="1" applyBorder="1" applyAlignment="1">
      <alignment horizontal="right" indent="1"/>
    </xf>
    <xf numFmtId="171" fontId="18" fillId="3" borderId="16" xfId="0" applyNumberFormat="1" applyFont="1" applyFill="1" applyBorder="1" applyAlignment="1">
      <alignment horizontal="right" vertical="center" indent="1"/>
    </xf>
    <xf numFmtId="0" fontId="2" fillId="2" borderId="0" xfId="6" applyFont="1" applyFill="1" applyBorder="1"/>
    <xf numFmtId="0" fontId="3" fillId="2" borderId="0" xfId="7" applyFont="1" applyFill="1"/>
    <xf numFmtId="0" fontId="3" fillId="3" borderId="0" xfId="7" applyFont="1" applyFill="1"/>
    <xf numFmtId="0" fontId="3" fillId="3" borderId="0" xfId="2" applyFont="1" applyFill="1" applyBorder="1"/>
    <xf numFmtId="0" fontId="7" fillId="3" borderId="0" xfId="6" applyFont="1" applyFill="1" applyBorder="1"/>
    <xf numFmtId="2" fontId="18" fillId="0" borderId="0" xfId="2" applyNumberFormat="1" applyFont="1"/>
    <xf numFmtId="2" fontId="3" fillId="0" borderId="0" xfId="2" applyNumberFormat="1" applyFont="1"/>
    <xf numFmtId="2" fontId="16" fillId="0" borderId="0" xfId="2" applyNumberFormat="1" applyFont="1"/>
    <xf numFmtId="2" fontId="3" fillId="3" borderId="14" xfId="0" applyNumberFormat="1" applyFont="1" applyFill="1" applyBorder="1"/>
    <xf numFmtId="2" fontId="3" fillId="2" borderId="14" xfId="0" applyNumberFormat="1" applyFont="1" applyFill="1" applyBorder="1"/>
    <xf numFmtId="166" fontId="0" fillId="2" borderId="0" xfId="1" applyNumberFormat="1" applyFont="1" applyFill="1" applyBorder="1" applyAlignment="1">
      <alignment horizontal="right" indent="1"/>
    </xf>
    <xf numFmtId="167" fontId="3" fillId="3" borderId="0" xfId="8" applyNumberFormat="1" applyFont="1" applyFill="1" applyBorder="1" applyAlignment="1">
      <alignment horizontal="right" indent="1"/>
    </xf>
    <xf numFmtId="166" fontId="3" fillId="2" borderId="0" xfId="8" applyNumberFormat="1" applyFont="1" applyFill="1" applyBorder="1" applyAlignment="1">
      <alignment horizontal="right" indent="1"/>
    </xf>
    <xf numFmtId="169" fontId="21" fillId="3" borderId="16" xfId="0" applyNumberFormat="1" applyFont="1" applyFill="1" applyBorder="1" applyAlignment="1">
      <alignment horizontal="right" indent="1"/>
    </xf>
    <xf numFmtId="168" fontId="21" fillId="2" borderId="16" xfId="0" applyNumberFormat="1" applyFont="1" applyFill="1" applyBorder="1" applyAlignment="1">
      <alignment horizontal="right" indent="1"/>
    </xf>
    <xf numFmtId="0" fontId="22" fillId="3" borderId="0" xfId="2" applyFont="1" applyFill="1" applyBorder="1"/>
    <xf numFmtId="172" fontId="0" fillId="3" borderId="0" xfId="0" applyNumberFormat="1" applyFill="1" applyBorder="1"/>
    <xf numFmtId="172" fontId="25" fillId="3" borderId="0" xfId="0" applyNumberFormat="1" applyFont="1" applyFill="1" applyBorder="1"/>
    <xf numFmtId="0" fontId="16" fillId="0" borderId="0" xfId="7" applyFont="1"/>
    <xf numFmtId="0" fontId="3" fillId="0" borderId="0" xfId="2" applyFont="1" applyBorder="1"/>
    <xf numFmtId="0" fontId="3" fillId="0" borderId="0" xfId="7" applyFont="1"/>
    <xf numFmtId="0" fontId="26" fillId="0" borderId="0" xfId="2" applyFont="1"/>
    <xf numFmtId="0" fontId="26" fillId="0" borderId="0" xfId="2" applyFont="1" applyAlignment="1">
      <alignment vertical="center"/>
    </xf>
    <xf numFmtId="167" fontId="7" fillId="3" borderId="18" xfId="8" applyNumberFormat="1" applyFont="1" applyFill="1" applyBorder="1"/>
    <xf numFmtId="167" fontId="16" fillId="3" borderId="0" xfId="8" applyNumberFormat="1" applyFont="1" applyFill="1" applyBorder="1"/>
    <xf numFmtId="0" fontId="3" fillId="3" borderId="0" xfId="4" applyFont="1" applyFill="1" applyBorder="1"/>
    <xf numFmtId="2" fontId="17" fillId="2" borderId="16" xfId="0" applyNumberFormat="1" applyFont="1" applyFill="1" applyBorder="1" applyAlignment="1">
      <alignment horizontal="right" indent="1"/>
    </xf>
    <xf numFmtId="165" fontId="18" fillId="2" borderId="16" xfId="0" applyNumberFormat="1" applyFont="1" applyFill="1" applyBorder="1" applyAlignment="1">
      <alignment horizontal="right" indent="1"/>
    </xf>
    <xf numFmtId="171" fontId="18" fillId="3" borderId="16" xfId="0" applyNumberFormat="1" applyFont="1" applyFill="1" applyBorder="1" applyAlignment="1">
      <alignment horizontal="right" indent="1"/>
    </xf>
    <xf numFmtId="2" fontId="18" fillId="2" borderId="16" xfId="0" applyNumberFormat="1" applyFont="1" applyFill="1" applyBorder="1" applyAlignment="1">
      <alignment horizontal="right" indent="1"/>
    </xf>
    <xf numFmtId="166" fontId="0" fillId="2" borderId="0" xfId="8" applyNumberFormat="1" applyFont="1" applyFill="1" applyBorder="1" applyAlignment="1">
      <alignment horizontal="right" indent="1"/>
    </xf>
    <xf numFmtId="0" fontId="3" fillId="0" borderId="0" xfId="5" applyFont="1"/>
    <xf numFmtId="169" fontId="3" fillId="3" borderId="16" xfId="0" applyNumberFormat="1" applyFont="1" applyFill="1" applyBorder="1" applyAlignment="1">
      <alignment horizontal="right" indent="1"/>
    </xf>
    <xf numFmtId="168" fontId="3" fillId="2" borderId="16" xfId="0" applyNumberFormat="1" applyFont="1" applyFill="1" applyBorder="1" applyAlignment="1">
      <alignment horizontal="right" indent="1"/>
    </xf>
    <xf numFmtId="0" fontId="16" fillId="3" borderId="0" xfId="7" applyFont="1" applyFill="1"/>
    <xf numFmtId="0" fontId="22" fillId="3" borderId="0" xfId="4" applyFont="1" applyFill="1"/>
    <xf numFmtId="0" fontId="22" fillId="3" borderId="0" xfId="7" applyFont="1" applyFill="1" applyBorder="1"/>
    <xf numFmtId="0" fontId="26" fillId="2" borderId="0" xfId="2" applyFont="1" applyFill="1"/>
    <xf numFmtId="0" fontId="28" fillId="3" borderId="0" xfId="2" applyFont="1" applyFill="1"/>
    <xf numFmtId="0" fontId="26" fillId="3" borderId="0" xfId="2" applyFont="1" applyFill="1"/>
    <xf numFmtId="0" fontId="0" fillId="3" borderId="0" xfId="0" applyFill="1"/>
    <xf numFmtId="0" fontId="7" fillId="3" borderId="0" xfId="2" applyFont="1" applyFill="1" applyBorder="1"/>
    <xf numFmtId="0" fontId="26" fillId="3" borderId="0" xfId="4" applyFont="1" applyFill="1"/>
    <xf numFmtId="0" fontId="18" fillId="2" borderId="14" xfId="0" applyFont="1" applyFill="1" applyBorder="1" applyAlignment="1">
      <alignment horizontal="center" vertical="center" wrapText="1"/>
    </xf>
    <xf numFmtId="0" fontId="18" fillId="3" borderId="14" xfId="0" applyFont="1" applyFill="1" applyBorder="1"/>
    <xf numFmtId="2" fontId="18" fillId="2" borderId="14" xfId="0" applyNumberFormat="1" applyFont="1" applyFill="1" applyBorder="1" applyAlignment="1">
      <alignment horizontal="right" indent="1"/>
    </xf>
    <xf numFmtId="164" fontId="18" fillId="3" borderId="14" xfId="0" applyNumberFormat="1" applyFont="1" applyFill="1" applyBorder="1" applyAlignment="1">
      <alignment horizontal="right" indent="1"/>
    </xf>
    <xf numFmtId="0" fontId="18" fillId="3" borderId="0" xfId="0" applyFont="1" applyFill="1" applyBorder="1"/>
    <xf numFmtId="2" fontId="18" fillId="2" borderId="0" xfId="0" applyNumberFormat="1" applyFont="1" applyFill="1" applyBorder="1" applyAlignment="1">
      <alignment horizontal="right" indent="1"/>
    </xf>
    <xf numFmtId="164" fontId="18" fillId="3" borderId="0" xfId="0" applyNumberFormat="1" applyFont="1" applyFill="1" applyBorder="1" applyAlignment="1">
      <alignment horizontal="right" indent="1"/>
    </xf>
    <xf numFmtId="0" fontId="3" fillId="3" borderId="0" xfId="0" applyFont="1" applyFill="1" applyBorder="1" applyAlignment="1">
      <alignment horizontal="left"/>
    </xf>
    <xf numFmtId="0" fontId="16" fillId="3" borderId="0" xfId="0" applyFont="1" applyFill="1" applyBorder="1" applyAlignment="1">
      <alignment horizontal="left" indent="4"/>
    </xf>
    <xf numFmtId="2" fontId="16" fillId="2" borderId="0" xfId="0" applyNumberFormat="1" applyFont="1" applyFill="1" applyBorder="1" applyAlignment="1">
      <alignment horizontal="right" indent="1"/>
    </xf>
    <xf numFmtId="164" fontId="16" fillId="3" borderId="0" xfId="0" applyNumberFormat="1" applyFont="1" applyFill="1" applyBorder="1" applyAlignment="1">
      <alignment horizontal="right" indent="1"/>
    </xf>
    <xf numFmtId="0" fontId="3" fillId="3" borderId="0" xfId="0" applyFont="1" applyFill="1" applyBorder="1" applyAlignment="1">
      <alignment horizontal="left" wrapText="1"/>
    </xf>
    <xf numFmtId="2" fontId="3" fillId="2" borderId="0" xfId="0" applyNumberFormat="1" applyFont="1" applyFill="1" applyBorder="1" applyAlignment="1">
      <alignment horizontal="right" vertical="center" indent="1"/>
    </xf>
    <xf numFmtId="164" fontId="3" fillId="3" borderId="0" xfId="0" applyNumberFormat="1" applyFont="1" applyFill="1" applyBorder="1" applyAlignment="1">
      <alignment horizontal="right" vertical="center" indent="1"/>
    </xf>
    <xf numFmtId="0" fontId="18" fillId="3" borderId="14" xfId="0" applyFont="1" applyFill="1" applyBorder="1" applyAlignment="1">
      <alignment horizontal="left" vertical="top" wrapText="1"/>
    </xf>
    <xf numFmtId="0" fontId="18" fillId="3" borderId="16" xfId="0" applyFont="1" applyFill="1" applyBorder="1" applyAlignment="1">
      <alignment horizontal="left" vertical="top" wrapText="1"/>
    </xf>
    <xf numFmtId="164" fontId="18" fillId="3" borderId="16" xfId="0" applyNumberFormat="1" applyFont="1" applyFill="1" applyBorder="1" applyAlignment="1">
      <alignment horizontal="right" indent="1"/>
    </xf>
    <xf numFmtId="0" fontId="18" fillId="3" borderId="0" xfId="0" applyFont="1" applyFill="1" applyBorder="1" applyAlignment="1">
      <alignment horizontal="left" vertical="top" wrapText="1"/>
    </xf>
    <xf numFmtId="0" fontId="3" fillId="3" borderId="14" xfId="0" applyFont="1" applyFill="1" applyBorder="1" applyAlignment="1">
      <alignment horizontal="left" vertical="top" wrapText="1"/>
    </xf>
    <xf numFmtId="0" fontId="23" fillId="0" borderId="0" xfId="2" applyFont="1" applyAlignment="1"/>
    <xf numFmtId="0" fontId="22" fillId="3" borderId="0" xfId="2" applyFont="1" applyFill="1"/>
    <xf numFmtId="164" fontId="3" fillId="3" borderId="0" xfId="0" quotePrefix="1" applyNumberFormat="1" applyFont="1" applyFill="1" applyBorder="1" applyAlignment="1">
      <alignment horizontal="right" indent="1"/>
    </xf>
    <xf numFmtId="0" fontId="3" fillId="3" borderId="0" xfId="0" applyFont="1" applyFill="1" applyBorder="1" applyAlignment="1"/>
    <xf numFmtId="0" fontId="3" fillId="3" borderId="0" xfId="0" quotePrefix="1" applyFont="1" applyFill="1" applyBorder="1" applyAlignment="1"/>
    <xf numFmtId="2" fontId="20" fillId="3" borderId="0" xfId="0" applyNumberFormat="1" applyFont="1" applyFill="1" applyBorder="1"/>
    <xf numFmtId="0" fontId="16" fillId="3" borderId="0" xfId="0" quotePrefix="1" applyFont="1" applyFill="1" applyBorder="1" applyAlignment="1">
      <alignment horizontal="left" indent="3"/>
    </xf>
    <xf numFmtId="0" fontId="16" fillId="3" borderId="0" xfId="0" applyFont="1" applyFill="1" applyBorder="1" applyAlignment="1">
      <alignment horizontal="left" indent="6"/>
    </xf>
    <xf numFmtId="0" fontId="7" fillId="3" borderId="0" xfId="2" applyFont="1" applyFill="1" applyBorder="1" applyAlignment="1">
      <alignment horizontal="left" vertical="center"/>
    </xf>
    <xf numFmtId="0" fontId="0" fillId="0" borderId="0" xfId="0" applyAlignment="1">
      <alignment horizontal="justify" wrapText="1"/>
    </xf>
    <xf numFmtId="0" fontId="0" fillId="0" borderId="0" xfId="0" applyAlignment="1">
      <alignment wrapText="1"/>
    </xf>
    <xf numFmtId="0" fontId="3" fillId="3" borderId="0" xfId="5" applyFont="1" applyFill="1"/>
    <xf numFmtId="0" fontId="17" fillId="3" borderId="15" xfId="0" applyFont="1" applyFill="1" applyBorder="1" applyAlignment="1">
      <alignment horizontal="left" vertical="top"/>
    </xf>
    <xf numFmtId="0" fontId="3" fillId="3" borderId="0" xfId="5" applyFont="1" applyFill="1" applyAlignment="1"/>
    <xf numFmtId="0" fontId="22" fillId="3" borderId="0" xfId="4" applyFont="1" applyFill="1" applyAlignment="1"/>
    <xf numFmtId="0" fontId="31" fillId="3" borderId="0" xfId="0" applyFont="1" applyFill="1" applyAlignment="1">
      <alignment horizontal="justify"/>
    </xf>
    <xf numFmtId="0" fontId="31" fillId="0" borderId="0" xfId="0" applyFont="1" applyAlignment="1">
      <alignment horizontal="justify" wrapText="1"/>
    </xf>
    <xf numFmtId="0" fontId="31" fillId="0" borderId="0" xfId="0" applyFont="1" applyAlignment="1">
      <alignment wrapText="1"/>
    </xf>
    <xf numFmtId="0" fontId="3" fillId="0" borderId="0" xfId="4" applyFont="1" applyAlignment="1"/>
    <xf numFmtId="0" fontId="7" fillId="3" borderId="0" xfId="4" applyFont="1" applyFill="1" applyBorder="1" applyAlignment="1">
      <alignment horizontal="left" vertical="center"/>
    </xf>
    <xf numFmtId="0" fontId="16" fillId="3" borderId="0" xfId="4" applyFont="1" applyFill="1" applyAlignment="1"/>
    <xf numFmtId="0" fontId="17" fillId="3" borderId="15" xfId="0" applyFont="1" applyFill="1" applyBorder="1" applyAlignment="1">
      <alignment horizontal="center" vertical="center"/>
    </xf>
    <xf numFmtId="0" fontId="17" fillId="3" borderId="14" xfId="0" applyFont="1" applyFill="1" applyBorder="1" applyAlignment="1"/>
    <xf numFmtId="0" fontId="17" fillId="3" borderId="0" xfId="0" applyFont="1" applyFill="1" applyBorder="1" applyAlignment="1"/>
    <xf numFmtId="0" fontId="3" fillId="3" borderId="16" xfId="0" applyFont="1" applyFill="1" applyBorder="1" applyAlignment="1"/>
    <xf numFmtId="0" fontId="17" fillId="3" borderId="14" xfId="0" applyFont="1" applyFill="1" applyBorder="1" applyAlignment="1">
      <alignment horizontal="left" vertical="top"/>
    </xf>
    <xf numFmtId="0" fontId="3" fillId="3" borderId="0" xfId="0" applyFont="1" applyFill="1" applyBorder="1" applyAlignment="1">
      <alignment horizontal="left" vertical="top"/>
    </xf>
    <xf numFmtId="0" fontId="17" fillId="3" borderId="0" xfId="0" applyFont="1" applyFill="1" applyBorder="1" applyAlignment="1">
      <alignment horizontal="left" vertical="top"/>
    </xf>
    <xf numFmtId="0" fontId="3" fillId="3" borderId="17" xfId="0" applyFont="1" applyFill="1" applyBorder="1" applyAlignment="1">
      <alignment horizontal="left" vertical="top"/>
    </xf>
    <xf numFmtId="0" fontId="17" fillId="3" borderId="17" xfId="0" applyFont="1" applyFill="1" applyBorder="1" applyAlignment="1">
      <alignment horizontal="left" vertical="top"/>
    </xf>
    <xf numFmtId="0" fontId="3" fillId="3" borderId="15" xfId="0" applyFont="1" applyFill="1" applyBorder="1" applyAlignment="1">
      <alignment horizontal="left" vertical="top"/>
    </xf>
    <xf numFmtId="0" fontId="21" fillId="3" borderId="0" xfId="0" applyFont="1" applyFill="1" applyBorder="1" applyAlignment="1">
      <alignment horizontal="left" vertical="top"/>
    </xf>
    <xf numFmtId="0" fontId="18" fillId="3" borderId="3" xfId="0" applyFont="1" applyFill="1" applyBorder="1" applyAlignment="1">
      <alignment horizontal="left" vertical="center"/>
    </xf>
    <xf numFmtId="0" fontId="32" fillId="3" borderId="0" xfId="0" applyFont="1" applyFill="1" applyAlignment="1">
      <alignment horizontal="justify" wrapText="1"/>
    </xf>
    <xf numFmtId="0" fontId="22" fillId="3" borderId="0" xfId="5" applyFont="1" applyFill="1" applyBorder="1" applyAlignment="1"/>
    <xf numFmtId="0" fontId="2" fillId="2" borderId="0" xfId="2" applyFont="1" applyFill="1" applyBorder="1" applyAlignment="1">
      <alignment horizontal="left" vertical="center"/>
    </xf>
    <xf numFmtId="3" fontId="34" fillId="3" borderId="0" xfId="9" applyNumberFormat="1" applyFont="1" applyFill="1" applyBorder="1" applyAlignment="1" applyProtection="1">
      <alignment horizontal="left" vertical="center"/>
    </xf>
    <xf numFmtId="0" fontId="28" fillId="3" borderId="0" xfId="2" applyFont="1" applyFill="1" applyAlignment="1">
      <alignment vertical="center"/>
    </xf>
    <xf numFmtId="0" fontId="3" fillId="0" borderId="0" xfId="9" applyFont="1" applyFill="1" applyAlignment="1">
      <alignment vertical="center"/>
    </xf>
    <xf numFmtId="0" fontId="0" fillId="3" borderId="0" xfId="0" applyFont="1" applyFill="1" applyAlignment="1">
      <alignment horizontal="left"/>
    </xf>
    <xf numFmtId="0" fontId="0" fillId="3" borderId="0" xfId="0" applyFont="1" applyFill="1"/>
    <xf numFmtId="0" fontId="35" fillId="3" borderId="0" xfId="9" applyFont="1" applyFill="1" applyAlignment="1">
      <alignment horizontal="left" wrapText="1"/>
    </xf>
    <xf numFmtId="0" fontId="3" fillId="3" borderId="0" xfId="10" applyFont="1" applyFill="1" applyAlignment="1">
      <alignment vertical="center"/>
    </xf>
    <xf numFmtId="0" fontId="35" fillId="3" borderId="0" xfId="9" applyFont="1" applyFill="1" applyBorder="1" applyAlignment="1">
      <alignment horizontal="left" wrapText="1"/>
    </xf>
    <xf numFmtId="0" fontId="3" fillId="3" borderId="0" xfId="9" applyFont="1" applyFill="1" applyAlignment="1">
      <alignment vertical="center"/>
    </xf>
    <xf numFmtId="3" fontId="34" fillId="3" borderId="0" xfId="9" applyNumberFormat="1" applyFont="1" applyFill="1" applyBorder="1" applyAlignment="1" applyProtection="1">
      <alignment horizontal="left" vertical="center" wrapText="1"/>
    </xf>
    <xf numFmtId="0" fontId="17" fillId="3" borderId="0" xfId="0" applyFont="1" applyFill="1" applyAlignment="1">
      <alignment horizontal="left"/>
    </xf>
    <xf numFmtId="0" fontId="20" fillId="3" borderId="0" xfId="0" applyFont="1" applyFill="1" applyBorder="1" applyAlignment="1"/>
    <xf numFmtId="0" fontId="21" fillId="3" borderId="0" xfId="0" applyFont="1" applyFill="1" applyBorder="1" applyAlignment="1">
      <alignment vertical="top" wrapText="1"/>
    </xf>
    <xf numFmtId="0" fontId="20" fillId="3" borderId="0" xfId="0" applyFont="1" applyFill="1" applyBorder="1" applyAlignment="1">
      <alignment horizontal="right"/>
    </xf>
    <xf numFmtId="0" fontId="21" fillId="3" borderId="0" xfId="0" applyFont="1" applyFill="1"/>
    <xf numFmtId="3" fontId="30" fillId="3" borderId="0" xfId="9" applyNumberFormat="1" applyFont="1" applyFill="1" applyBorder="1" applyAlignment="1" applyProtection="1">
      <alignment horizontal="center" vertical="center" wrapText="1"/>
    </xf>
    <xf numFmtId="0" fontId="17" fillId="3" borderId="19" xfId="0" applyFont="1" applyFill="1" applyBorder="1" applyAlignment="1">
      <alignment horizontal="center" vertical="center" wrapText="1"/>
    </xf>
    <xf numFmtId="0" fontId="17" fillId="3" borderId="19" xfId="0" applyFont="1" applyFill="1" applyBorder="1" applyAlignment="1">
      <alignment horizontal="center" vertical="top" wrapText="1"/>
    </xf>
    <xf numFmtId="0" fontId="18" fillId="2" borderId="19" xfId="0" applyFont="1" applyFill="1" applyBorder="1" applyAlignment="1">
      <alignment horizontal="center" vertical="center" wrapText="1"/>
    </xf>
    <xf numFmtId="0" fontId="18" fillId="2" borderId="20" xfId="10" applyFont="1" applyFill="1" applyBorder="1" applyAlignment="1">
      <alignment horizontal="center" vertical="center" wrapText="1"/>
    </xf>
    <xf numFmtId="0" fontId="3" fillId="3" borderId="3" xfId="10" applyFont="1" applyFill="1" applyBorder="1" applyAlignment="1">
      <alignment horizontal="center" vertical="center" wrapText="1"/>
    </xf>
    <xf numFmtId="0" fontId="18" fillId="3" borderId="3" xfId="10" applyFont="1" applyFill="1" applyBorder="1" applyAlignment="1">
      <alignment horizontal="center" vertical="center" wrapText="1"/>
    </xf>
    <xf numFmtId="0" fontId="18" fillId="2" borderId="3" xfId="10" applyFont="1" applyFill="1" applyBorder="1" applyAlignment="1">
      <alignment horizontal="center" vertical="center" wrapText="1"/>
    </xf>
    <xf numFmtId="3" fontId="17" fillId="3" borderId="0" xfId="0" applyNumberFormat="1" applyFont="1" applyFill="1" applyBorder="1" applyAlignment="1">
      <alignment horizontal="right" vertical="top" wrapText="1" indent="1"/>
    </xf>
    <xf numFmtId="3" fontId="18" fillId="2" borderId="0" xfId="0" applyNumberFormat="1" applyFont="1" applyFill="1" applyBorder="1" applyAlignment="1">
      <alignment horizontal="right" vertical="top" wrapText="1" indent="1"/>
    </xf>
    <xf numFmtId="166" fontId="17" fillId="3" borderId="0" xfId="1" applyNumberFormat="1" applyFont="1" applyFill="1" applyBorder="1" applyAlignment="1">
      <alignment vertical="top" wrapText="1"/>
    </xf>
    <xf numFmtId="171" fontId="17" fillId="3" borderId="0" xfId="0" applyNumberFormat="1" applyFont="1" applyFill="1" applyBorder="1" applyAlignment="1">
      <alignment vertical="center" wrapText="1"/>
    </xf>
    <xf numFmtId="0" fontId="33" fillId="0" borderId="0" xfId="0" applyFont="1"/>
    <xf numFmtId="171" fontId="17" fillId="3" borderId="0" xfId="0" applyNumberFormat="1" applyFont="1" applyFill="1" applyBorder="1" applyAlignment="1">
      <alignment vertical="top" wrapText="1"/>
    </xf>
    <xf numFmtId="3" fontId="21" fillId="3" borderId="0" xfId="0" applyNumberFormat="1" applyFont="1" applyFill="1" applyBorder="1" applyAlignment="1">
      <alignment horizontal="right" vertical="top" wrapText="1" indent="1"/>
    </xf>
    <xf numFmtId="3" fontId="3" fillId="2" borderId="0" xfId="0" applyNumberFormat="1" applyFont="1" applyFill="1" applyBorder="1" applyAlignment="1">
      <alignment horizontal="right" vertical="top" wrapText="1" indent="1"/>
    </xf>
    <xf numFmtId="166" fontId="21" fillId="3" borderId="0" xfId="1" applyNumberFormat="1" applyFont="1" applyFill="1" applyBorder="1" applyAlignment="1">
      <alignment vertical="top" wrapText="1"/>
    </xf>
    <xf numFmtId="171" fontId="21" fillId="3" borderId="0" xfId="0" applyNumberFormat="1" applyFont="1" applyFill="1" applyBorder="1" applyAlignment="1">
      <alignment vertical="top" wrapText="1"/>
    </xf>
    <xf numFmtId="0" fontId="0" fillId="0" borderId="0" xfId="0" applyFont="1"/>
    <xf numFmtId="3" fontId="21" fillId="3" borderId="16" xfId="0" applyNumberFormat="1" applyFont="1" applyFill="1" applyBorder="1" applyAlignment="1">
      <alignment horizontal="right" vertical="center" wrapText="1" indent="1"/>
    </xf>
    <xf numFmtId="3" fontId="3" fillId="2" borderId="16" xfId="0" applyNumberFormat="1" applyFont="1" applyFill="1" applyBorder="1" applyAlignment="1">
      <alignment horizontal="right" vertical="center" wrapText="1" indent="1"/>
    </xf>
    <xf numFmtId="166" fontId="21" fillId="3" borderId="16" xfId="1" applyNumberFormat="1" applyFont="1" applyFill="1" applyBorder="1" applyAlignment="1">
      <alignment vertical="center" wrapText="1"/>
    </xf>
    <xf numFmtId="171" fontId="21" fillId="3" borderId="16" xfId="0" applyNumberFormat="1" applyFont="1" applyFill="1" applyBorder="1" applyAlignment="1">
      <alignment vertical="center" wrapText="1"/>
    </xf>
    <xf numFmtId="0" fontId="18" fillId="0" borderId="0" xfId="0" applyFont="1"/>
    <xf numFmtId="0" fontId="3" fillId="0" borderId="0" xfId="0" applyFont="1"/>
    <xf numFmtId="3" fontId="17" fillId="3" borderId="14" xfId="0" applyNumberFormat="1" applyFont="1" applyFill="1" applyBorder="1" applyAlignment="1">
      <alignment horizontal="right" vertical="top" wrapText="1" indent="1"/>
    </xf>
    <xf numFmtId="3" fontId="18" fillId="2" borderId="14" xfId="0" applyNumberFormat="1" applyFont="1" applyFill="1" applyBorder="1" applyAlignment="1">
      <alignment horizontal="right" vertical="top" wrapText="1" indent="1"/>
    </xf>
    <xf numFmtId="166" fontId="17" fillId="3" borderId="14" xfId="1" applyNumberFormat="1" applyFont="1" applyFill="1" applyBorder="1" applyAlignment="1">
      <alignment vertical="top" wrapText="1"/>
    </xf>
    <xf numFmtId="171" fontId="17" fillId="3" borderId="14" xfId="0" applyNumberFormat="1" applyFont="1" applyFill="1" applyBorder="1" applyAlignment="1">
      <alignment vertical="top" wrapText="1"/>
    </xf>
    <xf numFmtId="0" fontId="37" fillId="3" borderId="0" xfId="0" applyFont="1" applyFill="1" applyBorder="1" applyAlignment="1">
      <alignment horizontal="left" vertical="top" wrapText="1"/>
    </xf>
    <xf numFmtId="3" fontId="37" fillId="3" borderId="0" xfId="0" applyNumberFormat="1" applyFont="1" applyFill="1" applyBorder="1" applyAlignment="1">
      <alignment horizontal="right" vertical="top" wrapText="1" indent="1"/>
    </xf>
    <xf numFmtId="3" fontId="22" fillId="2" borderId="0" xfId="0" applyNumberFormat="1" applyFont="1" applyFill="1" applyBorder="1" applyAlignment="1">
      <alignment horizontal="right" vertical="top" wrapText="1" indent="1"/>
    </xf>
    <xf numFmtId="166" fontId="37" fillId="3" borderId="0" xfId="1" applyNumberFormat="1" applyFont="1" applyFill="1" applyBorder="1" applyAlignment="1">
      <alignment vertical="top" wrapText="1"/>
    </xf>
    <xf numFmtId="171" fontId="37" fillId="3" borderId="0" xfId="0" applyNumberFormat="1" applyFont="1" applyFill="1" applyBorder="1" applyAlignment="1">
      <alignment vertical="top" wrapText="1"/>
    </xf>
    <xf numFmtId="0" fontId="37" fillId="3" borderId="0" xfId="0" applyFont="1" applyFill="1" applyBorder="1" applyAlignment="1">
      <alignment horizontal="left" vertical="top" wrapText="1" indent="2"/>
    </xf>
    <xf numFmtId="0" fontId="18" fillId="0" borderId="3" xfId="9" applyFont="1" applyFill="1" applyBorder="1" applyAlignment="1">
      <alignment vertical="center"/>
    </xf>
    <xf numFmtId="3" fontId="18" fillId="3" borderId="3" xfId="3" applyNumberFormat="1" applyFont="1" applyFill="1" applyBorder="1" applyAlignment="1" applyProtection="1">
      <alignment horizontal="right" vertical="center" indent="1"/>
    </xf>
    <xf numFmtId="3" fontId="18" fillId="2" borderId="3" xfId="3" applyNumberFormat="1" applyFont="1" applyFill="1" applyBorder="1" applyAlignment="1" applyProtection="1">
      <alignment horizontal="right" vertical="center" indent="1"/>
    </xf>
    <xf numFmtId="3" fontId="36" fillId="2" borderId="3" xfId="3" applyNumberFormat="1" applyFont="1" applyFill="1" applyBorder="1" applyAlignment="1" applyProtection="1">
      <alignment horizontal="right" vertical="center" indent="1"/>
    </xf>
    <xf numFmtId="166" fontId="18" fillId="3" borderId="3" xfId="3" applyNumberFormat="1" applyFont="1" applyFill="1" applyBorder="1" applyAlignment="1" applyProtection="1">
      <alignment vertical="center"/>
    </xf>
    <xf numFmtId="171" fontId="18" fillId="3" borderId="3" xfId="3" applyNumberFormat="1" applyFont="1" applyFill="1" applyBorder="1" applyAlignment="1" applyProtection="1">
      <alignment horizontal="right" vertical="center" indent="1"/>
    </xf>
    <xf numFmtId="3" fontId="17" fillId="3" borderId="15" xfId="0" applyNumberFormat="1" applyFont="1" applyFill="1" applyBorder="1" applyAlignment="1">
      <alignment horizontal="right" vertical="top" wrapText="1" indent="1"/>
    </xf>
    <xf numFmtId="3" fontId="18" fillId="2" borderId="15" xfId="0" applyNumberFormat="1" applyFont="1" applyFill="1" applyBorder="1" applyAlignment="1">
      <alignment horizontal="right" vertical="top" wrapText="1" indent="1"/>
    </xf>
    <xf numFmtId="166" fontId="17" fillId="3" borderId="15" xfId="1" applyNumberFormat="1" applyFont="1" applyFill="1" applyBorder="1" applyAlignment="1">
      <alignment vertical="top" wrapText="1"/>
    </xf>
    <xf numFmtId="171" fontId="17" fillId="3" borderId="3" xfId="0" applyNumberFormat="1" applyFont="1" applyFill="1" applyBorder="1" applyAlignment="1">
      <alignment vertical="top" wrapText="1"/>
    </xf>
    <xf numFmtId="166" fontId="17" fillId="3" borderId="15" xfId="0" applyNumberFormat="1" applyFont="1" applyFill="1" applyBorder="1" applyAlignment="1">
      <alignment vertical="top" wrapText="1"/>
    </xf>
    <xf numFmtId="3" fontId="21" fillId="3" borderId="21" xfId="0" applyNumberFormat="1" applyFont="1" applyFill="1" applyBorder="1" applyAlignment="1">
      <alignment horizontal="right" vertical="top" wrapText="1" indent="1"/>
    </xf>
    <xf numFmtId="3" fontId="17" fillId="3" borderId="21" xfId="0" applyNumberFormat="1" applyFont="1" applyFill="1" applyBorder="1" applyAlignment="1">
      <alignment horizontal="right" vertical="top" wrapText="1" indent="1"/>
    </xf>
    <xf numFmtId="3" fontId="3" fillId="2" borderId="21" xfId="0" applyNumberFormat="1" applyFont="1" applyFill="1" applyBorder="1" applyAlignment="1">
      <alignment horizontal="right" vertical="top" wrapText="1" indent="1"/>
    </xf>
    <xf numFmtId="166" fontId="17" fillId="3" borderId="21" xfId="1" applyNumberFormat="1" applyFont="1" applyFill="1" applyBorder="1" applyAlignment="1">
      <alignment vertical="top" wrapText="1"/>
    </xf>
    <xf numFmtId="166" fontId="21" fillId="3" borderId="21" xfId="0" applyNumberFormat="1" applyFont="1" applyFill="1" applyBorder="1" applyAlignment="1">
      <alignment vertical="top" wrapText="1"/>
    </xf>
    <xf numFmtId="3" fontId="21" fillId="3" borderId="22" xfId="0" applyNumberFormat="1" applyFont="1" applyFill="1" applyBorder="1" applyAlignment="1">
      <alignment horizontal="right" vertical="top" wrapText="1" indent="1"/>
    </xf>
    <xf numFmtId="3" fontId="3" fillId="2" borderId="22" xfId="0" applyNumberFormat="1" applyFont="1" applyFill="1" applyBorder="1" applyAlignment="1">
      <alignment horizontal="right" vertical="top" wrapText="1" indent="1"/>
    </xf>
    <xf numFmtId="166" fontId="17" fillId="3" borderId="22" xfId="1" applyNumberFormat="1" applyFont="1" applyFill="1" applyBorder="1" applyAlignment="1">
      <alignment vertical="top" wrapText="1"/>
    </xf>
    <xf numFmtId="166" fontId="21" fillId="3" borderId="22" xfId="0" applyNumberFormat="1" applyFont="1" applyFill="1" applyBorder="1" applyAlignment="1">
      <alignment vertical="top" wrapText="1"/>
    </xf>
    <xf numFmtId="0" fontId="37" fillId="3" borderId="0" xfId="0" applyFont="1" applyFill="1" applyAlignment="1">
      <alignment horizontal="left"/>
    </xf>
    <xf numFmtId="0" fontId="0" fillId="0" borderId="0" xfId="0" applyFont="1" applyAlignment="1">
      <alignment horizontal="left"/>
    </xf>
    <xf numFmtId="0" fontId="38" fillId="4" borderId="24" xfId="0" applyFont="1" applyFill="1" applyBorder="1" applyAlignment="1">
      <alignment horizontal="center" vertical="top" wrapText="1"/>
    </xf>
    <xf numFmtId="0" fontId="38" fillId="4" borderId="0" xfId="0" applyFont="1" applyFill="1" applyAlignment="1">
      <alignment horizontal="center" vertical="top" wrapText="1"/>
    </xf>
    <xf numFmtId="3" fontId="39" fillId="4" borderId="0" xfId="0" applyNumberFormat="1" applyFont="1" applyFill="1" applyAlignment="1">
      <alignment vertical="top" wrapText="1"/>
    </xf>
    <xf numFmtId="0" fontId="40" fillId="4" borderId="0" xfId="0" applyFont="1" applyFill="1"/>
    <xf numFmtId="0" fontId="40" fillId="4" borderId="26" xfId="0" applyFont="1" applyFill="1" applyBorder="1"/>
    <xf numFmtId="0" fontId="40" fillId="4" borderId="0" xfId="0" applyFont="1" applyFill="1" applyAlignment="1">
      <alignment horizontal="center"/>
    </xf>
    <xf numFmtId="3" fontId="39" fillId="4" borderId="1" xfId="0" applyNumberFormat="1" applyFont="1" applyFill="1" applyBorder="1" applyAlignment="1">
      <alignment vertical="top" wrapText="1"/>
    </xf>
    <xf numFmtId="0" fontId="39" fillId="4" borderId="1" xfId="0" applyFont="1" applyFill="1" applyBorder="1" applyAlignment="1">
      <alignment vertical="top" wrapText="1"/>
    </xf>
    <xf numFmtId="3" fontId="41" fillId="2" borderId="0" xfId="9" applyNumberFormat="1" applyFont="1" applyFill="1" applyBorder="1" applyAlignment="1" applyProtection="1">
      <alignment horizontal="left" vertical="center" wrapText="1"/>
    </xf>
    <xf numFmtId="3" fontId="34" fillId="2" borderId="0" xfId="9" applyNumberFormat="1" applyFont="1" applyFill="1" applyBorder="1" applyAlignment="1" applyProtection="1">
      <alignment horizontal="left" vertical="center"/>
    </xf>
    <xf numFmtId="3" fontId="30" fillId="3" borderId="0" xfId="9" applyNumberFormat="1" applyFont="1" applyFill="1" applyBorder="1" applyAlignment="1" applyProtection="1">
      <alignment horizontal="left" vertical="center" wrapText="1"/>
    </xf>
    <xf numFmtId="3" fontId="3" fillId="3" borderId="0" xfId="9" applyNumberFormat="1" applyFont="1" applyFill="1" applyAlignment="1">
      <alignment vertical="center"/>
    </xf>
    <xf numFmtId="0" fontId="22" fillId="3" borderId="0" xfId="9" applyFont="1" applyFill="1" applyBorder="1" applyAlignment="1">
      <alignment horizontal="right" vertical="center"/>
    </xf>
    <xf numFmtId="0" fontId="22" fillId="3" borderId="0" xfId="10" applyFont="1" applyFill="1" applyBorder="1" applyAlignment="1">
      <alignment vertical="center"/>
    </xf>
    <xf numFmtId="0" fontId="23" fillId="3" borderId="0" xfId="9" applyFont="1" applyFill="1" applyBorder="1" applyAlignment="1">
      <alignment horizontal="right" vertical="center"/>
    </xf>
    <xf numFmtId="0" fontId="3" fillId="3" borderId="0" xfId="10" applyFont="1" applyFill="1" applyBorder="1" applyAlignment="1">
      <alignment vertical="center"/>
    </xf>
    <xf numFmtId="1" fontId="18" fillId="3" borderId="3" xfId="3" applyNumberFormat="1" applyFont="1" applyFill="1" applyBorder="1" applyAlignment="1" applyProtection="1">
      <alignment horizontal="center" vertical="center" wrapText="1"/>
    </xf>
    <xf numFmtId="0" fontId="36" fillId="3" borderId="0" xfId="10" applyFont="1" applyFill="1" applyBorder="1" applyAlignment="1">
      <alignment horizontal="center" vertical="center" wrapText="1"/>
    </xf>
    <xf numFmtId="0" fontId="18" fillId="3" borderId="0" xfId="9" applyFont="1" applyFill="1" applyBorder="1" applyAlignment="1">
      <alignment horizontal="left" vertical="center" wrapText="1"/>
    </xf>
    <xf numFmtId="3" fontId="18" fillId="3" borderId="0" xfId="3" applyNumberFormat="1" applyFont="1" applyFill="1" applyBorder="1" applyAlignment="1" applyProtection="1">
      <alignment horizontal="right" vertical="center" indent="1"/>
    </xf>
    <xf numFmtId="3" fontId="18" fillId="2" borderId="0" xfId="3" applyNumberFormat="1" applyFont="1" applyFill="1" applyBorder="1" applyAlignment="1" applyProtection="1">
      <alignment horizontal="right" vertical="center" indent="1"/>
    </xf>
    <xf numFmtId="3" fontId="36" fillId="2" borderId="0" xfId="3" applyNumberFormat="1" applyFont="1" applyFill="1" applyBorder="1" applyAlignment="1" applyProtection="1">
      <alignment horizontal="right" vertical="center" indent="1"/>
    </xf>
    <xf numFmtId="166" fontId="18" fillId="3" borderId="0" xfId="3" applyNumberFormat="1" applyFont="1" applyFill="1" applyBorder="1" applyAlignment="1" applyProtection="1">
      <alignment horizontal="right" vertical="center" indent="1"/>
    </xf>
    <xf numFmtId="171" fontId="18" fillId="3" borderId="0" xfId="3" applyNumberFormat="1" applyFont="1" applyFill="1" applyBorder="1" applyAlignment="1" applyProtection="1">
      <alignment horizontal="right" vertical="center" indent="1"/>
    </xf>
    <xf numFmtId="171" fontId="36" fillId="3" borderId="0" xfId="3" applyNumberFormat="1" applyFont="1" applyFill="1" applyBorder="1" applyAlignment="1" applyProtection="1">
      <alignment horizontal="right" vertical="center" indent="1"/>
    </xf>
    <xf numFmtId="166" fontId="36" fillId="3" borderId="0" xfId="3" applyNumberFormat="1" applyFont="1" applyFill="1" applyBorder="1" applyAlignment="1" applyProtection="1">
      <alignment horizontal="right" vertical="center" indent="1"/>
    </xf>
    <xf numFmtId="0" fontId="18" fillId="0" borderId="0" xfId="9" applyFont="1" applyFill="1" applyAlignment="1">
      <alignment vertical="center"/>
    </xf>
    <xf numFmtId="3" fontId="3" fillId="3" borderId="0" xfId="9" applyNumberFormat="1" applyFont="1" applyFill="1" applyBorder="1" applyAlignment="1" applyProtection="1">
      <alignment horizontal="left" vertical="center" wrapText="1"/>
    </xf>
    <xf numFmtId="3" fontId="3" fillId="3" borderId="0" xfId="3" applyNumberFormat="1" applyFont="1" applyFill="1" applyBorder="1" applyAlignment="1" applyProtection="1">
      <alignment horizontal="right" vertical="center" indent="1"/>
    </xf>
    <xf numFmtId="3" fontId="3" fillId="2" borderId="0" xfId="3" applyNumberFormat="1" applyFont="1" applyFill="1" applyBorder="1" applyAlignment="1" applyProtection="1">
      <alignment horizontal="right" vertical="center" indent="1"/>
    </xf>
    <xf numFmtId="3" fontId="16" fillId="2" borderId="0" xfId="3" applyNumberFormat="1" applyFont="1" applyFill="1" applyBorder="1" applyAlignment="1" applyProtection="1">
      <alignment horizontal="right" vertical="center" indent="1"/>
    </xf>
    <xf numFmtId="166" fontId="3" fillId="3" borderId="0" xfId="3" applyNumberFormat="1" applyFont="1" applyFill="1" applyBorder="1" applyAlignment="1" applyProtection="1">
      <alignment horizontal="right" vertical="center" indent="1"/>
    </xf>
    <xf numFmtId="171" fontId="3" fillId="3" borderId="0" xfId="3" applyNumberFormat="1" applyFont="1" applyFill="1" applyBorder="1" applyAlignment="1" applyProtection="1">
      <alignment horizontal="right" vertical="center" indent="1"/>
    </xf>
    <xf numFmtId="171" fontId="16" fillId="3" borderId="0" xfId="3" applyNumberFormat="1" applyFont="1" applyFill="1" applyBorder="1" applyAlignment="1" applyProtection="1">
      <alignment horizontal="right" vertical="center" indent="1"/>
    </xf>
    <xf numFmtId="166" fontId="16" fillId="3" borderId="0" xfId="3" applyNumberFormat="1" applyFont="1" applyFill="1" applyBorder="1" applyAlignment="1" applyProtection="1">
      <alignment horizontal="right" vertical="center" indent="1"/>
    </xf>
    <xf numFmtId="3" fontId="3" fillId="3" borderId="16" xfId="9" applyNumberFormat="1" applyFont="1" applyFill="1" applyBorder="1" applyAlignment="1" applyProtection="1">
      <alignment horizontal="left" vertical="center" wrapText="1"/>
    </xf>
    <xf numFmtId="3" fontId="3" fillId="3" borderId="16" xfId="3" applyNumberFormat="1" applyFont="1" applyFill="1" applyBorder="1" applyAlignment="1" applyProtection="1">
      <alignment horizontal="right" vertical="center" indent="1"/>
    </xf>
    <xf numFmtId="3" fontId="3" fillId="2" borderId="16" xfId="3" applyNumberFormat="1" applyFont="1" applyFill="1" applyBorder="1" applyAlignment="1" applyProtection="1">
      <alignment horizontal="right" vertical="center" indent="1"/>
    </xf>
    <xf numFmtId="3" fontId="16" fillId="2" borderId="16" xfId="3" applyNumberFormat="1" applyFont="1" applyFill="1" applyBorder="1" applyAlignment="1" applyProtection="1">
      <alignment horizontal="right" vertical="center" indent="1"/>
    </xf>
    <xf numFmtId="166" fontId="3" fillId="3" borderId="16" xfId="3" applyNumberFormat="1" applyFont="1" applyFill="1" applyBorder="1" applyAlignment="1" applyProtection="1">
      <alignment horizontal="right" vertical="center" indent="1"/>
    </xf>
    <xf numFmtId="171" fontId="3" fillId="3" borderId="16" xfId="3" applyNumberFormat="1" applyFont="1" applyFill="1" applyBorder="1" applyAlignment="1" applyProtection="1">
      <alignment horizontal="right" vertical="center" indent="1"/>
    </xf>
    <xf numFmtId="166" fontId="16" fillId="3" borderId="16" xfId="3" applyNumberFormat="1" applyFont="1" applyFill="1" applyBorder="1" applyAlignment="1" applyProtection="1">
      <alignment horizontal="right" vertical="center" indent="1"/>
    </xf>
    <xf numFmtId="171" fontId="16" fillId="3" borderId="16" xfId="3" applyNumberFormat="1" applyFont="1" applyFill="1" applyBorder="1" applyAlignment="1" applyProtection="1">
      <alignment horizontal="right" vertical="center" indent="1"/>
    </xf>
    <xf numFmtId="3" fontId="18" fillId="3" borderId="0" xfId="9" applyNumberFormat="1" applyFont="1" applyFill="1" applyBorder="1" applyAlignment="1" applyProtection="1">
      <alignment horizontal="left" vertical="center" wrapText="1"/>
    </xf>
    <xf numFmtId="0" fontId="3" fillId="0" borderId="16" xfId="9" applyFont="1" applyFill="1" applyBorder="1" applyAlignment="1">
      <alignment vertical="center"/>
    </xf>
    <xf numFmtId="0" fontId="22" fillId="0" borderId="0" xfId="9" applyFont="1" applyFill="1" applyAlignment="1">
      <alignment vertical="center"/>
    </xf>
    <xf numFmtId="3" fontId="22" fillId="3" borderId="0" xfId="3" applyNumberFormat="1" applyFont="1" applyFill="1" applyBorder="1" applyAlignment="1" applyProtection="1">
      <alignment horizontal="right" vertical="center" indent="1"/>
    </xf>
    <xf numFmtId="3" fontId="22" fillId="2" borderId="0" xfId="3" applyNumberFormat="1" applyFont="1" applyFill="1" applyBorder="1" applyAlignment="1" applyProtection="1">
      <alignment horizontal="right" vertical="center" indent="1"/>
    </xf>
    <xf numFmtId="166" fontId="22" fillId="3" borderId="0" xfId="3" applyNumberFormat="1" applyFont="1" applyFill="1" applyBorder="1" applyAlignment="1" applyProtection="1">
      <alignment horizontal="right" vertical="center" indent="1"/>
    </xf>
    <xf numFmtId="171" fontId="22" fillId="3" borderId="0" xfId="3" applyNumberFormat="1" applyFont="1" applyFill="1" applyBorder="1" applyAlignment="1" applyProtection="1">
      <alignment horizontal="right" vertical="center" indent="1"/>
    </xf>
    <xf numFmtId="0" fontId="42" fillId="0" borderId="0" xfId="9" applyFont="1" applyFill="1" applyAlignment="1">
      <alignment vertical="center"/>
    </xf>
    <xf numFmtId="0" fontId="30" fillId="0" borderId="0" xfId="9" applyFont="1" applyFill="1" applyAlignment="1">
      <alignment vertical="center"/>
    </xf>
    <xf numFmtId="3" fontId="30" fillId="2" borderId="0" xfId="3" applyNumberFormat="1" applyFont="1" applyFill="1" applyBorder="1" applyAlignment="1" applyProtection="1">
      <alignment horizontal="right" vertical="center" indent="1"/>
    </xf>
    <xf numFmtId="3" fontId="22" fillId="3" borderId="16" xfId="3" applyNumberFormat="1" applyFont="1" applyFill="1" applyBorder="1" applyAlignment="1" applyProtection="1">
      <alignment horizontal="right" vertical="center" indent="1"/>
    </xf>
    <xf numFmtId="3" fontId="22" fillId="2" borderId="16" xfId="3" applyNumberFormat="1" applyFont="1" applyFill="1" applyBorder="1" applyAlignment="1" applyProtection="1">
      <alignment horizontal="right" vertical="center" indent="1"/>
    </xf>
    <xf numFmtId="166" fontId="22" fillId="3" borderId="16" xfId="3" applyNumberFormat="1" applyFont="1" applyFill="1" applyBorder="1" applyAlignment="1" applyProtection="1">
      <alignment horizontal="right" vertical="center" indent="1"/>
    </xf>
    <xf numFmtId="171" fontId="22" fillId="3" borderId="16" xfId="3" applyNumberFormat="1" applyFont="1" applyFill="1" applyBorder="1" applyAlignment="1" applyProtection="1">
      <alignment horizontal="right" vertical="center" indent="1"/>
    </xf>
    <xf numFmtId="3" fontId="30" fillId="2" borderId="16" xfId="3" applyNumberFormat="1" applyFont="1" applyFill="1" applyBorder="1" applyAlignment="1" applyProtection="1">
      <alignment horizontal="right" vertical="center" indent="1"/>
    </xf>
    <xf numFmtId="166" fontId="18" fillId="3" borderId="3" xfId="3" applyNumberFormat="1" applyFont="1" applyFill="1" applyBorder="1" applyAlignment="1" applyProtection="1">
      <alignment horizontal="right" vertical="center" indent="1"/>
    </xf>
    <xf numFmtId="3" fontId="18" fillId="3" borderId="16" xfId="3" applyNumberFormat="1" applyFont="1" applyFill="1" applyBorder="1" applyAlignment="1" applyProtection="1">
      <alignment horizontal="right" vertical="center" indent="1"/>
    </xf>
    <xf numFmtId="166" fontId="18" fillId="3" borderId="16" xfId="3" applyNumberFormat="1" applyFont="1" applyFill="1" applyBorder="1" applyAlignment="1" applyProtection="1">
      <alignment horizontal="right" vertical="center" indent="1"/>
    </xf>
    <xf numFmtId="0" fontId="18" fillId="3" borderId="3" xfId="9" applyFont="1" applyFill="1" applyBorder="1" applyAlignment="1">
      <alignment horizontal="left" vertical="center" wrapText="1"/>
    </xf>
    <xf numFmtId="166" fontId="36" fillId="3" borderId="3" xfId="3" applyNumberFormat="1" applyFont="1" applyFill="1" applyBorder="1" applyAlignment="1" applyProtection="1">
      <alignment horizontal="right" vertical="center" indent="1"/>
    </xf>
    <xf numFmtId="171" fontId="36" fillId="3" borderId="3" xfId="3" applyNumberFormat="1" applyFont="1" applyFill="1" applyBorder="1" applyAlignment="1" applyProtection="1">
      <alignment horizontal="right" vertical="center" indent="1"/>
    </xf>
    <xf numFmtId="0" fontId="3" fillId="3" borderId="3" xfId="9" applyFont="1" applyFill="1" applyBorder="1" applyAlignment="1">
      <alignment horizontal="left" vertical="center" wrapText="1"/>
    </xf>
    <xf numFmtId="3" fontId="3" fillId="3" borderId="3" xfId="3" applyNumberFormat="1" applyFont="1" applyFill="1" applyBorder="1" applyAlignment="1" applyProtection="1">
      <alignment horizontal="right" vertical="center" indent="1"/>
    </xf>
    <xf numFmtId="3" fontId="3" fillId="2" borderId="3" xfId="3" applyNumberFormat="1" applyFont="1" applyFill="1" applyBorder="1" applyAlignment="1" applyProtection="1">
      <alignment horizontal="right" vertical="center" indent="1"/>
    </xf>
    <xf numFmtId="3" fontId="16" fillId="2" borderId="3" xfId="3" applyNumberFormat="1" applyFont="1" applyFill="1" applyBorder="1" applyAlignment="1" applyProtection="1">
      <alignment horizontal="right" vertical="center" indent="1"/>
    </xf>
    <xf numFmtId="166" fontId="3" fillId="3" borderId="3" xfId="3" applyNumberFormat="1" applyFont="1" applyFill="1" applyBorder="1" applyAlignment="1" applyProtection="1">
      <alignment horizontal="right" vertical="center" indent="1"/>
    </xf>
    <xf numFmtId="171" fontId="3" fillId="3" borderId="3" xfId="3" applyNumberFormat="1" applyFont="1" applyFill="1" applyBorder="1" applyAlignment="1" applyProtection="1">
      <alignment horizontal="right" vertical="center" indent="1"/>
    </xf>
    <xf numFmtId="0" fontId="43" fillId="3" borderId="0" xfId="9" applyFont="1" applyFill="1" applyBorder="1" applyAlignment="1">
      <alignment vertical="center"/>
    </xf>
    <xf numFmtId="0" fontId="26" fillId="3" borderId="0" xfId="9" applyFont="1" applyFill="1" applyBorder="1" applyAlignment="1">
      <alignment vertical="center"/>
    </xf>
    <xf numFmtId="0" fontId="43" fillId="0" borderId="0" xfId="9" applyFont="1" applyFill="1" applyBorder="1" applyAlignment="1">
      <alignment vertical="center"/>
    </xf>
    <xf numFmtId="0" fontId="16" fillId="0" borderId="0" xfId="9" applyFont="1" applyFill="1" applyAlignment="1">
      <alignment vertical="center"/>
    </xf>
    <xf numFmtId="0" fontId="26" fillId="0" borderId="0" xfId="9" applyFont="1" applyFill="1" applyBorder="1" applyAlignment="1">
      <alignment vertical="center"/>
    </xf>
    <xf numFmtId="3" fontId="34" fillId="0" borderId="0" xfId="9" applyNumberFormat="1" applyFont="1" applyFill="1" applyBorder="1" applyAlignment="1" applyProtection="1">
      <alignment horizontal="left" vertical="center" wrapText="1"/>
    </xf>
    <xf numFmtId="3" fontId="30" fillId="0" borderId="0" xfId="9" applyNumberFormat="1" applyFont="1" applyFill="1" applyBorder="1" applyAlignment="1" applyProtection="1">
      <alignment horizontal="left" vertical="center" wrapText="1"/>
    </xf>
    <xf numFmtId="0" fontId="3" fillId="0" borderId="0" xfId="9" applyFont="1" applyFill="1" applyBorder="1" applyAlignment="1">
      <alignment vertical="center"/>
    </xf>
    <xf numFmtId="3" fontId="30" fillId="0" borderId="27" xfId="9" applyNumberFormat="1" applyFont="1" applyFill="1" applyBorder="1" applyAlignment="1" applyProtection="1">
      <alignment horizontal="left" vertical="center" wrapText="1"/>
    </xf>
    <xf numFmtId="0" fontId="7" fillId="2" borderId="0" xfId="10" applyFont="1" applyFill="1" applyAlignment="1">
      <alignment horizontal="left" wrapText="1"/>
    </xf>
    <xf numFmtId="0" fontId="3" fillId="0" borderId="0" xfId="10" applyFont="1" applyFill="1" applyAlignment="1">
      <alignment vertical="center"/>
    </xf>
    <xf numFmtId="0" fontId="35" fillId="0" borderId="0" xfId="9" applyFont="1" applyFill="1" applyBorder="1" applyAlignment="1">
      <alignment horizontal="left" wrapText="1"/>
    </xf>
    <xf numFmtId="0" fontId="28" fillId="0" borderId="0" xfId="2" applyFont="1" applyFill="1" applyAlignment="1">
      <alignment vertical="center"/>
    </xf>
    <xf numFmtId="0" fontId="18" fillId="0" borderId="3" xfId="10" applyFont="1" applyFill="1" applyBorder="1" applyAlignment="1">
      <alignment horizontal="center" vertical="center" wrapText="1"/>
    </xf>
    <xf numFmtId="0" fontId="18" fillId="0" borderId="0" xfId="9" applyFont="1" applyFill="1" applyBorder="1" applyAlignment="1">
      <alignment vertical="center"/>
    </xf>
    <xf numFmtId="3" fontId="22" fillId="3" borderId="0" xfId="9" applyNumberFormat="1" applyFont="1" applyFill="1" applyBorder="1" applyAlignment="1" applyProtection="1">
      <alignment horizontal="left" vertical="center" wrapText="1"/>
    </xf>
    <xf numFmtId="3" fontId="18" fillId="3" borderId="3" xfId="9" applyNumberFormat="1" applyFont="1" applyFill="1" applyBorder="1" applyAlignment="1" applyProtection="1">
      <alignment horizontal="left" vertical="center" wrapText="1"/>
    </xf>
    <xf numFmtId="3" fontId="22" fillId="3" borderId="0" xfId="9" applyNumberFormat="1" applyFont="1" applyFill="1" applyBorder="1" applyAlignment="1" applyProtection="1">
      <alignment horizontal="left" vertical="center" wrapText="1" indent="3"/>
    </xf>
    <xf numFmtId="0" fontId="22" fillId="0" borderId="0" xfId="9" applyFont="1" applyFill="1" applyBorder="1" applyAlignment="1">
      <alignment vertical="center"/>
    </xf>
    <xf numFmtId="3" fontId="3" fillId="3" borderId="0" xfId="10" applyNumberFormat="1" applyFont="1" applyFill="1" applyAlignment="1">
      <alignment vertical="center"/>
    </xf>
    <xf numFmtId="0" fontId="44" fillId="0" borderId="0" xfId="10" applyFont="1" applyFill="1" applyAlignment="1">
      <alignment vertical="center"/>
    </xf>
    <xf numFmtId="0" fontId="16" fillId="0" borderId="0" xfId="10" applyFont="1" applyFill="1" applyAlignment="1">
      <alignment vertical="center"/>
    </xf>
    <xf numFmtId="0" fontId="3" fillId="3" borderId="0" xfId="10" applyFont="1" applyFill="1" applyAlignment="1">
      <alignment vertical="center" wrapText="1"/>
    </xf>
    <xf numFmtId="3" fontId="3" fillId="0" borderId="0" xfId="10" applyNumberFormat="1" applyFont="1" applyFill="1" applyAlignment="1">
      <alignment vertical="center"/>
    </xf>
    <xf numFmtId="3" fontId="16" fillId="0" borderId="0" xfId="10" applyNumberFormat="1" applyFont="1" applyFill="1" applyAlignment="1">
      <alignment vertical="center"/>
    </xf>
    <xf numFmtId="0" fontId="3" fillId="0" borderId="0" xfId="10" applyFont="1" applyFill="1" applyAlignment="1">
      <alignment vertical="center" wrapText="1"/>
    </xf>
    <xf numFmtId="0" fontId="2" fillId="3" borderId="0" xfId="2" applyFont="1" applyFill="1" applyBorder="1" applyAlignment="1">
      <alignment horizontal="left" vertical="center" wrapText="1"/>
    </xf>
    <xf numFmtId="0" fontId="2" fillId="3" borderId="0" xfId="2" applyFont="1" applyFill="1" applyBorder="1" applyAlignment="1">
      <alignment horizontal="center" vertical="center"/>
    </xf>
    <xf numFmtId="0" fontId="7" fillId="3" borderId="0" xfId="10" applyFont="1" applyFill="1" applyAlignment="1">
      <alignment horizontal="left" wrapText="1"/>
    </xf>
    <xf numFmtId="0" fontId="3" fillId="3" borderId="14" xfId="9" applyFont="1" applyFill="1" applyBorder="1" applyAlignment="1">
      <alignment horizontal="left" vertical="center" wrapText="1"/>
    </xf>
    <xf numFmtId="3" fontId="3" fillId="3" borderId="14" xfId="3" applyNumberFormat="1" applyFont="1" applyFill="1" applyBorder="1" applyAlignment="1" applyProtection="1">
      <alignment horizontal="right" vertical="center" indent="1"/>
    </xf>
    <xf numFmtId="3" fontId="3" fillId="2" borderId="14" xfId="3" applyNumberFormat="1" applyFont="1" applyFill="1" applyBorder="1" applyAlignment="1" applyProtection="1">
      <alignment horizontal="right" vertical="center" indent="1"/>
    </xf>
    <xf numFmtId="166" fontId="3" fillId="3" borderId="14" xfId="3" applyNumberFormat="1" applyFont="1" applyFill="1" applyBorder="1" applyAlignment="1" applyProtection="1">
      <alignment horizontal="right" vertical="center" indent="1"/>
    </xf>
    <xf numFmtId="171" fontId="3" fillId="3" borderId="14" xfId="3" applyNumberFormat="1" applyFont="1" applyFill="1" applyBorder="1" applyAlignment="1" applyProtection="1">
      <alignment horizontal="right" vertical="center" indent="1"/>
    </xf>
    <xf numFmtId="0" fontId="3" fillId="3" borderId="0" xfId="9" applyFont="1" applyFill="1" applyBorder="1" applyAlignment="1">
      <alignment vertical="center"/>
    </xf>
    <xf numFmtId="0" fontId="3" fillId="3" borderId="16" xfId="9" applyFont="1" applyFill="1" applyBorder="1" applyAlignment="1">
      <alignment vertical="center"/>
    </xf>
    <xf numFmtId="0" fontId="45" fillId="3" borderId="3" xfId="0" applyFont="1" applyFill="1" applyBorder="1"/>
    <xf numFmtId="0" fontId="16" fillId="3" borderId="0" xfId="9" applyFont="1" applyFill="1" applyAlignment="1">
      <alignment vertical="center"/>
    </xf>
    <xf numFmtId="0" fontId="7" fillId="3" borderId="0" xfId="10" applyFont="1" applyFill="1" applyAlignment="1">
      <alignment horizontal="left"/>
    </xf>
    <xf numFmtId="3" fontId="16" fillId="3" borderId="0" xfId="3" applyNumberFormat="1" applyFont="1" applyFill="1" applyBorder="1" applyAlignment="1" applyProtection="1">
      <alignment horizontal="right" vertical="center" indent="1"/>
    </xf>
    <xf numFmtId="0" fontId="18" fillId="3" borderId="0" xfId="9" applyFont="1" applyFill="1" applyAlignment="1">
      <alignment vertical="center"/>
    </xf>
    <xf numFmtId="0" fontId="3" fillId="3" borderId="0" xfId="9" applyFont="1" applyFill="1" applyAlignment="1">
      <alignment horizontal="left" vertical="center"/>
    </xf>
    <xf numFmtId="0" fontId="3" fillId="3" borderId="16" xfId="9" applyFont="1" applyFill="1" applyBorder="1" applyAlignment="1">
      <alignment horizontal="left" vertical="center"/>
    </xf>
    <xf numFmtId="0" fontId="2" fillId="2" borderId="0" xfId="0" applyFont="1" applyFill="1"/>
    <xf numFmtId="0" fontId="0" fillId="2" borderId="0" xfId="0" applyFill="1"/>
    <xf numFmtId="0" fontId="47" fillId="0" borderId="0" xfId="11" applyFont="1"/>
    <xf numFmtId="0" fontId="7" fillId="0" borderId="0" xfId="11" applyFont="1"/>
    <xf numFmtId="0" fontId="3" fillId="0" borderId="0" xfId="11" applyFont="1"/>
    <xf numFmtId="0" fontId="16" fillId="0" borderId="0" xfId="0" applyFont="1"/>
    <xf numFmtId="0" fontId="18" fillId="0" borderId="14" xfId="11" applyNumberFormat="1" applyFont="1" applyFill="1" applyBorder="1" applyAlignment="1">
      <alignment horizontal="left" vertical="top"/>
    </xf>
    <xf numFmtId="0" fontId="48" fillId="2" borderId="14" xfId="11" applyFont="1" applyFill="1" applyBorder="1" applyAlignment="1">
      <alignment horizontal="center"/>
    </xf>
    <xf numFmtId="0" fontId="48" fillId="0" borderId="14" xfId="11" applyFont="1" applyFill="1" applyBorder="1" applyAlignment="1">
      <alignment horizontal="center"/>
    </xf>
    <xf numFmtId="0" fontId="18" fillId="0" borderId="16" xfId="11" applyNumberFormat="1" applyFont="1" applyFill="1" applyBorder="1" applyAlignment="1">
      <alignment horizontal="left" vertical="top"/>
    </xf>
    <xf numFmtId="0" fontId="48" fillId="2" borderId="16" xfId="12" applyFont="1" applyFill="1" applyBorder="1" applyAlignment="1">
      <alignment horizontal="center"/>
    </xf>
    <xf numFmtId="0" fontId="48" fillId="0" borderId="16" xfId="12" applyFont="1" applyFill="1" applyBorder="1" applyAlignment="1">
      <alignment horizontal="center"/>
    </xf>
    <xf numFmtId="0" fontId="3" fillId="0" borderId="0" xfId="11" applyFont="1" applyFill="1" applyBorder="1" applyAlignment="1">
      <alignment horizontal="left" vertical="center" wrapText="1"/>
    </xf>
    <xf numFmtId="3" fontId="30" fillId="2" borderId="0" xfId="11" quotePrefix="1" applyNumberFormat="1" applyFont="1" applyFill="1" applyBorder="1" applyAlignment="1">
      <alignment horizontal="right" indent="1"/>
    </xf>
    <xf numFmtId="3" fontId="30" fillId="0" borderId="0" xfId="11" quotePrefix="1" applyNumberFormat="1" applyFont="1" applyFill="1" applyBorder="1" applyAlignment="1">
      <alignment horizontal="right" indent="1"/>
    </xf>
    <xf numFmtId="170" fontId="30" fillId="2" borderId="0" xfId="13" quotePrefix="1" applyNumberFormat="1" applyFont="1" applyFill="1" applyBorder="1" applyAlignment="1">
      <alignment horizontal="right" indent="1"/>
    </xf>
    <xf numFmtId="170" fontId="30" fillId="0" borderId="0" xfId="13" quotePrefix="1" applyNumberFormat="1" applyFont="1" applyFill="1" applyBorder="1" applyAlignment="1">
      <alignment horizontal="right" indent="1"/>
    </xf>
    <xf numFmtId="170" fontId="30" fillId="0" borderId="0" xfId="13" applyNumberFormat="1" applyFont="1" applyFill="1" applyBorder="1" applyAlignment="1">
      <alignment horizontal="right" indent="1"/>
    </xf>
    <xf numFmtId="0" fontId="18" fillId="0" borderId="0" xfId="11" applyFont="1" applyFill="1" applyBorder="1" applyAlignment="1">
      <alignment horizontal="left" vertical="center" wrapText="1"/>
    </xf>
    <xf numFmtId="3" fontId="48" fillId="2" borderId="16" xfId="11" quotePrefix="1" applyNumberFormat="1" applyFont="1" applyFill="1" applyBorder="1" applyAlignment="1">
      <alignment horizontal="right" indent="1"/>
    </xf>
    <xf numFmtId="3" fontId="48" fillId="0" borderId="16" xfId="11" quotePrefix="1" applyNumberFormat="1" applyFont="1" applyFill="1" applyBorder="1" applyAlignment="1">
      <alignment horizontal="right" indent="1"/>
    </xf>
    <xf numFmtId="170" fontId="48" fillId="2" borderId="16" xfId="13" quotePrefix="1" applyNumberFormat="1" applyFont="1" applyFill="1" applyBorder="1" applyAlignment="1">
      <alignment horizontal="right" indent="1"/>
    </xf>
    <xf numFmtId="170" fontId="48" fillId="0" borderId="16" xfId="13" quotePrefix="1" applyNumberFormat="1" applyFont="1" applyFill="1" applyBorder="1" applyAlignment="1">
      <alignment horizontal="right" indent="1"/>
    </xf>
    <xf numFmtId="0" fontId="3" fillId="0" borderId="14" xfId="11" applyFont="1" applyBorder="1"/>
    <xf numFmtId="0" fontId="3" fillId="2" borderId="0" xfId="11" applyFont="1" applyFill="1" applyBorder="1" applyAlignment="1">
      <alignment horizontal="right" indent="1"/>
    </xf>
    <xf numFmtId="0" fontId="3" fillId="0" borderId="0" xfId="11" applyFont="1" applyFill="1" applyBorder="1" applyAlignment="1">
      <alignment horizontal="right" indent="1"/>
    </xf>
    <xf numFmtId="0" fontId="3" fillId="0" borderId="16" xfId="11" applyFont="1" applyFill="1" applyBorder="1" applyAlignment="1">
      <alignment horizontal="left" vertical="center" wrapText="1"/>
    </xf>
    <xf numFmtId="3" fontId="30" fillId="2" borderId="16" xfId="11" quotePrefix="1" applyNumberFormat="1" applyFont="1" applyFill="1" applyBorder="1" applyAlignment="1">
      <alignment horizontal="right" indent="1"/>
    </xf>
    <xf numFmtId="3" fontId="30" fillId="0" borderId="16" xfId="11" quotePrefix="1" applyNumberFormat="1" applyFont="1" applyFill="1" applyBorder="1" applyAlignment="1">
      <alignment horizontal="right" indent="1"/>
    </xf>
    <xf numFmtId="170" fontId="30" fillId="2" borderId="16" xfId="13" quotePrefix="1" applyNumberFormat="1" applyFont="1" applyFill="1" applyBorder="1" applyAlignment="1">
      <alignment horizontal="right" indent="1"/>
    </xf>
    <xf numFmtId="170" fontId="30" fillId="0" borderId="16" xfId="13" quotePrefix="1" applyNumberFormat="1" applyFont="1" applyFill="1" applyBorder="1" applyAlignment="1">
      <alignment horizontal="right" indent="1"/>
    </xf>
    <xf numFmtId="0" fontId="49" fillId="0" borderId="0" xfId="11" applyFont="1" applyFill="1"/>
    <xf numFmtId="170" fontId="3" fillId="0" borderId="0" xfId="11" applyNumberFormat="1" applyFont="1"/>
    <xf numFmtId="170" fontId="50" fillId="0" borderId="0" xfId="11" applyNumberFormat="1" applyFont="1" applyAlignment="1">
      <alignment horizontal="right"/>
    </xf>
    <xf numFmtId="0" fontId="49" fillId="0" borderId="0" xfId="2" applyFont="1"/>
    <xf numFmtId="170" fontId="0" fillId="0" borderId="0" xfId="0" applyNumberFormat="1"/>
    <xf numFmtId="0" fontId="48" fillId="0" borderId="14" xfId="11" applyFont="1" applyBorder="1" applyAlignment="1">
      <alignment horizontal="center"/>
    </xf>
    <xf numFmtId="170" fontId="30" fillId="2" borderId="0" xfId="11" quotePrefix="1" applyNumberFormat="1" applyFont="1" applyFill="1" applyBorder="1" applyAlignment="1">
      <alignment horizontal="right" indent="1"/>
    </xf>
    <xf numFmtId="170" fontId="30" fillId="0" borderId="0" xfId="11" quotePrefix="1" applyNumberFormat="1" applyFont="1" applyFill="1" applyBorder="1" applyAlignment="1">
      <alignment horizontal="right" indent="1"/>
    </xf>
    <xf numFmtId="170" fontId="30" fillId="2" borderId="16" xfId="11" quotePrefix="1" applyNumberFormat="1" applyFont="1" applyFill="1" applyBorder="1" applyAlignment="1">
      <alignment horizontal="right" indent="1"/>
    </xf>
    <xf numFmtId="170" fontId="30" fillId="0" borderId="16" xfId="11" quotePrefix="1" applyNumberFormat="1" applyFont="1" applyFill="1" applyBorder="1" applyAlignment="1">
      <alignment horizontal="right" indent="1"/>
    </xf>
    <xf numFmtId="0" fontId="50" fillId="0" borderId="0" xfId="11" applyFont="1" applyAlignment="1">
      <alignment horizontal="right"/>
    </xf>
    <xf numFmtId="0" fontId="49" fillId="0" borderId="0" xfId="11" applyFont="1"/>
    <xf numFmtId="0" fontId="49" fillId="0" borderId="0" xfId="0" applyFont="1"/>
    <xf numFmtId="0" fontId="47" fillId="3" borderId="0" xfId="11" applyFont="1" applyFill="1"/>
    <xf numFmtId="0" fontId="7" fillId="3" borderId="0" xfId="11" applyFont="1" applyFill="1"/>
    <xf numFmtId="0" fontId="18" fillId="3" borderId="14" xfId="11" applyNumberFormat="1" applyFont="1" applyFill="1" applyBorder="1" applyAlignment="1">
      <alignment horizontal="left" vertical="top"/>
    </xf>
    <xf numFmtId="0" fontId="18" fillId="2" borderId="28" xfId="11" applyNumberFormat="1" applyFont="1" applyFill="1" applyBorder="1" applyAlignment="1">
      <alignment horizontal="left" vertical="top"/>
    </xf>
    <xf numFmtId="0" fontId="48" fillId="3" borderId="14" xfId="11" applyFont="1" applyFill="1" applyBorder="1" applyAlignment="1">
      <alignment horizontal="center"/>
    </xf>
    <xf numFmtId="0" fontId="16" fillId="3" borderId="16" xfId="11" applyNumberFormat="1" applyFont="1" applyFill="1" applyBorder="1" applyAlignment="1">
      <alignment horizontal="left" vertical="top"/>
    </xf>
    <xf numFmtId="0" fontId="18" fillId="2" borderId="8" xfId="11" applyNumberFormat="1" applyFont="1" applyFill="1" applyBorder="1" applyAlignment="1">
      <alignment horizontal="left" vertical="top"/>
    </xf>
    <xf numFmtId="0" fontId="48" fillId="3" borderId="16" xfId="12" applyFont="1" applyFill="1" applyBorder="1" applyAlignment="1">
      <alignment horizontal="center"/>
    </xf>
    <xf numFmtId="3" fontId="18" fillId="2" borderId="11" xfId="0" applyNumberFormat="1" applyFont="1" applyFill="1" applyBorder="1" applyAlignment="1">
      <alignment horizontal="right" indent="1"/>
    </xf>
    <xf numFmtId="3" fontId="48" fillId="3" borderId="14" xfId="11" quotePrefix="1" applyNumberFormat="1" applyFont="1" applyFill="1" applyBorder="1" applyAlignment="1">
      <alignment horizontal="right" indent="1"/>
    </xf>
    <xf numFmtId="3" fontId="48" fillId="2" borderId="14" xfId="11" quotePrefix="1" applyNumberFormat="1" applyFont="1" applyFill="1" applyBorder="1" applyAlignment="1">
      <alignment horizontal="right" indent="1"/>
    </xf>
    <xf numFmtId="170" fontId="48" fillId="3" borderId="14" xfId="13" quotePrefix="1" applyNumberFormat="1" applyFont="1" applyFill="1" applyBorder="1" applyAlignment="1">
      <alignment horizontal="right" indent="1"/>
    </xf>
    <xf numFmtId="170" fontId="48" fillId="2" borderId="14" xfId="13" quotePrefix="1" applyNumberFormat="1" applyFont="1" applyFill="1" applyBorder="1" applyAlignment="1">
      <alignment horizontal="right" indent="1"/>
    </xf>
    <xf numFmtId="0" fontId="0" fillId="3" borderId="0" xfId="0" applyFill="1" applyBorder="1"/>
    <xf numFmtId="3" fontId="0" fillId="2" borderId="11" xfId="0" applyNumberFormat="1" applyFill="1" applyBorder="1" applyAlignment="1">
      <alignment horizontal="right" indent="1"/>
    </xf>
    <xf numFmtId="3" fontId="30" fillId="3" borderId="0" xfId="11" quotePrefix="1" applyNumberFormat="1" applyFont="1" applyFill="1" applyBorder="1" applyAlignment="1">
      <alignment horizontal="right" indent="1"/>
    </xf>
    <xf numFmtId="170" fontId="30" fillId="3" borderId="0" xfId="13" quotePrefix="1" applyNumberFormat="1" applyFont="1" applyFill="1" applyBorder="1" applyAlignment="1">
      <alignment horizontal="right" indent="1"/>
    </xf>
    <xf numFmtId="0" fontId="0" fillId="3" borderId="16" xfId="0" applyFill="1" applyBorder="1"/>
    <xf numFmtId="3" fontId="0" fillId="2" borderId="8" xfId="0" applyNumberFormat="1" applyFill="1" applyBorder="1" applyAlignment="1">
      <alignment horizontal="right" indent="1"/>
    </xf>
    <xf numFmtId="3" fontId="30" fillId="3" borderId="16" xfId="11" quotePrefix="1" applyNumberFormat="1" applyFont="1" applyFill="1" applyBorder="1" applyAlignment="1">
      <alignment horizontal="right" indent="1"/>
    </xf>
    <xf numFmtId="170" fontId="30" fillId="3" borderId="16" xfId="13" quotePrefix="1" applyNumberFormat="1" applyFont="1" applyFill="1" applyBorder="1" applyAlignment="1">
      <alignment horizontal="right" indent="1"/>
    </xf>
    <xf numFmtId="3" fontId="48" fillId="3" borderId="0" xfId="11" quotePrefix="1" applyNumberFormat="1" applyFont="1" applyFill="1" applyBorder="1" applyAlignment="1">
      <alignment horizontal="right" indent="1"/>
    </xf>
    <xf numFmtId="3" fontId="48" fillId="2" borderId="0" xfId="11" quotePrefix="1" applyNumberFormat="1" applyFont="1" applyFill="1" applyBorder="1" applyAlignment="1">
      <alignment horizontal="right" indent="1"/>
    </xf>
    <xf numFmtId="170" fontId="48" fillId="3" borderId="0" xfId="13" quotePrefix="1" applyNumberFormat="1" applyFont="1" applyFill="1" applyBorder="1" applyAlignment="1">
      <alignment horizontal="right" indent="1"/>
    </xf>
    <xf numFmtId="170" fontId="48" fillId="2" borderId="0" xfId="13" quotePrefix="1" applyNumberFormat="1" applyFont="1" applyFill="1" applyBorder="1" applyAlignment="1">
      <alignment horizontal="right" indent="1"/>
    </xf>
    <xf numFmtId="0" fontId="49" fillId="3" borderId="0" xfId="11" applyFont="1" applyFill="1"/>
    <xf numFmtId="3" fontId="0" fillId="0" borderId="0" xfId="0" applyNumberFormat="1"/>
    <xf numFmtId="0" fontId="3" fillId="0" borderId="14" xfId="11" applyFont="1" applyBorder="1" applyAlignment="1">
      <alignment horizontal="left" vertical="center" wrapText="1"/>
    </xf>
    <xf numFmtId="0" fontId="3" fillId="2" borderId="14" xfId="11" applyFont="1" applyFill="1" applyBorder="1" applyAlignment="1">
      <alignment horizontal="right" indent="1"/>
    </xf>
    <xf numFmtId="0" fontId="3" fillId="0" borderId="14" xfId="11" applyFont="1" applyFill="1" applyBorder="1" applyAlignment="1">
      <alignment horizontal="right" indent="1"/>
    </xf>
    <xf numFmtId="170" fontId="30" fillId="2" borderId="14" xfId="13" quotePrefix="1" applyNumberFormat="1" applyFont="1" applyFill="1" applyBorder="1" applyAlignment="1">
      <alignment horizontal="right" indent="1"/>
    </xf>
    <xf numFmtId="170" fontId="30" fillId="0" borderId="14" xfId="13" quotePrefix="1" applyNumberFormat="1" applyFont="1" applyFill="1" applyBorder="1" applyAlignment="1">
      <alignment horizontal="right" indent="1"/>
    </xf>
    <xf numFmtId="0" fontId="3" fillId="0" borderId="0" xfId="14" applyFont="1" applyBorder="1" applyAlignment="1">
      <alignment wrapText="1"/>
    </xf>
    <xf numFmtId="0" fontId="3" fillId="0" borderId="0" xfId="14" applyFont="1" applyAlignment="1">
      <alignment wrapText="1"/>
    </xf>
    <xf numFmtId="0" fontId="22" fillId="0" borderId="0" xfId="2" applyFont="1"/>
    <xf numFmtId="0" fontId="2" fillId="2" borderId="0" xfId="4" applyFont="1" applyFill="1"/>
    <xf numFmtId="0" fontId="26" fillId="2" borderId="0" xfId="4" applyFont="1" applyFill="1"/>
    <xf numFmtId="0" fontId="3" fillId="0" borderId="0" xfId="4"/>
    <xf numFmtId="0" fontId="28" fillId="0" borderId="0" xfId="2" applyFont="1"/>
    <xf numFmtId="0" fontId="52" fillId="0" borderId="0" xfId="11" applyFont="1"/>
    <xf numFmtId="0" fontId="7" fillId="0" borderId="0" xfId="11" applyFont="1" applyFill="1"/>
    <xf numFmtId="0" fontId="26" fillId="0" borderId="0" xfId="11" applyFont="1" applyFill="1"/>
    <xf numFmtId="0" fontId="43" fillId="0" borderId="16" xfId="4" applyFont="1" applyFill="1" applyBorder="1"/>
    <xf numFmtId="0" fontId="28" fillId="0" borderId="14" xfId="11" applyNumberFormat="1" applyFont="1" applyFill="1" applyBorder="1" applyAlignment="1">
      <alignment horizontal="left" vertical="top"/>
    </xf>
    <xf numFmtId="0" fontId="28" fillId="0" borderId="16" xfId="11" applyNumberFormat="1" applyFont="1" applyFill="1" applyBorder="1" applyAlignment="1">
      <alignment horizontal="left" vertical="top"/>
    </xf>
    <xf numFmtId="0" fontId="30" fillId="0" borderId="0" xfId="12" applyFont="1" applyFill="1" applyBorder="1"/>
    <xf numFmtId="1" fontId="30" fillId="2" borderId="0" xfId="11" quotePrefix="1" applyNumberFormat="1" applyFont="1" applyFill="1" applyBorder="1" applyAlignment="1">
      <alignment horizontal="right" indent="1"/>
    </xf>
    <xf numFmtId="1" fontId="30" fillId="0" borderId="0" xfId="11" quotePrefix="1" applyNumberFormat="1" applyFont="1" applyFill="1" applyBorder="1" applyAlignment="1">
      <alignment horizontal="right" indent="1"/>
    </xf>
    <xf numFmtId="170" fontId="30" fillId="2" borderId="0" xfId="15" quotePrefix="1" applyNumberFormat="1" applyFont="1" applyFill="1" applyBorder="1" applyAlignment="1">
      <alignment horizontal="right" indent="1"/>
    </xf>
    <xf numFmtId="170" fontId="30" fillId="0" borderId="0" xfId="15" applyNumberFormat="1" applyFont="1" applyFill="1" applyBorder="1" applyAlignment="1">
      <alignment horizontal="right" indent="1"/>
    </xf>
    <xf numFmtId="170" fontId="30" fillId="0" borderId="0" xfId="15" quotePrefix="1" applyNumberFormat="1" applyFont="1" applyFill="1" applyBorder="1" applyAlignment="1">
      <alignment horizontal="right" indent="1"/>
    </xf>
    <xf numFmtId="0" fontId="48" fillId="0" borderId="16" xfId="12" applyFont="1" applyFill="1" applyBorder="1"/>
    <xf numFmtId="1" fontId="48" fillId="2" borderId="16" xfId="11" quotePrefix="1" applyNumberFormat="1" applyFont="1" applyFill="1" applyBorder="1" applyAlignment="1">
      <alignment horizontal="right" indent="1"/>
    </xf>
    <xf numFmtId="1" fontId="48" fillId="0" borderId="16" xfId="11" quotePrefix="1" applyNumberFormat="1" applyFont="1" applyFill="1" applyBorder="1" applyAlignment="1">
      <alignment horizontal="right" indent="1"/>
    </xf>
    <xf numFmtId="170" fontId="48" fillId="2" borderId="16" xfId="15" quotePrefix="1" applyNumberFormat="1" applyFont="1" applyFill="1" applyBorder="1" applyAlignment="1">
      <alignment horizontal="right" indent="1"/>
    </xf>
    <xf numFmtId="170" fontId="48" fillId="0" borderId="16" xfId="15" quotePrefix="1" applyNumberFormat="1" applyFont="1" applyFill="1" applyBorder="1" applyAlignment="1">
      <alignment horizontal="right" indent="1"/>
    </xf>
    <xf numFmtId="1" fontId="3" fillId="2" borderId="0" xfId="11" applyNumberFormat="1" applyFont="1" applyFill="1" applyBorder="1" applyAlignment="1">
      <alignment horizontal="right" indent="1"/>
    </xf>
    <xf numFmtId="1" fontId="3" fillId="0" borderId="0" xfId="11" applyNumberFormat="1" applyFont="1" applyFill="1" applyBorder="1" applyAlignment="1">
      <alignment horizontal="right" indent="1"/>
    </xf>
    <xf numFmtId="0" fontId="30" fillId="0" borderId="16" xfId="12" applyFont="1" applyFill="1" applyBorder="1"/>
    <xf numFmtId="1" fontId="30" fillId="2" borderId="16" xfId="11" quotePrefix="1" applyNumberFormat="1" applyFont="1" applyFill="1" applyBorder="1" applyAlignment="1">
      <alignment horizontal="right" indent="1"/>
    </xf>
    <xf numFmtId="1" fontId="30" fillId="0" borderId="16" xfId="11" quotePrefix="1" applyNumberFormat="1" applyFont="1" applyFill="1" applyBorder="1" applyAlignment="1">
      <alignment horizontal="right" indent="1"/>
    </xf>
    <xf numFmtId="170" fontId="30" fillId="2" borderId="16" xfId="15" quotePrefix="1" applyNumberFormat="1" applyFont="1" applyFill="1" applyBorder="1" applyAlignment="1">
      <alignment horizontal="right" indent="1"/>
    </xf>
    <xf numFmtId="170" fontId="30" fillId="0" borderId="16" xfId="15" quotePrefix="1" applyNumberFormat="1" applyFont="1" applyFill="1" applyBorder="1" applyAlignment="1">
      <alignment horizontal="right" indent="1"/>
    </xf>
    <xf numFmtId="3" fontId="34" fillId="0" borderId="0" xfId="11" quotePrefix="1" applyNumberFormat="1" applyFont="1" applyFill="1" applyBorder="1"/>
    <xf numFmtId="166" fontId="34" fillId="0" borderId="0" xfId="12" applyNumberFormat="1" applyFont="1" applyFill="1" applyBorder="1"/>
    <xf numFmtId="0" fontId="49" fillId="0" borderId="0" xfId="5" applyFont="1" applyFill="1" applyAlignment="1"/>
    <xf numFmtId="0" fontId="26" fillId="0" borderId="0" xfId="11" applyFont="1"/>
    <xf numFmtId="0" fontId="53" fillId="0" borderId="0" xfId="11" applyFont="1" applyFill="1"/>
    <xf numFmtId="0" fontId="7" fillId="0" borderId="0" xfId="12" applyFont="1" applyFill="1"/>
    <xf numFmtId="0" fontId="13" fillId="0" borderId="0" xfId="12" applyFont="1"/>
    <xf numFmtId="0" fontId="3" fillId="0" borderId="0" xfId="4" applyFill="1"/>
    <xf numFmtId="0" fontId="48" fillId="2" borderId="14" xfId="12" applyFont="1" applyFill="1" applyBorder="1" applyAlignment="1">
      <alignment horizontal="center"/>
    </xf>
    <xf numFmtId="0" fontId="48" fillId="0" borderId="14" xfId="12" applyFont="1" applyFill="1" applyBorder="1" applyAlignment="1">
      <alignment horizontal="center"/>
    </xf>
    <xf numFmtId="0" fontId="30" fillId="0" borderId="0" xfId="12" applyFont="1" applyFill="1" applyBorder="1" applyAlignment="1">
      <alignment horizontal="left" indent="1"/>
    </xf>
    <xf numFmtId="3" fontId="30" fillId="2" borderId="0" xfId="12" applyNumberFormat="1" applyFont="1" applyFill="1" applyBorder="1" applyAlignment="1">
      <alignment horizontal="right" indent="1"/>
    </xf>
    <xf numFmtId="3" fontId="30" fillId="0" borderId="0" xfId="12" applyNumberFormat="1" applyFont="1" applyBorder="1" applyAlignment="1">
      <alignment horizontal="right" indent="1"/>
    </xf>
    <xf numFmtId="170" fontId="30" fillId="2" borderId="0" xfId="15" applyNumberFormat="1" applyFont="1" applyFill="1" applyBorder="1" applyAlignment="1">
      <alignment horizontal="right" indent="1"/>
    </xf>
    <xf numFmtId="170" fontId="30" fillId="0" borderId="0" xfId="15" applyNumberFormat="1" applyFont="1" applyBorder="1" applyAlignment="1">
      <alignment horizontal="right" indent="1"/>
    </xf>
    <xf numFmtId="0" fontId="55" fillId="0" borderId="0" xfId="16" applyFont="1" applyFill="1" applyBorder="1" applyAlignment="1"/>
    <xf numFmtId="0" fontId="3" fillId="0" borderId="3" xfId="12" applyFont="1" applyFill="1" applyBorder="1" applyAlignment="1">
      <alignment horizontal="left" indent="1"/>
    </xf>
    <xf numFmtId="3" fontId="30" fillId="2" borderId="3" xfId="12" applyNumberFormat="1" applyFont="1" applyFill="1" applyBorder="1" applyAlignment="1">
      <alignment horizontal="right" indent="1"/>
    </xf>
    <xf numFmtId="3" fontId="30" fillId="0" borderId="3" xfId="12" applyNumberFormat="1" applyFont="1" applyBorder="1" applyAlignment="1">
      <alignment horizontal="right" indent="1"/>
    </xf>
    <xf numFmtId="170" fontId="30" fillId="2" borderId="3" xfId="15" applyNumberFormat="1" applyFont="1" applyFill="1" applyBorder="1" applyAlignment="1">
      <alignment horizontal="right" indent="1"/>
    </xf>
    <xf numFmtId="170" fontId="30" fillId="0" borderId="3" xfId="15" applyNumberFormat="1" applyFont="1" applyBorder="1" applyAlignment="1">
      <alignment horizontal="right" indent="1"/>
    </xf>
    <xf numFmtId="0" fontId="18" fillId="0" borderId="14" xfId="12" applyFont="1" applyFill="1" applyBorder="1"/>
    <xf numFmtId="3" fontId="48" fillId="2" borderId="14" xfId="12" applyNumberFormat="1" applyFont="1" applyFill="1" applyBorder="1" applyAlignment="1">
      <alignment horizontal="right" indent="1"/>
    </xf>
    <xf numFmtId="3" fontId="48" fillId="0" borderId="14" xfId="12" applyNumberFormat="1" applyFont="1" applyBorder="1" applyAlignment="1">
      <alignment horizontal="right" indent="1"/>
    </xf>
    <xf numFmtId="170" fontId="48" fillId="2" borderId="14" xfId="15" applyNumberFormat="1" applyFont="1" applyFill="1" applyBorder="1" applyAlignment="1">
      <alignment horizontal="right" indent="1"/>
    </xf>
    <xf numFmtId="170" fontId="48" fillId="0" borderId="14" xfId="15" applyNumberFormat="1" applyFont="1" applyBorder="1" applyAlignment="1">
      <alignment horizontal="right" indent="1"/>
    </xf>
    <xf numFmtId="0" fontId="30" fillId="0" borderId="16" xfId="12" applyFont="1" applyFill="1" applyBorder="1" applyAlignment="1">
      <alignment horizontal="left" indent="1"/>
    </xf>
    <xf numFmtId="3" fontId="30" fillId="2" borderId="16" xfId="12" applyNumberFormat="1" applyFont="1" applyFill="1" applyBorder="1" applyAlignment="1">
      <alignment horizontal="right" indent="1"/>
    </xf>
    <xf numFmtId="3" fontId="30" fillId="0" borderId="16" xfId="12" applyNumberFormat="1" applyFont="1" applyBorder="1" applyAlignment="1">
      <alignment horizontal="right" indent="1"/>
    </xf>
    <xf numFmtId="170" fontId="30" fillId="2" borderId="16" xfId="15" applyNumberFormat="1" applyFont="1" applyFill="1" applyBorder="1" applyAlignment="1">
      <alignment horizontal="right" indent="1"/>
    </xf>
    <xf numFmtId="170" fontId="30" fillId="0" borderId="16" xfId="15" applyNumberFormat="1" applyFont="1" applyBorder="1" applyAlignment="1">
      <alignment horizontal="right" indent="1"/>
    </xf>
    <xf numFmtId="0" fontId="18" fillId="0" borderId="3" xfId="12" applyFont="1" applyFill="1" applyBorder="1" applyAlignment="1"/>
    <xf numFmtId="0" fontId="18" fillId="0" borderId="0" xfId="4" applyFont="1" applyAlignment="1">
      <alignment wrapText="1"/>
    </xf>
    <xf numFmtId="0" fontId="3" fillId="0" borderId="0" xfId="4" applyFont="1" applyAlignment="1">
      <alignment horizontal="left" indent="1"/>
    </xf>
    <xf numFmtId="0" fontId="18" fillId="0" borderId="3" xfId="12" applyFont="1" applyFill="1" applyBorder="1"/>
    <xf numFmtId="3" fontId="48" fillId="2" borderId="3" xfId="12" applyNumberFormat="1" applyFont="1" applyFill="1" applyBorder="1" applyAlignment="1">
      <alignment horizontal="right" indent="1"/>
    </xf>
    <xf numFmtId="3" fontId="48" fillId="0" borderId="3" xfId="12" applyNumberFormat="1" applyFont="1" applyBorder="1" applyAlignment="1">
      <alignment horizontal="right" indent="1"/>
    </xf>
    <xf numFmtId="170" fontId="48" fillId="2" borderId="3" xfId="15" applyNumberFormat="1" applyFont="1" applyFill="1" applyBorder="1" applyAlignment="1">
      <alignment horizontal="right" indent="1"/>
    </xf>
    <xf numFmtId="170" fontId="48" fillId="0" borderId="3" xfId="15" applyNumberFormat="1" applyFont="1" applyBorder="1" applyAlignment="1">
      <alignment horizontal="right" indent="1"/>
    </xf>
    <xf numFmtId="0" fontId="26" fillId="0" borderId="0" xfId="4" applyFont="1"/>
    <xf numFmtId="168" fontId="0" fillId="0" borderId="0" xfId="0" applyNumberFormat="1" applyFill="1" applyBorder="1" applyAlignment="1">
      <alignment horizontal="right" indent="1"/>
    </xf>
    <xf numFmtId="169" fontId="0" fillId="0" borderId="0" xfId="0" applyNumberFormat="1" applyFill="1" applyBorder="1" applyAlignment="1">
      <alignment horizontal="right" indent="1"/>
    </xf>
    <xf numFmtId="169" fontId="3" fillId="0" borderId="0" xfId="0" applyNumberFormat="1" applyFont="1" applyFill="1" applyBorder="1" applyAlignment="1">
      <alignment horizontal="right" indent="1"/>
    </xf>
    <xf numFmtId="168" fontId="3" fillId="0" borderId="0" xfId="0" applyNumberFormat="1" applyFont="1" applyFill="1" applyBorder="1" applyAlignment="1">
      <alignment horizontal="right" indent="1"/>
    </xf>
    <xf numFmtId="169" fontId="21" fillId="0" borderId="0" xfId="0" applyNumberFormat="1" applyFont="1" applyFill="1" applyBorder="1" applyAlignment="1">
      <alignment horizontal="right" indent="1"/>
    </xf>
    <xf numFmtId="168" fontId="21" fillId="0" borderId="0" xfId="0" applyNumberFormat="1" applyFont="1" applyFill="1" applyBorder="1" applyAlignment="1">
      <alignment horizontal="right" indent="1"/>
    </xf>
    <xf numFmtId="0" fontId="23" fillId="0" borderId="0" xfId="2" applyFont="1" applyFill="1" applyAlignment="1"/>
    <xf numFmtId="0" fontId="3" fillId="0" borderId="0" xfId="2" applyFont="1" applyFill="1"/>
    <xf numFmtId="0" fontId="21" fillId="3" borderId="3" xfId="0" applyFont="1" applyFill="1" applyBorder="1" applyAlignment="1">
      <alignment horizontal="left" vertical="top" wrapText="1"/>
    </xf>
    <xf numFmtId="3" fontId="21" fillId="3" borderId="3" xfId="0" applyNumberFormat="1" applyFont="1" applyFill="1" applyBorder="1" applyAlignment="1">
      <alignment horizontal="right" vertical="top" wrapText="1" indent="1"/>
    </xf>
    <xf numFmtId="3" fontId="3" fillId="2" borderId="3" xfId="0" applyNumberFormat="1" applyFont="1" applyFill="1" applyBorder="1" applyAlignment="1">
      <alignment horizontal="right" vertical="top" wrapText="1" indent="1"/>
    </xf>
    <xf numFmtId="166" fontId="21" fillId="3" borderId="3" xfId="1" applyNumberFormat="1" applyFont="1" applyFill="1" applyBorder="1" applyAlignment="1">
      <alignment vertical="top" wrapText="1"/>
    </xf>
    <xf numFmtId="171" fontId="21" fillId="3" borderId="3" xfId="0" applyNumberFormat="1" applyFont="1" applyFill="1" applyBorder="1" applyAlignment="1">
      <alignment horizontal="right" vertical="top" wrapText="1" indent="1"/>
    </xf>
    <xf numFmtId="0" fontId="21" fillId="3" borderId="15" xfId="0" applyFont="1" applyFill="1" applyBorder="1" applyAlignment="1">
      <alignment horizontal="left" vertical="top" wrapText="1"/>
    </xf>
    <xf numFmtId="3" fontId="21" fillId="3" borderId="15" xfId="0" applyNumberFormat="1" applyFont="1" applyFill="1" applyBorder="1" applyAlignment="1">
      <alignment horizontal="right" vertical="top" wrapText="1" indent="1"/>
    </xf>
    <xf numFmtId="3" fontId="3" fillId="2" borderId="15" xfId="0" applyNumberFormat="1" applyFont="1" applyFill="1" applyBorder="1" applyAlignment="1">
      <alignment horizontal="right" vertical="top" wrapText="1" indent="1"/>
    </xf>
    <xf numFmtId="166" fontId="21" fillId="3" borderId="15" xfId="1" applyNumberFormat="1" applyFont="1" applyFill="1" applyBorder="1" applyAlignment="1">
      <alignment vertical="top" wrapText="1"/>
    </xf>
    <xf numFmtId="171" fontId="21" fillId="3" borderId="3" xfId="0" applyNumberFormat="1" applyFont="1" applyFill="1" applyBorder="1" applyAlignment="1">
      <alignment vertical="top" wrapText="1"/>
    </xf>
    <xf numFmtId="169" fontId="0" fillId="3" borderId="0" xfId="0" applyNumberFormat="1" applyFill="1" applyBorder="1" applyAlignment="1">
      <alignment horizontal="right" indent="1"/>
    </xf>
    <xf numFmtId="0" fontId="22" fillId="3" borderId="0" xfId="4" applyFont="1" applyFill="1" applyAlignment="1"/>
    <xf numFmtId="0" fontId="7" fillId="3" borderId="0" xfId="4" applyFont="1" applyFill="1" applyBorder="1" applyAlignment="1"/>
    <xf numFmtId="0" fontId="17" fillId="3" borderId="3" xfId="0" applyFont="1" applyFill="1" applyBorder="1" applyAlignment="1">
      <alignment horizontal="center" wrapText="1"/>
    </xf>
    <xf numFmtId="0" fontId="17" fillId="3" borderId="3" xfId="0" applyFont="1" applyFill="1" applyBorder="1" applyAlignment="1">
      <alignment horizontal="center"/>
    </xf>
    <xf numFmtId="171" fontId="33" fillId="0" borderId="0" xfId="0" applyNumberFormat="1" applyFont="1"/>
    <xf numFmtId="170" fontId="33" fillId="0" borderId="0" xfId="0" applyNumberFormat="1" applyFont="1"/>
    <xf numFmtId="171" fontId="0" fillId="0" borderId="0" xfId="0" applyNumberFormat="1"/>
    <xf numFmtId="171" fontId="56" fillId="0" borderId="0" xfId="0" applyNumberFormat="1" applyFont="1"/>
    <xf numFmtId="0" fontId="3" fillId="3" borderId="0" xfId="0" quotePrefix="1" applyFont="1" applyFill="1" applyBorder="1" applyAlignment="1">
      <alignment horizontal="left"/>
    </xf>
    <xf numFmtId="0" fontId="17" fillId="0" borderId="0" xfId="0" applyFont="1" applyFill="1" applyBorder="1" applyAlignment="1">
      <alignment horizontal="left" vertical="top"/>
    </xf>
    <xf numFmtId="171" fontId="0" fillId="0" borderId="0" xfId="0" applyNumberFormat="1" applyFill="1"/>
    <xf numFmtId="0" fontId="3" fillId="0" borderId="0" xfId="0" applyFont="1" applyFill="1" applyBorder="1" applyAlignment="1">
      <alignment horizontal="left" vertical="top"/>
    </xf>
    <xf numFmtId="0" fontId="21" fillId="3" borderId="16" xfId="0" applyFont="1" applyFill="1" applyBorder="1" applyAlignment="1">
      <alignment horizontal="left" vertical="top"/>
    </xf>
    <xf numFmtId="0" fontId="21" fillId="0" borderId="0" xfId="0" applyFont="1" applyFill="1" applyBorder="1" applyAlignment="1">
      <alignment horizontal="left" vertical="top"/>
    </xf>
    <xf numFmtId="171" fontId="33" fillId="0" borderId="0" xfId="0" applyNumberFormat="1" applyFont="1" applyFill="1"/>
    <xf numFmtId="167" fontId="3" fillId="0" borderId="0" xfId="1" applyNumberFormat="1" applyFont="1" applyFill="1" applyBorder="1" applyAlignment="1">
      <alignment horizontal="right" indent="1"/>
    </xf>
    <xf numFmtId="0" fontId="3" fillId="3" borderId="16" xfId="0" applyFont="1" applyFill="1" applyBorder="1" applyAlignment="1">
      <alignment horizontal="left" vertical="top"/>
    </xf>
    <xf numFmtId="169" fontId="0" fillId="0" borderId="16" xfId="0" applyNumberFormat="1" applyFill="1" applyBorder="1" applyAlignment="1">
      <alignment horizontal="right" indent="1"/>
    </xf>
    <xf numFmtId="0" fontId="7" fillId="0" borderId="0" xfId="6" applyFont="1" applyFill="1" applyBorder="1"/>
    <xf numFmtId="0" fontId="16" fillId="3" borderId="0" xfId="4" applyFont="1" applyFill="1" applyAlignment="1">
      <alignment wrapText="1"/>
    </xf>
    <xf numFmtId="0" fontId="17" fillId="3" borderId="14" xfId="0" applyFont="1" applyFill="1" applyBorder="1" applyAlignment="1">
      <alignment wrapText="1"/>
    </xf>
    <xf numFmtId="0" fontId="3" fillId="3" borderId="0" xfId="0" applyFont="1" applyFill="1" applyBorder="1" applyAlignment="1">
      <alignment wrapText="1"/>
    </xf>
    <xf numFmtId="0" fontId="17" fillId="3" borderId="0" xfId="0" applyFont="1" applyFill="1" applyBorder="1" applyAlignment="1">
      <alignment wrapText="1"/>
    </xf>
    <xf numFmtId="0" fontId="3" fillId="3" borderId="0" xfId="0" quotePrefix="1" applyFont="1" applyFill="1" applyBorder="1" applyAlignment="1">
      <alignment horizontal="left" wrapText="1"/>
    </xf>
    <xf numFmtId="0" fontId="3" fillId="3" borderId="16" xfId="0" applyFont="1" applyFill="1" applyBorder="1" applyAlignment="1">
      <alignment wrapText="1"/>
    </xf>
    <xf numFmtId="0" fontId="22" fillId="3" borderId="0" xfId="4" applyFont="1" applyFill="1" applyBorder="1" applyAlignment="1"/>
    <xf numFmtId="172" fontId="0" fillId="3" borderId="0" xfId="0" applyNumberFormat="1" applyFill="1" applyBorder="1" applyAlignment="1"/>
    <xf numFmtId="0" fontId="3" fillId="3" borderId="0" xfId="4" applyFont="1" applyFill="1" applyBorder="1" applyAlignment="1"/>
    <xf numFmtId="0" fontId="3" fillId="3" borderId="0" xfId="4" applyFont="1" applyFill="1" applyAlignment="1"/>
    <xf numFmtId="0" fontId="22" fillId="3" borderId="0" xfId="7" applyFont="1" applyFill="1" applyBorder="1" applyAlignment="1">
      <alignment horizontal="left"/>
    </xf>
    <xf numFmtId="0" fontId="25" fillId="0" borderId="0" xfId="0" applyFont="1" applyAlignment="1">
      <alignment wrapText="1"/>
    </xf>
    <xf numFmtId="0" fontId="16" fillId="3" borderId="0" xfId="7" applyFont="1" applyFill="1" applyAlignment="1"/>
    <xf numFmtId="0" fontId="3" fillId="3" borderId="0" xfId="7" applyFont="1" applyFill="1" applyAlignment="1"/>
    <xf numFmtId="0" fontId="3" fillId="3" borderId="0" xfId="2" applyFont="1" applyFill="1" applyAlignment="1"/>
    <xf numFmtId="0" fontId="22" fillId="3" borderId="0" xfId="2" applyFont="1" applyFill="1" applyAlignment="1"/>
    <xf numFmtId="0" fontId="17" fillId="3" borderId="0" xfId="0" applyFont="1" applyFill="1" applyBorder="1" applyAlignment="1">
      <alignment horizontal="center" wrapText="1"/>
    </xf>
    <xf numFmtId="0" fontId="17" fillId="3" borderId="3" xfId="0" applyFont="1" applyFill="1" applyBorder="1" applyAlignment="1">
      <alignment horizontal="center" vertical="center" wrapText="1"/>
    </xf>
    <xf numFmtId="171" fontId="57" fillId="0" borderId="0" xfId="0" applyNumberFormat="1" applyFont="1"/>
    <xf numFmtId="171" fontId="25" fillId="0" borderId="0" xfId="0" applyNumberFormat="1" applyFont="1"/>
    <xf numFmtId="171" fontId="58" fillId="0" borderId="0" xfId="0" applyNumberFormat="1" applyFont="1"/>
    <xf numFmtId="171" fontId="59" fillId="0" borderId="0" xfId="0" applyNumberFormat="1" applyFont="1"/>
    <xf numFmtId="0" fontId="25" fillId="0" borderId="0" xfId="0" applyFont="1"/>
    <xf numFmtId="0" fontId="26" fillId="3" borderId="0" xfId="4" applyFont="1" applyFill="1" applyAlignment="1"/>
    <xf numFmtId="0" fontId="22" fillId="3" borderId="0" xfId="4" applyFont="1" applyFill="1" applyAlignment="1">
      <alignment vertical="center"/>
    </xf>
    <xf numFmtId="0" fontId="20" fillId="3" borderId="3" xfId="0" applyFont="1" applyFill="1" applyBorder="1" applyAlignment="1">
      <alignment horizontal="center" wrapText="1"/>
    </xf>
    <xf numFmtId="0" fontId="30" fillId="3" borderId="0" xfId="0" applyFont="1" applyFill="1" applyBorder="1" applyAlignment="1">
      <alignment horizontal="left" vertical="top"/>
    </xf>
    <xf numFmtId="0" fontId="0" fillId="0" borderId="0" xfId="0" applyAlignment="1">
      <alignment horizontal="center" wrapText="1"/>
    </xf>
    <xf numFmtId="0" fontId="18" fillId="3" borderId="14" xfId="0" applyFont="1" applyFill="1" applyBorder="1" applyAlignment="1"/>
    <xf numFmtId="171" fontId="62" fillId="0" borderId="0" xfId="0" applyNumberFormat="1" applyFont="1"/>
    <xf numFmtId="0" fontId="18" fillId="3" borderId="0" xfId="0" applyFont="1" applyFill="1" applyBorder="1" applyAlignment="1"/>
    <xf numFmtId="0" fontId="3" fillId="3" borderId="0" xfId="0" quotePrefix="1" applyFont="1" applyFill="1" applyBorder="1" applyAlignment="1">
      <alignment horizontal="left" indent="1"/>
    </xf>
    <xf numFmtId="0" fontId="16" fillId="3" borderId="0" xfId="0" applyFont="1" applyFill="1" applyBorder="1" applyAlignment="1">
      <alignment horizontal="left" indent="3"/>
    </xf>
    <xf numFmtId="0" fontId="18" fillId="3" borderId="14" xfId="0" applyFont="1" applyFill="1" applyBorder="1" applyAlignment="1">
      <alignment horizontal="left" vertical="top"/>
    </xf>
    <xf numFmtId="0" fontId="18" fillId="3" borderId="16" xfId="0" applyFont="1" applyFill="1" applyBorder="1" applyAlignment="1">
      <alignment horizontal="left" vertical="top"/>
    </xf>
    <xf numFmtId="0" fontId="18" fillId="3" borderId="0" xfId="0" applyFont="1" applyFill="1" applyBorder="1" applyAlignment="1">
      <alignment horizontal="left" vertical="top"/>
    </xf>
    <xf numFmtId="0" fontId="3" fillId="3" borderId="14" xfId="0" applyFont="1" applyFill="1" applyBorder="1" applyAlignment="1">
      <alignment horizontal="left" vertical="top"/>
    </xf>
    <xf numFmtId="0" fontId="22" fillId="3" borderId="0" xfId="4" applyFont="1" applyFill="1" applyAlignment="1">
      <alignment vertical="top"/>
    </xf>
    <xf numFmtId="0" fontId="16" fillId="3" borderId="0" xfId="0" applyFont="1" applyFill="1" applyBorder="1" applyAlignment="1">
      <alignment horizontal="left" vertical="top"/>
    </xf>
    <xf numFmtId="169" fontId="21" fillId="3" borderId="0" xfId="0" applyNumberFormat="1" applyFont="1" applyFill="1" applyBorder="1" applyAlignment="1">
      <alignment horizontal="right" indent="1"/>
    </xf>
    <xf numFmtId="0" fontId="22" fillId="3" borderId="14" xfId="4" applyFont="1" applyFill="1" applyBorder="1" applyAlignment="1"/>
    <xf numFmtId="171" fontId="0" fillId="0" borderId="0" xfId="0" applyNumberFormat="1" applyFont="1"/>
    <xf numFmtId="170" fontId="0" fillId="0" borderId="0" xfId="0" applyNumberFormat="1" applyFont="1"/>
    <xf numFmtId="0" fontId="2" fillId="2" borderId="0" xfId="2" applyFont="1" applyFill="1" applyBorder="1" applyAlignment="1">
      <alignment horizontal="left" vertical="center" wrapText="1"/>
    </xf>
    <xf numFmtId="0" fontId="37" fillId="3" borderId="0" xfId="0" applyFont="1" applyFill="1" applyAlignment="1">
      <alignment horizontal="justify"/>
    </xf>
    <xf numFmtId="0" fontId="17" fillId="3" borderId="20" xfId="0" applyFont="1" applyFill="1" applyBorder="1" applyAlignment="1">
      <alignment horizontal="center"/>
    </xf>
    <xf numFmtId="170" fontId="20" fillId="3" borderId="0" xfId="0" applyNumberFormat="1" applyFont="1" applyFill="1" applyAlignment="1">
      <alignment horizontal="center" vertical="center"/>
    </xf>
    <xf numFmtId="0" fontId="17" fillId="3" borderId="29" xfId="0" applyFont="1" applyFill="1" applyBorder="1" applyAlignment="1">
      <alignment horizontal="center" vertical="center" wrapText="1"/>
    </xf>
    <xf numFmtId="0" fontId="21" fillId="3" borderId="21" xfId="0" applyFont="1" applyFill="1" applyBorder="1" applyAlignment="1">
      <alignment horizontal="left" vertical="top" wrapText="1"/>
    </xf>
    <xf numFmtId="3" fontId="21" fillId="3" borderId="30" xfId="0" applyNumberFormat="1" applyFont="1" applyFill="1" applyBorder="1" applyAlignment="1">
      <alignment horizontal="right" vertical="top" wrapText="1" indent="1"/>
    </xf>
    <xf numFmtId="0" fontId="17" fillId="3" borderId="20" xfId="0" applyFont="1" applyFill="1" applyBorder="1" applyAlignment="1">
      <alignment horizontal="left"/>
    </xf>
    <xf numFmtId="0" fontId="21" fillId="3" borderId="31" xfId="0" applyFont="1" applyFill="1" applyBorder="1" applyAlignment="1">
      <alignment horizontal="left" vertical="center" wrapText="1"/>
    </xf>
    <xf numFmtId="3" fontId="21" fillId="3" borderId="31" xfId="0" applyNumberFormat="1" applyFont="1" applyFill="1" applyBorder="1" applyAlignment="1">
      <alignment horizontal="center" vertical="center" wrapText="1"/>
    </xf>
    <xf numFmtId="3" fontId="22" fillId="0" borderId="0" xfId="9" applyNumberFormat="1" applyFont="1" applyFill="1" applyBorder="1" applyAlignment="1" applyProtection="1">
      <alignment horizontal="left" vertical="center"/>
    </xf>
    <xf numFmtId="0" fontId="17" fillId="3" borderId="32" xfId="0" applyFont="1" applyFill="1" applyBorder="1" applyAlignment="1">
      <alignment horizontal="center" vertical="top" wrapText="1"/>
    </xf>
    <xf numFmtId="0" fontId="17" fillId="3" borderId="31" xfId="0" applyFont="1" applyFill="1" applyBorder="1" applyAlignment="1">
      <alignment horizontal="left" vertical="top" wrapText="1"/>
    </xf>
    <xf numFmtId="3" fontId="17" fillId="3" borderId="31" xfId="0" applyNumberFormat="1" applyFont="1" applyFill="1" applyBorder="1" applyAlignment="1">
      <alignment horizontal="right" vertical="top" wrapText="1" indent="1"/>
    </xf>
    <xf numFmtId="3" fontId="21" fillId="3" borderId="31" xfId="0" applyNumberFormat="1" applyFont="1" applyFill="1" applyBorder="1" applyAlignment="1">
      <alignment horizontal="right" vertical="center" wrapText="1" indent="1"/>
    </xf>
    <xf numFmtId="0" fontId="17" fillId="3" borderId="20" xfId="0" applyFont="1" applyFill="1" applyBorder="1" applyAlignment="1">
      <alignment horizontal="center" wrapText="1"/>
    </xf>
    <xf numFmtId="0" fontId="3" fillId="3" borderId="0" xfId="9" applyFont="1" applyFill="1" applyBorder="1" applyAlignment="1">
      <alignment horizontal="left" vertical="center"/>
    </xf>
    <xf numFmtId="170" fontId="20" fillId="3" borderId="0" xfId="0" applyNumberFormat="1" applyFont="1" applyFill="1" applyBorder="1" applyAlignment="1">
      <alignment horizontal="center" vertical="center"/>
    </xf>
    <xf numFmtId="0" fontId="3" fillId="3" borderId="31" xfId="9" applyFont="1" applyFill="1" applyBorder="1" applyAlignment="1">
      <alignment horizontal="left" vertical="center" wrapText="1"/>
    </xf>
    <xf numFmtId="3" fontId="3" fillId="3" borderId="31" xfId="3" applyNumberFormat="1" applyFont="1" applyFill="1" applyBorder="1" applyAlignment="1" applyProtection="1">
      <alignment horizontal="right" vertical="center" indent="1"/>
    </xf>
    <xf numFmtId="0" fontId="37" fillId="3" borderId="0" xfId="0" applyFont="1" applyFill="1" applyBorder="1" applyAlignment="1">
      <alignment horizontal="left"/>
    </xf>
    <xf numFmtId="3" fontId="22" fillId="3" borderId="0" xfId="9" applyNumberFormat="1" applyFont="1" applyFill="1" applyBorder="1" applyAlignment="1" applyProtection="1">
      <alignment horizontal="left" vertical="center"/>
    </xf>
    <xf numFmtId="0" fontId="18" fillId="3" borderId="31" xfId="9" applyFont="1" applyFill="1" applyBorder="1" applyAlignment="1">
      <alignment horizontal="left" vertical="center" wrapText="1"/>
    </xf>
    <xf numFmtId="3" fontId="18" fillId="3" borderId="31" xfId="3" applyNumberFormat="1" applyFont="1" applyFill="1" applyBorder="1" applyAlignment="1" applyProtection="1">
      <alignment horizontal="right" vertical="center" indent="1"/>
    </xf>
    <xf numFmtId="3" fontId="30" fillId="3" borderId="33" xfId="9" applyNumberFormat="1" applyFont="1" applyFill="1" applyBorder="1" applyAlignment="1" applyProtection="1">
      <alignment horizontal="left" vertical="center" wrapText="1"/>
    </xf>
    <xf numFmtId="3" fontId="30" fillId="0" borderId="33" xfId="9" applyNumberFormat="1" applyFont="1" applyFill="1" applyBorder="1" applyAlignment="1" applyProtection="1">
      <alignment horizontal="left" vertical="center" wrapText="1"/>
    </xf>
    <xf numFmtId="0" fontId="18" fillId="3" borderId="0" xfId="9" applyFont="1" applyFill="1" applyBorder="1" applyAlignment="1">
      <alignment vertical="center"/>
    </xf>
    <xf numFmtId="0" fontId="22" fillId="3" borderId="0" xfId="9" applyFont="1" applyFill="1" applyBorder="1" applyAlignment="1">
      <alignment vertical="center"/>
    </xf>
    <xf numFmtId="0" fontId="22" fillId="3" borderId="0" xfId="9" applyFont="1" applyFill="1" applyBorder="1" applyAlignment="1">
      <alignment horizontal="left" vertical="center" indent="3"/>
    </xf>
    <xf numFmtId="0" fontId="22" fillId="3" borderId="0" xfId="9" applyFont="1" applyFill="1" applyBorder="1" applyAlignment="1">
      <alignment horizontal="left" vertical="center"/>
    </xf>
    <xf numFmtId="0" fontId="22" fillId="3" borderId="16" xfId="9" applyFont="1" applyFill="1" applyBorder="1" applyAlignment="1">
      <alignment horizontal="left" vertical="center" indent="3"/>
    </xf>
    <xf numFmtId="0" fontId="18" fillId="3" borderId="3" xfId="9" applyFont="1" applyFill="1" applyBorder="1" applyAlignment="1">
      <alignment vertical="center"/>
    </xf>
    <xf numFmtId="0" fontId="22" fillId="3" borderId="0" xfId="9" applyFont="1" applyFill="1" applyAlignment="1">
      <alignment vertical="center"/>
    </xf>
    <xf numFmtId="0" fontId="22" fillId="3" borderId="0" xfId="9" applyFont="1" applyFill="1" applyAlignment="1">
      <alignment horizontal="left" vertical="center" indent="3"/>
    </xf>
    <xf numFmtId="0" fontId="22" fillId="3" borderId="0" xfId="9" applyFont="1" applyFill="1" applyAlignment="1">
      <alignment horizontal="left" vertical="center"/>
    </xf>
    <xf numFmtId="0" fontId="20" fillId="3" borderId="0" xfId="0" applyFont="1" applyFill="1" applyAlignment="1">
      <alignment horizontal="right"/>
    </xf>
    <xf numFmtId="3" fontId="20" fillId="3" borderId="0" xfId="0" applyNumberFormat="1" applyFont="1" applyFill="1" applyAlignment="1">
      <alignment horizontal="center" vertical="center"/>
    </xf>
    <xf numFmtId="3" fontId="21" fillId="3" borderId="16" xfId="0" applyNumberFormat="1" applyFont="1" applyFill="1" applyBorder="1" applyAlignment="1">
      <alignment horizontal="right" vertical="top" wrapText="1" indent="1"/>
    </xf>
    <xf numFmtId="0" fontId="20" fillId="3" borderId="16" xfId="0" applyFont="1" applyFill="1" applyBorder="1" applyAlignment="1">
      <alignment horizontal="right"/>
    </xf>
    <xf numFmtId="3" fontId="20" fillId="3" borderId="16" xfId="0" applyNumberFormat="1" applyFont="1" applyFill="1" applyBorder="1" applyAlignment="1">
      <alignment horizontal="center" vertical="center"/>
    </xf>
    <xf numFmtId="170" fontId="20" fillId="3" borderId="15" xfId="0" applyNumberFormat="1" applyFont="1" applyFill="1" applyBorder="1" applyAlignment="1">
      <alignment horizontal="center" vertical="center"/>
    </xf>
    <xf numFmtId="3" fontId="20" fillId="3" borderId="0" xfId="0" applyNumberFormat="1" applyFont="1" applyFill="1" applyBorder="1" applyAlignment="1">
      <alignment horizontal="center" vertical="center"/>
    </xf>
    <xf numFmtId="1" fontId="20" fillId="3" borderId="0" xfId="0" applyNumberFormat="1" applyFont="1" applyFill="1" applyBorder="1" applyAlignment="1">
      <alignment horizontal="center" vertical="center"/>
    </xf>
    <xf numFmtId="3" fontId="30" fillId="3" borderId="3" xfId="9" applyNumberFormat="1" applyFont="1" applyFill="1" applyBorder="1" applyAlignment="1" applyProtection="1">
      <alignment horizontal="left" vertical="center" wrapText="1"/>
    </xf>
    <xf numFmtId="1" fontId="18" fillId="3" borderId="3" xfId="9" applyNumberFormat="1" applyFont="1" applyFill="1" applyBorder="1" applyAlignment="1">
      <alignment vertical="center"/>
    </xf>
    <xf numFmtId="0" fontId="20" fillId="3" borderId="3" xfId="0" applyFont="1" applyFill="1" applyBorder="1" applyAlignment="1">
      <alignment horizontal="right"/>
    </xf>
    <xf numFmtId="3" fontId="16" fillId="3" borderId="3" xfId="9" applyNumberFormat="1" applyFont="1" applyFill="1" applyBorder="1" applyAlignment="1">
      <alignment vertical="center"/>
    </xf>
    <xf numFmtId="0" fontId="18" fillId="3" borderId="3" xfId="10" applyFont="1" applyFill="1" applyBorder="1" applyAlignment="1">
      <alignment horizontal="left" vertical="center" wrapText="1"/>
    </xf>
    <xf numFmtId="0" fontId="3" fillId="3" borderId="0" xfId="9" applyFont="1" applyFill="1" applyBorder="1" applyAlignment="1">
      <alignment horizontal="left" vertical="center" indent="1"/>
    </xf>
    <xf numFmtId="0" fontId="3" fillId="3" borderId="0" xfId="9" applyFont="1" applyFill="1" applyBorder="1" applyAlignment="1">
      <alignment horizontal="left" vertical="center" indent="3"/>
    </xf>
    <xf numFmtId="0" fontId="18" fillId="3" borderId="16" xfId="10" applyFont="1" applyFill="1" applyBorder="1" applyAlignment="1">
      <alignment horizontal="left" vertical="center"/>
    </xf>
    <xf numFmtId="0" fontId="3" fillId="3" borderId="0" xfId="9" applyFont="1" applyFill="1" applyBorder="1" applyAlignment="1">
      <alignment horizontal="left" vertical="center" wrapText="1"/>
    </xf>
    <xf numFmtId="0" fontId="22" fillId="3" borderId="0" xfId="10" applyFont="1" applyFill="1" applyAlignment="1">
      <alignment vertical="center"/>
    </xf>
    <xf numFmtId="0" fontId="17" fillId="3" borderId="15" xfId="0" applyFont="1" applyFill="1" applyBorder="1" applyAlignment="1">
      <alignment horizontal="center" vertical="top"/>
    </xf>
    <xf numFmtId="3" fontId="33" fillId="0" borderId="34" xfId="0" applyNumberFormat="1" applyFont="1" applyBorder="1" applyAlignment="1">
      <alignment horizontal="center" vertical="top" wrapText="1"/>
    </xf>
    <xf numFmtId="2" fontId="33" fillId="0" borderId="0" xfId="0" applyNumberFormat="1" applyFont="1"/>
    <xf numFmtId="2" fontId="0" fillId="0" borderId="0" xfId="0" applyNumberFormat="1"/>
    <xf numFmtId="2" fontId="33" fillId="0" borderId="14" xfId="0" applyNumberFormat="1" applyFont="1" applyBorder="1"/>
    <xf numFmtId="2" fontId="0" fillId="0" borderId="16" xfId="0" applyNumberFormat="1" applyBorder="1"/>
    <xf numFmtId="173" fontId="33" fillId="0" borderId="0" xfId="0" applyNumberFormat="1" applyFont="1"/>
    <xf numFmtId="2" fontId="0" fillId="0" borderId="14" xfId="0" applyNumberFormat="1" applyBorder="1"/>
    <xf numFmtId="2" fontId="0" fillId="0" borderId="0" xfId="0" applyNumberFormat="1" applyBorder="1"/>
    <xf numFmtId="2" fontId="33" fillId="0" borderId="16" xfId="0" applyNumberFormat="1" applyFont="1" applyBorder="1"/>
    <xf numFmtId="0" fontId="0" fillId="0" borderId="14" xfId="0" applyBorder="1"/>
    <xf numFmtId="0" fontId="7" fillId="0" borderId="0" xfId="7" applyFont="1" applyFill="1" applyBorder="1"/>
    <xf numFmtId="3" fontId="33" fillId="0" borderId="35" xfId="0" applyNumberFormat="1" applyFont="1" applyBorder="1" applyAlignment="1">
      <alignment horizontal="center" vertical="top" wrapText="1"/>
    </xf>
    <xf numFmtId="3" fontId="33" fillId="0" borderId="36" xfId="0" applyNumberFormat="1" applyFont="1" applyBorder="1" applyAlignment="1">
      <alignment horizontal="center" vertical="top" wrapText="1"/>
    </xf>
    <xf numFmtId="0" fontId="30" fillId="0" borderId="0" xfId="0" quotePrefix="1" applyFont="1" applyFill="1" applyBorder="1" applyAlignment="1">
      <alignment horizontal="left" indent="3"/>
    </xf>
    <xf numFmtId="0" fontId="18" fillId="3" borderId="0" xfId="0" applyFont="1" applyFill="1" applyBorder="1" applyAlignment="1">
      <alignment horizontal="left" vertical="center"/>
    </xf>
    <xf numFmtId="2" fontId="33" fillId="0" borderId="0" xfId="0" applyNumberFormat="1" applyFont="1" applyBorder="1"/>
    <xf numFmtId="166" fontId="3" fillId="0" borderId="0" xfId="1" applyNumberFormat="1" applyFont="1" applyFill="1" applyBorder="1" applyAlignment="1">
      <alignment horizontal="right" indent="1"/>
    </xf>
    <xf numFmtId="168" fontId="0" fillId="0" borderId="16" xfId="0" applyNumberFormat="1" applyFill="1" applyBorder="1" applyAlignment="1">
      <alignment horizontal="right" indent="1"/>
    </xf>
    <xf numFmtId="0" fontId="49" fillId="0" borderId="0" xfId="7" applyFont="1" applyBorder="1"/>
    <xf numFmtId="0" fontId="49" fillId="0" borderId="0" xfId="7" applyFont="1"/>
    <xf numFmtId="0" fontId="49" fillId="0" borderId="0" xfId="7" applyFont="1" applyAlignment="1">
      <alignment horizontal="left"/>
    </xf>
    <xf numFmtId="0" fontId="7" fillId="0" borderId="0" xfId="6" applyFont="1" applyFill="1" applyBorder="1" applyAlignment="1"/>
    <xf numFmtId="3" fontId="33" fillId="0" borderId="37" xfId="0" applyNumberFormat="1" applyFont="1" applyBorder="1" applyAlignment="1">
      <alignment horizontal="center" vertical="top" wrapText="1"/>
    </xf>
    <xf numFmtId="3" fontId="33" fillId="0" borderId="38" xfId="0" applyNumberFormat="1" applyFont="1" applyBorder="1" applyAlignment="1">
      <alignment horizontal="center" vertical="top" wrapText="1"/>
    </xf>
    <xf numFmtId="0" fontId="18" fillId="3" borderId="3" xfId="0" applyFont="1" applyFill="1" applyBorder="1" applyAlignment="1">
      <alignment horizontal="left" vertical="top"/>
    </xf>
    <xf numFmtId="167" fontId="64" fillId="3" borderId="18" xfId="1" applyNumberFormat="1" applyFont="1" applyFill="1" applyBorder="1"/>
    <xf numFmtId="0" fontId="65" fillId="3" borderId="0" xfId="4" applyFont="1" applyFill="1" applyAlignment="1"/>
    <xf numFmtId="0" fontId="33" fillId="0" borderId="37" xfId="0" applyFont="1" applyBorder="1" applyAlignment="1">
      <alignment horizontal="center" vertical="top" wrapText="1"/>
    </xf>
    <xf numFmtId="0" fontId="33" fillId="0" borderId="38" xfId="0" applyFont="1" applyBorder="1" applyAlignment="1">
      <alignment horizontal="center" vertical="top" wrapText="1"/>
    </xf>
    <xf numFmtId="0" fontId="33" fillId="0" borderId="3" xfId="0" applyFont="1" applyBorder="1" applyAlignment="1">
      <alignment horizontal="center" vertical="top" wrapText="1"/>
    </xf>
    <xf numFmtId="170" fontId="33" fillId="0" borderId="14" xfId="0" applyNumberFormat="1" applyFont="1" applyBorder="1"/>
    <xf numFmtId="170" fontId="0" fillId="0" borderId="16" xfId="0" applyNumberFormat="1" applyBorder="1"/>
    <xf numFmtId="170" fontId="0" fillId="0" borderId="14" xfId="0" applyNumberFormat="1" applyBorder="1"/>
    <xf numFmtId="170" fontId="0" fillId="0" borderId="0" xfId="0" applyNumberFormat="1" applyBorder="1"/>
    <xf numFmtId="170" fontId="33" fillId="0" borderId="16" xfId="0" applyNumberFormat="1" applyFont="1" applyBorder="1"/>
    <xf numFmtId="170" fontId="33" fillId="0" borderId="0" xfId="0" applyNumberFormat="1" applyFont="1" applyBorder="1"/>
    <xf numFmtId="2" fontId="33" fillId="0" borderId="3" xfId="0" applyNumberFormat="1" applyFont="1" applyBorder="1"/>
    <xf numFmtId="2" fontId="3" fillId="0" borderId="14" xfId="0" applyNumberFormat="1" applyFont="1" applyFill="1" applyBorder="1"/>
    <xf numFmtId="0" fontId="3" fillId="0" borderId="0" xfId="2" applyFont="1" applyFill="1" applyAlignment="1"/>
    <xf numFmtId="0" fontId="0" fillId="0" borderId="0" xfId="0" applyFill="1"/>
    <xf numFmtId="0" fontId="3" fillId="0" borderId="0" xfId="4" applyFont="1" applyFill="1" applyAlignment="1"/>
    <xf numFmtId="0" fontId="17" fillId="0" borderId="14" xfId="0" applyFont="1" applyFill="1" applyBorder="1" applyAlignment="1">
      <alignment horizontal="center" vertical="center"/>
    </xf>
    <xf numFmtId="2" fontId="17" fillId="0" borderId="14" xfId="0" applyNumberFormat="1" applyFont="1" applyFill="1" applyBorder="1" applyAlignment="1">
      <alignment horizontal="right"/>
    </xf>
    <xf numFmtId="2" fontId="3"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2" fontId="3" fillId="0" borderId="16" xfId="0" applyNumberFormat="1" applyFont="1" applyFill="1" applyBorder="1" applyAlignment="1">
      <alignment horizontal="right"/>
    </xf>
    <xf numFmtId="165" fontId="17" fillId="0" borderId="16" xfId="0" applyNumberFormat="1" applyFont="1" applyFill="1" applyBorder="1" applyAlignment="1">
      <alignment horizontal="right"/>
    </xf>
    <xf numFmtId="2" fontId="3" fillId="0" borderId="14" xfId="0" applyNumberFormat="1" applyFont="1" applyFill="1" applyBorder="1" applyAlignment="1">
      <alignment horizontal="right"/>
    </xf>
    <xf numFmtId="165" fontId="3" fillId="0" borderId="0" xfId="0" applyNumberFormat="1" applyFont="1" applyFill="1" applyBorder="1" applyAlignment="1">
      <alignment horizontal="right"/>
    </xf>
    <xf numFmtId="165" fontId="21" fillId="0" borderId="16" xfId="0" applyNumberFormat="1" applyFont="1" applyFill="1" applyBorder="1" applyAlignment="1">
      <alignment horizontal="right"/>
    </xf>
    <xf numFmtId="2" fontId="18" fillId="0" borderId="16" xfId="0" applyNumberFormat="1" applyFont="1" applyFill="1" applyBorder="1" applyAlignment="1">
      <alignment horizontal="right" vertical="center"/>
    </xf>
    <xf numFmtId="2" fontId="3" fillId="0" borderId="14" xfId="0" applyNumberFormat="1" applyFont="1" applyFill="1" applyBorder="1" applyAlignment="1"/>
    <xf numFmtId="166" fontId="3" fillId="0" borderId="0" xfId="8" applyNumberFormat="1" applyFont="1" applyFill="1" applyBorder="1" applyAlignment="1">
      <alignment horizontal="right"/>
    </xf>
    <xf numFmtId="168" fontId="21" fillId="0" borderId="16" xfId="0" applyNumberFormat="1" applyFont="1" applyFill="1" applyBorder="1" applyAlignment="1">
      <alignment horizontal="right"/>
    </xf>
    <xf numFmtId="0" fontId="8" fillId="0" borderId="0" xfId="0" applyFont="1" applyAlignment="1">
      <alignment vertical="center"/>
    </xf>
    <xf numFmtId="3" fontId="69" fillId="0" borderId="40" xfId="0" applyNumberFormat="1" applyFont="1" applyBorder="1" applyAlignment="1">
      <alignment horizontal="center" vertical="center"/>
    </xf>
    <xf numFmtId="166" fontId="69" fillId="0" borderId="40" xfId="0" applyNumberFormat="1" applyFont="1" applyBorder="1" applyAlignment="1">
      <alignment horizontal="center" vertical="center"/>
    </xf>
    <xf numFmtId="0" fontId="66" fillId="0" borderId="43" xfId="0" applyFont="1" applyFill="1" applyBorder="1" applyAlignment="1">
      <alignment horizontal="center" vertical="center"/>
    </xf>
    <xf numFmtId="0" fontId="70" fillId="0" borderId="43" xfId="0" applyFont="1" applyBorder="1" applyAlignment="1">
      <alignment horizontal="center" vertical="center"/>
    </xf>
    <xf numFmtId="3" fontId="71" fillId="0" borderId="43" xfId="0" applyNumberFormat="1" applyFont="1" applyBorder="1" applyAlignment="1">
      <alignment horizontal="center" vertical="center"/>
    </xf>
    <xf numFmtId="166" fontId="71" fillId="0" borderId="43" xfId="0" applyNumberFormat="1" applyFont="1" applyBorder="1" applyAlignment="1">
      <alignment horizontal="center" vertical="center"/>
    </xf>
    <xf numFmtId="0" fontId="0" fillId="0" borderId="0" xfId="0" applyBorder="1"/>
    <xf numFmtId="0" fontId="64" fillId="0" borderId="0" xfId="0" applyFont="1" applyFill="1" applyBorder="1" applyAlignment="1">
      <alignment horizontal="left" vertical="center"/>
    </xf>
    <xf numFmtId="0" fontId="66" fillId="0" borderId="0" xfId="0" applyFont="1" applyFill="1" applyBorder="1" applyAlignment="1">
      <alignment horizontal="center" vertical="center"/>
    </xf>
    <xf numFmtId="0" fontId="64" fillId="0" borderId="45" xfId="0" applyFont="1" applyBorder="1" applyAlignment="1">
      <alignment vertical="center"/>
    </xf>
    <xf numFmtId="0" fontId="8" fillId="0" borderId="46" xfId="0" applyFont="1" applyBorder="1" applyAlignment="1">
      <alignment vertical="center"/>
    </xf>
    <xf numFmtId="3" fontId="7" fillId="0" borderId="47" xfId="0" applyNumberFormat="1" applyFont="1" applyBorder="1" applyAlignment="1">
      <alignment horizontal="center" vertical="center"/>
    </xf>
    <xf numFmtId="166" fontId="7" fillId="0" borderId="39" xfId="0" applyNumberFormat="1" applyFont="1" applyBorder="1" applyAlignment="1">
      <alignment horizontal="center" vertical="center" wrapText="1"/>
    </xf>
    <xf numFmtId="0" fontId="7" fillId="0" borderId="39" xfId="0" applyFont="1" applyBorder="1" applyAlignment="1">
      <alignment vertical="center"/>
    </xf>
    <xf numFmtId="0" fontId="64" fillId="0" borderId="41" xfId="0" applyFont="1" applyBorder="1" applyAlignment="1">
      <alignment vertical="center"/>
    </xf>
    <xf numFmtId="0" fontId="72" fillId="6" borderId="42" xfId="0" applyFont="1" applyFill="1" applyBorder="1" applyAlignment="1">
      <alignment horizontal="left" vertical="center"/>
    </xf>
    <xf numFmtId="0" fontId="8" fillId="6" borderId="44" xfId="0" applyFont="1" applyFill="1" applyBorder="1" applyAlignment="1">
      <alignment vertical="center"/>
    </xf>
    <xf numFmtId="0" fontId="72" fillId="6" borderId="43" xfId="0" applyFont="1" applyFill="1" applyBorder="1" applyAlignment="1">
      <alignment horizontal="left" vertical="center"/>
    </xf>
    <xf numFmtId="0" fontId="72" fillId="0" borderId="0" xfId="0" applyFont="1" applyBorder="1" applyAlignment="1">
      <alignment vertical="center"/>
    </xf>
    <xf numFmtId="0" fontId="72" fillId="0" borderId="48" xfId="0" applyFont="1" applyBorder="1" applyAlignment="1">
      <alignment vertical="center"/>
    </xf>
    <xf numFmtId="3" fontId="72" fillId="0" borderId="49" xfId="0" applyNumberFormat="1" applyFont="1" applyBorder="1" applyAlignment="1">
      <alignment vertical="center"/>
    </xf>
    <xf numFmtId="166" fontId="72" fillId="0" borderId="0" xfId="0" applyNumberFormat="1" applyFont="1" applyBorder="1" applyAlignment="1">
      <alignment vertical="center"/>
    </xf>
    <xf numFmtId="0" fontId="72" fillId="0" borderId="33" xfId="0" applyFont="1" applyBorder="1" applyAlignment="1">
      <alignment vertical="center"/>
    </xf>
    <xf numFmtId="49" fontId="72" fillId="6" borderId="50" xfId="0" quotePrefix="1" applyNumberFormat="1" applyFont="1" applyFill="1" applyBorder="1" applyAlignment="1">
      <alignment vertical="center"/>
    </xf>
    <xf numFmtId="49" fontId="72" fillId="6" borderId="51" xfId="0" applyNumberFormat="1" applyFont="1" applyFill="1" applyBorder="1" applyAlignment="1">
      <alignment vertical="center"/>
    </xf>
    <xf numFmtId="0" fontId="72" fillId="6" borderId="51" xfId="0" applyNumberFormat="1" applyFont="1" applyFill="1" applyBorder="1" applyAlignment="1">
      <alignment vertical="center"/>
    </xf>
    <xf numFmtId="0" fontId="72" fillId="0" borderId="52" xfId="0" applyFont="1" applyBorder="1" applyAlignment="1">
      <alignment vertical="center"/>
    </xf>
    <xf numFmtId="0" fontId="72" fillId="0" borderId="51" xfId="0" applyFont="1" applyBorder="1" applyAlignment="1">
      <alignment vertical="center"/>
    </xf>
    <xf numFmtId="3" fontId="72" fillId="0" borderId="53" xfId="0" applyNumberFormat="1" applyFont="1" applyBorder="1" applyAlignment="1">
      <alignment vertical="center"/>
    </xf>
    <xf numFmtId="166" fontId="72" fillId="0" borderId="52" xfId="0" applyNumberFormat="1" applyFont="1" applyBorder="1" applyAlignment="1">
      <alignment vertical="center"/>
    </xf>
    <xf numFmtId="0" fontId="72" fillId="0" borderId="50" xfId="0" applyFont="1" applyBorder="1" applyAlignment="1">
      <alignment vertical="center"/>
    </xf>
    <xf numFmtId="0" fontId="72" fillId="6" borderId="54" xfId="0" applyFont="1" applyFill="1" applyBorder="1" applyAlignment="1">
      <alignment horizontal="left" vertical="center"/>
    </xf>
    <xf numFmtId="0" fontId="72" fillId="6" borderId="55" xfId="0" applyFont="1" applyFill="1" applyBorder="1" applyAlignment="1">
      <alignment vertical="center"/>
    </xf>
    <xf numFmtId="0" fontId="72" fillId="6" borderId="55" xfId="0" applyFont="1" applyFill="1" applyBorder="1" applyAlignment="1">
      <alignment horizontal="left" vertical="center"/>
    </xf>
    <xf numFmtId="0" fontId="72" fillId="0" borderId="56" xfId="0" applyFont="1" applyBorder="1" applyAlignment="1">
      <alignment vertical="center"/>
    </xf>
    <xf numFmtId="0" fontId="72" fillId="0" borderId="55" xfId="0" applyFont="1" applyBorder="1" applyAlignment="1">
      <alignment vertical="center"/>
    </xf>
    <xf numFmtId="3" fontId="72" fillId="0" borderId="57" xfId="0" applyNumberFormat="1" applyFont="1" applyBorder="1" applyAlignment="1">
      <alignment vertical="center"/>
    </xf>
    <xf numFmtId="166" fontId="72" fillId="0" borderId="56" xfId="0" applyNumberFormat="1" applyFont="1" applyBorder="1" applyAlignment="1">
      <alignment vertical="center"/>
    </xf>
    <xf numFmtId="0" fontId="72" fillId="0" borderId="54" xfId="0" applyFont="1" applyBorder="1" applyAlignment="1">
      <alignment vertical="center"/>
    </xf>
    <xf numFmtId="49" fontId="72" fillId="6" borderId="33" xfId="0" quotePrefix="1" applyNumberFormat="1" applyFont="1" applyFill="1" applyBorder="1" applyAlignment="1">
      <alignment vertical="center"/>
    </xf>
    <xf numFmtId="49" fontId="72" fillId="6" borderId="0" xfId="0" applyNumberFormat="1" applyFont="1" applyFill="1" applyBorder="1" applyAlignment="1">
      <alignment vertical="center"/>
    </xf>
    <xf numFmtId="0" fontId="72" fillId="6" borderId="48" xfId="0" applyNumberFormat="1" applyFont="1" applyFill="1" applyBorder="1" applyAlignment="1">
      <alignment vertical="center"/>
    </xf>
    <xf numFmtId="3" fontId="72" fillId="0" borderId="27" xfId="0" applyNumberFormat="1" applyFont="1" applyBorder="1" applyAlignment="1">
      <alignment vertical="center"/>
    </xf>
    <xf numFmtId="49" fontId="72" fillId="3" borderId="33" xfId="0" quotePrefix="1" applyNumberFormat="1" applyFont="1" applyFill="1" applyBorder="1" applyAlignment="1">
      <alignment vertical="center"/>
    </xf>
    <xf numFmtId="49" fontId="72" fillId="3" borderId="0" xfId="0" applyNumberFormat="1" applyFont="1" applyFill="1" applyBorder="1" applyAlignment="1">
      <alignment horizontal="left" vertical="center"/>
    </xf>
    <xf numFmtId="49" fontId="72" fillId="6" borderId="0" xfId="0" applyNumberFormat="1" applyFont="1" applyFill="1" applyBorder="1" applyAlignment="1">
      <alignment horizontal="left" vertical="center"/>
    </xf>
    <xf numFmtId="49" fontId="72" fillId="6" borderId="52" xfId="0" applyNumberFormat="1" applyFont="1" applyFill="1" applyBorder="1" applyAlignment="1">
      <alignment horizontal="left" vertical="center"/>
    </xf>
    <xf numFmtId="0" fontId="72" fillId="6" borderId="51" xfId="0" applyFont="1" applyFill="1" applyBorder="1" applyAlignment="1">
      <alignment vertical="center"/>
    </xf>
    <xf numFmtId="49" fontId="72" fillId="6" borderId="54" xfId="0" quotePrefix="1" applyNumberFormat="1" applyFont="1" applyFill="1" applyBorder="1" applyAlignment="1">
      <alignment vertical="center"/>
    </xf>
    <xf numFmtId="49" fontId="72" fillId="6" borderId="56" xfId="0" applyNumberFormat="1" applyFont="1" applyFill="1" applyBorder="1" applyAlignment="1">
      <alignment vertical="center"/>
    </xf>
    <xf numFmtId="0" fontId="72" fillId="6" borderId="55" xfId="0" applyNumberFormat="1" applyFont="1" applyFill="1" applyBorder="1" applyAlignment="1">
      <alignment vertical="center"/>
    </xf>
    <xf numFmtId="49" fontId="72" fillId="0" borderId="33" xfId="0" quotePrefix="1" applyNumberFormat="1" applyFont="1" applyFill="1" applyBorder="1" applyAlignment="1">
      <alignment vertical="center"/>
    </xf>
    <xf numFmtId="49" fontId="72" fillId="0" borderId="0" xfId="0" applyNumberFormat="1" applyFont="1" applyFill="1" applyBorder="1" applyAlignment="1">
      <alignment vertical="center"/>
    </xf>
    <xf numFmtId="0" fontId="72" fillId="0" borderId="0" xfId="0" applyFont="1" applyFill="1" applyBorder="1" applyAlignment="1">
      <alignment vertical="center"/>
    </xf>
    <xf numFmtId="0" fontId="72" fillId="6" borderId="48" xfId="0" applyFont="1" applyFill="1" applyBorder="1" applyAlignment="1">
      <alignment vertical="center"/>
    </xf>
    <xf numFmtId="0" fontId="72" fillId="0" borderId="48" xfId="0" applyNumberFormat="1" applyFont="1" applyFill="1" applyBorder="1" applyAlignment="1">
      <alignment vertical="center"/>
    </xf>
    <xf numFmtId="49" fontId="72" fillId="6" borderId="33" xfId="0" quotePrefix="1" applyNumberFormat="1" applyFont="1" applyFill="1" applyBorder="1" applyAlignment="1">
      <alignment horizontal="left" vertical="center"/>
    </xf>
    <xf numFmtId="49" fontId="72" fillId="0" borderId="50" xfId="0" quotePrefix="1" applyNumberFormat="1" applyFont="1" applyFill="1" applyBorder="1" applyAlignment="1">
      <alignment vertical="center"/>
    </xf>
    <xf numFmtId="0" fontId="72" fillId="0" borderId="51" xfId="0" applyNumberFormat="1" applyFont="1" applyFill="1" applyBorder="1" applyAlignment="1">
      <alignment vertical="center"/>
    </xf>
    <xf numFmtId="49" fontId="72" fillId="6" borderId="54" xfId="0" quotePrefix="1" applyNumberFormat="1" applyFont="1" applyFill="1" applyBorder="1" applyAlignment="1">
      <alignment vertical="top"/>
    </xf>
    <xf numFmtId="49" fontId="72" fillId="6" borderId="56" xfId="0" applyNumberFormat="1" applyFont="1" applyFill="1" applyBorder="1" applyAlignment="1">
      <alignment vertical="top"/>
    </xf>
    <xf numFmtId="0" fontId="72" fillId="6" borderId="55" xfId="0" applyNumberFormat="1" applyFont="1" applyFill="1" applyBorder="1" applyAlignment="1">
      <alignment vertical="top"/>
    </xf>
    <xf numFmtId="0" fontId="72" fillId="0" borderId="55" xfId="0" applyFont="1" applyBorder="1" applyAlignment="1">
      <alignment vertical="top" wrapText="1"/>
    </xf>
    <xf numFmtId="3" fontId="72" fillId="0" borderId="57" xfId="0" applyNumberFormat="1" applyFont="1" applyBorder="1" applyAlignment="1">
      <alignment vertical="top" wrapText="1"/>
    </xf>
    <xf numFmtId="166" fontId="72" fillId="0" borderId="56" xfId="0" applyNumberFormat="1" applyFont="1" applyBorder="1" applyAlignment="1">
      <alignment vertical="top" wrapText="1"/>
    </xf>
    <xf numFmtId="49" fontId="72" fillId="6" borderId="48" xfId="0" applyNumberFormat="1" applyFont="1" applyFill="1" applyBorder="1" applyAlignment="1">
      <alignment vertical="center"/>
    </xf>
    <xf numFmtId="0" fontId="8" fillId="0" borderId="50" xfId="0" applyFont="1" applyBorder="1" applyAlignment="1">
      <alignment vertical="center"/>
    </xf>
    <xf numFmtId="0" fontId="8" fillId="0" borderId="52" xfId="0" applyFont="1" applyBorder="1" applyAlignment="1">
      <alignment vertical="center"/>
    </xf>
    <xf numFmtId="49" fontId="72" fillId="6" borderId="58" xfId="0" quotePrefix="1" applyNumberFormat="1" applyFont="1" applyFill="1" applyBorder="1" applyAlignment="1">
      <alignment vertical="center"/>
    </xf>
    <xf numFmtId="49" fontId="72" fillId="6" borderId="59" xfId="0" applyNumberFormat="1" applyFont="1" applyFill="1" applyBorder="1" applyAlignment="1">
      <alignment horizontal="left" vertical="center"/>
    </xf>
    <xf numFmtId="0" fontId="72" fillId="6" borderId="60" xfId="0" applyFont="1" applyFill="1" applyBorder="1" applyAlignment="1">
      <alignment vertical="center"/>
    </xf>
    <xf numFmtId="0" fontId="72" fillId="0" borderId="59" xfId="0" applyFont="1" applyBorder="1" applyAlignment="1">
      <alignment vertical="center"/>
    </xf>
    <xf numFmtId="0" fontId="72" fillId="0" borderId="60" xfId="0" applyFont="1" applyBorder="1" applyAlignment="1">
      <alignment vertical="center"/>
    </xf>
    <xf numFmtId="3" fontId="72" fillId="0" borderId="61" xfId="0" applyNumberFormat="1" applyFont="1" applyBorder="1" applyAlignment="1">
      <alignment vertical="center"/>
    </xf>
    <xf numFmtId="166" fontId="72" fillId="0" borderId="59" xfId="0" applyNumberFormat="1" applyFont="1" applyBorder="1" applyAlignment="1">
      <alignment vertical="center"/>
    </xf>
    <xf numFmtId="0" fontId="72" fillId="0" borderId="58" xfId="0" applyFont="1" applyBorder="1" applyAlignment="1">
      <alignment vertical="center"/>
    </xf>
    <xf numFmtId="0" fontId="8" fillId="3" borderId="0" xfId="0" quotePrefix="1" applyNumberFormat="1" applyFont="1" applyFill="1" applyBorder="1" applyAlignment="1">
      <alignment vertical="center"/>
    </xf>
    <xf numFmtId="0" fontId="72" fillId="3" borderId="0" xfId="0" applyNumberFormat="1" applyFont="1" applyFill="1" applyBorder="1" applyAlignment="1">
      <alignment vertical="center"/>
    </xf>
    <xf numFmtId="0" fontId="72" fillId="3" borderId="0" xfId="0" quotePrefix="1" applyNumberFormat="1" applyFont="1" applyFill="1" applyBorder="1" applyAlignment="1">
      <alignment vertical="center"/>
    </xf>
    <xf numFmtId="0" fontId="72" fillId="0" borderId="0" xfId="0" applyFont="1" applyAlignment="1">
      <alignment vertical="center"/>
    </xf>
    <xf numFmtId="3" fontId="72" fillId="0" borderId="0" xfId="0" applyNumberFormat="1" applyFont="1" applyAlignment="1">
      <alignment vertical="center"/>
    </xf>
    <xf numFmtId="166" fontId="72" fillId="0" borderId="0" xfId="0" applyNumberFormat="1" applyFont="1" applyAlignment="1">
      <alignment vertical="center"/>
    </xf>
    <xf numFmtId="0" fontId="64" fillId="0" borderId="45" xfId="0" applyFont="1" applyFill="1" applyBorder="1" applyAlignment="1">
      <alignment horizontal="left" vertical="center"/>
    </xf>
    <xf numFmtId="0" fontId="66" fillId="0" borderId="45" xfId="0" applyFont="1" applyFill="1" applyBorder="1" applyAlignment="1">
      <alignment horizontal="center" vertical="center"/>
    </xf>
    <xf numFmtId="166" fontId="7" fillId="0" borderId="39" xfId="0" applyNumberFormat="1" applyFont="1" applyBorder="1" applyAlignment="1">
      <alignment horizontal="center" vertical="center"/>
    </xf>
    <xf numFmtId="0" fontId="64" fillId="0" borderId="39" xfId="0" applyFont="1" applyBorder="1" applyAlignment="1">
      <alignment vertical="center"/>
    </xf>
    <xf numFmtId="0" fontId="72" fillId="7" borderId="42" xfId="0" applyNumberFormat="1" applyFont="1" applyFill="1" applyBorder="1" applyAlignment="1">
      <alignment horizontal="left" vertical="center"/>
    </xf>
    <xf numFmtId="0" fontId="72" fillId="7" borderId="44" xfId="0" applyNumberFormat="1" applyFont="1" applyFill="1" applyBorder="1" applyAlignment="1">
      <alignment horizontal="left" vertical="center"/>
    </xf>
    <xf numFmtId="0" fontId="72" fillId="0" borderId="43" xfId="0" applyFont="1" applyBorder="1" applyAlignment="1">
      <alignment vertical="center"/>
    </xf>
    <xf numFmtId="0" fontId="72" fillId="0" borderId="44" xfId="0" applyFont="1" applyBorder="1" applyAlignment="1">
      <alignment vertical="center"/>
    </xf>
    <xf numFmtId="0" fontId="72" fillId="7" borderId="33" xfId="0" applyNumberFormat="1" applyFont="1" applyFill="1" applyBorder="1" applyAlignment="1">
      <alignment horizontal="left" vertical="center"/>
    </xf>
    <xf numFmtId="0" fontId="72" fillId="7" borderId="48" xfId="0" applyNumberFormat="1" applyFont="1" applyFill="1" applyBorder="1" applyAlignment="1">
      <alignment vertical="center"/>
    </xf>
    <xf numFmtId="0" fontId="72" fillId="7" borderId="33" xfId="0" applyNumberFormat="1" applyFont="1" applyFill="1" applyBorder="1" applyAlignment="1">
      <alignment vertical="center"/>
    </xf>
    <xf numFmtId="0" fontId="72" fillId="0" borderId="0" xfId="0" applyFont="1" applyBorder="1"/>
    <xf numFmtId="0" fontId="72" fillId="0" borderId="48" xfId="0" applyFont="1" applyBorder="1"/>
    <xf numFmtId="3" fontId="72" fillId="0" borderId="27" xfId="0" applyNumberFormat="1" applyFont="1" applyBorder="1"/>
    <xf numFmtId="166" fontId="72" fillId="0" borderId="0" xfId="0" applyNumberFormat="1" applyFont="1" applyBorder="1"/>
    <xf numFmtId="0" fontId="72" fillId="0" borderId="33" xfId="0" applyFont="1" applyBorder="1"/>
    <xf numFmtId="0" fontId="72" fillId="0" borderId="33" xfId="0" applyNumberFormat="1" applyFont="1" applyFill="1" applyBorder="1" applyAlignment="1">
      <alignment horizontal="left" vertical="center"/>
    </xf>
    <xf numFmtId="49" fontId="8" fillId="6" borderId="33" xfId="0" quotePrefix="1" applyNumberFormat="1" applyFont="1" applyFill="1" applyBorder="1" applyAlignment="1">
      <alignment vertical="center"/>
    </xf>
    <xf numFmtId="0" fontId="8" fillId="0" borderId="0" xfId="0" applyFont="1" applyBorder="1" applyAlignment="1">
      <alignment vertical="center"/>
    </xf>
    <xf numFmtId="0" fontId="72" fillId="7" borderId="50" xfId="0" applyNumberFormat="1" applyFont="1" applyFill="1" applyBorder="1" applyAlignment="1">
      <alignment horizontal="left" vertical="center"/>
    </xf>
    <xf numFmtId="0" fontId="72" fillId="7" borderId="51" xfId="0" applyNumberFormat="1" applyFont="1" applyFill="1" applyBorder="1" applyAlignment="1">
      <alignment vertical="center"/>
    </xf>
    <xf numFmtId="0" fontId="72" fillId="7" borderId="50" xfId="0" applyNumberFormat="1" applyFont="1" applyFill="1" applyBorder="1" applyAlignment="1">
      <alignment vertical="center"/>
    </xf>
    <xf numFmtId="0" fontId="72" fillId="0" borderId="52" xfId="0" applyFont="1" applyBorder="1"/>
    <xf numFmtId="0" fontId="72" fillId="0" borderId="51" xfId="0" applyFont="1" applyBorder="1"/>
    <xf numFmtId="3" fontId="72" fillId="0" borderId="53" xfId="0" applyNumberFormat="1" applyFont="1" applyBorder="1"/>
    <xf numFmtId="166" fontId="72" fillId="0" borderId="52" xfId="0" applyNumberFormat="1" applyFont="1" applyBorder="1"/>
    <xf numFmtId="0" fontId="72" fillId="0" borderId="50" xfId="0" applyFont="1" applyBorder="1"/>
    <xf numFmtId="0" fontId="72" fillId="7" borderId="58" xfId="0" applyNumberFormat="1" applyFont="1" applyFill="1" applyBorder="1" applyAlignment="1">
      <alignment horizontal="left" vertical="center"/>
    </xf>
    <xf numFmtId="0" fontId="72" fillId="7" borderId="60" xfId="0" applyNumberFormat="1" applyFont="1" applyFill="1" applyBorder="1" applyAlignment="1">
      <alignment vertical="center"/>
    </xf>
    <xf numFmtId="0" fontId="72" fillId="0" borderId="59" xfId="0" applyFont="1" applyBorder="1"/>
    <xf numFmtId="0" fontId="72" fillId="0" borderId="60" xfId="0" applyFont="1" applyBorder="1"/>
    <xf numFmtId="3" fontId="72" fillId="0" borderId="61" xfId="0" applyNumberFormat="1" applyFont="1" applyBorder="1"/>
    <xf numFmtId="166" fontId="72" fillId="0" borderId="59" xfId="0" applyNumberFormat="1" applyFont="1" applyBorder="1"/>
    <xf numFmtId="0" fontId="72" fillId="0" borderId="58" xfId="0" applyFont="1" applyBorder="1"/>
    <xf numFmtId="0" fontId="8" fillId="3" borderId="43" xfId="0" quotePrefix="1" applyNumberFormat="1" applyFont="1" applyFill="1" applyBorder="1" applyAlignment="1">
      <alignment vertical="center"/>
    </xf>
    <xf numFmtId="0" fontId="72" fillId="3" borderId="43" xfId="0" applyNumberFormat="1" applyFont="1" applyFill="1" applyBorder="1" applyAlignment="1">
      <alignment vertical="center"/>
    </xf>
    <xf numFmtId="0" fontId="72" fillId="3" borderId="43" xfId="0" applyFont="1" applyFill="1" applyBorder="1" applyAlignment="1">
      <alignment vertical="center"/>
    </xf>
    <xf numFmtId="3" fontId="72" fillId="0" borderId="43" xfId="0" applyNumberFormat="1" applyFont="1" applyBorder="1" applyAlignment="1">
      <alignment vertical="center"/>
    </xf>
    <xf numFmtId="166" fontId="72" fillId="0" borderId="43" xfId="0" applyNumberFormat="1" applyFont="1" applyBorder="1" applyAlignment="1">
      <alignment vertical="center"/>
    </xf>
    <xf numFmtId="0" fontId="72" fillId="0" borderId="40" xfId="0" applyFont="1" applyBorder="1" applyAlignment="1">
      <alignment vertical="center"/>
    </xf>
    <xf numFmtId="0" fontId="8" fillId="0" borderId="40" xfId="0" applyFont="1" applyBorder="1" applyAlignment="1">
      <alignment vertical="center"/>
    </xf>
    <xf numFmtId="0" fontId="72" fillId="8" borderId="42" xfId="0" applyNumberFormat="1" applyFont="1" applyFill="1" applyBorder="1" applyAlignment="1">
      <alignment horizontal="left" vertical="center"/>
    </xf>
    <xf numFmtId="0" fontId="72" fillId="8" borderId="43" xfId="0" applyNumberFormat="1" applyFont="1" applyFill="1" applyBorder="1" applyAlignment="1">
      <alignment horizontal="left" vertical="center"/>
    </xf>
    <xf numFmtId="0" fontId="72" fillId="8" borderId="44" xfId="0" applyNumberFormat="1" applyFont="1" applyFill="1" applyBorder="1" applyAlignment="1">
      <alignment horizontal="left" vertical="center"/>
    </xf>
    <xf numFmtId="0" fontId="72" fillId="0" borderId="42" xfId="0" applyFont="1" applyBorder="1" applyAlignment="1">
      <alignment vertical="center"/>
    </xf>
    <xf numFmtId="49" fontId="72" fillId="8" borderId="33" xfId="0" applyNumberFormat="1" applyFont="1" applyFill="1" applyBorder="1" applyAlignment="1">
      <alignment vertical="center"/>
    </xf>
    <xf numFmtId="0" fontId="72" fillId="8" borderId="0" xfId="0" applyNumberFormat="1" applyFont="1" applyFill="1" applyBorder="1" applyAlignment="1">
      <alignment vertical="center"/>
    </xf>
    <xf numFmtId="0" fontId="72" fillId="8" borderId="48" xfId="17" applyFont="1" applyFill="1" applyBorder="1" applyAlignment="1">
      <alignment vertical="center"/>
    </xf>
    <xf numFmtId="166" fontId="72" fillId="0" borderId="27" xfId="0" applyNumberFormat="1" applyFont="1" applyBorder="1" applyAlignment="1">
      <alignment vertical="center"/>
    </xf>
    <xf numFmtId="0" fontId="8" fillId="0" borderId="48" xfId="0" applyFont="1" applyBorder="1" applyAlignment="1">
      <alignment vertical="center"/>
    </xf>
    <xf numFmtId="49" fontId="72" fillId="0" borderId="33" xfId="0" applyNumberFormat="1" applyFont="1" applyFill="1" applyBorder="1" applyAlignment="1">
      <alignment vertical="center"/>
    </xf>
    <xf numFmtId="0" fontId="72" fillId="0" borderId="0" xfId="0" applyNumberFormat="1" applyFont="1" applyFill="1" applyBorder="1" applyAlignment="1">
      <alignment vertical="center"/>
    </xf>
    <xf numFmtId="0" fontId="72" fillId="0" borderId="51" xfId="17" applyFont="1" applyFill="1" applyBorder="1" applyAlignment="1">
      <alignment vertical="center"/>
    </xf>
    <xf numFmtId="49" fontId="72" fillId="8" borderId="50" xfId="0" quotePrefix="1" applyNumberFormat="1" applyFont="1" applyFill="1" applyBorder="1" applyAlignment="1">
      <alignment vertical="center"/>
    </xf>
    <xf numFmtId="0" fontId="72" fillId="8" borderId="51" xfId="17" applyFont="1" applyFill="1" applyBorder="1" applyAlignment="1">
      <alignment vertical="center"/>
    </xf>
    <xf numFmtId="0" fontId="3" fillId="0" borderId="51" xfId="0" applyFont="1" applyBorder="1" applyAlignment="1">
      <alignment vertical="center"/>
    </xf>
    <xf numFmtId="3" fontId="3" fillId="0" borderId="53" xfId="0" applyNumberFormat="1" applyFont="1" applyBorder="1" applyAlignment="1">
      <alignment vertical="center"/>
    </xf>
    <xf numFmtId="166" fontId="3" fillId="0" borderId="52" xfId="0" applyNumberFormat="1" applyFont="1" applyBorder="1" applyAlignment="1">
      <alignment vertical="center"/>
    </xf>
    <xf numFmtId="49" fontId="72" fillId="8" borderId="54" xfId="0" applyNumberFormat="1" applyFont="1" applyFill="1" applyBorder="1" applyAlignment="1">
      <alignment vertical="center"/>
    </xf>
    <xf numFmtId="0" fontId="72" fillId="8" borderId="55" xfId="17" applyFont="1" applyFill="1" applyBorder="1" applyAlignment="1">
      <alignment vertical="center"/>
    </xf>
    <xf numFmtId="49" fontId="72" fillId="8" borderId="48" xfId="17" applyNumberFormat="1" applyFont="1" applyFill="1" applyBorder="1" applyAlignment="1">
      <alignment vertical="center"/>
    </xf>
    <xf numFmtId="49" fontId="72" fillId="8" borderId="50" xfId="0" applyNumberFormat="1" applyFont="1" applyFill="1" applyBorder="1" applyAlignment="1">
      <alignment vertical="center"/>
    </xf>
    <xf numFmtId="49" fontId="72" fillId="8" borderId="51" xfId="17" applyNumberFormat="1" applyFont="1" applyFill="1" applyBorder="1" applyAlignment="1">
      <alignment vertical="center"/>
    </xf>
    <xf numFmtId="0" fontId="72" fillId="8" borderId="56" xfId="0" applyNumberFormat="1" applyFont="1" applyFill="1" applyBorder="1" applyAlignment="1">
      <alignment vertical="center"/>
    </xf>
    <xf numFmtId="0" fontId="72" fillId="0" borderId="52" xfId="0" applyNumberFormat="1" applyFont="1" applyFill="1" applyBorder="1" applyAlignment="1">
      <alignment vertical="center"/>
    </xf>
    <xf numFmtId="49" fontId="72" fillId="8" borderId="54" xfId="0" quotePrefix="1" applyNumberFormat="1" applyFont="1" applyFill="1" applyBorder="1" applyAlignment="1">
      <alignment vertical="center"/>
    </xf>
    <xf numFmtId="49" fontId="72" fillId="8" borderId="55" xfId="17" applyNumberFormat="1" applyFont="1" applyFill="1" applyBorder="1" applyAlignment="1">
      <alignment vertical="center"/>
    </xf>
    <xf numFmtId="49" fontId="72" fillId="8" borderId="33" xfId="0" quotePrefix="1" applyNumberFormat="1" applyFont="1" applyFill="1" applyBorder="1" applyAlignment="1">
      <alignment vertical="center"/>
    </xf>
    <xf numFmtId="0" fontId="72" fillId="8" borderId="0" xfId="0" applyFont="1" applyFill="1" applyBorder="1" applyAlignment="1">
      <alignment vertical="center"/>
    </xf>
    <xf numFmtId="0" fontId="72" fillId="8" borderId="0" xfId="0" applyFont="1" applyFill="1" applyAlignment="1">
      <alignment vertical="center"/>
    </xf>
    <xf numFmtId="49" fontId="8" fillId="0" borderId="33" xfId="0" quotePrefix="1" applyNumberFormat="1" applyFont="1" applyFill="1" applyBorder="1" applyAlignment="1">
      <alignment vertical="center"/>
    </xf>
    <xf numFmtId="0" fontId="72" fillId="8" borderId="52" xfId="0" applyFont="1" applyFill="1" applyBorder="1" applyAlignment="1">
      <alignment vertical="center"/>
    </xf>
    <xf numFmtId="49" fontId="72" fillId="8" borderId="58" xfId="0" applyNumberFormat="1" applyFont="1" applyFill="1" applyBorder="1" applyAlignment="1">
      <alignment vertical="center"/>
    </xf>
    <xf numFmtId="0" fontId="72" fillId="8" borderId="59" xfId="0" applyNumberFormat="1" applyFont="1" applyFill="1" applyBorder="1" applyAlignment="1">
      <alignment vertical="center"/>
    </xf>
    <xf numFmtId="0" fontId="72" fillId="8" borderId="60" xfId="0" applyNumberFormat="1" applyFont="1" applyFill="1" applyBorder="1" applyAlignment="1">
      <alignment vertical="center"/>
    </xf>
    <xf numFmtId="0" fontId="8" fillId="3" borderId="0" xfId="0" applyFont="1" applyFill="1" applyBorder="1" applyAlignment="1">
      <alignment vertical="center"/>
    </xf>
    <xf numFmtId="0" fontId="72" fillId="3" borderId="0" xfId="0" applyFont="1" applyFill="1" applyBorder="1" applyAlignment="1">
      <alignment vertical="center"/>
    </xf>
    <xf numFmtId="0" fontId="72" fillId="3" borderId="0" xfId="17" applyFont="1" applyFill="1" applyBorder="1" applyAlignment="1">
      <alignment vertical="center"/>
    </xf>
    <xf numFmtId="3" fontId="72" fillId="0" borderId="0" xfId="0" applyNumberFormat="1" applyFont="1" applyBorder="1" applyAlignment="1">
      <alignment vertical="center"/>
    </xf>
    <xf numFmtId="0" fontId="73" fillId="0" borderId="42" xfId="0" applyNumberFormat="1" applyFont="1" applyFill="1" applyBorder="1" applyAlignment="1">
      <alignment horizontal="left" vertical="center"/>
    </xf>
    <xf numFmtId="0" fontId="73" fillId="0" borderId="43" xfId="0" applyNumberFormat="1" applyFont="1" applyFill="1" applyBorder="1" applyAlignment="1">
      <alignment horizontal="left" vertical="center"/>
    </xf>
    <xf numFmtId="0" fontId="72" fillId="9" borderId="42" xfId="0" applyNumberFormat="1" applyFont="1" applyFill="1" applyBorder="1" applyAlignment="1">
      <alignment horizontal="left" vertical="center"/>
    </xf>
    <xf numFmtId="0" fontId="72" fillId="9" borderId="44" xfId="17" applyFont="1" applyFill="1" applyBorder="1" applyAlignment="1">
      <alignment horizontal="left" vertical="center"/>
    </xf>
    <xf numFmtId="166" fontId="72" fillId="0" borderId="49" xfId="0" applyNumberFormat="1" applyFont="1" applyBorder="1" applyAlignment="1">
      <alignment vertical="center"/>
    </xf>
    <xf numFmtId="49" fontId="72" fillId="9" borderId="33" xfId="0" quotePrefix="1" applyNumberFormat="1" applyFont="1" applyFill="1" applyBorder="1" applyAlignment="1">
      <alignment vertical="center"/>
    </xf>
    <xf numFmtId="0" fontId="72" fillId="9" borderId="48" xfId="17" applyFont="1" applyFill="1" applyBorder="1" applyAlignment="1">
      <alignment vertical="center"/>
    </xf>
    <xf numFmtId="0" fontId="72" fillId="10" borderId="33" xfId="0" quotePrefix="1" applyNumberFormat="1" applyFont="1" applyFill="1" applyBorder="1" applyAlignment="1">
      <alignment horizontal="left" vertical="center"/>
    </xf>
    <xf numFmtId="0" fontId="72" fillId="10" borderId="0" xfId="0" applyNumberFormat="1" applyFont="1" applyFill="1" applyBorder="1" applyAlignment="1">
      <alignment horizontal="left" vertical="center"/>
    </xf>
    <xf numFmtId="0" fontId="72" fillId="3" borderId="33" xfId="0" applyNumberFormat="1" applyFont="1" applyFill="1" applyBorder="1" applyAlignment="1">
      <alignment horizontal="left" vertical="center"/>
    </xf>
    <xf numFmtId="0" fontId="72" fillId="3" borderId="48" xfId="17" applyFont="1" applyFill="1" applyBorder="1" applyAlignment="1">
      <alignment horizontal="left" vertical="center"/>
    </xf>
    <xf numFmtId="0" fontId="72" fillId="10" borderId="33" xfId="0" applyNumberFormat="1" applyFont="1" applyFill="1" applyBorder="1" applyAlignment="1">
      <alignment horizontal="left" vertical="center"/>
    </xf>
    <xf numFmtId="0" fontId="72" fillId="3" borderId="0" xfId="0" applyNumberFormat="1" applyFont="1" applyFill="1" applyBorder="1" applyAlignment="1">
      <alignment horizontal="left" vertical="center"/>
    </xf>
    <xf numFmtId="0" fontId="72" fillId="3" borderId="50" xfId="0" applyNumberFormat="1" applyFont="1" applyFill="1" applyBorder="1" applyAlignment="1">
      <alignment horizontal="left" vertical="center"/>
    </xf>
    <xf numFmtId="0" fontId="72" fillId="3" borderId="52" xfId="0" applyNumberFormat="1" applyFont="1" applyFill="1" applyBorder="1" applyAlignment="1">
      <alignment horizontal="left" vertical="center"/>
    </xf>
    <xf numFmtId="49" fontId="72" fillId="9" borderId="50" xfId="0" quotePrefix="1" applyNumberFormat="1" applyFont="1" applyFill="1" applyBorder="1" applyAlignment="1">
      <alignment vertical="center"/>
    </xf>
    <xf numFmtId="0" fontId="72" fillId="9" borderId="51" xfId="17" applyFont="1" applyFill="1" applyBorder="1" applyAlignment="1">
      <alignment vertical="center"/>
    </xf>
    <xf numFmtId="166" fontId="72" fillId="0" borderId="53" xfId="0" applyNumberFormat="1" applyFont="1" applyBorder="1" applyAlignment="1">
      <alignment vertical="center"/>
    </xf>
    <xf numFmtId="0" fontId="72" fillId="9" borderId="54" xfId="0" applyNumberFormat="1" applyFont="1" applyFill="1" applyBorder="1" applyAlignment="1">
      <alignment horizontal="left" vertical="center"/>
    </xf>
    <xf numFmtId="0" fontId="72" fillId="9" borderId="56" xfId="0" applyNumberFormat="1" applyFont="1" applyFill="1" applyBorder="1" applyAlignment="1">
      <alignment horizontal="left" vertical="center"/>
    </xf>
    <xf numFmtId="0" fontId="72" fillId="9" borderId="55" xfId="17" applyFont="1" applyFill="1" applyBorder="1" applyAlignment="1">
      <alignment horizontal="left" vertical="center"/>
    </xf>
    <xf numFmtId="166" fontId="72" fillId="0" borderId="57" xfId="0" applyNumberFormat="1" applyFont="1" applyBorder="1" applyAlignment="1">
      <alignment vertical="center"/>
    </xf>
    <xf numFmtId="0" fontId="72" fillId="9" borderId="0" xfId="0" applyNumberFormat="1" applyFont="1" applyFill="1" applyBorder="1" applyAlignment="1">
      <alignment vertical="center"/>
    </xf>
    <xf numFmtId="0" fontId="72" fillId="9" borderId="33" xfId="0" applyNumberFormat="1" applyFont="1" applyFill="1" applyBorder="1" applyAlignment="1">
      <alignment horizontal="left" vertical="center"/>
    </xf>
    <xf numFmtId="0" fontId="72" fillId="9" borderId="0" xfId="0" applyNumberFormat="1" applyFont="1" applyFill="1" applyBorder="1" applyAlignment="1">
      <alignment horizontal="left" vertical="center"/>
    </xf>
    <xf numFmtId="0" fontId="72" fillId="0" borderId="48" xfId="17" applyFont="1" applyFill="1" applyBorder="1" applyAlignment="1">
      <alignment vertical="center"/>
    </xf>
    <xf numFmtId="0" fontId="72" fillId="3" borderId="48" xfId="17" applyFont="1" applyFill="1" applyBorder="1" applyAlignment="1">
      <alignment vertical="center"/>
    </xf>
    <xf numFmtId="20" fontId="72" fillId="9" borderId="0" xfId="0" applyNumberFormat="1" applyFont="1" applyFill="1" applyBorder="1" applyAlignment="1">
      <alignment vertical="center"/>
    </xf>
    <xf numFmtId="0" fontId="72" fillId="9" borderId="52" xfId="0" applyNumberFormat="1" applyFont="1" applyFill="1" applyBorder="1" applyAlignment="1">
      <alignment vertical="center"/>
    </xf>
    <xf numFmtId="49" fontId="72" fillId="9" borderId="50" xfId="0" applyNumberFormat="1" applyFont="1" applyFill="1" applyBorder="1" applyAlignment="1">
      <alignment vertical="center"/>
    </xf>
    <xf numFmtId="0" fontId="72" fillId="9" borderId="51" xfId="0" applyFont="1" applyFill="1" applyBorder="1" applyAlignment="1">
      <alignment vertical="center"/>
    </xf>
    <xf numFmtId="49" fontId="72" fillId="10" borderId="54" xfId="0" quotePrefix="1" applyNumberFormat="1" applyFont="1" applyFill="1" applyBorder="1" applyAlignment="1">
      <alignment vertical="center"/>
    </xf>
    <xf numFmtId="20" fontId="72" fillId="10" borderId="56" xfId="0" applyNumberFormat="1" applyFont="1" applyFill="1" applyBorder="1" applyAlignment="1">
      <alignment vertical="center"/>
    </xf>
    <xf numFmtId="49" fontId="72" fillId="9" borderId="54" xfId="0" quotePrefix="1" applyNumberFormat="1" applyFont="1" applyFill="1" applyBorder="1" applyAlignment="1">
      <alignment vertical="center"/>
    </xf>
    <xf numFmtId="0" fontId="72" fillId="9" borderId="55" xfId="17" applyFont="1" applyFill="1" applyBorder="1" applyAlignment="1">
      <alignment vertical="center"/>
    </xf>
    <xf numFmtId="49" fontId="72" fillId="10" borderId="33" xfId="0" quotePrefix="1" applyNumberFormat="1" applyFont="1" applyFill="1" applyBorder="1" applyAlignment="1">
      <alignment vertical="center"/>
    </xf>
    <xf numFmtId="0" fontId="72" fillId="10" borderId="0" xfId="0" applyFont="1" applyFill="1" applyBorder="1" applyAlignment="1">
      <alignment vertical="center"/>
    </xf>
    <xf numFmtId="0" fontId="72" fillId="10" borderId="0" xfId="0" applyNumberFormat="1" applyFont="1" applyFill="1" applyBorder="1" applyAlignment="1">
      <alignment vertical="center"/>
    </xf>
    <xf numFmtId="49" fontId="72" fillId="10" borderId="50" xfId="0" quotePrefix="1" applyNumberFormat="1" applyFont="1" applyFill="1" applyBorder="1" applyAlignment="1">
      <alignment vertical="center"/>
    </xf>
    <xf numFmtId="0" fontId="72" fillId="10" borderId="52" xfId="0" applyNumberFormat="1" applyFont="1" applyFill="1" applyBorder="1" applyAlignment="1">
      <alignment vertical="center"/>
    </xf>
    <xf numFmtId="0" fontId="72" fillId="10" borderId="54" xfId="0" quotePrefix="1" applyNumberFormat="1" applyFont="1" applyFill="1" applyBorder="1" applyAlignment="1">
      <alignment vertical="center"/>
    </xf>
    <xf numFmtId="0" fontId="72" fillId="10" borderId="56" xfId="0" applyNumberFormat="1" applyFont="1" applyFill="1" applyBorder="1" applyAlignment="1">
      <alignment vertical="center"/>
    </xf>
    <xf numFmtId="0" fontId="72" fillId="10" borderId="33" xfId="0" quotePrefix="1" applyNumberFormat="1" applyFont="1" applyFill="1" applyBorder="1" applyAlignment="1">
      <alignment vertical="center"/>
    </xf>
    <xf numFmtId="0" fontId="72" fillId="9" borderId="48" xfId="0" applyFont="1" applyFill="1" applyBorder="1" applyAlignment="1">
      <alignment vertical="center"/>
    </xf>
    <xf numFmtId="0" fontId="72" fillId="9" borderId="56" xfId="0" applyNumberFormat="1" applyFont="1" applyFill="1" applyBorder="1" applyAlignment="1">
      <alignment vertical="center"/>
    </xf>
    <xf numFmtId="49" fontId="72" fillId="10" borderId="62" xfId="0" quotePrefix="1" applyNumberFormat="1" applyFont="1" applyFill="1" applyBorder="1" applyAlignment="1">
      <alignment vertical="center"/>
    </xf>
    <xf numFmtId="0" fontId="72" fillId="10" borderId="45" xfId="0" applyNumberFormat="1" applyFont="1" applyFill="1" applyBorder="1" applyAlignment="1">
      <alignment vertical="center"/>
    </xf>
    <xf numFmtId="49" fontId="72" fillId="3" borderId="62" xfId="0" quotePrefix="1" applyNumberFormat="1" applyFont="1" applyFill="1" applyBorder="1" applyAlignment="1">
      <alignment vertical="center"/>
    </xf>
    <xf numFmtId="0" fontId="72" fillId="3" borderId="46" xfId="17" applyFont="1" applyFill="1" applyBorder="1" applyAlignment="1">
      <alignment vertical="center"/>
    </xf>
    <xf numFmtId="0" fontId="72" fillId="0" borderId="45" xfId="0" applyFont="1" applyBorder="1" applyAlignment="1">
      <alignment vertical="center"/>
    </xf>
    <xf numFmtId="0" fontId="72" fillId="0" borderId="46" xfId="0" applyFont="1" applyBorder="1" applyAlignment="1">
      <alignment vertical="center"/>
    </xf>
    <xf numFmtId="3" fontId="72" fillId="0" borderId="63" xfId="0" applyNumberFormat="1" applyFont="1" applyBorder="1" applyAlignment="1">
      <alignment vertical="center"/>
    </xf>
    <xf numFmtId="166" fontId="72" fillId="0" borderId="45" xfId="0" applyNumberFormat="1" applyFont="1" applyBorder="1" applyAlignment="1">
      <alignment vertical="center"/>
    </xf>
    <xf numFmtId="0" fontId="72" fillId="0" borderId="62" xfId="0" applyFont="1" applyBorder="1" applyAlignment="1">
      <alignment vertical="center"/>
    </xf>
    <xf numFmtId="11" fontId="64" fillId="0" borderId="39" xfId="0" applyNumberFormat="1" applyFont="1" applyBorder="1" applyAlignment="1">
      <alignment vertical="center"/>
    </xf>
    <xf numFmtId="0" fontId="8" fillId="11" borderId="42" xfId="0" applyFont="1" applyFill="1" applyBorder="1" applyAlignment="1">
      <alignment horizontal="left" vertical="center"/>
    </xf>
    <xf numFmtId="0" fontId="8" fillId="11" borderId="44" xfId="0" applyFont="1" applyFill="1" applyBorder="1" applyAlignment="1">
      <alignment vertical="center"/>
    </xf>
    <xf numFmtId="0" fontId="72" fillId="12" borderId="42" xfId="0" applyNumberFormat="1" applyFont="1" applyFill="1" applyBorder="1" applyAlignment="1">
      <alignment horizontal="left" vertical="center"/>
    </xf>
    <xf numFmtId="0" fontId="72" fillId="12" borderId="44" xfId="17" applyFont="1" applyFill="1" applyBorder="1" applyAlignment="1">
      <alignment horizontal="left" vertical="center"/>
    </xf>
    <xf numFmtId="49" fontId="72" fillId="3" borderId="33" xfId="0" quotePrefix="1" applyNumberFormat="1" applyFont="1" applyFill="1" applyBorder="1" applyAlignment="1">
      <alignment horizontal="left" vertical="center"/>
    </xf>
    <xf numFmtId="0" fontId="72" fillId="3" borderId="0" xfId="18" applyNumberFormat="1" applyFont="1" applyFill="1" applyBorder="1" applyAlignment="1">
      <alignment vertical="center"/>
    </xf>
    <xf numFmtId="49" fontId="72" fillId="12" borderId="33" xfId="0" quotePrefix="1" applyNumberFormat="1" applyFont="1" applyFill="1" applyBorder="1" applyAlignment="1">
      <alignment vertical="center"/>
    </xf>
    <xf numFmtId="0" fontId="72" fillId="12" borderId="48" xfId="17" quotePrefix="1" applyNumberFormat="1" applyFont="1" applyFill="1" applyBorder="1" applyAlignment="1">
      <alignment vertical="center"/>
    </xf>
    <xf numFmtId="0" fontId="72" fillId="12" borderId="48" xfId="17" applyNumberFormat="1" applyFont="1" applyFill="1" applyBorder="1" applyAlignment="1">
      <alignment vertical="center"/>
    </xf>
    <xf numFmtId="49" fontId="72" fillId="3" borderId="33" xfId="0" applyNumberFormat="1" applyFont="1" applyFill="1" applyBorder="1" applyAlignment="1">
      <alignment horizontal="left" vertical="center"/>
    </xf>
    <xf numFmtId="0" fontId="72" fillId="12" borderId="48" xfId="17" applyFont="1" applyFill="1" applyBorder="1" applyAlignment="1">
      <alignment vertical="center"/>
    </xf>
    <xf numFmtId="49" fontId="72" fillId="3" borderId="50" xfId="0" quotePrefix="1" applyNumberFormat="1" applyFont="1" applyFill="1" applyBorder="1" applyAlignment="1">
      <alignment horizontal="left" vertical="center"/>
    </xf>
    <xf numFmtId="0" fontId="72" fillId="3" borderId="52" xfId="18" applyNumberFormat="1" applyFont="1" applyFill="1" applyBorder="1" applyAlignment="1">
      <alignment vertical="center"/>
    </xf>
    <xf numFmtId="49" fontId="72" fillId="12" borderId="50" xfId="0" quotePrefix="1" applyNumberFormat="1" applyFont="1" applyFill="1" applyBorder="1" applyAlignment="1">
      <alignment vertical="center"/>
    </xf>
    <xf numFmtId="0" fontId="72" fillId="12" borderId="51" xfId="17" applyFont="1" applyFill="1" applyBorder="1" applyAlignment="1">
      <alignment vertical="center"/>
    </xf>
    <xf numFmtId="0" fontId="72" fillId="11" borderId="54" xfId="0" quotePrefix="1" applyNumberFormat="1" applyFont="1" applyFill="1" applyBorder="1"/>
    <xf numFmtId="0" fontId="72" fillId="11" borderId="56" xfId="18" applyNumberFormat="1" applyFont="1" applyFill="1" applyBorder="1"/>
    <xf numFmtId="49" fontId="72" fillId="12" borderId="54" xfId="0" quotePrefix="1" applyNumberFormat="1" applyFont="1" applyFill="1" applyBorder="1" applyAlignment="1">
      <alignment horizontal="left" vertical="center"/>
    </xf>
    <xf numFmtId="49" fontId="72" fillId="12" borderId="55" xfId="17" quotePrefix="1" applyNumberFormat="1" applyFont="1" applyFill="1" applyBorder="1" applyAlignment="1">
      <alignment vertical="center"/>
    </xf>
    <xf numFmtId="0" fontId="72" fillId="11" borderId="33" xfId="0" quotePrefix="1" applyNumberFormat="1" applyFont="1" applyFill="1" applyBorder="1"/>
    <xf numFmtId="0" fontId="72" fillId="11" borderId="0" xfId="18" applyNumberFormat="1" applyFont="1" applyFill="1" applyBorder="1"/>
    <xf numFmtId="49" fontId="72" fillId="12" borderId="33" xfId="0" quotePrefix="1" applyNumberFormat="1" applyFont="1" applyFill="1" applyBorder="1" applyAlignment="1">
      <alignment horizontal="left" vertical="center"/>
    </xf>
    <xf numFmtId="49" fontId="72" fillId="12" borderId="48" xfId="17" quotePrefix="1" applyNumberFormat="1" applyFont="1" applyFill="1" applyBorder="1" applyAlignment="1">
      <alignment vertical="center"/>
    </xf>
    <xf numFmtId="49" fontId="72" fillId="0" borderId="33" xfId="0" applyNumberFormat="1" applyFont="1" applyFill="1" applyBorder="1" applyAlignment="1">
      <alignment horizontal="left" vertical="center"/>
    </xf>
    <xf numFmtId="0" fontId="72" fillId="0" borderId="0" xfId="0" applyFont="1" applyFill="1" applyAlignment="1">
      <alignment vertical="center"/>
    </xf>
    <xf numFmtId="49" fontId="72" fillId="11" borderId="33" xfId="0" quotePrefix="1" applyNumberFormat="1" applyFont="1" applyFill="1" applyBorder="1" applyAlignment="1">
      <alignment horizontal="left" vertical="center"/>
    </xf>
    <xf numFmtId="0" fontId="72" fillId="11" borderId="0" xfId="18" applyNumberFormat="1" applyFont="1" applyFill="1" applyBorder="1" applyAlignment="1">
      <alignment vertical="center"/>
    </xf>
    <xf numFmtId="49" fontId="72" fillId="11" borderId="50" xfId="0" applyNumberFormat="1" applyFont="1" applyFill="1" applyBorder="1" applyAlignment="1">
      <alignment horizontal="left" vertical="center"/>
    </xf>
    <xf numFmtId="0" fontId="72" fillId="11" borderId="52" xfId="0" applyFont="1" applyFill="1" applyBorder="1" applyAlignment="1">
      <alignment vertical="center"/>
    </xf>
    <xf numFmtId="49" fontId="72" fillId="12" borderId="50" xfId="0" quotePrefix="1" applyNumberFormat="1" applyFont="1" applyFill="1" applyBorder="1" applyAlignment="1">
      <alignment horizontal="left" vertical="center"/>
    </xf>
    <xf numFmtId="49" fontId="72" fillId="12" borderId="51" xfId="17" quotePrefix="1" applyNumberFormat="1" applyFont="1" applyFill="1" applyBorder="1" applyAlignment="1">
      <alignment vertical="center"/>
    </xf>
    <xf numFmtId="0" fontId="72" fillId="11" borderId="54" xfId="0" quotePrefix="1" applyNumberFormat="1" applyFont="1" applyFill="1" applyBorder="1" applyAlignment="1">
      <alignment horizontal="left" vertical="center"/>
    </xf>
    <xf numFmtId="0" fontId="72" fillId="11" borderId="56" xfId="18" applyNumberFormat="1" applyFont="1" applyFill="1" applyBorder="1" applyAlignment="1">
      <alignment vertical="center"/>
    </xf>
    <xf numFmtId="0" fontId="72" fillId="12" borderId="0" xfId="18" applyNumberFormat="1" applyFont="1" applyFill="1" applyBorder="1" applyAlignment="1">
      <alignment vertical="center"/>
    </xf>
    <xf numFmtId="49" fontId="72" fillId="3" borderId="48" xfId="17" quotePrefix="1" applyNumberFormat="1" applyFont="1" applyFill="1" applyBorder="1" applyAlignment="1">
      <alignment vertical="center"/>
    </xf>
    <xf numFmtId="49" fontId="72" fillId="12" borderId="33" xfId="0" quotePrefix="1" applyNumberFormat="1" applyFont="1" applyFill="1" applyBorder="1" applyAlignment="1">
      <alignment vertical="center" wrapText="1"/>
    </xf>
    <xf numFmtId="49" fontId="72" fillId="11" borderId="50" xfId="0" quotePrefix="1" applyNumberFormat="1" applyFont="1" applyFill="1" applyBorder="1" applyAlignment="1">
      <alignment horizontal="left" vertical="center"/>
    </xf>
    <xf numFmtId="0" fontId="72" fillId="11" borderId="52" xfId="18" applyNumberFormat="1" applyFont="1" applyFill="1" applyBorder="1" applyAlignment="1">
      <alignment vertical="center"/>
    </xf>
    <xf numFmtId="0" fontId="72" fillId="11" borderId="54" xfId="0" applyFont="1" applyFill="1" applyBorder="1" applyAlignment="1">
      <alignment horizontal="left" vertical="center"/>
    </xf>
    <xf numFmtId="0" fontId="72" fillId="11" borderId="56" xfId="0" applyFont="1" applyFill="1" applyBorder="1" applyAlignment="1">
      <alignment vertical="center"/>
    </xf>
    <xf numFmtId="49" fontId="72" fillId="12" borderId="55" xfId="17" applyNumberFormat="1" applyFont="1" applyFill="1" applyBorder="1" applyAlignment="1">
      <alignment vertical="center"/>
    </xf>
    <xf numFmtId="49" fontId="72" fillId="0" borderId="55" xfId="0" applyNumberFormat="1" applyFont="1" applyBorder="1" applyAlignment="1">
      <alignment vertical="center"/>
    </xf>
    <xf numFmtId="0" fontId="72" fillId="12" borderId="62" xfId="0" applyFont="1" applyFill="1" applyBorder="1" applyAlignment="1">
      <alignment horizontal="left" vertical="center"/>
    </xf>
    <xf numFmtId="0" fontId="72" fillId="12" borderId="45" xfId="0" applyFont="1" applyFill="1" applyBorder="1" applyAlignment="1">
      <alignment vertical="center"/>
    </xf>
    <xf numFmtId="49" fontId="72" fillId="0" borderId="62" xfId="0" quotePrefix="1" applyNumberFormat="1" applyFont="1" applyFill="1" applyBorder="1" applyAlignment="1">
      <alignment horizontal="left" vertical="center"/>
    </xf>
    <xf numFmtId="0" fontId="72" fillId="0" borderId="46" xfId="17" applyFont="1" applyFill="1" applyBorder="1" applyAlignment="1">
      <alignment vertical="center"/>
    </xf>
    <xf numFmtId="0" fontId="64" fillId="0" borderId="39" xfId="0" applyFont="1" applyFill="1" applyBorder="1" applyAlignment="1">
      <alignment vertical="center"/>
    </xf>
    <xf numFmtId="0" fontId="64" fillId="0" borderId="41" xfId="0" applyFont="1" applyFill="1" applyBorder="1" applyAlignment="1">
      <alignment vertical="center"/>
    </xf>
    <xf numFmtId="0" fontId="73" fillId="0" borderId="42" xfId="0" applyFont="1" applyFill="1" applyBorder="1" applyAlignment="1">
      <alignment vertical="center"/>
    </xf>
    <xf numFmtId="0" fontId="73" fillId="0" borderId="44" xfId="18" applyNumberFormat="1" applyFont="1" applyFill="1" applyBorder="1" applyAlignment="1">
      <alignment vertical="center"/>
    </xf>
    <xf numFmtId="0" fontId="72" fillId="13" borderId="42" xfId="0" applyNumberFormat="1" applyFont="1" applyFill="1" applyBorder="1" applyAlignment="1">
      <alignment horizontal="left" vertical="center"/>
    </xf>
    <xf numFmtId="0" fontId="72" fillId="13" borderId="44" xfId="17" applyFont="1" applyFill="1" applyBorder="1" applyAlignment="1">
      <alignment horizontal="left" vertical="center"/>
    </xf>
    <xf numFmtId="0" fontId="72" fillId="0" borderId="43" xfId="0" applyFont="1" applyFill="1" applyBorder="1" applyAlignment="1">
      <alignment vertical="center"/>
    </xf>
    <xf numFmtId="0" fontId="72" fillId="0" borderId="44" xfId="0" applyFont="1" applyFill="1" applyBorder="1" applyAlignment="1">
      <alignment vertical="center"/>
    </xf>
    <xf numFmtId="3" fontId="72" fillId="0" borderId="49" xfId="0" applyNumberFormat="1" applyFont="1" applyFill="1" applyBorder="1" applyAlignment="1">
      <alignment vertical="center"/>
    </xf>
    <xf numFmtId="166" fontId="72" fillId="0" borderId="49" xfId="0" applyNumberFormat="1" applyFont="1" applyFill="1" applyBorder="1" applyAlignment="1">
      <alignment vertical="center"/>
    </xf>
    <xf numFmtId="0" fontId="72" fillId="0" borderId="48" xfId="0" applyFont="1" applyFill="1" applyBorder="1" applyAlignment="1">
      <alignment vertical="center"/>
    </xf>
    <xf numFmtId="0" fontId="8" fillId="0" borderId="0" xfId="0" applyFont="1" applyFill="1" applyAlignment="1">
      <alignment vertical="center"/>
    </xf>
    <xf numFmtId="0" fontId="72" fillId="0" borderId="33" xfId="0" applyFont="1" applyFill="1" applyBorder="1" applyAlignment="1">
      <alignment vertical="center"/>
    </xf>
    <xf numFmtId="49" fontId="72" fillId="13" borderId="33" xfId="0" quotePrefix="1" applyNumberFormat="1" applyFont="1" applyFill="1" applyBorder="1" applyAlignment="1">
      <alignment vertical="center"/>
    </xf>
    <xf numFmtId="0" fontId="72" fillId="13" borderId="48" xfId="17" quotePrefix="1" applyFont="1" applyFill="1" applyBorder="1" applyAlignment="1">
      <alignment vertical="center"/>
    </xf>
    <xf numFmtId="0" fontId="72" fillId="0" borderId="0" xfId="17" applyFont="1" applyFill="1" applyBorder="1" applyAlignment="1">
      <alignment vertical="center"/>
    </xf>
    <xf numFmtId="3" fontId="72" fillId="0" borderId="27" xfId="0" applyNumberFormat="1" applyFont="1" applyFill="1" applyBorder="1" applyAlignment="1">
      <alignment vertical="center"/>
    </xf>
    <xf numFmtId="166" fontId="72" fillId="0" borderId="27" xfId="0" applyNumberFormat="1" applyFont="1" applyFill="1" applyBorder="1" applyAlignment="1">
      <alignment vertical="center"/>
    </xf>
    <xf numFmtId="49" fontId="72" fillId="0" borderId="0" xfId="0" quotePrefix="1" applyNumberFormat="1" applyFont="1" applyFill="1" applyBorder="1" applyAlignment="1">
      <alignment vertical="center"/>
    </xf>
    <xf numFmtId="0" fontId="72" fillId="0" borderId="0" xfId="18" applyNumberFormat="1" applyFont="1" applyFill="1" applyBorder="1" applyAlignment="1">
      <alignment vertical="center"/>
    </xf>
    <xf numFmtId="0" fontId="72" fillId="13" borderId="48" xfId="0" applyFont="1" applyFill="1" applyBorder="1" applyAlignment="1">
      <alignment vertical="center"/>
    </xf>
    <xf numFmtId="49" fontId="72" fillId="14" borderId="54" xfId="0" applyNumberFormat="1" applyFont="1" applyFill="1" applyBorder="1" applyAlignment="1">
      <alignment vertical="center"/>
    </xf>
    <xf numFmtId="0" fontId="72" fillId="14" borderId="56" xfId="18" applyNumberFormat="1" applyFont="1" applyFill="1" applyBorder="1" applyAlignment="1">
      <alignment vertical="center"/>
    </xf>
    <xf numFmtId="49" fontId="72" fillId="13" borderId="54" xfId="0" quotePrefix="1" applyNumberFormat="1" applyFont="1" applyFill="1" applyBorder="1" applyAlignment="1">
      <alignment vertical="center"/>
    </xf>
    <xf numFmtId="49" fontId="72" fillId="13" borderId="55" xfId="17" applyNumberFormat="1" applyFont="1" applyFill="1" applyBorder="1" applyAlignment="1">
      <alignment vertical="center"/>
    </xf>
    <xf numFmtId="0" fontId="72" fillId="0" borderId="56" xfId="17" applyFont="1" applyFill="1" applyBorder="1" applyAlignment="1">
      <alignment vertical="center"/>
    </xf>
    <xf numFmtId="0" fontId="72" fillId="0" borderId="55" xfId="0" applyFont="1" applyFill="1" applyBorder="1" applyAlignment="1">
      <alignment vertical="center"/>
    </xf>
    <xf numFmtId="3" fontId="72" fillId="0" borderId="57" xfId="0" applyNumberFormat="1" applyFont="1" applyFill="1" applyBorder="1" applyAlignment="1">
      <alignment vertical="center"/>
    </xf>
    <xf numFmtId="166" fontId="72" fillId="0" borderId="57" xfId="0" applyNumberFormat="1" applyFont="1" applyFill="1" applyBorder="1" applyAlignment="1">
      <alignment vertical="center"/>
    </xf>
    <xf numFmtId="49" fontId="72" fillId="0" borderId="56" xfId="0" quotePrefix="1" applyNumberFormat="1" applyFont="1" applyFill="1" applyBorder="1" applyAlignment="1">
      <alignment vertical="center"/>
    </xf>
    <xf numFmtId="49" fontId="72" fillId="14" borderId="33" xfId="0" applyNumberFormat="1" applyFont="1" applyFill="1" applyBorder="1" applyAlignment="1">
      <alignment vertical="center"/>
    </xf>
    <xf numFmtId="49" fontId="72" fillId="14" borderId="48" xfId="17" applyNumberFormat="1" applyFont="1" applyFill="1" applyBorder="1" applyAlignment="1">
      <alignment vertical="center"/>
    </xf>
    <xf numFmtId="49" fontId="72" fillId="13" borderId="48" xfId="17" applyNumberFormat="1" applyFont="1" applyFill="1" applyBorder="1" applyAlignment="1">
      <alignment vertical="center"/>
    </xf>
    <xf numFmtId="0" fontId="72" fillId="14" borderId="48" xfId="18" applyNumberFormat="1" applyFont="1" applyFill="1" applyBorder="1" applyAlignment="1">
      <alignment vertical="center"/>
    </xf>
    <xf numFmtId="0" fontId="8" fillId="0" borderId="0" xfId="0" applyFont="1" applyFill="1" applyBorder="1" applyAlignment="1">
      <alignment vertical="center"/>
    </xf>
    <xf numFmtId="49" fontId="72" fillId="3" borderId="33" xfId="0" applyNumberFormat="1" applyFont="1" applyFill="1" applyBorder="1" applyAlignment="1">
      <alignment vertical="center"/>
    </xf>
    <xf numFmtId="49" fontId="72" fillId="15" borderId="54" xfId="0" applyNumberFormat="1" applyFont="1" applyFill="1" applyBorder="1" applyAlignment="1">
      <alignment vertical="center"/>
    </xf>
    <xf numFmtId="0" fontId="72" fillId="15" borderId="56" xfId="18" applyNumberFormat="1" applyFont="1" applyFill="1" applyBorder="1" applyAlignment="1">
      <alignment vertical="center"/>
    </xf>
    <xf numFmtId="49" fontId="72" fillId="15" borderId="33" xfId="0" applyNumberFormat="1" applyFont="1" applyFill="1" applyBorder="1" applyAlignment="1">
      <alignment vertical="center"/>
    </xf>
    <xf numFmtId="0" fontId="72" fillId="15" borderId="0" xfId="18" applyNumberFormat="1" applyFont="1" applyFill="1" applyBorder="1" applyAlignment="1">
      <alignment vertical="center"/>
    </xf>
    <xf numFmtId="49" fontId="72" fillId="3" borderId="48" xfId="17" applyNumberFormat="1" applyFont="1" applyFill="1" applyBorder="1" applyAlignment="1">
      <alignment vertical="center"/>
    </xf>
    <xf numFmtId="0" fontId="72" fillId="0" borderId="33" xfId="17" applyFont="1" applyFill="1" applyBorder="1" applyAlignment="1">
      <alignment vertical="center"/>
    </xf>
    <xf numFmtId="49" fontId="72" fillId="15" borderId="58" xfId="0" applyNumberFormat="1" applyFont="1" applyFill="1" applyBorder="1" applyAlignment="1">
      <alignment vertical="center"/>
    </xf>
    <xf numFmtId="0" fontId="72" fillId="15" borderId="59" xfId="18" applyNumberFormat="1" applyFont="1" applyFill="1" applyBorder="1" applyAlignment="1">
      <alignment vertical="center"/>
    </xf>
    <xf numFmtId="49" fontId="72" fillId="13" borderId="58" xfId="0" quotePrefix="1" applyNumberFormat="1" applyFont="1" applyFill="1" applyBorder="1" applyAlignment="1">
      <alignment vertical="center"/>
    </xf>
    <xf numFmtId="49" fontId="72" fillId="13" borderId="60" xfId="17" applyNumberFormat="1" applyFont="1" applyFill="1" applyBorder="1" applyAlignment="1">
      <alignment vertical="center"/>
    </xf>
    <xf numFmtId="0" fontId="72" fillId="0" borderId="58" xfId="17" applyFont="1" applyFill="1" applyBorder="1" applyAlignment="1">
      <alignment vertical="center"/>
    </xf>
    <xf numFmtId="0" fontId="72" fillId="0" borderId="60" xfId="0" applyFont="1" applyFill="1" applyBorder="1" applyAlignment="1">
      <alignment vertical="center"/>
    </xf>
    <xf numFmtId="3" fontId="72" fillId="0" borderId="61" xfId="0" applyNumberFormat="1" applyFont="1" applyFill="1" applyBorder="1" applyAlignment="1">
      <alignment vertical="center"/>
    </xf>
    <xf numFmtId="166" fontId="72" fillId="0" borderId="61" xfId="0" applyNumberFormat="1" applyFont="1" applyFill="1" applyBorder="1" applyAlignment="1">
      <alignment vertical="center"/>
    </xf>
    <xf numFmtId="0" fontId="72" fillId="0" borderId="59" xfId="17" applyFont="1" applyFill="1" applyBorder="1" applyAlignment="1">
      <alignment vertical="center"/>
    </xf>
    <xf numFmtId="49" fontId="8" fillId="0" borderId="43" xfId="0" applyNumberFormat="1" applyFont="1" applyFill="1" applyBorder="1" applyAlignment="1">
      <alignment vertical="center"/>
    </xf>
    <xf numFmtId="0" fontId="72" fillId="0" borderId="43" xfId="18" applyNumberFormat="1" applyFont="1" applyFill="1" applyBorder="1" applyAlignment="1">
      <alignment vertical="center"/>
    </xf>
    <xf numFmtId="49" fontId="72" fillId="0" borderId="43" xfId="0" quotePrefix="1" applyNumberFormat="1" applyFont="1" applyFill="1" applyBorder="1" applyAlignment="1">
      <alignment vertical="center"/>
    </xf>
    <xf numFmtId="49" fontId="72" fillId="0" borderId="43" xfId="17" applyNumberFormat="1" applyFont="1" applyFill="1" applyBorder="1" applyAlignment="1">
      <alignment vertical="center"/>
    </xf>
    <xf numFmtId="0" fontId="72" fillId="0" borderId="43" xfId="17" applyFont="1" applyFill="1" applyBorder="1" applyAlignment="1">
      <alignment vertical="center"/>
    </xf>
    <xf numFmtId="3" fontId="72" fillId="0" borderId="43" xfId="0" applyNumberFormat="1" applyFont="1" applyFill="1" applyBorder="1" applyAlignment="1">
      <alignment vertical="center"/>
    </xf>
    <xf numFmtId="166" fontId="72" fillId="0" borderId="43" xfId="0" applyNumberFormat="1" applyFont="1" applyFill="1" applyBorder="1" applyAlignment="1">
      <alignment vertical="center"/>
    </xf>
    <xf numFmtId="49" fontId="72" fillId="0" borderId="40" xfId="0" quotePrefix="1" applyNumberFormat="1" applyFont="1" applyFill="1" applyBorder="1" applyAlignment="1">
      <alignment vertical="center"/>
    </xf>
    <xf numFmtId="0" fontId="72" fillId="0" borderId="40" xfId="0" applyFont="1" applyFill="1" applyBorder="1" applyAlignment="1">
      <alignment vertical="center"/>
    </xf>
    <xf numFmtId="0" fontId="72" fillId="0" borderId="45" xfId="18" applyNumberFormat="1" applyFont="1" applyFill="1" applyBorder="1" applyAlignment="1">
      <alignment vertical="center"/>
    </xf>
    <xf numFmtId="49" fontId="72" fillId="0" borderId="45" xfId="0" quotePrefix="1" applyNumberFormat="1" applyFont="1" applyFill="1" applyBorder="1" applyAlignment="1">
      <alignment vertical="center"/>
    </xf>
    <xf numFmtId="49" fontId="72" fillId="0" borderId="45" xfId="17" applyNumberFormat="1" applyFont="1" applyFill="1" applyBorder="1" applyAlignment="1">
      <alignment vertical="center"/>
    </xf>
    <xf numFmtId="0" fontId="72" fillId="0" borderId="46" xfId="0" applyFont="1" applyFill="1" applyBorder="1" applyAlignment="1">
      <alignment vertical="center"/>
    </xf>
    <xf numFmtId="0" fontId="72" fillId="14" borderId="42" xfId="0" applyFont="1" applyFill="1" applyBorder="1" applyAlignment="1">
      <alignment horizontal="left" vertical="center"/>
    </xf>
    <xf numFmtId="0" fontId="72" fillId="14" borderId="44" xfId="18" applyNumberFormat="1" applyFont="1" applyFill="1" applyBorder="1" applyAlignment="1">
      <alignment horizontal="left" vertical="center"/>
    </xf>
    <xf numFmtId="49" fontId="72" fillId="14" borderId="44" xfId="17" quotePrefix="1" applyNumberFormat="1" applyFont="1" applyFill="1" applyBorder="1" applyAlignment="1">
      <alignment horizontal="left" vertical="center"/>
    </xf>
    <xf numFmtId="0" fontId="72" fillId="14" borderId="33" xfId="0" applyFont="1" applyFill="1" applyBorder="1" applyAlignment="1">
      <alignment vertical="center"/>
    </xf>
    <xf numFmtId="49" fontId="72" fillId="14" borderId="48" xfId="17" quotePrefix="1" applyNumberFormat="1" applyFont="1" applyFill="1" applyBorder="1" applyAlignment="1">
      <alignment vertical="center"/>
    </xf>
    <xf numFmtId="0" fontId="72" fillId="14" borderId="0" xfId="18" applyNumberFormat="1" applyFont="1" applyFill="1" applyBorder="1" applyAlignment="1">
      <alignment vertical="center"/>
    </xf>
    <xf numFmtId="0" fontId="72" fillId="14" borderId="33" xfId="0" applyFont="1" applyFill="1" applyBorder="1" applyAlignment="1">
      <alignment horizontal="left" vertical="center"/>
    </xf>
    <xf numFmtId="49" fontId="72" fillId="0" borderId="33" xfId="0" quotePrefix="1" applyNumberFormat="1" applyFont="1" applyFill="1" applyBorder="1" applyAlignment="1">
      <alignment horizontal="left" vertical="center"/>
    </xf>
    <xf numFmtId="3" fontId="72" fillId="0" borderId="48" xfId="0" quotePrefix="1" applyNumberFormat="1" applyFont="1" applyFill="1" applyBorder="1" applyAlignment="1">
      <alignment horizontal="left" vertical="center"/>
    </xf>
    <xf numFmtId="0" fontId="72" fillId="14" borderId="50" xfId="0" applyFont="1" applyFill="1" applyBorder="1" applyAlignment="1">
      <alignment horizontal="left" vertical="center"/>
    </xf>
    <xf numFmtId="0" fontId="72" fillId="14" borderId="52" xfId="18" applyNumberFormat="1" applyFont="1" applyFill="1" applyBorder="1" applyAlignment="1">
      <alignment vertical="center"/>
    </xf>
    <xf numFmtId="49" fontId="72" fillId="0" borderId="50" xfId="0" quotePrefix="1" applyNumberFormat="1" applyFont="1" applyFill="1" applyBorder="1" applyAlignment="1">
      <alignment horizontal="left" vertical="center"/>
    </xf>
    <xf numFmtId="3" fontId="72" fillId="0" borderId="51" xfId="0" quotePrefix="1" applyNumberFormat="1" applyFont="1" applyFill="1" applyBorder="1" applyAlignment="1">
      <alignment horizontal="left" vertical="center"/>
    </xf>
    <xf numFmtId="0" fontId="72" fillId="0" borderId="50" xfId="17" applyFont="1" applyFill="1" applyBorder="1" applyAlignment="1">
      <alignment vertical="center"/>
    </xf>
    <xf numFmtId="0" fontId="72" fillId="0" borderId="51" xfId="0" applyFont="1" applyFill="1" applyBorder="1" applyAlignment="1">
      <alignment vertical="center"/>
    </xf>
    <xf numFmtId="3" fontId="72" fillId="0" borderId="53" xfId="0" applyNumberFormat="1" applyFont="1" applyFill="1" applyBorder="1" applyAlignment="1">
      <alignment vertical="center"/>
    </xf>
    <xf numFmtId="166" fontId="72" fillId="0" borderId="53" xfId="0" applyNumberFormat="1" applyFont="1" applyFill="1" applyBorder="1" applyAlignment="1">
      <alignment vertical="center"/>
    </xf>
    <xf numFmtId="49" fontId="72" fillId="0" borderId="52" xfId="0" quotePrefix="1" applyNumberFormat="1" applyFont="1" applyFill="1" applyBorder="1" applyAlignment="1">
      <alignment vertical="center"/>
    </xf>
    <xf numFmtId="0" fontId="72" fillId="14" borderId="56" xfId="0" applyFont="1" applyFill="1" applyBorder="1" applyAlignment="1">
      <alignment vertical="center"/>
    </xf>
    <xf numFmtId="49" fontId="72" fillId="14" borderId="54" xfId="0" quotePrefix="1" applyNumberFormat="1" applyFont="1" applyFill="1" applyBorder="1" applyAlignment="1">
      <alignment vertical="center"/>
    </xf>
    <xf numFmtId="49" fontId="72" fillId="14" borderId="55" xfId="17" quotePrefix="1" applyNumberFormat="1" applyFont="1" applyFill="1" applyBorder="1" applyAlignment="1">
      <alignment vertical="center"/>
    </xf>
    <xf numFmtId="49" fontId="72" fillId="14" borderId="33" xfId="0" quotePrefix="1" applyNumberFormat="1" applyFont="1" applyFill="1" applyBorder="1" applyAlignment="1">
      <alignment vertical="center"/>
    </xf>
    <xf numFmtId="0" fontId="8" fillId="0" borderId="33" xfId="0" applyFont="1" applyBorder="1" applyAlignment="1">
      <alignment vertical="center"/>
    </xf>
    <xf numFmtId="49" fontId="72" fillId="0" borderId="50" xfId="0" applyNumberFormat="1" applyFont="1" applyFill="1" applyBorder="1" applyAlignment="1">
      <alignment vertical="center"/>
    </xf>
    <xf numFmtId="0" fontId="72" fillId="0" borderId="52" xfId="0" applyFont="1" applyFill="1" applyBorder="1" applyAlignment="1">
      <alignment vertical="center"/>
    </xf>
    <xf numFmtId="49" fontId="72" fillId="14" borderId="50" xfId="0" quotePrefix="1" applyNumberFormat="1" applyFont="1" applyFill="1" applyBorder="1" applyAlignment="1">
      <alignment vertical="center"/>
    </xf>
    <xf numFmtId="49" fontId="72" fillId="14" borderId="51" xfId="17" quotePrefix="1" applyNumberFormat="1" applyFont="1" applyFill="1" applyBorder="1" applyAlignment="1">
      <alignment vertical="center"/>
    </xf>
    <xf numFmtId="0" fontId="72" fillId="0" borderId="52" xfId="17" applyFont="1" applyFill="1" applyBorder="1" applyAlignment="1">
      <alignment vertical="center"/>
    </xf>
    <xf numFmtId="0" fontId="72" fillId="0" borderId="54" xfId="17" applyFont="1" applyFill="1" applyBorder="1" applyAlignment="1">
      <alignment vertical="center"/>
    </xf>
    <xf numFmtId="0" fontId="72" fillId="3" borderId="33" xfId="0" applyFont="1" applyFill="1" applyBorder="1" applyAlignment="1">
      <alignment horizontal="left" vertical="center"/>
    </xf>
    <xf numFmtId="49" fontId="72" fillId="14" borderId="58" xfId="0" applyNumberFormat="1" applyFont="1" applyFill="1" applyBorder="1" applyAlignment="1">
      <alignment vertical="center"/>
    </xf>
    <xf numFmtId="0" fontId="72" fillId="14" borderId="60" xfId="0" applyFont="1" applyFill="1" applyBorder="1" applyAlignment="1">
      <alignment vertical="center"/>
    </xf>
    <xf numFmtId="49" fontId="72" fillId="14" borderId="58" xfId="0" quotePrefix="1" applyNumberFormat="1" applyFont="1" applyFill="1" applyBorder="1" applyAlignment="1">
      <alignment vertical="center"/>
    </xf>
    <xf numFmtId="49" fontId="72" fillId="14" borderId="60" xfId="17" applyNumberFormat="1" applyFont="1" applyFill="1" applyBorder="1" applyAlignment="1">
      <alignment vertical="center"/>
    </xf>
    <xf numFmtId="49" fontId="8" fillId="0" borderId="0" xfId="0" applyNumberFormat="1" applyFont="1" applyFill="1" applyBorder="1" applyAlignment="1">
      <alignment vertical="center"/>
    </xf>
    <xf numFmtId="0" fontId="72" fillId="0" borderId="0" xfId="17" quotePrefix="1" applyFont="1" applyFill="1" applyBorder="1" applyAlignment="1">
      <alignment vertical="center"/>
    </xf>
    <xf numFmtId="0" fontId="72" fillId="0" borderId="42" xfId="0" applyFont="1" applyFill="1" applyBorder="1" applyAlignment="1">
      <alignment horizontal="left" vertical="center"/>
    </xf>
    <xf numFmtId="0" fontId="72" fillId="0" borderId="43" xfId="0" applyFont="1" applyFill="1" applyBorder="1" applyAlignment="1">
      <alignment horizontal="left" vertical="center"/>
    </xf>
    <xf numFmtId="0" fontId="72" fillId="16" borderId="42" xfId="0" applyNumberFormat="1" applyFont="1" applyFill="1" applyBorder="1" applyAlignment="1">
      <alignment horizontal="left" vertical="center"/>
    </xf>
    <xf numFmtId="0" fontId="72" fillId="16" borderId="44" xfId="17" applyFont="1" applyFill="1" applyBorder="1" applyAlignment="1">
      <alignment horizontal="left" vertical="center"/>
    </xf>
    <xf numFmtId="0" fontId="72" fillId="0" borderId="42" xfId="0" applyFont="1" applyFill="1" applyBorder="1" applyAlignment="1">
      <alignment vertical="center"/>
    </xf>
    <xf numFmtId="166" fontId="72" fillId="0" borderId="0" xfId="0" applyNumberFormat="1" applyFont="1" applyFill="1" applyBorder="1" applyAlignment="1">
      <alignment vertical="center"/>
    </xf>
    <xf numFmtId="0" fontId="72" fillId="14" borderId="0" xfId="0" applyFont="1" applyFill="1" applyBorder="1" applyAlignment="1">
      <alignment vertical="center"/>
    </xf>
    <xf numFmtId="49" fontId="72" fillId="14" borderId="0" xfId="0" applyNumberFormat="1" applyFont="1" applyFill="1" applyBorder="1" applyAlignment="1">
      <alignment vertical="center"/>
    </xf>
    <xf numFmtId="49" fontId="72" fillId="16" borderId="33" xfId="0" quotePrefix="1" applyNumberFormat="1" applyFont="1" applyFill="1" applyBorder="1" applyAlignment="1">
      <alignment vertical="center"/>
    </xf>
    <xf numFmtId="49" fontId="72" fillId="16" borderId="48" xfId="0" quotePrefix="1" applyNumberFormat="1" applyFont="1" applyFill="1" applyBorder="1" applyAlignment="1">
      <alignment vertical="center"/>
    </xf>
    <xf numFmtId="3" fontId="72" fillId="16" borderId="48" xfId="0" quotePrefix="1" applyNumberFormat="1" applyFont="1" applyFill="1" applyBorder="1" applyAlignment="1">
      <alignment vertical="center"/>
    </xf>
    <xf numFmtId="49" fontId="72" fillId="8" borderId="64" xfId="0" applyNumberFormat="1" applyFont="1" applyFill="1" applyBorder="1" applyAlignment="1">
      <alignment vertical="center"/>
    </xf>
    <xf numFmtId="49" fontId="72" fillId="8" borderId="65" xfId="0" applyNumberFormat="1" applyFont="1" applyFill="1" applyBorder="1" applyAlignment="1">
      <alignment vertical="center"/>
    </xf>
    <xf numFmtId="49" fontId="72" fillId="16" borderId="64" xfId="0" quotePrefix="1" applyNumberFormat="1" applyFont="1" applyFill="1" applyBorder="1" applyAlignment="1">
      <alignment vertical="center"/>
    </xf>
    <xf numFmtId="49" fontId="72" fillId="16" borderId="66" xfId="0" quotePrefix="1" applyNumberFormat="1" applyFont="1" applyFill="1" applyBorder="1" applyAlignment="1">
      <alignment vertical="center"/>
    </xf>
    <xf numFmtId="0" fontId="72" fillId="0" borderId="65" xfId="0" applyFont="1" applyFill="1" applyBorder="1" applyAlignment="1">
      <alignment vertical="center"/>
    </xf>
    <xf numFmtId="0" fontId="72" fillId="0" borderId="66" xfId="0" applyFont="1" applyFill="1" applyBorder="1" applyAlignment="1">
      <alignment vertical="center"/>
    </xf>
    <xf numFmtId="3" fontId="72" fillId="0" borderId="67" xfId="0" applyNumberFormat="1" applyFont="1" applyFill="1" applyBorder="1" applyAlignment="1">
      <alignment vertical="center"/>
    </xf>
    <xf numFmtId="166" fontId="72" fillId="0" borderId="65" xfId="0" applyNumberFormat="1" applyFont="1" applyFill="1" applyBorder="1" applyAlignment="1">
      <alignment vertical="center"/>
    </xf>
    <xf numFmtId="0" fontId="72" fillId="0" borderId="64" xfId="0" applyFont="1" applyFill="1" applyBorder="1" applyAlignment="1">
      <alignment vertical="center"/>
    </xf>
    <xf numFmtId="0" fontId="8" fillId="5" borderId="0" xfId="0" applyFont="1" applyFill="1" applyAlignment="1">
      <alignment vertical="center"/>
    </xf>
    <xf numFmtId="49" fontId="72" fillId="16" borderId="0" xfId="0" applyNumberFormat="1" applyFont="1" applyFill="1" applyBorder="1" applyAlignment="1">
      <alignment vertical="center"/>
    </xf>
    <xf numFmtId="3" fontId="72" fillId="0" borderId="48" xfId="0" quotePrefix="1" applyNumberFormat="1" applyFont="1" applyFill="1" applyBorder="1" applyAlignment="1">
      <alignment vertical="center"/>
    </xf>
    <xf numFmtId="3" fontId="72" fillId="0" borderId="27" xfId="0" quotePrefix="1" applyNumberFormat="1" applyFont="1" applyFill="1" applyBorder="1" applyAlignment="1">
      <alignment vertical="center"/>
    </xf>
    <xf numFmtId="166" fontId="72" fillId="0" borderId="0" xfId="0" quotePrefix="1" applyNumberFormat="1" applyFont="1" applyFill="1" applyBorder="1" applyAlignment="1">
      <alignment vertical="center"/>
    </xf>
    <xf numFmtId="49" fontId="72" fillId="14" borderId="56" xfId="0" applyNumberFormat="1" applyFont="1" applyFill="1" applyBorder="1" applyAlignment="1">
      <alignment vertical="center"/>
    </xf>
    <xf numFmtId="49" fontId="72" fillId="16" borderId="54" xfId="0" quotePrefix="1" applyNumberFormat="1" applyFont="1" applyFill="1" applyBorder="1" applyAlignment="1">
      <alignment vertical="center"/>
    </xf>
    <xf numFmtId="49" fontId="72" fillId="16" borderId="55" xfId="0" quotePrefix="1" applyNumberFormat="1" applyFont="1" applyFill="1" applyBorder="1" applyAlignment="1">
      <alignment vertical="center"/>
    </xf>
    <xf numFmtId="0" fontId="72" fillId="0" borderId="56" xfId="0" applyFont="1" applyFill="1" applyBorder="1" applyAlignment="1">
      <alignment vertical="center"/>
    </xf>
    <xf numFmtId="166" fontId="72" fillId="0" borderId="56" xfId="0" applyNumberFormat="1" applyFont="1" applyFill="1" applyBorder="1" applyAlignment="1">
      <alignment vertical="center"/>
    </xf>
    <xf numFmtId="0" fontId="72" fillId="0" borderId="54" xfId="0" applyFont="1" applyFill="1" applyBorder="1" applyAlignment="1">
      <alignment vertical="center"/>
    </xf>
    <xf numFmtId="49" fontId="73" fillId="3" borderId="33" xfId="0" applyNumberFormat="1" applyFont="1" applyFill="1" applyBorder="1" applyAlignment="1">
      <alignment vertical="center"/>
    </xf>
    <xf numFmtId="49" fontId="73" fillId="3" borderId="0" xfId="0" applyNumberFormat="1" applyFont="1" applyFill="1" applyBorder="1" applyAlignment="1">
      <alignment vertical="center"/>
    </xf>
    <xf numFmtId="49" fontId="72" fillId="0" borderId="52" xfId="0" applyNumberFormat="1" applyFont="1" applyFill="1" applyBorder="1" applyAlignment="1">
      <alignment vertical="center"/>
    </xf>
    <xf numFmtId="49" fontId="72" fillId="16" borderId="50" xfId="0" quotePrefix="1" applyNumberFormat="1" applyFont="1" applyFill="1" applyBorder="1" applyAlignment="1">
      <alignment vertical="center"/>
    </xf>
    <xf numFmtId="49" fontId="72" fillId="16" borderId="51" xfId="0" quotePrefix="1" applyNumberFormat="1" applyFont="1" applyFill="1" applyBorder="1" applyAlignment="1">
      <alignment vertical="center"/>
    </xf>
    <xf numFmtId="166" fontId="72" fillId="0" borderId="52" xfId="0" applyNumberFormat="1" applyFont="1" applyFill="1" applyBorder="1" applyAlignment="1">
      <alignment vertical="center"/>
    </xf>
    <xf numFmtId="0" fontId="72" fillId="0" borderId="50" xfId="0" applyFont="1" applyFill="1" applyBorder="1" applyAlignment="1">
      <alignment vertical="center"/>
    </xf>
    <xf numFmtId="49" fontId="73" fillId="0" borderId="58" xfId="0" applyNumberFormat="1" applyFont="1" applyFill="1" applyBorder="1" applyAlignment="1">
      <alignment vertical="center"/>
    </xf>
    <xf numFmtId="49" fontId="73" fillId="0" borderId="59" xfId="0" applyNumberFormat="1" applyFont="1" applyFill="1" applyBorder="1" applyAlignment="1">
      <alignment vertical="center"/>
    </xf>
    <xf numFmtId="49" fontId="72" fillId="16" borderId="58" xfId="0" quotePrefix="1" applyNumberFormat="1" applyFont="1" applyFill="1" applyBorder="1" applyAlignment="1">
      <alignment vertical="center"/>
    </xf>
    <xf numFmtId="49" fontId="72" fillId="16" borderId="60" xfId="0" quotePrefix="1" applyNumberFormat="1" applyFont="1" applyFill="1" applyBorder="1" applyAlignment="1">
      <alignment vertical="center"/>
    </xf>
    <xf numFmtId="0" fontId="72" fillId="0" borderId="59" xfId="0" applyFont="1" applyFill="1" applyBorder="1" applyAlignment="1">
      <alignment vertical="center"/>
    </xf>
    <xf numFmtId="166" fontId="72" fillId="0" borderId="59" xfId="0" applyNumberFormat="1" applyFont="1" applyFill="1" applyBorder="1" applyAlignment="1">
      <alignment vertical="center"/>
    </xf>
    <xf numFmtId="0" fontId="72" fillId="0" borderId="58" xfId="0" applyFont="1" applyFill="1" applyBorder="1" applyAlignment="1">
      <alignment vertical="center"/>
    </xf>
    <xf numFmtId="0" fontId="8" fillId="17" borderId="42" xfId="0" applyFont="1" applyFill="1" applyBorder="1" applyAlignment="1">
      <alignment horizontal="left" vertical="center"/>
    </xf>
    <xf numFmtId="0" fontId="72" fillId="17" borderId="43" xfId="18" applyNumberFormat="1" applyFont="1" applyFill="1" applyBorder="1" applyAlignment="1">
      <alignment horizontal="left" vertical="center"/>
    </xf>
    <xf numFmtId="0" fontId="72" fillId="17" borderId="42" xfId="0" applyNumberFormat="1" applyFont="1" applyFill="1" applyBorder="1" applyAlignment="1">
      <alignment horizontal="left" vertical="center"/>
    </xf>
    <xf numFmtId="0" fontId="72" fillId="17" borderId="44" xfId="17" applyFont="1" applyFill="1" applyBorder="1" applyAlignment="1">
      <alignment horizontal="left" vertical="center"/>
    </xf>
    <xf numFmtId="0" fontId="72" fillId="0" borderId="44" xfId="0" applyFont="1" applyFill="1" applyBorder="1" applyAlignment="1">
      <alignment vertical="center" wrapText="1"/>
    </xf>
    <xf numFmtId="3" fontId="72" fillId="0" borderId="49" xfId="0" applyNumberFormat="1" applyFont="1" applyFill="1" applyBorder="1" applyAlignment="1">
      <alignment vertical="center" wrapText="1"/>
    </xf>
    <xf numFmtId="166" fontId="72" fillId="0" borderId="0" xfId="0" applyNumberFormat="1" applyFont="1" applyFill="1" applyBorder="1" applyAlignment="1">
      <alignment vertical="center" wrapText="1"/>
    </xf>
    <xf numFmtId="0" fontId="72" fillId="0" borderId="48" xfId="0" applyFont="1" applyBorder="1" applyAlignment="1">
      <alignment vertical="center" wrapText="1"/>
    </xf>
    <xf numFmtId="0" fontId="72" fillId="17" borderId="33" xfId="0" quotePrefix="1" applyNumberFormat="1" applyFont="1" applyFill="1" applyBorder="1" applyAlignment="1">
      <alignment vertical="center"/>
    </xf>
    <xf numFmtId="0" fontId="72" fillId="17" borderId="0" xfId="0" applyFont="1" applyFill="1" applyBorder="1" applyAlignment="1">
      <alignment vertical="center"/>
    </xf>
    <xf numFmtId="49" fontId="72" fillId="18" borderId="33" xfId="0" applyNumberFormat="1" applyFont="1" applyFill="1" applyBorder="1" applyAlignment="1">
      <alignment vertical="center"/>
    </xf>
    <xf numFmtId="0" fontId="72" fillId="18" borderId="48" xfId="0" applyFont="1" applyFill="1" applyBorder="1" applyAlignment="1">
      <alignment vertical="center"/>
    </xf>
    <xf numFmtId="0" fontId="72" fillId="3" borderId="33" xfId="0" quotePrefix="1" applyNumberFormat="1" applyFont="1" applyFill="1" applyBorder="1" applyAlignment="1">
      <alignment vertical="center"/>
    </xf>
    <xf numFmtId="0" fontId="8" fillId="0" borderId="33" xfId="0" quotePrefix="1" applyNumberFormat="1" applyFont="1" applyFill="1" applyBorder="1" applyAlignment="1">
      <alignment horizontal="left" vertical="center"/>
    </xf>
    <xf numFmtId="49" fontId="72" fillId="17" borderId="33" xfId="0" applyNumberFormat="1" applyFont="1" applyFill="1" applyBorder="1" applyAlignment="1">
      <alignment vertical="center"/>
    </xf>
    <xf numFmtId="49" fontId="72" fillId="17" borderId="48" xfId="0" applyNumberFormat="1" applyFont="1" applyFill="1" applyBorder="1" applyAlignment="1">
      <alignment vertical="center"/>
    </xf>
    <xf numFmtId="0" fontId="8" fillId="0" borderId="33" xfId="0" applyFont="1" applyFill="1" applyBorder="1" applyAlignment="1">
      <alignment vertical="center"/>
    </xf>
    <xf numFmtId="0" fontId="8" fillId="17" borderId="33" xfId="0" quotePrefix="1" applyNumberFormat="1" applyFont="1" applyFill="1" applyBorder="1" applyAlignment="1">
      <alignment horizontal="left" vertical="center"/>
    </xf>
    <xf numFmtId="0" fontId="8" fillId="17" borderId="33" xfId="0" applyFont="1" applyFill="1" applyBorder="1" applyAlignment="1">
      <alignment vertical="center"/>
    </xf>
    <xf numFmtId="0" fontId="8" fillId="17" borderId="54" xfId="0" quotePrefix="1" applyNumberFormat="1" applyFont="1" applyFill="1" applyBorder="1" applyAlignment="1">
      <alignment horizontal="left" vertical="center"/>
    </xf>
    <xf numFmtId="0" fontId="72" fillId="17" borderId="56" xfId="0" applyFont="1" applyFill="1" applyBorder="1" applyAlignment="1">
      <alignment vertical="center"/>
    </xf>
    <xf numFmtId="49" fontId="72" fillId="17" borderId="54" xfId="0" applyNumberFormat="1" applyFont="1" applyFill="1" applyBorder="1" applyAlignment="1">
      <alignment vertical="center"/>
    </xf>
    <xf numFmtId="49" fontId="72" fillId="17" borderId="55" xfId="0" applyNumberFormat="1" applyFont="1" applyFill="1" applyBorder="1" applyAlignment="1">
      <alignment vertical="center"/>
    </xf>
    <xf numFmtId="0" fontId="72" fillId="17" borderId="55" xfId="0" applyFont="1" applyFill="1" applyBorder="1" applyAlignment="1">
      <alignment vertical="center"/>
    </xf>
    <xf numFmtId="0" fontId="72" fillId="17" borderId="48" xfId="0" applyFont="1" applyFill="1" applyBorder="1" applyAlignment="1">
      <alignment vertical="center"/>
    </xf>
    <xf numFmtId="49" fontId="72" fillId="0" borderId="48" xfId="0" applyNumberFormat="1" applyFont="1" applyFill="1" applyBorder="1" applyAlignment="1">
      <alignment vertical="center"/>
    </xf>
    <xf numFmtId="0" fontId="8" fillId="17" borderId="64" xfId="0" quotePrefix="1" applyNumberFormat="1" applyFont="1" applyFill="1" applyBorder="1" applyAlignment="1">
      <alignment horizontal="left" vertical="center"/>
    </xf>
    <xf numFmtId="0" fontId="72" fillId="17" borderId="66" xfId="0" applyFont="1" applyFill="1" applyBorder="1" applyAlignment="1">
      <alignment vertical="center"/>
    </xf>
    <xf numFmtId="49" fontId="72" fillId="17" borderId="64" xfId="0" applyNumberFormat="1" applyFont="1" applyFill="1" applyBorder="1" applyAlignment="1">
      <alignment vertical="center"/>
    </xf>
    <xf numFmtId="49" fontId="72" fillId="17" borderId="66" xfId="0" applyNumberFormat="1" applyFont="1" applyFill="1" applyBorder="1" applyAlignment="1">
      <alignment vertical="center"/>
    </xf>
    <xf numFmtId="0" fontId="72" fillId="0" borderId="65" xfId="0" applyFont="1" applyBorder="1" applyAlignment="1">
      <alignment vertical="center"/>
    </xf>
    <xf numFmtId="0" fontId="72" fillId="0" borderId="64" xfId="0" applyFont="1" applyBorder="1" applyAlignment="1">
      <alignment vertical="center"/>
    </xf>
    <xf numFmtId="0" fontId="72" fillId="17" borderId="62" xfId="0" applyFont="1" applyFill="1" applyBorder="1" applyAlignment="1">
      <alignment horizontal="left" vertical="center"/>
    </xf>
    <xf numFmtId="0" fontId="72" fillId="17" borderId="45" xfId="0" applyFont="1" applyFill="1" applyBorder="1" applyAlignment="1">
      <alignment horizontal="left" vertical="center"/>
    </xf>
    <xf numFmtId="49" fontId="72" fillId="18" borderId="62" xfId="0" applyNumberFormat="1" applyFont="1" applyFill="1" applyBorder="1" applyAlignment="1">
      <alignment vertical="center"/>
    </xf>
    <xf numFmtId="3" fontId="8" fillId="0" borderId="0" xfId="0" applyNumberFormat="1" applyFont="1" applyAlignment="1">
      <alignment vertical="center"/>
    </xf>
    <xf numFmtId="166" fontId="8" fillId="0" borderId="0" xfId="0" applyNumberFormat="1" applyFont="1" applyAlignment="1">
      <alignment vertical="center"/>
    </xf>
    <xf numFmtId="0" fontId="8" fillId="0" borderId="0" xfId="0" applyFont="1" applyAlignment="1">
      <alignment horizontal="right" vertical="center"/>
    </xf>
    <xf numFmtId="3" fontId="72" fillId="0" borderId="47" xfId="0" applyNumberFormat="1" applyFont="1" applyFill="1" applyBorder="1" applyAlignment="1">
      <alignment vertical="center"/>
    </xf>
    <xf numFmtId="3" fontId="7" fillId="0" borderId="40" xfId="0" applyNumberFormat="1" applyFont="1" applyBorder="1" applyAlignment="1">
      <alignment horizontal="center" vertical="center"/>
    </xf>
    <xf numFmtId="166" fontId="72" fillId="0" borderId="0" xfId="1" applyNumberFormat="1" applyFont="1" applyBorder="1" applyAlignment="1">
      <alignment vertical="center"/>
    </xf>
    <xf numFmtId="166" fontId="72" fillId="0" borderId="52" xfId="1" applyNumberFormat="1" applyFont="1" applyBorder="1" applyAlignment="1">
      <alignment vertical="center"/>
    </xf>
    <xf numFmtId="166" fontId="72" fillId="0" borderId="56" xfId="1" applyNumberFormat="1" applyFont="1" applyBorder="1" applyAlignment="1">
      <alignment vertical="center"/>
    </xf>
    <xf numFmtId="3" fontId="72" fillId="0" borderId="52" xfId="0" applyNumberFormat="1" applyFont="1" applyBorder="1" applyAlignment="1">
      <alignment vertical="center"/>
    </xf>
    <xf numFmtId="166" fontId="72" fillId="0" borderId="56" xfId="1" applyNumberFormat="1" applyFont="1" applyBorder="1" applyAlignment="1">
      <alignment vertical="top" wrapText="1"/>
    </xf>
    <xf numFmtId="3" fontId="72" fillId="0" borderId="59" xfId="0" applyNumberFormat="1" applyFont="1" applyBorder="1" applyAlignment="1">
      <alignment vertical="center"/>
    </xf>
    <xf numFmtId="3" fontId="7" fillId="0" borderId="39" xfId="0" applyNumberFormat="1" applyFont="1" applyBorder="1" applyAlignment="1">
      <alignment horizontal="center" vertical="center"/>
    </xf>
    <xf numFmtId="166" fontId="72" fillId="0" borderId="0" xfId="1" applyNumberFormat="1" applyFont="1" applyBorder="1"/>
    <xf numFmtId="3" fontId="72" fillId="0" borderId="0" xfId="0" applyNumberFormat="1" applyFont="1" applyBorder="1"/>
    <xf numFmtId="166" fontId="72" fillId="0" borderId="52" xfId="1" applyNumberFormat="1" applyFont="1" applyBorder="1"/>
    <xf numFmtId="3" fontId="72" fillId="0" borderId="59" xfId="0" applyNumberFormat="1" applyFont="1" applyBorder="1"/>
    <xf numFmtId="3" fontId="3" fillId="0" borderId="52" xfId="0" applyNumberFormat="1" applyFont="1" applyBorder="1" applyAlignment="1">
      <alignment vertical="center"/>
    </xf>
    <xf numFmtId="166" fontId="72" fillId="0" borderId="49" xfId="1" applyNumberFormat="1" applyFont="1" applyBorder="1" applyAlignment="1">
      <alignment vertical="center"/>
    </xf>
    <xf numFmtId="166" fontId="72" fillId="0" borderId="57" xfId="1" applyNumberFormat="1" applyFont="1" applyBorder="1" applyAlignment="1">
      <alignment vertical="center"/>
    </xf>
    <xf numFmtId="3" fontId="72" fillId="0" borderId="56" xfId="0" applyNumberFormat="1" applyFont="1" applyBorder="1" applyAlignment="1">
      <alignment vertical="center"/>
    </xf>
    <xf numFmtId="3" fontId="72" fillId="0" borderId="45" xfId="0" applyNumberFormat="1" applyFont="1" applyBorder="1" applyAlignment="1">
      <alignment vertical="center"/>
    </xf>
    <xf numFmtId="166" fontId="72" fillId="0" borderId="27" xfId="1" applyNumberFormat="1" applyFont="1" applyBorder="1" applyAlignment="1">
      <alignment vertical="center"/>
    </xf>
    <xf numFmtId="166" fontId="72" fillId="0" borderId="53" xfId="1" applyNumberFormat="1" applyFont="1" applyBorder="1" applyAlignment="1">
      <alignment vertical="center"/>
    </xf>
    <xf numFmtId="166" fontId="72" fillId="0" borderId="49" xfId="1" applyNumberFormat="1" applyFont="1" applyFill="1" applyBorder="1" applyAlignment="1">
      <alignment vertical="center"/>
    </xf>
    <xf numFmtId="166" fontId="72" fillId="0" borderId="57" xfId="1" applyNumberFormat="1" applyFont="1" applyFill="1" applyBorder="1" applyAlignment="1">
      <alignment vertical="center"/>
    </xf>
    <xf numFmtId="166" fontId="72" fillId="0" borderId="27" xfId="1" applyNumberFormat="1" applyFont="1" applyFill="1" applyBorder="1" applyAlignment="1">
      <alignment vertical="center"/>
    </xf>
    <xf numFmtId="166" fontId="72" fillId="0" borderId="0" xfId="1" applyNumberFormat="1" applyFont="1" applyFill="1" applyBorder="1" applyAlignment="1">
      <alignment vertical="center"/>
    </xf>
    <xf numFmtId="3" fontId="72" fillId="0" borderId="0" xfId="0" applyNumberFormat="1" applyFont="1" applyFill="1" applyBorder="1" applyAlignment="1">
      <alignment vertical="center"/>
    </xf>
    <xf numFmtId="166" fontId="72" fillId="0" borderId="65" xfId="1" applyNumberFormat="1" applyFont="1" applyFill="1" applyBorder="1" applyAlignment="1">
      <alignment vertical="center"/>
    </xf>
    <xf numFmtId="3" fontId="72" fillId="0" borderId="0" xfId="0" quotePrefix="1" applyNumberFormat="1" applyFont="1" applyFill="1" applyBorder="1" applyAlignment="1">
      <alignment vertical="center"/>
    </xf>
    <xf numFmtId="166" fontId="72" fillId="0" borderId="0" xfId="1" quotePrefix="1" applyNumberFormat="1" applyFont="1" applyFill="1" applyBorder="1" applyAlignment="1">
      <alignment vertical="center"/>
    </xf>
    <xf numFmtId="3" fontId="72" fillId="0" borderId="52" xfId="0" applyNumberFormat="1" applyFont="1" applyFill="1" applyBorder="1" applyAlignment="1">
      <alignment vertical="center"/>
    </xf>
    <xf numFmtId="3" fontId="72" fillId="0" borderId="59" xfId="0" applyNumberFormat="1" applyFont="1" applyFill="1" applyBorder="1" applyAlignment="1">
      <alignment vertical="center"/>
    </xf>
    <xf numFmtId="166" fontId="72" fillId="0" borderId="0" xfId="1" applyNumberFormat="1" applyFont="1" applyFill="1" applyBorder="1" applyAlignment="1">
      <alignment vertical="center" wrapText="1"/>
    </xf>
    <xf numFmtId="166" fontId="72" fillId="0" borderId="55" xfId="1" applyNumberFormat="1" applyFont="1" applyBorder="1" applyAlignment="1">
      <alignment vertical="center"/>
    </xf>
    <xf numFmtId="3" fontId="72" fillId="0" borderId="48" xfId="0" applyNumberFormat="1" applyFont="1" applyBorder="1" applyAlignment="1">
      <alignment vertical="center"/>
    </xf>
    <xf numFmtId="3" fontId="72" fillId="0" borderId="51" xfId="0" applyNumberFormat="1" applyFont="1" applyBorder="1" applyAlignment="1">
      <alignment vertical="center"/>
    </xf>
    <xf numFmtId="166" fontId="72" fillId="0" borderId="66" xfId="1" applyNumberFormat="1" applyFont="1" applyFill="1" applyBorder="1" applyAlignment="1">
      <alignment vertical="center"/>
    </xf>
    <xf numFmtId="9" fontId="8" fillId="0" borderId="0" xfId="1" applyFont="1" applyAlignment="1">
      <alignment vertical="center"/>
    </xf>
    <xf numFmtId="0" fontId="69" fillId="0" borderId="40" xfId="0" applyFont="1" applyBorder="1" applyAlignment="1">
      <alignment horizontal="center" vertical="center"/>
    </xf>
    <xf numFmtId="0" fontId="70" fillId="0" borderId="43" xfId="0" applyFont="1" applyBorder="1" applyAlignment="1">
      <alignment horizontal="right" vertical="center" indent="1"/>
    </xf>
    <xf numFmtId="0" fontId="8" fillId="0" borderId="45" xfId="0" applyFont="1" applyBorder="1" applyAlignment="1">
      <alignment vertical="center"/>
    </xf>
    <xf numFmtId="0" fontId="7" fillId="0" borderId="47" xfId="0" applyFont="1" applyBorder="1" applyAlignment="1">
      <alignment horizontal="right" vertical="center" indent="1"/>
    </xf>
    <xf numFmtId="0" fontId="72" fillId="6" borderId="44" xfId="0" applyFont="1" applyFill="1" applyBorder="1" applyAlignment="1">
      <alignment vertical="center"/>
    </xf>
    <xf numFmtId="3" fontId="39" fillId="4" borderId="0" xfId="0" applyNumberFormat="1" applyFont="1" applyFill="1" applyAlignment="1">
      <alignment horizontal="right" vertical="top" wrapText="1" indent="1"/>
    </xf>
    <xf numFmtId="3" fontId="39" fillId="4" borderId="52" xfId="0" applyNumberFormat="1" applyFont="1" applyFill="1" applyBorder="1" applyAlignment="1">
      <alignment horizontal="right" vertical="top" wrapText="1" indent="1"/>
    </xf>
    <xf numFmtId="3" fontId="39" fillId="4" borderId="56" xfId="0" applyNumberFormat="1" applyFont="1" applyFill="1" applyBorder="1" applyAlignment="1">
      <alignment horizontal="right" vertical="top" wrapText="1" indent="1"/>
    </xf>
    <xf numFmtId="0" fontId="72" fillId="0" borderId="0" xfId="0" applyFont="1" applyBorder="1" applyAlignment="1">
      <alignment horizontal="right" vertical="center" indent="1"/>
    </xf>
    <xf numFmtId="49" fontId="72" fillId="6" borderId="52" xfId="0" applyNumberFormat="1" applyFont="1" applyFill="1" applyBorder="1" applyAlignment="1">
      <alignment vertical="center"/>
    </xf>
    <xf numFmtId="0" fontId="72" fillId="0" borderId="52" xfId="0" applyFont="1" applyBorder="1" applyAlignment="1">
      <alignment horizontal="right" vertical="center" indent="1"/>
    </xf>
    <xf numFmtId="0" fontId="8" fillId="5" borderId="52" xfId="0" applyFont="1" applyFill="1" applyBorder="1" applyAlignment="1">
      <alignment vertical="center"/>
    </xf>
    <xf numFmtId="49" fontId="72" fillId="6" borderId="59" xfId="0" applyNumberFormat="1" applyFont="1" applyFill="1" applyBorder="1" applyAlignment="1">
      <alignment vertical="center"/>
    </xf>
    <xf numFmtId="0" fontId="72" fillId="6" borderId="60" xfId="0" applyNumberFormat="1" applyFont="1" applyFill="1" applyBorder="1" applyAlignment="1">
      <alignment vertical="center"/>
    </xf>
    <xf numFmtId="0" fontId="72" fillId="0" borderId="59" xfId="0" applyFont="1" applyBorder="1" applyAlignment="1">
      <alignment horizontal="right" vertical="center" indent="1"/>
    </xf>
    <xf numFmtId="0" fontId="72" fillId="0" borderId="0" xfId="0" applyFont="1" applyAlignment="1">
      <alignment horizontal="right" vertical="center" indent="1"/>
    </xf>
    <xf numFmtId="0" fontId="72" fillId="0" borderId="59" xfId="0" applyFont="1" applyBorder="1" applyAlignment="1">
      <alignment horizontal="right" indent="1"/>
    </xf>
    <xf numFmtId="0" fontId="72" fillId="0" borderId="27" xfId="0" applyFont="1" applyBorder="1" applyAlignment="1">
      <alignment horizontal="right" vertical="center" indent="1"/>
    </xf>
    <xf numFmtId="0" fontId="3" fillId="0" borderId="52" xfId="0" applyFont="1" applyBorder="1" applyAlignment="1">
      <alignment horizontal="right" vertical="center" indent="1"/>
    </xf>
    <xf numFmtId="49" fontId="8" fillId="0" borderId="50" xfId="0" quotePrefix="1" applyNumberFormat="1" applyFont="1" applyFill="1" applyBorder="1" applyAlignment="1">
      <alignment vertical="center"/>
    </xf>
    <xf numFmtId="0" fontId="72" fillId="9" borderId="43" xfId="0" applyNumberFormat="1" applyFont="1" applyFill="1" applyBorder="1" applyAlignment="1">
      <alignment horizontal="left" vertical="center"/>
    </xf>
    <xf numFmtId="3" fontId="39" fillId="4" borderId="49" xfId="0" applyNumberFormat="1" applyFont="1" applyFill="1" applyBorder="1" applyAlignment="1">
      <alignment horizontal="right" vertical="top" wrapText="1" indent="1"/>
    </xf>
    <xf numFmtId="20" fontId="72" fillId="0" borderId="52" xfId="0" applyNumberFormat="1" applyFont="1" applyFill="1" applyBorder="1" applyAlignment="1">
      <alignment vertical="center"/>
    </xf>
    <xf numFmtId="0" fontId="72" fillId="0" borderId="56" xfId="0" applyFont="1" applyBorder="1" applyAlignment="1">
      <alignment horizontal="right" vertical="center" indent="1"/>
    </xf>
    <xf numFmtId="49" fontId="72" fillId="9" borderId="33" xfId="0" applyNumberFormat="1" applyFont="1" applyFill="1" applyBorder="1" applyAlignment="1">
      <alignment vertical="center"/>
    </xf>
    <xf numFmtId="0" fontId="72" fillId="9" borderId="0" xfId="0" applyFont="1" applyFill="1" applyAlignment="1">
      <alignment vertical="center"/>
    </xf>
    <xf numFmtId="0" fontId="72" fillId="9" borderId="52" xfId="0" applyFont="1" applyFill="1" applyBorder="1" applyAlignment="1">
      <alignment vertical="center"/>
    </xf>
    <xf numFmtId="0" fontId="72" fillId="0" borderId="33" xfId="0" quotePrefix="1" applyNumberFormat="1" applyFont="1" applyFill="1" applyBorder="1" applyAlignment="1">
      <alignment vertical="center"/>
    </xf>
    <xf numFmtId="49" fontId="72" fillId="9" borderId="58" xfId="0" quotePrefix="1" applyNumberFormat="1" applyFont="1" applyFill="1" applyBorder="1" applyAlignment="1">
      <alignment vertical="center"/>
    </xf>
    <xf numFmtId="0" fontId="72" fillId="9" borderId="59" xfId="0" applyNumberFormat="1" applyFont="1" applyFill="1" applyBorder="1" applyAlignment="1">
      <alignment vertical="center"/>
    </xf>
    <xf numFmtId="0" fontId="72" fillId="9" borderId="60" xfId="17" applyFont="1" applyFill="1" applyBorder="1" applyAlignment="1">
      <alignment vertical="center"/>
    </xf>
    <xf numFmtId="0" fontId="64" fillId="0" borderId="0" xfId="0" applyFont="1" applyBorder="1" applyAlignment="1">
      <alignment vertical="center"/>
    </xf>
    <xf numFmtId="11" fontId="64" fillId="0" borderId="40" xfId="0" applyNumberFormat="1" applyFont="1" applyBorder="1" applyAlignment="1">
      <alignment vertical="center"/>
    </xf>
    <xf numFmtId="0" fontId="73" fillId="0" borderId="68" xfId="0" applyFont="1" applyBorder="1" applyAlignment="1">
      <alignment vertical="center"/>
    </xf>
    <xf numFmtId="0" fontId="74" fillId="0" borderId="69" xfId="0" applyFont="1" applyBorder="1" applyAlignment="1">
      <alignment vertical="center"/>
    </xf>
    <xf numFmtId="0" fontId="72" fillId="12" borderId="68" xfId="0" applyNumberFormat="1" applyFont="1" applyFill="1" applyBorder="1" applyAlignment="1">
      <alignment horizontal="left" vertical="center"/>
    </xf>
    <xf numFmtId="0" fontId="72" fillId="12" borderId="69" xfId="17" applyFont="1" applyFill="1" applyBorder="1" applyAlignment="1">
      <alignment horizontal="left" vertical="center"/>
    </xf>
    <xf numFmtId="0" fontId="72" fillId="0" borderId="70" xfId="0" applyFont="1" applyBorder="1" applyAlignment="1">
      <alignment vertical="center"/>
    </xf>
    <xf numFmtId="0" fontId="72" fillId="0" borderId="69" xfId="0" applyFont="1" applyBorder="1" applyAlignment="1">
      <alignment vertical="center"/>
    </xf>
    <xf numFmtId="0" fontId="72" fillId="0" borderId="71" xfId="0" applyFont="1" applyBorder="1" applyAlignment="1">
      <alignment horizontal="right" vertical="center" indent="1"/>
    </xf>
    <xf numFmtId="0" fontId="72" fillId="11" borderId="54" xfId="0" applyNumberFormat="1" applyFont="1" applyFill="1" applyBorder="1" applyAlignment="1">
      <alignment horizontal="left" vertical="center"/>
    </xf>
    <xf numFmtId="0" fontId="72" fillId="11" borderId="56" xfId="0" applyNumberFormat="1" applyFont="1" applyFill="1" applyBorder="1" applyAlignment="1">
      <alignment horizontal="left" vertical="center"/>
    </xf>
    <xf numFmtId="0" fontId="72" fillId="11" borderId="33" xfId="0" quotePrefix="1" applyNumberFormat="1" applyFont="1" applyFill="1" applyBorder="1" applyAlignment="1">
      <alignment horizontal="left" vertical="center"/>
    </xf>
    <xf numFmtId="0" fontId="72" fillId="0" borderId="52" xfId="18" applyNumberFormat="1" applyFont="1" applyFill="1" applyBorder="1" applyAlignment="1">
      <alignment vertical="center"/>
    </xf>
    <xf numFmtId="0" fontId="72" fillId="12" borderId="54" xfId="0" applyNumberFormat="1" applyFont="1" applyFill="1" applyBorder="1" applyAlignment="1">
      <alignment horizontal="left" vertical="center"/>
    </xf>
    <xf numFmtId="0" fontId="72" fillId="12" borderId="55" xfId="0" applyNumberFormat="1" applyFont="1" applyFill="1" applyBorder="1" applyAlignment="1">
      <alignment horizontal="left" vertical="center"/>
    </xf>
    <xf numFmtId="0" fontId="72" fillId="12" borderId="33" xfId="0" quotePrefix="1" applyNumberFormat="1" applyFont="1" applyFill="1" applyBorder="1" applyAlignment="1">
      <alignment horizontal="left" vertical="center"/>
    </xf>
    <xf numFmtId="0" fontId="72" fillId="12" borderId="48" xfId="18" applyNumberFormat="1" applyFont="1" applyFill="1" applyBorder="1" applyAlignment="1">
      <alignment vertical="center"/>
    </xf>
    <xf numFmtId="49" fontId="72" fillId="12" borderId="54" xfId="0" applyNumberFormat="1" applyFont="1" applyFill="1" applyBorder="1" applyAlignment="1">
      <alignment horizontal="left" vertical="center"/>
    </xf>
    <xf numFmtId="0" fontId="72" fillId="12" borderId="56" xfId="0" applyFont="1" applyFill="1" applyBorder="1" applyAlignment="1">
      <alignment vertical="center"/>
    </xf>
    <xf numFmtId="49" fontId="72" fillId="0" borderId="48" xfId="0" applyNumberFormat="1" applyFont="1" applyBorder="1" applyAlignment="1">
      <alignment vertical="center"/>
    </xf>
    <xf numFmtId="49" fontId="72" fillId="0" borderId="0" xfId="0" applyNumberFormat="1" applyFont="1" applyBorder="1" applyAlignment="1">
      <alignment horizontal="right" vertical="center" indent="1"/>
    </xf>
    <xf numFmtId="49" fontId="72" fillId="12" borderId="48" xfId="17" applyNumberFormat="1" applyFont="1" applyFill="1" applyBorder="1" applyAlignment="1">
      <alignment vertical="center"/>
    </xf>
    <xf numFmtId="0" fontId="72" fillId="12" borderId="52" xfId="18" applyNumberFormat="1" applyFont="1" applyFill="1" applyBorder="1" applyAlignment="1">
      <alignment vertical="center"/>
    </xf>
    <xf numFmtId="49" fontId="72" fillId="0" borderId="51" xfId="0" applyNumberFormat="1" applyFont="1" applyBorder="1" applyAlignment="1">
      <alignment vertical="center"/>
    </xf>
    <xf numFmtId="0" fontId="72" fillId="12" borderId="33" xfId="0" applyFont="1" applyFill="1" applyBorder="1" applyAlignment="1">
      <alignment horizontal="left" vertical="center"/>
    </xf>
    <xf numFmtId="0" fontId="72" fillId="12" borderId="0" xfId="0" applyFont="1" applyFill="1" applyAlignment="1">
      <alignment vertical="center"/>
    </xf>
    <xf numFmtId="0" fontId="72" fillId="12" borderId="0" xfId="18" applyNumberFormat="1" applyFont="1" applyFill="1" applyBorder="1" applyAlignment="1">
      <alignment horizontal="left" vertical="center"/>
    </xf>
    <xf numFmtId="49" fontId="72" fillId="0" borderId="48" xfId="17" applyNumberFormat="1" applyFont="1" applyFill="1" applyBorder="1" applyAlignment="1">
      <alignment vertical="center"/>
    </xf>
    <xf numFmtId="0" fontId="72" fillId="12" borderId="0" xfId="0" applyFont="1" applyFill="1" applyBorder="1" applyAlignment="1">
      <alignment vertical="center"/>
    </xf>
    <xf numFmtId="0" fontId="72" fillId="12" borderId="50" xfId="0" applyFont="1" applyFill="1" applyBorder="1" applyAlignment="1">
      <alignment horizontal="left" vertical="center"/>
    </xf>
    <xf numFmtId="0" fontId="72" fillId="12" borderId="52" xfId="0" applyFont="1" applyFill="1" applyBorder="1" applyAlignment="1">
      <alignment vertical="center"/>
    </xf>
    <xf numFmtId="49" fontId="72" fillId="0" borderId="51" xfId="17" applyNumberFormat="1" applyFont="1" applyFill="1" applyBorder="1" applyAlignment="1">
      <alignment vertical="center"/>
    </xf>
    <xf numFmtId="49" fontId="72" fillId="0" borderId="52" xfId="0" applyNumberFormat="1" applyFont="1" applyBorder="1" applyAlignment="1">
      <alignment horizontal="right" vertical="center" indent="1"/>
    </xf>
    <xf numFmtId="49" fontId="72" fillId="0" borderId="57" xfId="0" applyNumberFormat="1" applyFont="1" applyBorder="1" applyAlignment="1">
      <alignment horizontal="right" vertical="center" indent="1"/>
    </xf>
    <xf numFmtId="0" fontId="72" fillId="0" borderId="45" xfId="0" applyFont="1" applyBorder="1" applyAlignment="1">
      <alignment horizontal="right" vertical="center" indent="1"/>
    </xf>
    <xf numFmtId="0" fontId="72" fillId="0" borderId="27" xfId="0" applyFont="1" applyFill="1" applyBorder="1" applyAlignment="1">
      <alignment horizontal="right" vertical="center" indent="1"/>
    </xf>
    <xf numFmtId="49" fontId="72" fillId="13" borderId="50" xfId="0" quotePrefix="1" applyNumberFormat="1" applyFont="1" applyFill="1" applyBorder="1" applyAlignment="1">
      <alignment vertical="center"/>
    </xf>
    <xf numFmtId="0" fontId="72" fillId="13" borderId="51" xfId="0" applyFont="1" applyFill="1" applyBorder="1" applyAlignment="1">
      <alignment vertical="center"/>
    </xf>
    <xf numFmtId="0" fontId="72" fillId="0" borderId="53" xfId="0" applyFont="1" applyFill="1" applyBorder="1" applyAlignment="1">
      <alignment horizontal="right" vertical="center" indent="1"/>
    </xf>
    <xf numFmtId="3" fontId="39" fillId="4" borderId="57" xfId="0" applyNumberFormat="1" applyFont="1" applyFill="1" applyBorder="1" applyAlignment="1">
      <alignment horizontal="right" vertical="top" wrapText="1" indent="1"/>
    </xf>
    <xf numFmtId="49" fontId="72" fillId="14" borderId="50" xfId="0" applyNumberFormat="1" applyFont="1" applyFill="1" applyBorder="1" applyAlignment="1">
      <alignment vertical="center"/>
    </xf>
    <xf numFmtId="49" fontId="72" fillId="13" borderId="51" xfId="17" applyNumberFormat="1" applyFont="1" applyFill="1" applyBorder="1" applyAlignment="1">
      <alignment vertical="center"/>
    </xf>
    <xf numFmtId="3" fontId="39" fillId="4" borderId="53" xfId="0" applyNumberFormat="1" applyFont="1" applyFill="1" applyBorder="1" applyAlignment="1">
      <alignment horizontal="right" vertical="top" wrapText="1" indent="1"/>
    </xf>
    <xf numFmtId="0" fontId="73" fillId="0" borderId="59" xfId="18" applyNumberFormat="1" applyFont="1" applyFill="1" applyBorder="1" applyAlignment="1">
      <alignment vertical="center"/>
    </xf>
    <xf numFmtId="0" fontId="72" fillId="0" borderId="61" xfId="0" applyFont="1" applyFill="1" applyBorder="1" applyAlignment="1">
      <alignment horizontal="right" vertical="center" indent="1"/>
    </xf>
    <xf numFmtId="49" fontId="72" fillId="0" borderId="0" xfId="17" applyNumberFormat="1" applyFont="1" applyFill="1" applyBorder="1" applyAlignment="1">
      <alignment vertical="center"/>
    </xf>
    <xf numFmtId="0" fontId="72" fillId="0" borderId="0" xfId="0" applyFont="1" applyFill="1" applyBorder="1" applyAlignment="1">
      <alignment horizontal="right" vertical="center" indent="1"/>
    </xf>
    <xf numFmtId="0" fontId="72" fillId="0" borderId="45" xfId="0" applyFont="1" applyFill="1" applyBorder="1" applyAlignment="1">
      <alignment vertical="center"/>
    </xf>
    <xf numFmtId="0" fontId="72" fillId="14" borderId="43" xfId="18" applyNumberFormat="1" applyFont="1" applyFill="1" applyBorder="1" applyAlignment="1">
      <alignment horizontal="left" vertical="center"/>
    </xf>
    <xf numFmtId="0" fontId="72" fillId="3" borderId="42" xfId="0" applyFont="1" applyFill="1" applyBorder="1" applyAlignment="1">
      <alignment horizontal="left" vertical="center"/>
    </xf>
    <xf numFmtId="49" fontId="72" fillId="3" borderId="44" xfId="17" quotePrefix="1" applyNumberFormat="1" applyFont="1" applyFill="1" applyBorder="1" applyAlignment="1">
      <alignment horizontal="left" vertical="center"/>
    </xf>
    <xf numFmtId="0" fontId="72" fillId="3" borderId="33" xfId="0" applyFont="1" applyFill="1" applyBorder="1" applyAlignment="1">
      <alignment vertical="center"/>
    </xf>
    <xf numFmtId="49" fontId="72" fillId="14" borderId="48" xfId="17" quotePrefix="1" applyNumberFormat="1" applyFont="1" applyFill="1" applyBorder="1" applyAlignment="1">
      <alignment horizontal="left" vertical="center"/>
    </xf>
    <xf numFmtId="0" fontId="72" fillId="3" borderId="50" xfId="0" applyFont="1" applyFill="1" applyBorder="1" applyAlignment="1">
      <alignment horizontal="left" vertical="center"/>
    </xf>
    <xf numFmtId="49" fontId="72" fillId="14" borderId="51" xfId="17" applyNumberFormat="1" applyFont="1" applyFill="1" applyBorder="1" applyAlignment="1">
      <alignment vertical="center"/>
    </xf>
    <xf numFmtId="0" fontId="72" fillId="0" borderId="52" xfId="0" applyFont="1" applyFill="1" applyBorder="1" applyAlignment="1">
      <alignment horizontal="right" vertical="center" indent="1"/>
    </xf>
    <xf numFmtId="49" fontId="72" fillId="19" borderId="54" xfId="0" applyNumberFormat="1" applyFont="1" applyFill="1" applyBorder="1" applyAlignment="1">
      <alignment vertical="center"/>
    </xf>
    <xf numFmtId="0" fontId="72" fillId="19" borderId="56" xfId="0" applyFont="1" applyFill="1" applyBorder="1" applyAlignment="1">
      <alignment vertical="center"/>
    </xf>
    <xf numFmtId="0" fontId="72" fillId="0" borderId="59" xfId="0" applyFont="1" applyFill="1" applyBorder="1" applyAlignment="1">
      <alignment horizontal="right" vertical="center" indent="1"/>
    </xf>
    <xf numFmtId="0" fontId="72" fillId="19" borderId="42" xfId="0" applyFont="1" applyFill="1" applyBorder="1" applyAlignment="1">
      <alignment horizontal="left" vertical="center"/>
    </xf>
    <xf numFmtId="0" fontId="72" fillId="19" borderId="43" xfId="0" applyFont="1" applyFill="1" applyBorder="1" applyAlignment="1">
      <alignment horizontal="left" vertical="center"/>
    </xf>
    <xf numFmtId="49" fontId="72" fillId="16" borderId="33" xfId="0" quotePrefix="1" applyNumberFormat="1" applyFont="1" applyFill="1" applyBorder="1" applyAlignment="1">
      <alignment horizontal="left" vertical="center"/>
    </xf>
    <xf numFmtId="3" fontId="72" fillId="16" borderId="48" xfId="0" quotePrefix="1" applyNumberFormat="1" applyFont="1" applyFill="1" applyBorder="1" applyAlignment="1">
      <alignment horizontal="left" vertical="center"/>
    </xf>
    <xf numFmtId="49" fontId="72" fillId="16" borderId="33" xfId="0" applyNumberFormat="1" applyFont="1" applyFill="1" applyBorder="1" applyAlignment="1">
      <alignment vertical="center"/>
    </xf>
    <xf numFmtId="49" fontId="72" fillId="16" borderId="64" xfId="0" applyNumberFormat="1" applyFont="1" applyFill="1" applyBorder="1" applyAlignment="1">
      <alignment vertical="center"/>
    </xf>
    <xf numFmtId="49" fontId="72" fillId="16" borderId="65" xfId="0" applyNumberFormat="1" applyFont="1" applyFill="1" applyBorder="1" applyAlignment="1">
      <alignment vertical="center"/>
    </xf>
    <xf numFmtId="3" fontId="39" fillId="4" borderId="67" xfId="0" applyNumberFormat="1" applyFont="1" applyFill="1" applyBorder="1" applyAlignment="1">
      <alignment horizontal="right" vertical="top" wrapText="1" indent="1"/>
    </xf>
    <xf numFmtId="3" fontId="72" fillId="0" borderId="0" xfId="0" quotePrefix="1" applyNumberFormat="1" applyFont="1" applyFill="1" applyBorder="1" applyAlignment="1">
      <alignment horizontal="right" vertical="center" indent="1"/>
    </xf>
    <xf numFmtId="3" fontId="72" fillId="0" borderId="51" xfId="0" quotePrefix="1" applyNumberFormat="1" applyFont="1" applyFill="1" applyBorder="1" applyAlignment="1">
      <alignment vertical="center"/>
    </xf>
    <xf numFmtId="3" fontId="72" fillId="0" borderId="52" xfId="0" quotePrefix="1" applyNumberFormat="1" applyFont="1" applyFill="1" applyBorder="1" applyAlignment="1">
      <alignment horizontal="right" vertical="center" indent="1"/>
    </xf>
    <xf numFmtId="49" fontId="72" fillId="19" borderId="33" xfId="0" applyNumberFormat="1" applyFont="1" applyFill="1" applyBorder="1" applyAlignment="1">
      <alignment vertical="center"/>
    </xf>
    <xf numFmtId="49" fontId="72" fillId="19" borderId="0" xfId="0" applyNumberFormat="1" applyFont="1" applyFill="1" applyBorder="1" applyAlignment="1">
      <alignment vertical="center"/>
    </xf>
    <xf numFmtId="49" fontId="72" fillId="0" borderId="48" xfId="0" quotePrefix="1" applyNumberFormat="1" applyFont="1" applyFill="1" applyBorder="1" applyAlignment="1">
      <alignment vertical="center"/>
    </xf>
    <xf numFmtId="49" fontId="72" fillId="19" borderId="56" xfId="0" applyNumberFormat="1" applyFont="1" applyFill="1" applyBorder="1" applyAlignment="1">
      <alignment vertical="center"/>
    </xf>
    <xf numFmtId="0" fontId="72" fillId="0" borderId="56" xfId="0" applyFont="1" applyFill="1" applyBorder="1" applyAlignment="1">
      <alignment horizontal="right" vertical="center" indent="1"/>
    </xf>
    <xf numFmtId="49" fontId="72" fillId="16" borderId="62" xfId="0" applyNumberFormat="1" applyFont="1" applyFill="1" applyBorder="1" applyAlignment="1">
      <alignment vertical="center"/>
    </xf>
    <xf numFmtId="49" fontId="72" fillId="16" borderId="45" xfId="0" applyNumberFormat="1" applyFont="1" applyFill="1" applyBorder="1" applyAlignment="1">
      <alignment vertical="center"/>
    </xf>
    <xf numFmtId="49" fontId="72" fillId="3" borderId="46" xfId="0" quotePrefix="1" applyNumberFormat="1" applyFont="1" applyFill="1" applyBorder="1" applyAlignment="1">
      <alignment vertical="center"/>
    </xf>
    <xf numFmtId="0" fontId="72" fillId="0" borderId="45" xfId="0" applyFont="1" applyFill="1" applyBorder="1" applyAlignment="1">
      <alignment horizontal="right" vertical="center" indent="1"/>
    </xf>
    <xf numFmtId="0" fontId="72" fillId="0" borderId="62" xfId="0" applyFont="1" applyFill="1" applyBorder="1" applyAlignment="1">
      <alignment vertical="center"/>
    </xf>
    <xf numFmtId="0" fontId="72" fillId="17" borderId="42" xfId="0" applyFont="1" applyFill="1" applyBorder="1" applyAlignment="1">
      <alignment horizontal="left" vertical="center"/>
    </xf>
    <xf numFmtId="0" fontId="72" fillId="17" borderId="33" xfId="0" quotePrefix="1" applyNumberFormat="1" applyFont="1" applyFill="1" applyBorder="1" applyAlignment="1">
      <alignment horizontal="left" vertical="center"/>
    </xf>
    <xf numFmtId="0" fontId="3" fillId="0" borderId="48" xfId="0" applyFont="1" applyBorder="1" applyAlignment="1">
      <alignment vertical="center"/>
    </xf>
    <xf numFmtId="0" fontId="3" fillId="0" borderId="0" xfId="0" applyFont="1" applyBorder="1" applyAlignment="1">
      <alignment horizontal="right" vertical="center" indent="1"/>
    </xf>
    <xf numFmtId="0" fontId="72" fillId="17" borderId="50" xfId="0" quotePrefix="1" applyNumberFormat="1" applyFont="1" applyFill="1" applyBorder="1" applyAlignment="1">
      <alignment horizontal="left" vertical="center"/>
    </xf>
    <xf numFmtId="0" fontId="72" fillId="17" borderId="52" xfId="0" applyFont="1" applyFill="1" applyBorder="1" applyAlignment="1">
      <alignment vertical="center"/>
    </xf>
    <xf numFmtId="49" fontId="72" fillId="17" borderId="50" xfId="0" applyNumberFormat="1" applyFont="1" applyFill="1" applyBorder="1" applyAlignment="1">
      <alignment vertical="center"/>
    </xf>
    <xf numFmtId="49" fontId="72" fillId="17" borderId="51" xfId="0" applyNumberFormat="1" applyFont="1" applyFill="1" applyBorder="1" applyAlignment="1">
      <alignment vertical="center"/>
    </xf>
    <xf numFmtId="0" fontId="72" fillId="17" borderId="64" xfId="0" quotePrefix="1" applyNumberFormat="1" applyFont="1" applyFill="1" applyBorder="1" applyAlignment="1">
      <alignment horizontal="left" vertical="center"/>
    </xf>
    <xf numFmtId="0" fontId="72" fillId="17" borderId="65" xfId="0" applyFont="1" applyFill="1" applyBorder="1" applyAlignment="1">
      <alignment vertical="center"/>
    </xf>
    <xf numFmtId="0" fontId="72" fillId="0" borderId="66" xfId="0" applyFont="1" applyBorder="1" applyAlignment="1">
      <alignment vertical="center"/>
    </xf>
    <xf numFmtId="3" fontId="39" fillId="4" borderId="65" xfId="0" applyNumberFormat="1" applyFont="1" applyFill="1" applyBorder="1" applyAlignment="1">
      <alignment horizontal="right" vertical="top" wrapText="1" indent="1"/>
    </xf>
    <xf numFmtId="0" fontId="72" fillId="17" borderId="58" xfId="0" applyFont="1" applyFill="1" applyBorder="1" applyAlignment="1">
      <alignment horizontal="left" vertical="center"/>
    </xf>
    <xf numFmtId="0" fontId="72" fillId="17" borderId="59" xfId="0" applyFont="1" applyFill="1" applyBorder="1" applyAlignment="1">
      <alignment horizontal="left" vertical="center"/>
    </xf>
    <xf numFmtId="49" fontId="72" fillId="18" borderId="58" xfId="0" applyNumberFormat="1" applyFont="1" applyFill="1" applyBorder="1" applyAlignment="1">
      <alignment vertical="center"/>
    </xf>
    <xf numFmtId="0" fontId="8" fillId="0" borderId="0" xfId="0" applyFont="1" applyAlignment="1">
      <alignment horizontal="right" vertical="center" indent="1"/>
    </xf>
    <xf numFmtId="3" fontId="69" fillId="0" borderId="47" xfId="0" applyNumberFormat="1" applyFont="1" applyBorder="1" applyAlignment="1">
      <alignment horizontal="center" vertical="center"/>
    </xf>
    <xf numFmtId="0" fontId="68" fillId="0" borderId="0" xfId="0" applyFont="1" applyFill="1" applyBorder="1" applyAlignment="1">
      <alignment horizontal="center" vertical="center"/>
    </xf>
    <xf numFmtId="0" fontId="69" fillId="0" borderId="0" xfId="0" applyFont="1" applyBorder="1" applyAlignment="1">
      <alignment horizontal="center" vertical="center"/>
    </xf>
    <xf numFmtId="3" fontId="69" fillId="0" borderId="0" xfId="0" applyNumberFormat="1" applyFont="1" applyBorder="1" applyAlignment="1">
      <alignment horizontal="center" vertical="center"/>
    </xf>
    <xf numFmtId="49" fontId="8" fillId="6" borderId="50" xfId="0" quotePrefix="1" applyNumberFormat="1" applyFont="1" applyFill="1" applyBorder="1" applyAlignment="1">
      <alignment vertical="center"/>
    </xf>
    <xf numFmtId="0" fontId="8" fillId="0" borderId="51" xfId="0" applyFont="1" applyBorder="1" applyAlignment="1">
      <alignment vertical="center"/>
    </xf>
    <xf numFmtId="0" fontId="8" fillId="6" borderId="54" xfId="0" applyFont="1" applyFill="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72" fillId="6" borderId="0" xfId="0" applyNumberFormat="1" applyFont="1" applyFill="1" applyBorder="1" applyAlignment="1">
      <alignment vertical="center"/>
    </xf>
    <xf numFmtId="0" fontId="72" fillId="6" borderId="0" xfId="0" applyFont="1" applyFill="1" applyBorder="1" applyAlignment="1">
      <alignment vertical="center"/>
    </xf>
    <xf numFmtId="0" fontId="72" fillId="6" borderId="52" xfId="0" applyFont="1" applyFill="1" applyBorder="1" applyAlignment="1">
      <alignment vertical="center"/>
    </xf>
    <xf numFmtId="0" fontId="72" fillId="0" borderId="55" xfId="0" applyFont="1" applyBorder="1" applyAlignment="1">
      <alignment vertical="center" wrapText="1"/>
    </xf>
    <xf numFmtId="3" fontId="72" fillId="0" borderId="56" xfId="0" applyNumberFormat="1" applyFont="1" applyBorder="1" applyAlignment="1">
      <alignment vertical="center" wrapText="1"/>
    </xf>
    <xf numFmtId="0" fontId="72" fillId="15" borderId="33" xfId="0" applyFont="1" applyFill="1" applyBorder="1" applyAlignment="1">
      <alignment horizontal="left" vertical="center"/>
    </xf>
    <xf numFmtId="0" fontId="72" fillId="15" borderId="0" xfId="0" applyFont="1" applyFill="1" applyBorder="1" applyAlignment="1">
      <alignment vertical="center"/>
    </xf>
    <xf numFmtId="0" fontId="72" fillId="15" borderId="33" xfId="0" quotePrefix="1" applyNumberFormat="1" applyFont="1" applyFill="1" applyBorder="1" applyAlignment="1">
      <alignment vertical="center"/>
    </xf>
    <xf numFmtId="0" fontId="72" fillId="15" borderId="48" xfId="17" applyFont="1" applyFill="1" applyBorder="1" applyAlignment="1">
      <alignment vertical="center"/>
    </xf>
    <xf numFmtId="49" fontId="72" fillId="15" borderId="33" xfId="0" quotePrefix="1" applyNumberFormat="1" applyFont="1" applyFill="1" applyBorder="1" applyAlignment="1">
      <alignment vertical="center"/>
    </xf>
    <xf numFmtId="49" fontId="72" fillId="15" borderId="50" xfId="0" applyNumberFormat="1" applyFont="1" applyFill="1" applyBorder="1" applyAlignment="1">
      <alignment vertical="center"/>
    </xf>
    <xf numFmtId="0" fontId="72" fillId="15" borderId="52" xfId="18" applyNumberFormat="1" applyFont="1" applyFill="1" applyBorder="1" applyAlignment="1">
      <alignment vertical="center"/>
    </xf>
    <xf numFmtId="49" fontId="72" fillId="15" borderId="50" xfId="0" quotePrefix="1" applyNumberFormat="1" applyFont="1" applyFill="1" applyBorder="1" applyAlignment="1">
      <alignment vertical="center"/>
    </xf>
    <xf numFmtId="0" fontId="72" fillId="15" borderId="51" xfId="17" applyFont="1" applyFill="1" applyBorder="1" applyAlignment="1">
      <alignment vertical="center"/>
    </xf>
    <xf numFmtId="0" fontId="72" fillId="6" borderId="59" xfId="0" applyFont="1" applyFill="1" applyBorder="1" applyAlignment="1">
      <alignment vertical="center"/>
    </xf>
    <xf numFmtId="0" fontId="3" fillId="3" borderId="0" xfId="0" quotePrefix="1" applyNumberFormat="1" applyFont="1" applyFill="1" applyBorder="1" applyAlignment="1">
      <alignment vertical="center"/>
    </xf>
    <xf numFmtId="0" fontId="3" fillId="3" borderId="0" xfId="0" applyNumberFormat="1" applyFont="1" applyFill="1" applyBorder="1" applyAlignment="1">
      <alignment vertical="center"/>
    </xf>
    <xf numFmtId="0" fontId="72" fillId="6" borderId="42" xfId="0" quotePrefix="1" applyNumberFormat="1" applyFont="1" applyFill="1" applyBorder="1" applyAlignment="1">
      <alignment horizontal="left" vertical="center"/>
    </xf>
    <xf numFmtId="0" fontId="72" fillId="6" borderId="44" xfId="0" applyNumberFormat="1" applyFont="1" applyFill="1" applyBorder="1" applyAlignment="1">
      <alignment horizontal="left" vertical="center"/>
    </xf>
    <xf numFmtId="49" fontId="72" fillId="7" borderId="33" xfId="0" quotePrefix="1" applyNumberFormat="1" applyFont="1" applyFill="1" applyBorder="1" applyAlignment="1">
      <alignment vertical="center"/>
    </xf>
    <xf numFmtId="0" fontId="72" fillId="7" borderId="48" xfId="0" applyFont="1" applyFill="1" applyBorder="1" applyAlignment="1">
      <alignment vertical="center"/>
    </xf>
    <xf numFmtId="0" fontId="72" fillId="0" borderId="50" xfId="0" quotePrefix="1" applyFont="1" applyFill="1" applyBorder="1" applyAlignment="1">
      <alignment vertical="center"/>
    </xf>
    <xf numFmtId="0" fontId="72" fillId="0" borderId="52" xfId="0" quotePrefix="1" applyFont="1" applyFill="1" applyBorder="1" applyAlignment="1">
      <alignment vertical="center"/>
    </xf>
    <xf numFmtId="49" fontId="72" fillId="7" borderId="50" xfId="0" quotePrefix="1" applyNumberFormat="1" applyFont="1" applyFill="1" applyBorder="1" applyAlignment="1">
      <alignment vertical="center"/>
    </xf>
    <xf numFmtId="0" fontId="72" fillId="7" borderId="51" xfId="0" applyFont="1" applyFill="1" applyBorder="1" applyAlignment="1">
      <alignment vertical="center"/>
    </xf>
    <xf numFmtId="0" fontId="73" fillId="0" borderId="58" xfId="0" applyNumberFormat="1" applyFont="1" applyFill="1" applyBorder="1" applyAlignment="1">
      <alignment horizontal="left" vertical="center"/>
    </xf>
    <xf numFmtId="0" fontId="73" fillId="0" borderId="60" xfId="0" applyNumberFormat="1" applyFont="1" applyFill="1" applyBorder="1" applyAlignment="1">
      <alignment vertical="center"/>
    </xf>
    <xf numFmtId="0" fontId="8" fillId="8" borderId="42" xfId="0" applyNumberFormat="1" applyFont="1" applyFill="1" applyBorder="1" applyAlignment="1">
      <alignment horizontal="left" vertical="center"/>
    </xf>
    <xf numFmtId="0" fontId="72" fillId="20" borderId="33" xfId="0" quotePrefix="1" applyNumberFormat="1" applyFont="1" applyFill="1" applyBorder="1" applyAlignment="1">
      <alignment vertical="center"/>
    </xf>
    <xf numFmtId="0" fontId="72" fillId="20" borderId="0" xfId="0" applyNumberFormat="1" applyFont="1" applyFill="1" applyBorder="1" applyAlignment="1">
      <alignment vertical="center"/>
    </xf>
    <xf numFmtId="0" fontId="64" fillId="0" borderId="33" xfId="0" applyNumberFormat="1" applyFont="1" applyFill="1" applyBorder="1" applyAlignment="1">
      <alignment vertical="center"/>
    </xf>
    <xf numFmtId="0" fontId="64" fillId="0" borderId="48" xfId="0" applyNumberFormat="1" applyFont="1" applyFill="1" applyBorder="1" applyAlignment="1">
      <alignment vertical="center"/>
    </xf>
    <xf numFmtId="49" fontId="72" fillId="20" borderId="33" xfId="0" quotePrefix="1" applyNumberFormat="1" applyFont="1" applyFill="1" applyBorder="1" applyAlignment="1">
      <alignment vertical="center"/>
    </xf>
    <xf numFmtId="49" fontId="72" fillId="20" borderId="50" xfId="0" quotePrefix="1" applyNumberFormat="1" applyFont="1" applyFill="1" applyBorder="1" applyAlignment="1">
      <alignment vertical="center"/>
    </xf>
    <xf numFmtId="0" fontId="72" fillId="20" borderId="51" xfId="17" applyFont="1" applyFill="1" applyBorder="1" applyAlignment="1">
      <alignment vertical="center"/>
    </xf>
    <xf numFmtId="49" fontId="72" fillId="20" borderId="54" xfId="0" quotePrefix="1" applyNumberFormat="1" applyFont="1" applyFill="1" applyBorder="1" applyAlignment="1">
      <alignment vertical="center"/>
    </xf>
    <xf numFmtId="0" fontId="72" fillId="20" borderId="56" xfId="0" applyNumberFormat="1" applyFont="1" applyFill="1" applyBorder="1" applyAlignment="1">
      <alignment vertical="center"/>
    </xf>
    <xf numFmtId="0" fontId="72" fillId="20" borderId="56" xfId="0" applyFont="1" applyFill="1" applyBorder="1" applyAlignment="1">
      <alignment vertical="center"/>
    </xf>
    <xf numFmtId="0" fontId="72" fillId="20" borderId="0" xfId="0" applyFont="1" applyFill="1" applyBorder="1" applyAlignment="1">
      <alignment vertical="center"/>
    </xf>
    <xf numFmtId="0" fontId="72" fillId="20" borderId="52" xfId="0" applyFont="1" applyFill="1" applyBorder="1" applyAlignment="1">
      <alignment vertical="center"/>
    </xf>
    <xf numFmtId="0" fontId="72" fillId="8" borderId="52" xfId="0" applyNumberFormat="1" applyFont="1" applyFill="1" applyBorder="1" applyAlignment="1">
      <alignment vertical="center"/>
    </xf>
    <xf numFmtId="49" fontId="8" fillId="8" borderId="54" xfId="0" applyNumberFormat="1" applyFont="1" applyFill="1" applyBorder="1" applyAlignment="1">
      <alignment vertical="center"/>
    </xf>
    <xf numFmtId="49" fontId="72" fillId="20" borderId="62" xfId="0" quotePrefix="1" applyNumberFormat="1" applyFont="1" applyFill="1" applyBorder="1" applyAlignment="1">
      <alignment vertical="center"/>
    </xf>
    <xf numFmtId="0" fontId="72" fillId="20" borderId="45" xfId="0" applyFont="1" applyFill="1" applyBorder="1" applyAlignment="1">
      <alignment vertical="center"/>
    </xf>
    <xf numFmtId="49" fontId="72" fillId="3" borderId="62" xfId="0" applyNumberFormat="1" applyFont="1" applyFill="1" applyBorder="1" applyAlignment="1">
      <alignment vertical="center"/>
    </xf>
    <xf numFmtId="0" fontId="72" fillId="3" borderId="45" xfId="0" applyNumberFormat="1" applyFont="1" applyFill="1" applyBorder="1" applyAlignment="1">
      <alignment vertical="center"/>
    </xf>
    <xf numFmtId="0" fontId="8" fillId="9" borderId="42" xfId="0" applyNumberFormat="1" applyFont="1" applyFill="1" applyBorder="1" applyAlignment="1">
      <alignment horizontal="left" vertical="center"/>
    </xf>
    <xf numFmtId="0" fontId="72" fillId="0" borderId="72" xfId="0" applyFont="1" applyBorder="1" applyAlignment="1">
      <alignment vertical="center"/>
    </xf>
    <xf numFmtId="3" fontId="72" fillId="0" borderId="73" xfId="0" applyNumberFormat="1" applyFont="1" applyBorder="1" applyAlignment="1">
      <alignment vertical="center"/>
    </xf>
    <xf numFmtId="0" fontId="72" fillId="0" borderId="74" xfId="0" applyFont="1" applyBorder="1" applyAlignment="1">
      <alignment vertical="center"/>
    </xf>
    <xf numFmtId="0" fontId="72" fillId="12" borderId="42" xfId="0" quotePrefix="1" applyNumberFormat="1" applyFont="1" applyFill="1" applyBorder="1" applyAlignment="1">
      <alignment vertical="center"/>
    </xf>
    <xf numFmtId="0" fontId="72" fillId="12" borderId="43" xfId="0" applyNumberFormat="1" applyFont="1" applyFill="1" applyBorder="1" applyAlignment="1">
      <alignment vertical="center"/>
    </xf>
    <xf numFmtId="0" fontId="72" fillId="12" borderId="44" xfId="17" applyFont="1" applyFill="1" applyBorder="1" applyAlignment="1">
      <alignment vertical="center"/>
    </xf>
    <xf numFmtId="49" fontId="72" fillId="12" borderId="33" xfId="0" applyNumberFormat="1" applyFont="1" applyFill="1" applyBorder="1" applyAlignment="1">
      <alignment vertical="center"/>
    </xf>
    <xf numFmtId="0" fontId="72" fillId="0" borderId="48" xfId="17" quotePrefix="1" applyNumberFormat="1" applyFont="1" applyFill="1" applyBorder="1" applyAlignment="1">
      <alignment vertical="center"/>
    </xf>
    <xf numFmtId="49" fontId="72" fillId="12" borderId="54" xfId="0" quotePrefix="1" applyNumberFormat="1" applyFont="1" applyFill="1" applyBorder="1" applyAlignment="1">
      <alignment vertical="center"/>
    </xf>
    <xf numFmtId="0" fontId="72" fillId="12" borderId="56" xfId="18" applyNumberFormat="1" applyFont="1" applyFill="1" applyBorder="1" applyAlignment="1">
      <alignment vertical="center"/>
    </xf>
    <xf numFmtId="0" fontId="72" fillId="12" borderId="55" xfId="17" quotePrefix="1" applyNumberFormat="1" applyFont="1" applyFill="1" applyBorder="1" applyAlignment="1">
      <alignment vertical="center"/>
    </xf>
    <xf numFmtId="0" fontId="72" fillId="12" borderId="51" xfId="17" quotePrefix="1" applyNumberFormat="1" applyFont="1" applyFill="1" applyBorder="1" applyAlignment="1">
      <alignment vertical="center"/>
    </xf>
    <xf numFmtId="0" fontId="8" fillId="12" borderId="58" xfId="0" applyFont="1" applyFill="1" applyBorder="1" applyAlignment="1">
      <alignment horizontal="left" vertical="center"/>
    </xf>
    <xf numFmtId="0" fontId="72" fillId="12" borderId="59" xfId="0" applyFont="1" applyFill="1" applyBorder="1" applyAlignment="1">
      <alignment vertical="center"/>
    </xf>
    <xf numFmtId="49" fontId="72" fillId="12" borderId="58" xfId="0" quotePrefix="1" applyNumberFormat="1" applyFont="1" applyFill="1" applyBorder="1" applyAlignment="1">
      <alignment horizontal="left" vertical="center"/>
    </xf>
    <xf numFmtId="49" fontId="72" fillId="12" borderId="60" xfId="17" applyNumberFormat="1" applyFont="1" applyFill="1" applyBorder="1" applyAlignment="1">
      <alignment vertical="center"/>
    </xf>
    <xf numFmtId="49" fontId="72" fillId="0" borderId="60" xfId="0" applyNumberFormat="1" applyFont="1" applyBorder="1" applyAlignment="1">
      <alignment vertical="center"/>
    </xf>
    <xf numFmtId="0" fontId="72" fillId="13" borderId="42" xfId="0" quotePrefix="1" applyFont="1" applyFill="1" applyBorder="1" applyAlignment="1">
      <alignment vertical="center"/>
    </xf>
    <xf numFmtId="0" fontId="72" fillId="13" borderId="43" xfId="18" applyNumberFormat="1" applyFont="1" applyFill="1" applyBorder="1" applyAlignment="1">
      <alignment vertical="center"/>
    </xf>
    <xf numFmtId="0" fontId="72" fillId="13" borderId="42" xfId="0" quotePrefix="1" applyNumberFormat="1" applyFont="1" applyFill="1" applyBorder="1" applyAlignment="1">
      <alignment vertical="center"/>
    </xf>
    <xf numFmtId="0" fontId="72" fillId="13" borderId="44" xfId="17" applyFont="1" applyFill="1" applyBorder="1" applyAlignment="1">
      <alignment vertical="center"/>
    </xf>
    <xf numFmtId="49" fontId="72" fillId="13" borderId="33" xfId="0" applyNumberFormat="1" applyFont="1" applyFill="1" applyBorder="1" applyAlignment="1">
      <alignment vertical="center"/>
    </xf>
    <xf numFmtId="0" fontId="72" fillId="13" borderId="0" xfId="0" applyFont="1" applyFill="1" applyBorder="1" applyAlignment="1">
      <alignment vertical="center"/>
    </xf>
    <xf numFmtId="49" fontId="72" fillId="13" borderId="54" xfId="0" applyNumberFormat="1" applyFont="1" applyFill="1" applyBorder="1" applyAlignment="1">
      <alignment vertical="center"/>
    </xf>
    <xf numFmtId="0" fontId="72" fillId="13" borderId="56" xfId="0" applyFont="1" applyFill="1" applyBorder="1" applyAlignment="1">
      <alignment vertical="center"/>
    </xf>
    <xf numFmtId="0" fontId="72" fillId="13" borderId="55" xfId="17" quotePrefix="1" applyFont="1" applyFill="1" applyBorder="1" applyAlignment="1">
      <alignment vertical="center"/>
    </xf>
    <xf numFmtId="0" fontId="72" fillId="13" borderId="51" xfId="17" quotePrefix="1" applyFont="1" applyFill="1" applyBorder="1" applyAlignment="1">
      <alignment vertical="center"/>
    </xf>
    <xf numFmtId="49" fontId="8" fillId="13" borderId="58" xfId="0" applyNumberFormat="1" applyFont="1" applyFill="1" applyBorder="1" applyAlignment="1">
      <alignment vertical="center"/>
    </xf>
    <xf numFmtId="0" fontId="3" fillId="5"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72" fillId="14" borderId="42" xfId="0" quotePrefix="1" applyFont="1" applyFill="1" applyBorder="1" applyAlignment="1">
      <alignment vertical="center"/>
    </xf>
    <xf numFmtId="0" fontId="72" fillId="14" borderId="43" xfId="0" applyFont="1" applyFill="1" applyBorder="1" applyAlignment="1">
      <alignment vertical="center"/>
    </xf>
    <xf numFmtId="0" fontId="72" fillId="14" borderId="42" xfId="0" quotePrefix="1" applyNumberFormat="1" applyFont="1" applyFill="1" applyBorder="1" applyAlignment="1">
      <alignment vertical="center"/>
    </xf>
    <xf numFmtId="0" fontId="72" fillId="14" borderId="44" xfId="17" applyFont="1" applyFill="1" applyBorder="1" applyAlignment="1">
      <alignment vertical="center"/>
    </xf>
    <xf numFmtId="0" fontId="72" fillId="14" borderId="48" xfId="17" applyFont="1" applyFill="1" applyBorder="1" applyAlignment="1">
      <alignment vertical="center"/>
    </xf>
    <xf numFmtId="0" fontId="72" fillId="14" borderId="51" xfId="17" applyFont="1" applyFill="1" applyBorder="1" applyAlignment="1">
      <alignment vertical="center"/>
    </xf>
    <xf numFmtId="0" fontId="72" fillId="14" borderId="55" xfId="17" applyFont="1" applyFill="1" applyBorder="1" applyAlignment="1">
      <alignment vertical="center"/>
    </xf>
    <xf numFmtId="3" fontId="72" fillId="0" borderId="56" xfId="0" applyNumberFormat="1" applyFont="1" applyFill="1" applyBorder="1" applyAlignment="1">
      <alignment vertical="center"/>
    </xf>
    <xf numFmtId="49" fontId="72" fillId="0" borderId="54" xfId="0" quotePrefix="1" applyNumberFormat="1" applyFont="1" applyFill="1" applyBorder="1" applyAlignment="1">
      <alignment vertical="center"/>
    </xf>
    <xf numFmtId="0" fontId="72" fillId="14" borderId="51" xfId="18" applyNumberFormat="1" applyFont="1" applyFill="1" applyBorder="1" applyAlignment="1">
      <alignment vertical="center"/>
    </xf>
    <xf numFmtId="49" fontId="72" fillId="14" borderId="62" xfId="0" quotePrefix="1" applyNumberFormat="1" applyFont="1" applyFill="1" applyBorder="1" applyAlignment="1">
      <alignment vertical="center"/>
    </xf>
    <xf numFmtId="0" fontId="72" fillId="14" borderId="46" xfId="17" applyFont="1" applyFill="1" applyBorder="1" applyAlignment="1">
      <alignment vertical="center"/>
    </xf>
    <xf numFmtId="0" fontId="72" fillId="16" borderId="42" xfId="0" quotePrefix="1" applyFont="1" applyFill="1" applyBorder="1" applyAlignment="1">
      <alignment vertical="center"/>
    </xf>
    <xf numFmtId="0" fontId="72" fillId="16" borderId="43" xfId="0" applyFont="1" applyFill="1" applyBorder="1" applyAlignment="1">
      <alignment vertical="center"/>
    </xf>
    <xf numFmtId="49" fontId="72" fillId="16" borderId="50" xfId="0" applyNumberFormat="1" applyFont="1" applyFill="1" applyBorder="1" applyAlignment="1">
      <alignment vertical="center"/>
    </xf>
    <xf numFmtId="49" fontId="72" fillId="16" borderId="52" xfId="0" applyNumberFormat="1" applyFont="1" applyFill="1" applyBorder="1" applyAlignment="1">
      <alignment vertical="center"/>
    </xf>
    <xf numFmtId="3" fontId="72" fillId="16" borderId="51" xfId="0" quotePrefix="1" applyNumberFormat="1" applyFont="1" applyFill="1" applyBorder="1" applyAlignment="1">
      <alignment vertical="center"/>
    </xf>
    <xf numFmtId="49" fontId="72" fillId="16" borderId="54" xfId="0" applyNumberFormat="1" applyFont="1" applyFill="1" applyBorder="1" applyAlignment="1">
      <alignment vertical="center"/>
    </xf>
    <xf numFmtId="49" fontId="72" fillId="16" borderId="56" xfId="0" applyNumberFormat="1" applyFont="1" applyFill="1" applyBorder="1" applyAlignment="1">
      <alignment vertical="center"/>
    </xf>
    <xf numFmtId="3" fontId="72" fillId="16" borderId="55" xfId="0" quotePrefix="1" applyNumberFormat="1" applyFont="1" applyFill="1" applyBorder="1" applyAlignment="1">
      <alignment vertical="center"/>
    </xf>
    <xf numFmtId="0" fontId="72" fillId="0" borderId="72" xfId="0" applyFont="1" applyFill="1" applyBorder="1" applyAlignment="1">
      <alignment vertical="center"/>
    </xf>
    <xf numFmtId="0" fontId="72" fillId="16" borderId="48" xfId="0" applyFont="1" applyFill="1" applyBorder="1" applyAlignment="1">
      <alignment vertical="center"/>
    </xf>
    <xf numFmtId="0" fontId="72" fillId="16" borderId="0" xfId="0" applyFont="1" applyFill="1" applyBorder="1" applyAlignment="1">
      <alignment vertical="center"/>
    </xf>
    <xf numFmtId="0" fontId="72" fillId="0" borderId="33" xfId="0" quotePrefix="1" applyFont="1" applyFill="1" applyBorder="1" applyAlignment="1">
      <alignment vertical="center"/>
    </xf>
    <xf numFmtId="49" fontId="73" fillId="0" borderId="33" xfId="0" applyNumberFormat="1" applyFont="1" applyFill="1" applyBorder="1" applyAlignment="1">
      <alignment vertical="center"/>
    </xf>
    <xf numFmtId="49" fontId="73" fillId="0" borderId="0" xfId="0" applyNumberFormat="1" applyFont="1" applyFill="1" applyBorder="1" applyAlignment="1">
      <alignment vertical="center"/>
    </xf>
    <xf numFmtId="3" fontId="72" fillId="0" borderId="52" xfId="0" quotePrefix="1" applyNumberFormat="1" applyFont="1" applyFill="1" applyBorder="1" applyAlignment="1">
      <alignment vertical="center"/>
    </xf>
    <xf numFmtId="0" fontId="73" fillId="0" borderId="0" xfId="0" applyFont="1" applyAlignment="1">
      <alignment vertical="center"/>
    </xf>
    <xf numFmtId="0" fontId="64" fillId="0" borderId="42" xfId="0" applyFont="1" applyFill="1" applyBorder="1" applyAlignment="1">
      <alignment vertical="center"/>
    </xf>
    <xf numFmtId="0" fontId="64" fillId="0" borderId="44" xfId="0" applyFont="1" applyFill="1" applyBorder="1" applyAlignment="1">
      <alignment vertical="center"/>
    </xf>
    <xf numFmtId="0" fontId="72" fillId="17" borderId="42" xfId="0" quotePrefix="1" applyNumberFormat="1" applyFont="1" applyFill="1" applyBorder="1" applyAlignment="1">
      <alignment vertical="center"/>
    </xf>
    <xf numFmtId="0" fontId="72" fillId="17" borderId="43" xfId="0" applyFont="1" applyFill="1" applyBorder="1" applyAlignment="1">
      <alignment vertical="center"/>
    </xf>
    <xf numFmtId="49" fontId="72" fillId="18" borderId="42" xfId="0" applyNumberFormat="1" applyFont="1" applyFill="1" applyBorder="1" applyAlignment="1">
      <alignment vertical="center"/>
    </xf>
    <xf numFmtId="0" fontId="72" fillId="18" borderId="44" xfId="0" applyFont="1" applyFill="1" applyBorder="1" applyAlignment="1">
      <alignment vertical="center"/>
    </xf>
    <xf numFmtId="0" fontId="8" fillId="17" borderId="33" xfId="0" applyFont="1" applyFill="1" applyBorder="1" applyAlignment="1">
      <alignment horizontal="left" vertical="center"/>
    </xf>
    <xf numFmtId="0" fontId="72" fillId="17" borderId="0" xfId="18" applyNumberFormat="1" applyFont="1" applyFill="1" applyBorder="1" applyAlignment="1">
      <alignment horizontal="left" vertical="center"/>
    </xf>
    <xf numFmtId="0" fontId="72" fillId="17" borderId="33" xfId="0" applyNumberFormat="1" applyFont="1" applyFill="1" applyBorder="1" applyAlignment="1">
      <alignment horizontal="left" vertical="center"/>
    </xf>
    <xf numFmtId="0" fontId="72" fillId="17" borderId="48" xfId="17" applyFont="1" applyFill="1" applyBorder="1" applyAlignment="1">
      <alignment horizontal="left" vertical="center"/>
    </xf>
    <xf numFmtId="0" fontId="73" fillId="5" borderId="33" xfId="0" applyFont="1" applyFill="1" applyBorder="1" applyAlignment="1">
      <alignment horizontal="left" vertical="center"/>
    </xf>
    <xf numFmtId="0" fontId="72" fillId="5" borderId="0" xfId="0" applyFont="1" applyFill="1" applyBorder="1" applyAlignment="1">
      <alignment horizontal="left" vertical="center"/>
    </xf>
    <xf numFmtId="0" fontId="72" fillId="5" borderId="33" xfId="0" applyFont="1" applyFill="1" applyBorder="1" applyAlignment="1">
      <alignment horizontal="left" vertical="center"/>
    </xf>
    <xf numFmtId="49" fontId="72" fillId="5" borderId="33" xfId="0" applyNumberFormat="1" applyFont="1" applyFill="1" applyBorder="1" applyAlignment="1">
      <alignment vertical="center"/>
    </xf>
    <xf numFmtId="0" fontId="72" fillId="5" borderId="0" xfId="0" applyFont="1" applyFill="1" applyBorder="1" applyAlignment="1">
      <alignment vertical="center"/>
    </xf>
    <xf numFmtId="3" fontId="72" fillId="0" borderId="67" xfId="0" applyNumberFormat="1" applyFont="1" applyBorder="1" applyAlignment="1">
      <alignment vertical="center"/>
    </xf>
    <xf numFmtId="3" fontId="3" fillId="0" borderId="0" xfId="0" applyNumberFormat="1" applyFont="1" applyAlignment="1">
      <alignment vertical="center"/>
    </xf>
    <xf numFmtId="0" fontId="22" fillId="3" borderId="0" xfId="2" applyFont="1" applyFill="1" applyBorder="1" applyAlignment="1">
      <alignment wrapText="1"/>
    </xf>
    <xf numFmtId="0" fontId="16" fillId="3" borderId="0" xfId="0" quotePrefix="1" applyFont="1" applyFill="1" applyBorder="1" applyAlignment="1">
      <alignment horizontal="left" indent="2"/>
    </xf>
    <xf numFmtId="0" fontId="20" fillId="3" borderId="0" xfId="0" applyFont="1" applyFill="1" applyBorder="1" applyAlignment="1">
      <alignment horizontal="left" indent="2"/>
    </xf>
    <xf numFmtId="0" fontId="22" fillId="0" borderId="0" xfId="0" quotePrefix="1" applyFont="1" applyFill="1" applyBorder="1" applyAlignment="1">
      <alignment horizontal="left" indent="3"/>
    </xf>
    <xf numFmtId="2" fontId="25" fillId="0" borderId="0" xfId="0" applyNumberFormat="1" applyFont="1"/>
    <xf numFmtId="0" fontId="16" fillId="3" borderId="0" xfId="0" quotePrefix="1" applyFont="1" applyFill="1" applyBorder="1" applyAlignment="1">
      <alignment horizontal="left" indent="4"/>
    </xf>
    <xf numFmtId="164" fontId="16" fillId="3" borderId="0" xfId="0" quotePrefix="1" applyNumberFormat="1" applyFont="1" applyFill="1" applyBorder="1" applyAlignment="1">
      <alignment horizontal="right" indent="1"/>
    </xf>
    <xf numFmtId="0" fontId="22" fillId="0" borderId="0" xfId="2" applyFont="1" applyFill="1" applyBorder="1" applyAlignment="1"/>
    <xf numFmtId="164" fontId="20" fillId="3" borderId="0" xfId="0" quotePrefix="1" applyNumberFormat="1" applyFont="1" applyFill="1" applyBorder="1" applyAlignment="1">
      <alignment horizontal="right" indent="1"/>
    </xf>
    <xf numFmtId="0" fontId="22" fillId="3" borderId="0" xfId="4" applyFont="1" applyFill="1" applyBorder="1"/>
    <xf numFmtId="164" fontId="3" fillId="0" borderId="0" xfId="0" applyNumberFormat="1" applyFont="1" applyFill="1" applyBorder="1" applyAlignment="1">
      <alignment horizontal="right" indent="1"/>
    </xf>
    <xf numFmtId="0" fontId="3" fillId="0" borderId="0" xfId="2" applyFont="1" applyFill="1" applyBorder="1"/>
    <xf numFmtId="164" fontId="17" fillId="0" borderId="0" xfId="0" applyNumberFormat="1" applyFont="1" applyFill="1" applyBorder="1" applyAlignment="1">
      <alignment horizontal="right" indent="1"/>
    </xf>
    <xf numFmtId="0" fontId="18" fillId="0" borderId="0" xfId="2" applyFont="1" applyFill="1" applyBorder="1"/>
    <xf numFmtId="2" fontId="18" fillId="0" borderId="0" xfId="2" applyNumberFormat="1" applyFont="1" applyFill="1" applyBorder="1"/>
    <xf numFmtId="0" fontId="3" fillId="0" borderId="0" xfId="5" applyFont="1" applyFill="1" applyBorder="1"/>
    <xf numFmtId="0" fontId="0" fillId="0" borderId="0" xfId="0" applyFill="1" applyBorder="1" applyAlignment="1">
      <alignment horizontal="justify" wrapText="1"/>
    </xf>
    <xf numFmtId="0" fontId="3" fillId="0" borderId="0" xfId="4" applyFont="1" applyFill="1" applyBorder="1"/>
    <xf numFmtId="0" fontId="75" fillId="0" borderId="0" xfId="0" applyFont="1"/>
    <xf numFmtId="0" fontId="75" fillId="3" borderId="0" xfId="0" applyFont="1" applyFill="1"/>
    <xf numFmtId="0" fontId="77" fillId="0" borderId="1" xfId="0" applyFont="1" applyBorder="1" applyAlignment="1">
      <alignment horizontal="center" vertical="center"/>
    </xf>
    <xf numFmtId="0" fontId="78" fillId="3" borderId="3" xfId="0" applyFont="1" applyFill="1" applyBorder="1" applyAlignment="1">
      <alignment horizontal="center" textRotation="90" wrapText="1"/>
    </xf>
    <xf numFmtId="0" fontId="78" fillId="3" borderId="75" xfId="0" applyFont="1" applyFill="1" applyBorder="1" applyAlignment="1">
      <alignment horizontal="center" textRotation="90" wrapText="1"/>
    </xf>
    <xf numFmtId="0" fontId="79" fillId="4" borderId="1" xfId="0" applyFont="1" applyFill="1" applyBorder="1" applyAlignment="1">
      <alignment horizontal="left" vertical="top"/>
    </xf>
    <xf numFmtId="3" fontId="80" fillId="3" borderId="2" xfId="0" applyNumberFormat="1" applyFont="1" applyFill="1" applyBorder="1" applyAlignment="1">
      <alignment horizontal="right"/>
    </xf>
    <xf numFmtId="3" fontId="80" fillId="3" borderId="3" xfId="0" applyNumberFormat="1" applyFont="1" applyFill="1" applyBorder="1" applyAlignment="1">
      <alignment horizontal="right"/>
    </xf>
    <xf numFmtId="3" fontId="80" fillId="3" borderId="75" xfId="0" applyNumberFormat="1" applyFont="1" applyFill="1" applyBorder="1" applyAlignment="1">
      <alignment horizontal="right"/>
    </xf>
    <xf numFmtId="166" fontId="76" fillId="0" borderId="3" xfId="1" applyNumberFormat="1" applyFont="1" applyBorder="1"/>
    <xf numFmtId="168" fontId="76" fillId="3" borderId="75" xfId="1" applyNumberFormat="1" applyFont="1" applyFill="1" applyBorder="1" applyAlignment="1"/>
    <xf numFmtId="174" fontId="75" fillId="0" borderId="0" xfId="0" applyNumberFormat="1" applyFont="1"/>
    <xf numFmtId="0" fontId="78" fillId="2" borderId="11" xfId="0" applyFont="1" applyFill="1" applyBorder="1" applyAlignment="1">
      <alignment horizontal="left" vertical="top"/>
    </xf>
    <xf numFmtId="3" fontId="81" fillId="2" borderId="76" xfId="0" applyNumberFormat="1" applyFont="1" applyFill="1" applyBorder="1" applyAlignment="1">
      <alignment horizontal="right"/>
    </xf>
    <xf numFmtId="3" fontId="81" fillId="2" borderId="0" xfId="0" applyNumberFormat="1" applyFont="1" applyFill="1" applyBorder="1" applyAlignment="1">
      <alignment horizontal="right"/>
    </xf>
    <xf numFmtId="3" fontId="81" fillId="2" borderId="18" xfId="0" applyNumberFormat="1" applyFont="1" applyFill="1" applyBorder="1" applyAlignment="1">
      <alignment horizontal="right"/>
    </xf>
    <xf numFmtId="166" fontId="81" fillId="2" borderId="0" xfId="1" applyNumberFormat="1" applyFont="1" applyFill="1" applyBorder="1" applyAlignment="1">
      <alignment horizontal="right"/>
    </xf>
    <xf numFmtId="168" fontId="81" fillId="2" borderId="18" xfId="0" applyNumberFormat="1" applyFont="1" applyFill="1" applyBorder="1" applyAlignment="1"/>
    <xf numFmtId="0" fontId="78" fillId="4" borderId="11" xfId="0" applyFont="1" applyFill="1" applyBorder="1" applyAlignment="1">
      <alignment horizontal="left" vertical="top"/>
    </xf>
    <xf numFmtId="3" fontId="81" fillId="3" borderId="76" xfId="0" applyNumberFormat="1" applyFont="1" applyFill="1" applyBorder="1" applyAlignment="1">
      <alignment horizontal="right"/>
    </xf>
    <xf numFmtId="3" fontId="81" fillId="3" borderId="0" xfId="0" applyNumberFormat="1" applyFont="1" applyFill="1" applyBorder="1" applyAlignment="1">
      <alignment horizontal="right"/>
    </xf>
    <xf numFmtId="3" fontId="81" fillId="3" borderId="18" xfId="0" applyNumberFormat="1" applyFont="1" applyFill="1" applyBorder="1" applyAlignment="1">
      <alignment horizontal="right"/>
    </xf>
    <xf numFmtId="166" fontId="81" fillId="3" borderId="0" xfId="1" applyNumberFormat="1" applyFont="1" applyFill="1" applyBorder="1" applyAlignment="1">
      <alignment horizontal="right"/>
    </xf>
    <xf numFmtId="168" fontId="81" fillId="3" borderId="18" xfId="0" applyNumberFormat="1" applyFont="1" applyFill="1" applyBorder="1" applyAlignment="1"/>
    <xf numFmtId="0" fontId="82" fillId="0" borderId="77" xfId="0" applyFont="1" applyBorder="1" applyAlignment="1">
      <alignment horizontal="left" vertical="top"/>
    </xf>
    <xf numFmtId="3" fontId="82" fillId="0" borderId="16" xfId="0" applyNumberFormat="1" applyFont="1" applyBorder="1"/>
    <xf numFmtId="3" fontId="82" fillId="0" borderId="78" xfId="0" applyNumberFormat="1" applyFont="1" applyBorder="1"/>
    <xf numFmtId="166" fontId="82" fillId="0" borderId="16" xfId="1" applyNumberFormat="1" applyFont="1" applyBorder="1"/>
    <xf numFmtId="168" fontId="82" fillId="0" borderId="78" xfId="0" applyNumberFormat="1" applyFont="1" applyBorder="1" applyAlignment="1"/>
    <xf numFmtId="171" fontId="80" fillId="3" borderId="2" xfId="1" applyNumberFormat="1" applyFont="1" applyFill="1" applyBorder="1" applyAlignment="1">
      <alignment horizontal="right"/>
    </xf>
    <xf numFmtId="171" fontId="80" fillId="3" borderId="3" xfId="1" applyNumberFormat="1" applyFont="1" applyFill="1" applyBorder="1" applyAlignment="1">
      <alignment horizontal="right"/>
    </xf>
    <xf numFmtId="171" fontId="80" fillId="3" borderId="75" xfId="1" applyNumberFormat="1" applyFont="1" applyFill="1" applyBorder="1" applyAlignment="1">
      <alignment horizontal="right"/>
    </xf>
    <xf numFmtId="169" fontId="82" fillId="3" borderId="75" xfId="0" applyNumberFormat="1" applyFont="1" applyFill="1" applyBorder="1" applyAlignment="1"/>
    <xf numFmtId="171" fontId="81" fillId="2" borderId="76" xfId="1" applyNumberFormat="1" applyFont="1" applyFill="1" applyBorder="1" applyAlignment="1">
      <alignment horizontal="right"/>
    </xf>
    <xf numFmtId="171" fontId="81" fillId="2" borderId="0" xfId="1" applyNumberFormat="1" applyFont="1" applyFill="1" applyBorder="1" applyAlignment="1">
      <alignment horizontal="right"/>
    </xf>
    <xf numFmtId="171" fontId="81" fillId="2" borderId="18" xfId="1" applyNumberFormat="1" applyFont="1" applyFill="1" applyBorder="1" applyAlignment="1">
      <alignment horizontal="right"/>
    </xf>
    <xf numFmtId="167" fontId="81" fillId="2" borderId="0" xfId="1" applyNumberFormat="1" applyFont="1" applyFill="1" applyBorder="1" applyAlignment="1">
      <alignment horizontal="right"/>
    </xf>
    <xf numFmtId="169" fontId="82" fillId="2" borderId="79" xfId="0" applyNumberFormat="1" applyFont="1" applyFill="1" applyBorder="1" applyAlignment="1"/>
    <xf numFmtId="171" fontId="81" fillId="3" borderId="76" xfId="1" applyNumberFormat="1" applyFont="1" applyFill="1" applyBorder="1" applyAlignment="1">
      <alignment horizontal="right"/>
    </xf>
    <xf numFmtId="171" fontId="81" fillId="3" borderId="0" xfId="1" applyNumberFormat="1" applyFont="1" applyFill="1" applyBorder="1" applyAlignment="1">
      <alignment horizontal="right"/>
    </xf>
    <xf numFmtId="171" fontId="81" fillId="3" borderId="18" xfId="1" applyNumberFormat="1" applyFont="1" applyFill="1" applyBorder="1" applyAlignment="1">
      <alignment horizontal="right"/>
    </xf>
    <xf numFmtId="167" fontId="81" fillId="3" borderId="0" xfId="1" applyNumberFormat="1" applyFont="1" applyFill="1" applyBorder="1" applyAlignment="1">
      <alignment horizontal="right"/>
    </xf>
    <xf numFmtId="169" fontId="82" fillId="3" borderId="18" xfId="0" applyNumberFormat="1" applyFont="1" applyFill="1" applyBorder="1" applyAlignment="1"/>
    <xf numFmtId="169" fontId="82" fillId="2" borderId="18" xfId="0" applyNumberFormat="1" applyFont="1" applyFill="1" applyBorder="1" applyAlignment="1"/>
    <xf numFmtId="171" fontId="82" fillId="0" borderId="16" xfId="1" applyNumberFormat="1" applyFont="1" applyBorder="1"/>
    <xf numFmtId="171" fontId="82" fillId="0" borderId="78" xfId="1" applyNumberFormat="1" applyFont="1" applyBorder="1"/>
    <xf numFmtId="167" fontId="82" fillId="0" borderId="16" xfId="1" applyNumberFormat="1" applyFont="1" applyBorder="1"/>
    <xf numFmtId="169" fontId="82" fillId="3" borderId="78" xfId="0" applyNumberFormat="1" applyFont="1" applyFill="1" applyBorder="1" applyAlignment="1"/>
    <xf numFmtId="0" fontId="87" fillId="3" borderId="0" xfId="0" applyFont="1" applyFill="1"/>
    <xf numFmtId="0" fontId="75" fillId="0" borderId="0" xfId="0" applyFont="1" applyAlignment="1">
      <alignment horizontal="center" textRotation="90"/>
    </xf>
    <xf numFmtId="175" fontId="76" fillId="0" borderId="3" xfId="0" applyNumberFormat="1" applyFont="1" applyBorder="1" applyAlignment="1">
      <alignment horizontal="right" indent="1"/>
    </xf>
    <xf numFmtId="175" fontId="81" fillId="2" borderId="0" xfId="0" applyNumberFormat="1" applyFont="1" applyFill="1" applyBorder="1" applyAlignment="1">
      <alignment horizontal="right" indent="1"/>
    </xf>
    <xf numFmtId="175" fontId="81" fillId="3" borderId="0" xfId="0" applyNumberFormat="1" applyFont="1" applyFill="1" applyBorder="1" applyAlignment="1">
      <alignment horizontal="right" indent="1"/>
    </xf>
    <xf numFmtId="175" fontId="82" fillId="0" borderId="16" xfId="0" applyNumberFormat="1" applyFont="1" applyBorder="1" applyAlignment="1">
      <alignment horizontal="right" indent="1"/>
    </xf>
    <xf numFmtId="167" fontId="80" fillId="3" borderId="3" xfId="8" applyNumberFormat="1" applyFont="1" applyFill="1" applyBorder="1" applyAlignment="1"/>
    <xf numFmtId="0" fontId="90" fillId="2" borderId="0" xfId="21" applyFont="1" applyFill="1" applyAlignment="1">
      <alignment vertical="center"/>
    </xf>
    <xf numFmtId="0" fontId="91" fillId="2" borderId="0" xfId="21" applyFont="1" applyFill="1" applyAlignment="1">
      <alignment vertical="center"/>
    </xf>
    <xf numFmtId="0" fontId="91" fillId="3" borderId="0" xfId="21" applyFont="1" applyFill="1" applyAlignment="1">
      <alignment vertical="center"/>
    </xf>
    <xf numFmtId="0" fontId="90" fillId="3" borderId="0" xfId="21" applyFont="1" applyFill="1" applyAlignment="1">
      <alignment vertical="center"/>
    </xf>
    <xf numFmtId="16" fontId="92" fillId="3" borderId="0" xfId="21" applyNumberFormat="1" applyFont="1" applyFill="1" applyAlignment="1">
      <alignment vertical="center" wrapText="1"/>
    </xf>
    <xf numFmtId="16" fontId="92" fillId="3" borderId="0" xfId="21" applyNumberFormat="1" applyFont="1" applyFill="1" applyAlignment="1">
      <alignment vertical="center"/>
    </xf>
    <xf numFmtId="0" fontId="37" fillId="3" borderId="0" xfId="0" applyFont="1" applyFill="1" applyBorder="1"/>
    <xf numFmtId="0" fontId="64" fillId="2" borderId="0" xfId="0" applyFont="1" applyFill="1"/>
    <xf numFmtId="0" fontId="2" fillId="2" borderId="0" xfId="0" applyFont="1" applyFill="1" applyAlignment="1">
      <alignment horizontal="left"/>
    </xf>
    <xf numFmtId="0" fontId="2" fillId="3" borderId="0" xfId="0" applyFont="1" applyFill="1" applyAlignment="1">
      <alignment horizontal="left"/>
    </xf>
    <xf numFmtId="0" fontId="16" fillId="3" borderId="0" xfId="0" applyFont="1" applyFill="1"/>
    <xf numFmtId="0" fontId="3" fillId="3" borderId="0" xfId="0" applyFont="1" applyFill="1"/>
    <xf numFmtId="2" fontId="33" fillId="3" borderId="3" xfId="0" applyNumberFormat="1" applyFont="1" applyFill="1" applyBorder="1"/>
    <xf numFmtId="170" fontId="33" fillId="2" borderId="3" xfId="0" applyNumberFormat="1" applyFont="1" applyFill="1" applyBorder="1" applyAlignment="1">
      <alignment horizontal="center"/>
    </xf>
    <xf numFmtId="170" fontId="33" fillId="3" borderId="3" xfId="0" applyNumberFormat="1" applyFont="1" applyFill="1" applyBorder="1" applyAlignment="1">
      <alignment horizontal="center"/>
    </xf>
    <xf numFmtId="170" fontId="93" fillId="3" borderId="3" xfId="0" applyNumberFormat="1" applyFont="1" applyFill="1" applyBorder="1" applyAlignment="1">
      <alignment horizontal="center"/>
    </xf>
    <xf numFmtId="170" fontId="33" fillId="3" borderId="0" xfId="0" applyNumberFormat="1" applyFont="1" applyFill="1" applyBorder="1" applyAlignment="1">
      <alignment horizontal="right" indent="2"/>
    </xf>
    <xf numFmtId="0" fontId="18" fillId="3" borderId="0" xfId="20" applyNumberFormat="1" applyFont="1" applyFill="1" applyBorder="1" applyAlignment="1">
      <alignment horizontal="left" vertical="center" wrapText="1"/>
    </xf>
    <xf numFmtId="170" fontId="0" fillId="2" borderId="0" xfId="0" applyNumberFormat="1" applyFill="1" applyBorder="1" applyAlignment="1">
      <alignment horizontal="right" indent="2"/>
    </xf>
    <xf numFmtId="170" fontId="0" fillId="3" borderId="0" xfId="0" applyNumberFormat="1" applyFill="1" applyBorder="1" applyAlignment="1">
      <alignment horizontal="right" indent="2"/>
    </xf>
    <xf numFmtId="170" fontId="18" fillId="3" borderId="0" xfId="0" applyNumberFormat="1" applyFont="1" applyFill="1" applyBorder="1" applyAlignment="1">
      <alignment horizontal="right" indent="2"/>
    </xf>
    <xf numFmtId="2" fontId="3" fillId="3" borderId="0" xfId="0" applyNumberFormat="1" applyFont="1" applyFill="1" applyBorder="1" applyAlignment="1">
      <alignment horizontal="left" indent="1"/>
    </xf>
    <xf numFmtId="170" fontId="0" fillId="2" borderId="0" xfId="0" applyNumberFormat="1" applyFill="1" applyBorder="1" applyAlignment="1">
      <alignment horizontal="center" vertical="center"/>
    </xf>
    <xf numFmtId="170" fontId="0" fillId="3" borderId="0" xfId="0" applyNumberFormat="1" applyFill="1" applyBorder="1" applyAlignment="1">
      <alignment horizontal="center" vertical="center"/>
    </xf>
    <xf numFmtId="170" fontId="18" fillId="3" borderId="0" xfId="0" applyNumberFormat="1" applyFont="1" applyFill="1" applyBorder="1" applyAlignment="1">
      <alignment horizontal="center" vertical="center"/>
    </xf>
    <xf numFmtId="2" fontId="33" fillId="3" borderId="0" xfId="0" applyNumberFormat="1" applyFont="1" applyFill="1" applyBorder="1" applyAlignment="1">
      <alignment horizontal="right" indent="2"/>
    </xf>
    <xf numFmtId="2" fontId="16" fillId="3" borderId="16" xfId="0" applyNumberFormat="1" applyFont="1" applyFill="1" applyBorder="1" applyAlignment="1">
      <alignment horizontal="left" indent="1"/>
    </xf>
    <xf numFmtId="171" fontId="16" fillId="2" borderId="16" xfId="8" applyNumberFormat="1" applyFont="1" applyFill="1" applyBorder="1" applyAlignment="1">
      <alignment horizontal="center" vertical="center"/>
    </xf>
    <xf numFmtId="171" fontId="16" fillId="3" borderId="16" xfId="8" applyNumberFormat="1" applyFont="1" applyFill="1" applyBorder="1" applyAlignment="1">
      <alignment horizontal="center" vertical="center"/>
    </xf>
    <xf numFmtId="171" fontId="36" fillId="3" borderId="16" xfId="8" applyNumberFormat="1" applyFont="1" applyFill="1" applyBorder="1" applyAlignment="1">
      <alignment horizontal="center" vertical="center"/>
    </xf>
    <xf numFmtId="2" fontId="59" fillId="3" borderId="0" xfId="0" applyNumberFormat="1" applyFont="1" applyFill="1" applyBorder="1" applyAlignment="1">
      <alignment horizontal="right" indent="2"/>
    </xf>
    <xf numFmtId="2" fontId="16" fillId="3" borderId="0" xfId="0" applyNumberFormat="1" applyFont="1" applyFill="1" applyBorder="1" applyAlignment="1">
      <alignment horizontal="left" indent="1"/>
    </xf>
    <xf numFmtId="171" fontId="16" fillId="2" borderId="0" xfId="8" applyNumberFormat="1" applyFont="1" applyFill="1" applyBorder="1" applyAlignment="1">
      <alignment horizontal="center" vertical="center"/>
    </xf>
    <xf numFmtId="171" fontId="16" fillId="3" borderId="0" xfId="8" applyNumberFormat="1" applyFont="1" applyFill="1" applyBorder="1" applyAlignment="1">
      <alignment horizontal="center" vertical="center"/>
    </xf>
    <xf numFmtId="171" fontId="36" fillId="3" borderId="0" xfId="8" applyNumberFormat="1" applyFont="1" applyFill="1" applyBorder="1" applyAlignment="1">
      <alignment horizontal="center" vertical="center"/>
    </xf>
    <xf numFmtId="0" fontId="16" fillId="3" borderId="0" xfId="0" applyFont="1" applyFill="1" applyBorder="1"/>
    <xf numFmtId="0" fontId="18" fillId="3" borderId="14" xfId="20" applyNumberFormat="1" applyFont="1" applyFill="1" applyBorder="1" applyAlignment="1">
      <alignment horizontal="left" vertical="center" wrapText="1"/>
    </xf>
    <xf numFmtId="170" fontId="0" fillId="2" borderId="14" xfId="0" applyNumberFormat="1" applyFill="1" applyBorder="1" applyAlignment="1">
      <alignment horizontal="center" vertical="center"/>
    </xf>
    <xf numFmtId="170" fontId="0" fillId="3" borderId="14" xfId="0" applyNumberFormat="1" applyFill="1" applyBorder="1" applyAlignment="1">
      <alignment horizontal="center" vertical="center"/>
    </xf>
    <xf numFmtId="170" fontId="18" fillId="3" borderId="14" xfId="0" applyNumberFormat="1" applyFont="1" applyFill="1" applyBorder="1" applyAlignment="1">
      <alignment horizontal="center" vertical="center"/>
    </xf>
    <xf numFmtId="166" fontId="0" fillId="2" borderId="0" xfId="0" applyNumberFormat="1" applyFill="1" applyBorder="1" applyAlignment="1">
      <alignment horizontal="center" vertical="center"/>
    </xf>
    <xf numFmtId="166" fontId="0" fillId="3" borderId="0" xfId="0" applyNumberFormat="1" applyFill="1" applyBorder="1" applyAlignment="1">
      <alignment horizontal="center" vertical="center"/>
    </xf>
    <xf numFmtId="166" fontId="18" fillId="3" borderId="0" xfId="0" applyNumberFormat="1" applyFont="1" applyFill="1" applyBorder="1" applyAlignment="1">
      <alignment horizontal="center" vertical="center"/>
    </xf>
    <xf numFmtId="167" fontId="16" fillId="2" borderId="16" xfId="8" applyNumberFormat="1" applyFont="1" applyFill="1" applyBorder="1" applyAlignment="1">
      <alignment horizontal="center"/>
    </xf>
    <xf numFmtId="167" fontId="16" fillId="3" borderId="16" xfId="8" applyNumberFormat="1" applyFont="1" applyFill="1" applyBorder="1" applyAlignment="1">
      <alignment horizontal="center"/>
    </xf>
    <xf numFmtId="167" fontId="36" fillId="3" borderId="16" xfId="8" applyNumberFormat="1" applyFont="1" applyFill="1" applyBorder="1" applyAlignment="1">
      <alignment horizontal="center"/>
    </xf>
    <xf numFmtId="170" fontId="33" fillId="2" borderId="0" xfId="0" applyNumberFormat="1" applyFont="1" applyFill="1" applyBorder="1" applyAlignment="1">
      <alignment horizontal="center" vertical="center"/>
    </xf>
    <xf numFmtId="170" fontId="33" fillId="3" borderId="0" xfId="0" applyNumberFormat="1" applyFont="1" applyFill="1" applyBorder="1" applyAlignment="1">
      <alignment horizontal="center" vertical="center"/>
    </xf>
    <xf numFmtId="170" fontId="93" fillId="3" borderId="0" xfId="0" applyNumberFormat="1" applyFont="1" applyFill="1" applyBorder="1" applyAlignment="1">
      <alignment horizontal="center" vertical="center"/>
    </xf>
    <xf numFmtId="176" fontId="33" fillId="2" borderId="0" xfId="0" applyNumberFormat="1" applyFont="1" applyFill="1" applyBorder="1" applyAlignment="1">
      <alignment horizontal="center" vertical="center"/>
    </xf>
    <xf numFmtId="176" fontId="33" fillId="3" borderId="0" xfId="0" applyNumberFormat="1" applyFont="1" applyFill="1" applyBorder="1" applyAlignment="1">
      <alignment horizontal="center" vertical="center"/>
    </xf>
    <xf numFmtId="176" fontId="93" fillId="3" borderId="0" xfId="0" applyNumberFormat="1" applyFont="1" applyFill="1" applyBorder="1" applyAlignment="1">
      <alignment horizontal="center" vertical="center"/>
    </xf>
    <xf numFmtId="0" fontId="18" fillId="3" borderId="14" xfId="20" applyNumberFormat="1" applyFont="1" applyFill="1" applyBorder="1" applyAlignment="1">
      <alignment horizontal="left" vertical="center"/>
    </xf>
    <xf numFmtId="170" fontId="33" fillId="2" borderId="14" xfId="0" applyNumberFormat="1" applyFont="1" applyFill="1" applyBorder="1" applyAlignment="1">
      <alignment horizontal="center" vertical="center"/>
    </xf>
    <xf numFmtId="170" fontId="33" fillId="3" borderId="14" xfId="0" applyNumberFormat="1" applyFont="1" applyFill="1" applyBorder="1" applyAlignment="1">
      <alignment horizontal="right" indent="2"/>
    </xf>
    <xf numFmtId="170" fontId="33" fillId="2" borderId="14" xfId="0" applyNumberFormat="1" applyFont="1" applyFill="1" applyBorder="1" applyAlignment="1">
      <alignment horizontal="right" indent="2"/>
    </xf>
    <xf numFmtId="170" fontId="93" fillId="3" borderId="14" xfId="0" applyNumberFormat="1" applyFont="1" applyFill="1" applyBorder="1" applyAlignment="1">
      <alignment horizontal="right" indent="2"/>
    </xf>
    <xf numFmtId="2" fontId="3" fillId="3" borderId="16" xfId="0" applyNumberFormat="1" applyFont="1" applyFill="1" applyBorder="1" applyAlignment="1">
      <alignment horizontal="left" indent="1"/>
    </xf>
    <xf numFmtId="177" fontId="21" fillId="2" borderId="16" xfId="19" quotePrefix="1" applyNumberFormat="1" applyFont="1" applyFill="1" applyBorder="1" applyAlignment="1">
      <alignment horizontal="center" vertical="center"/>
    </xf>
    <xf numFmtId="177" fontId="21" fillId="3" borderId="16" xfId="19" quotePrefix="1" applyNumberFormat="1" applyFont="1" applyFill="1" applyBorder="1" applyAlignment="1">
      <alignment horizontal="center" vertical="center"/>
    </xf>
    <xf numFmtId="177" fontId="18" fillId="3" borderId="16" xfId="19" quotePrefix="1" applyNumberFormat="1" applyFont="1" applyFill="1" applyBorder="1" applyAlignment="1">
      <alignment horizontal="center" vertical="center"/>
    </xf>
    <xf numFmtId="0" fontId="28" fillId="3" borderId="0" xfId="0" applyFont="1" applyFill="1" applyBorder="1"/>
    <xf numFmtId="166" fontId="37" fillId="3" borderId="0" xfId="8" applyNumberFormat="1" applyFont="1" applyFill="1" applyBorder="1"/>
    <xf numFmtId="166" fontId="20" fillId="3" borderId="0" xfId="8" applyNumberFormat="1" applyFont="1" applyFill="1" applyBorder="1" applyAlignment="1">
      <alignment horizontal="right" indent="2"/>
    </xf>
    <xf numFmtId="166" fontId="94" fillId="3" borderId="0" xfId="8" applyNumberFormat="1" applyFont="1" applyFill="1" applyBorder="1" applyAlignment="1">
      <alignment horizontal="right" indent="2"/>
    </xf>
    <xf numFmtId="0" fontId="20" fillId="3" borderId="0" xfId="0" applyFont="1" applyFill="1"/>
    <xf numFmtId="172" fontId="37" fillId="3" borderId="0" xfId="0" applyNumberFormat="1" applyFont="1" applyFill="1" applyBorder="1"/>
    <xf numFmtId="168" fontId="20" fillId="3" borderId="0" xfId="0" applyNumberFormat="1" applyFont="1" applyFill="1" applyBorder="1" applyAlignment="1">
      <alignment horizontal="right" indent="2"/>
    </xf>
    <xf numFmtId="168" fontId="94" fillId="3" borderId="0" xfId="0" applyNumberFormat="1" applyFont="1" applyFill="1" applyBorder="1" applyAlignment="1">
      <alignment horizontal="right" indent="2"/>
    </xf>
    <xf numFmtId="0" fontId="21" fillId="3" borderId="0" xfId="0" applyFont="1" applyFill="1" applyBorder="1"/>
    <xf numFmtId="0" fontId="64" fillId="3" borderId="0" xfId="0" applyFont="1" applyFill="1"/>
    <xf numFmtId="9" fontId="3" fillId="0" borderId="0" xfId="1" applyFont="1"/>
    <xf numFmtId="0" fontId="17" fillId="3" borderId="16" xfId="0" applyFont="1" applyFill="1" applyBorder="1" applyAlignment="1">
      <alignment horizontal="center" vertical="top" wrapText="1"/>
    </xf>
    <xf numFmtId="3" fontId="16" fillId="3" borderId="3" xfId="3" applyNumberFormat="1" applyFont="1" applyFill="1" applyBorder="1" applyAlignment="1" applyProtection="1">
      <alignment horizontal="right" vertical="center" indent="1"/>
    </xf>
    <xf numFmtId="0" fontId="37" fillId="3" borderId="3" xfId="0" applyFont="1" applyFill="1" applyBorder="1"/>
    <xf numFmtId="0" fontId="16" fillId="3" borderId="14" xfId="9" applyFont="1" applyFill="1" applyBorder="1" applyAlignment="1">
      <alignment horizontal="left" vertical="center" wrapText="1"/>
    </xf>
    <xf numFmtId="3" fontId="16" fillId="3" borderId="14" xfId="3" applyNumberFormat="1" applyFont="1" applyFill="1" applyBorder="1" applyAlignment="1" applyProtection="1">
      <alignment horizontal="right" vertical="center" indent="1"/>
    </xf>
    <xf numFmtId="0" fontId="2" fillId="2" borderId="0" xfId="2" applyFont="1" applyFill="1" applyBorder="1" applyAlignment="1">
      <alignment horizontal="left" vertical="center" wrapText="1"/>
    </xf>
    <xf numFmtId="0" fontId="22" fillId="3" borderId="0" xfId="4" applyFont="1" applyFill="1" applyAlignment="1">
      <alignment wrapText="1"/>
    </xf>
    <xf numFmtId="0" fontId="86" fillId="3" borderId="0" xfId="4" applyFont="1" applyFill="1" applyAlignment="1"/>
    <xf numFmtId="0" fontId="38" fillId="4" borderId="1" xfId="0" applyFont="1" applyFill="1" applyBorder="1" applyAlignment="1">
      <alignment horizontal="center" vertical="top" wrapText="1"/>
    </xf>
    <xf numFmtId="0" fontId="38" fillId="4" borderId="1" xfId="0" applyFont="1" applyFill="1" applyBorder="1" applyAlignment="1">
      <alignment horizontal="left" vertical="top" wrapText="1"/>
    </xf>
    <xf numFmtId="0" fontId="39" fillId="4" borderId="1" xfId="0" applyFont="1" applyFill="1" applyBorder="1" applyAlignment="1">
      <alignment horizontal="right" vertical="top" wrapText="1"/>
    </xf>
    <xf numFmtId="0" fontId="37" fillId="3" borderId="0" xfId="0" applyFont="1" applyFill="1" applyAlignment="1">
      <alignment horizontal="justify"/>
    </xf>
    <xf numFmtId="0" fontId="16" fillId="3" borderId="3" xfId="9" applyFont="1" applyFill="1" applyBorder="1" applyAlignment="1">
      <alignment horizontal="left" vertical="center" wrapText="1"/>
    </xf>
    <xf numFmtId="173" fontId="17" fillId="2" borderId="14" xfId="0" applyNumberFormat="1" applyFont="1" applyFill="1" applyBorder="1" applyAlignment="1">
      <alignment horizontal="right" indent="1"/>
    </xf>
    <xf numFmtId="0" fontId="17" fillId="0" borderId="14" xfId="0" applyFont="1" applyFill="1" applyBorder="1" applyAlignment="1">
      <alignment horizontal="center" vertical="center" wrapText="1"/>
    </xf>
    <xf numFmtId="2" fontId="17" fillId="0" borderId="14" xfId="0" applyNumberFormat="1" applyFont="1" applyFill="1" applyBorder="1" applyAlignment="1">
      <alignment horizontal="right" indent="1"/>
    </xf>
    <xf numFmtId="2" fontId="3" fillId="0" borderId="0" xfId="0" applyNumberFormat="1" applyFont="1" applyFill="1" applyBorder="1" applyAlignment="1">
      <alignment horizontal="right" indent="1"/>
    </xf>
    <xf numFmtId="2" fontId="17" fillId="0" borderId="0" xfId="0" applyNumberFormat="1" applyFont="1" applyFill="1" applyBorder="1" applyAlignment="1">
      <alignment horizontal="right" indent="1"/>
    </xf>
    <xf numFmtId="2" fontId="3" fillId="0" borderId="16" xfId="0" applyNumberFormat="1" applyFont="1" applyFill="1" applyBorder="1" applyAlignment="1">
      <alignment horizontal="right" indent="1"/>
    </xf>
    <xf numFmtId="173" fontId="17" fillId="0" borderId="14" xfId="0" applyNumberFormat="1" applyFont="1" applyFill="1" applyBorder="1" applyAlignment="1">
      <alignment horizontal="right" indent="1"/>
    </xf>
    <xf numFmtId="165" fontId="17" fillId="0" borderId="16" xfId="0" applyNumberFormat="1" applyFont="1" applyFill="1" applyBorder="1" applyAlignment="1">
      <alignment horizontal="right" indent="1"/>
    </xf>
    <xf numFmtId="2" fontId="3" fillId="0" borderId="14" xfId="0" applyNumberFormat="1" applyFont="1" applyFill="1" applyBorder="1" applyAlignment="1">
      <alignment horizontal="right" indent="1"/>
    </xf>
    <xf numFmtId="165" fontId="3" fillId="0" borderId="0" xfId="0" applyNumberFormat="1" applyFont="1" applyFill="1" applyBorder="1" applyAlignment="1">
      <alignment horizontal="right" indent="1"/>
    </xf>
    <xf numFmtId="165" fontId="21" fillId="0" borderId="16" xfId="0" applyNumberFormat="1" applyFont="1" applyFill="1" applyBorder="1" applyAlignment="1">
      <alignment horizontal="right" indent="1"/>
    </xf>
    <xf numFmtId="2" fontId="18" fillId="0" borderId="16" xfId="0" applyNumberFormat="1" applyFont="1" applyFill="1" applyBorder="1" applyAlignment="1">
      <alignment horizontal="right" vertical="center" indent="1"/>
    </xf>
    <xf numFmtId="2" fontId="21" fillId="0" borderId="14" xfId="0" applyNumberFormat="1" applyFont="1" applyFill="1" applyBorder="1" applyAlignment="1">
      <alignment horizontal="right" indent="1"/>
    </xf>
    <xf numFmtId="2" fontId="21" fillId="0" borderId="0" xfId="0" applyNumberFormat="1" applyFont="1" applyFill="1" applyBorder="1" applyAlignment="1">
      <alignment horizontal="right" indent="1"/>
    </xf>
    <xf numFmtId="165" fontId="3" fillId="0" borderId="16" xfId="0" applyNumberFormat="1" applyFont="1" applyFill="1" applyBorder="1" applyAlignment="1">
      <alignment horizontal="right" indent="1"/>
    </xf>
    <xf numFmtId="0" fontId="22" fillId="0" borderId="0" xfId="4" applyFont="1" applyFill="1" applyBorder="1"/>
    <xf numFmtId="166" fontId="33" fillId="0" borderId="0" xfId="1" applyNumberFormat="1" applyFont="1"/>
    <xf numFmtId="166" fontId="0" fillId="0" borderId="0" xfId="1" applyNumberFormat="1" applyFont="1"/>
    <xf numFmtId="2" fontId="16" fillId="0" borderId="0" xfId="0" applyNumberFormat="1" applyFont="1" applyFill="1" applyBorder="1" applyAlignment="1">
      <alignment horizontal="right" indent="1"/>
    </xf>
    <xf numFmtId="2" fontId="17" fillId="0" borderId="16" xfId="0" applyNumberFormat="1" applyFont="1" applyFill="1" applyBorder="1" applyAlignment="1">
      <alignment horizontal="right" indent="1"/>
    </xf>
    <xf numFmtId="2" fontId="21" fillId="2" borderId="16" xfId="0" applyNumberFormat="1" applyFont="1" applyFill="1" applyBorder="1" applyAlignment="1">
      <alignment horizontal="right" indent="1"/>
    </xf>
    <xf numFmtId="0" fontId="18" fillId="0" borderId="14" xfId="0" applyFont="1" applyFill="1" applyBorder="1" applyAlignment="1">
      <alignment horizontal="center" vertical="center" wrapText="1"/>
    </xf>
    <xf numFmtId="2" fontId="18" fillId="0" borderId="14" xfId="0" applyNumberFormat="1" applyFont="1" applyFill="1" applyBorder="1" applyAlignment="1">
      <alignment horizontal="right" indent="1"/>
    </xf>
    <xf numFmtId="2" fontId="18" fillId="0" borderId="0" xfId="0" applyNumberFormat="1" applyFont="1" applyFill="1" applyBorder="1" applyAlignment="1">
      <alignment horizontal="right" indent="1"/>
    </xf>
    <xf numFmtId="2" fontId="3" fillId="0" borderId="0" xfId="0" applyNumberFormat="1" applyFont="1" applyFill="1" applyBorder="1" applyAlignment="1">
      <alignment horizontal="right" vertical="center" indent="1"/>
    </xf>
    <xf numFmtId="2" fontId="18" fillId="0" borderId="16" xfId="0" applyNumberFormat="1" applyFont="1" applyFill="1" applyBorder="1" applyAlignment="1">
      <alignment horizontal="right" indent="1"/>
    </xf>
    <xf numFmtId="165" fontId="18" fillId="0" borderId="16" xfId="0" applyNumberFormat="1" applyFont="1" applyFill="1" applyBorder="1" applyAlignment="1">
      <alignment horizontal="right" indent="1"/>
    </xf>
    <xf numFmtId="165" fontId="17" fillId="0" borderId="0" xfId="0" applyNumberFormat="1" applyFont="1" applyFill="1" applyBorder="1" applyAlignment="1">
      <alignment horizontal="right" indent="1"/>
    </xf>
    <xf numFmtId="165" fontId="21" fillId="0" borderId="0" xfId="0" applyNumberFormat="1" applyFont="1" applyFill="1" applyBorder="1" applyAlignment="1">
      <alignment horizontal="right" indent="1"/>
    </xf>
    <xf numFmtId="2" fontId="18" fillId="0" borderId="0" xfId="0" applyNumberFormat="1" applyFont="1" applyFill="1" applyBorder="1" applyAlignment="1">
      <alignment horizontal="right" vertical="center" indent="1"/>
    </xf>
    <xf numFmtId="2" fontId="3" fillId="0" borderId="0" xfId="0" applyNumberFormat="1" applyFont="1" applyFill="1" applyBorder="1"/>
    <xf numFmtId="0" fontId="17" fillId="0" borderId="15" xfId="0" applyFont="1" applyFill="1" applyBorder="1" applyAlignment="1">
      <alignment horizontal="center" vertical="center" wrapText="1"/>
    </xf>
    <xf numFmtId="166" fontId="3" fillId="0" borderId="0" xfId="8" applyNumberFormat="1" applyFont="1" applyFill="1" applyBorder="1" applyAlignment="1">
      <alignment horizontal="right" indent="1"/>
    </xf>
    <xf numFmtId="168" fontId="21" fillId="0" borderId="16" xfId="0" applyNumberFormat="1" applyFont="1" applyFill="1" applyBorder="1" applyAlignment="1">
      <alignment horizontal="right" indent="1"/>
    </xf>
    <xf numFmtId="0" fontId="33" fillId="0" borderId="0" xfId="1" applyNumberFormat="1" applyFont="1"/>
    <xf numFmtId="3" fontId="18" fillId="3" borderId="3" xfId="3" applyFont="1" applyFill="1" applyBorder="1" applyAlignment="1" applyProtection="1">
      <alignment horizontal="right" vertical="center" indent="1"/>
    </xf>
    <xf numFmtId="3" fontId="18" fillId="2" borderId="3" xfId="3" applyFont="1" applyFill="1" applyBorder="1" applyAlignment="1" applyProtection="1">
      <alignment horizontal="right" vertical="center" indent="1"/>
    </xf>
    <xf numFmtId="3" fontId="36" fillId="2" borderId="3" xfId="3" applyFont="1" applyFill="1" applyBorder="1" applyAlignment="1" applyProtection="1">
      <alignment horizontal="right" vertical="center" indent="1"/>
    </xf>
    <xf numFmtId="0" fontId="37" fillId="3" borderId="0" xfId="0" applyFont="1" applyFill="1" applyBorder="1" applyAlignment="1">
      <alignment horizontal="left" vertical="top" wrapText="1" indent="3"/>
    </xf>
    <xf numFmtId="166" fontId="3" fillId="3" borderId="3" xfId="3" applyNumberFormat="1" applyFont="1" applyFill="1" applyBorder="1" applyAlignment="1" applyProtection="1">
      <alignment vertical="center"/>
    </xf>
    <xf numFmtId="166" fontId="21" fillId="3" borderId="21" xfId="1" applyNumberFormat="1" applyFont="1" applyFill="1" applyBorder="1" applyAlignment="1">
      <alignment vertical="top" wrapText="1"/>
    </xf>
    <xf numFmtId="0" fontId="21" fillId="3" borderId="22" xfId="0" applyFont="1" applyFill="1" applyBorder="1" applyAlignment="1">
      <alignment horizontal="left" vertical="top" wrapText="1"/>
    </xf>
    <xf numFmtId="166" fontId="21" fillId="3" borderId="22" xfId="1" applyNumberFormat="1" applyFont="1" applyFill="1" applyBorder="1" applyAlignment="1">
      <alignment vertical="top" wrapText="1"/>
    </xf>
    <xf numFmtId="171" fontId="21" fillId="3" borderId="40" xfId="0" applyNumberFormat="1" applyFont="1" applyFill="1" applyBorder="1" applyAlignment="1">
      <alignment vertical="top" wrapText="1"/>
    </xf>
    <xf numFmtId="3" fontId="18" fillId="0" borderId="0" xfId="9" applyNumberFormat="1" applyFont="1" applyFill="1" applyAlignment="1">
      <alignment vertical="center"/>
    </xf>
    <xf numFmtId="3" fontId="15" fillId="0" borderId="0" xfId="3" applyFont="1" applyBorder="1" applyAlignment="1">
      <alignment horizontal="left" vertical="top" wrapText="1"/>
    </xf>
    <xf numFmtId="0" fontId="2" fillId="2" borderId="0" xfId="2" applyFont="1" applyFill="1" applyBorder="1" applyAlignment="1">
      <alignment horizontal="left" vertical="center" wrapText="1"/>
    </xf>
    <xf numFmtId="0" fontId="16" fillId="3" borderId="14" xfId="4" applyFont="1" applyFill="1" applyBorder="1" applyAlignment="1">
      <alignment horizontal="center"/>
    </xf>
    <xf numFmtId="0" fontId="22" fillId="3" borderId="0" xfId="4" applyFont="1" applyFill="1" applyBorder="1" applyAlignment="1">
      <alignment wrapText="1"/>
    </xf>
    <xf numFmtId="0" fontId="22" fillId="3" borderId="14" xfId="2" applyFont="1" applyFill="1" applyBorder="1" applyAlignment="1">
      <alignment wrapText="1"/>
    </xf>
    <xf numFmtId="0" fontId="22" fillId="3" borderId="0" xfId="2" applyFont="1" applyFill="1" applyAlignment="1">
      <alignment wrapText="1"/>
    </xf>
    <xf numFmtId="0" fontId="22" fillId="3" borderId="14" xfId="4" applyFont="1" applyFill="1" applyBorder="1" applyAlignment="1">
      <alignment wrapText="1"/>
    </xf>
    <xf numFmtId="0" fontId="22" fillId="3" borderId="14" xfId="0" applyFont="1" applyFill="1" applyBorder="1" applyAlignment="1">
      <alignment horizontal="left" vertical="top" wrapText="1"/>
    </xf>
    <xf numFmtId="0" fontId="22" fillId="3" borderId="0" xfId="2" applyFont="1" applyFill="1" applyBorder="1" applyAlignment="1">
      <alignment wrapText="1"/>
    </xf>
    <xf numFmtId="0" fontId="22" fillId="3" borderId="0" xfId="4" applyFont="1" applyFill="1" applyAlignment="1">
      <alignment wrapText="1"/>
    </xf>
    <xf numFmtId="0" fontId="22" fillId="3" borderId="0" xfId="4" applyFont="1" applyFill="1" applyAlignment="1">
      <alignment vertical="center" wrapText="1"/>
    </xf>
    <xf numFmtId="0" fontId="22" fillId="3" borderId="0" xfId="4" applyFont="1" applyFill="1" applyBorder="1" applyAlignment="1">
      <alignment vertical="center" wrapText="1"/>
    </xf>
    <xf numFmtId="0" fontId="22" fillId="3" borderId="0" xfId="4" applyFont="1" applyFill="1" applyBorder="1" applyAlignment="1">
      <alignment vertical="center"/>
    </xf>
    <xf numFmtId="0" fontId="22" fillId="3" borderId="0" xfId="4" applyFont="1" applyFill="1" applyBorder="1" applyAlignment="1">
      <alignment vertical="top" wrapText="1"/>
    </xf>
    <xf numFmtId="0" fontId="3" fillId="0" borderId="14" xfId="11" applyFont="1" applyBorder="1" applyAlignment="1">
      <alignment horizontal="center" vertical="center"/>
    </xf>
    <xf numFmtId="0" fontId="3" fillId="0" borderId="16" xfId="11" applyFont="1" applyBorder="1" applyAlignment="1">
      <alignment horizontal="center" vertical="center"/>
    </xf>
    <xf numFmtId="0" fontId="3" fillId="0" borderId="14" xfId="11" applyFont="1" applyBorder="1" applyAlignment="1">
      <alignment horizontal="left" vertical="center" wrapText="1"/>
    </xf>
    <xf numFmtId="0" fontId="3" fillId="0" borderId="16" xfId="11" applyFont="1" applyBorder="1" applyAlignment="1">
      <alignment horizontal="left" vertical="center" wrapText="1"/>
    </xf>
    <xf numFmtId="0" fontId="49" fillId="0" borderId="14" xfId="11" applyFont="1" applyFill="1" applyBorder="1" applyAlignment="1">
      <alignment wrapText="1"/>
    </xf>
    <xf numFmtId="0" fontId="22" fillId="3" borderId="0" xfId="4" applyFont="1" applyFill="1" applyAlignment="1">
      <alignment horizontal="left" wrapText="1"/>
    </xf>
    <xf numFmtId="0" fontId="22" fillId="3" borderId="0" xfId="5" applyFont="1" applyFill="1" applyBorder="1" applyAlignment="1">
      <alignment wrapText="1"/>
    </xf>
    <xf numFmtId="0" fontId="22" fillId="3" borderId="0" xfId="7" applyFont="1" applyFill="1" applyAlignment="1">
      <alignment horizontal="left" wrapText="1"/>
    </xf>
    <xf numFmtId="0" fontId="22" fillId="3" borderId="0" xfId="4" applyFont="1" applyFill="1" applyAlignment="1"/>
    <xf numFmtId="0" fontId="87" fillId="0" borderId="0" xfId="0" applyFont="1" applyAlignment="1">
      <alignment horizontal="left" wrapText="1"/>
    </xf>
    <xf numFmtId="0" fontId="86" fillId="3" borderId="0" xfId="4" applyFont="1" applyFill="1" applyAlignment="1"/>
    <xf numFmtId="0" fontId="7" fillId="3" borderId="0" xfId="4" applyFont="1" applyFill="1" applyBorder="1" applyAlignment="1">
      <alignment horizontal="left" vertical="center" wrapText="1"/>
    </xf>
    <xf numFmtId="0" fontId="76" fillId="0" borderId="2" xfId="0" applyFont="1" applyBorder="1" applyAlignment="1">
      <alignment horizontal="center"/>
    </xf>
    <xf numFmtId="0" fontId="76" fillId="0" borderId="3" xfId="0" applyFont="1" applyBorder="1" applyAlignment="1">
      <alignment horizontal="center"/>
    </xf>
    <xf numFmtId="0" fontId="76" fillId="0" borderId="75" xfId="0" applyFont="1" applyBorder="1" applyAlignment="1">
      <alignment horizontal="center"/>
    </xf>
    <xf numFmtId="0" fontId="76" fillId="3" borderId="2" xfId="0" applyFont="1" applyFill="1" applyBorder="1" applyAlignment="1">
      <alignment horizontal="center"/>
    </xf>
    <xf numFmtId="0" fontId="76" fillId="3" borderId="3" xfId="0" applyFont="1" applyFill="1" applyBorder="1" applyAlignment="1">
      <alignment horizontal="center"/>
    </xf>
    <xf numFmtId="0" fontId="76" fillId="3" borderId="75" xfId="0" applyFont="1" applyFill="1" applyBorder="1" applyAlignment="1">
      <alignment horizontal="center"/>
    </xf>
    <xf numFmtId="0" fontId="83" fillId="3" borderId="2" xfId="0" applyFont="1" applyFill="1" applyBorder="1" applyAlignment="1">
      <alignment horizontal="center"/>
    </xf>
    <xf numFmtId="0" fontId="83" fillId="3" borderId="3" xfId="0" applyFont="1" applyFill="1" applyBorder="1" applyAlignment="1">
      <alignment horizontal="center"/>
    </xf>
    <xf numFmtId="0" fontId="83" fillId="3" borderId="75" xfId="0" applyFont="1" applyFill="1" applyBorder="1" applyAlignment="1">
      <alignment horizontal="center"/>
    </xf>
    <xf numFmtId="0" fontId="2" fillId="2" borderId="0" xfId="2" applyFont="1" applyFill="1" applyBorder="1" applyAlignment="1">
      <alignment horizontal="center" vertical="center"/>
    </xf>
    <xf numFmtId="0" fontId="36" fillId="3" borderId="3" xfId="10" applyFont="1" applyFill="1" applyBorder="1" applyAlignment="1">
      <alignment horizontal="center" vertical="center" wrapText="1"/>
    </xf>
    <xf numFmtId="0" fontId="22" fillId="0" borderId="0" xfId="9" applyFont="1" applyFill="1" applyBorder="1" applyAlignment="1" applyProtection="1">
      <alignment horizontal="left" vertical="center" wrapText="1"/>
    </xf>
    <xf numFmtId="3" fontId="37" fillId="0" borderId="0" xfId="0" applyNumberFormat="1" applyFont="1" applyAlignment="1">
      <alignment horizontal="left" wrapText="1"/>
    </xf>
    <xf numFmtId="0" fontId="38" fillId="4" borderId="1" xfId="0" applyFont="1" applyFill="1" applyBorder="1" applyAlignment="1">
      <alignment horizontal="center" vertical="top" wrapText="1"/>
    </xf>
    <xf numFmtId="0" fontId="38" fillId="4" borderId="1" xfId="0" applyFont="1" applyFill="1" applyBorder="1" applyAlignment="1">
      <alignment horizontal="left" vertical="top" wrapText="1"/>
    </xf>
    <xf numFmtId="0" fontId="39" fillId="4" borderId="1" xfId="0" applyFont="1" applyFill="1" applyBorder="1" applyAlignment="1">
      <alignment horizontal="right" vertical="top" wrapText="1"/>
    </xf>
    <xf numFmtId="3" fontId="22" fillId="0" borderId="0" xfId="9" applyNumberFormat="1" applyFont="1" applyFill="1" applyBorder="1" applyAlignment="1" applyProtection="1">
      <alignment horizontal="left" vertical="center" wrapText="1"/>
    </xf>
    <xf numFmtId="0" fontId="38" fillId="4" borderId="23" xfId="0" applyFont="1" applyFill="1" applyBorder="1" applyAlignment="1">
      <alignment horizontal="center" vertical="top" wrapText="1"/>
    </xf>
    <xf numFmtId="0" fontId="38" fillId="4" borderId="24" xfId="0" applyFont="1" applyFill="1" applyBorder="1" applyAlignment="1">
      <alignment horizontal="center" vertical="top" wrapText="1"/>
    </xf>
    <xf numFmtId="0" fontId="38" fillId="4" borderId="25" xfId="0" applyFont="1" applyFill="1" applyBorder="1" applyAlignment="1">
      <alignment horizontal="center" vertical="top" wrapText="1"/>
    </xf>
    <xf numFmtId="0" fontId="37" fillId="3" borderId="0" xfId="0" applyFont="1" applyFill="1" applyAlignment="1">
      <alignment horizontal="justify"/>
    </xf>
    <xf numFmtId="0" fontId="22" fillId="3" borderId="0" xfId="10" applyFont="1" applyFill="1" applyAlignment="1">
      <alignment vertical="center" wrapText="1"/>
    </xf>
    <xf numFmtId="0" fontId="66" fillId="5" borderId="39" xfId="0" applyFont="1" applyFill="1" applyBorder="1" applyAlignment="1">
      <alignment horizontal="center" vertical="center"/>
    </xf>
    <xf numFmtId="0" fontId="66" fillId="5" borderId="40" xfId="0" applyFont="1" applyFill="1" applyBorder="1" applyAlignment="1">
      <alignment horizontal="center" vertical="center"/>
    </xf>
    <xf numFmtId="0" fontId="66" fillId="5" borderId="41" xfId="0" applyFont="1" applyFill="1" applyBorder="1" applyAlignment="1">
      <alignment horizontal="center" vertical="center"/>
    </xf>
    <xf numFmtId="0" fontId="67" fillId="3" borderId="42" xfId="0" applyFont="1" applyFill="1" applyBorder="1" applyAlignment="1">
      <alignment horizontal="center" vertical="center"/>
    </xf>
    <xf numFmtId="0" fontId="67" fillId="3" borderId="43" xfId="0" applyFont="1" applyFill="1" applyBorder="1" applyAlignment="1">
      <alignment horizontal="center" vertical="center"/>
    </xf>
    <xf numFmtId="0" fontId="67" fillId="3" borderId="44" xfId="0" applyFont="1" applyFill="1" applyBorder="1" applyAlignment="1">
      <alignment horizontal="center" vertical="center"/>
    </xf>
    <xf numFmtId="0" fontId="68" fillId="0" borderId="39" xfId="0" applyFont="1" applyFill="1" applyBorder="1" applyAlignment="1">
      <alignment horizontal="center" vertical="center"/>
    </xf>
    <xf numFmtId="0" fontId="68" fillId="0" borderId="41" xfId="0" applyFont="1" applyFill="1" applyBorder="1" applyAlignment="1">
      <alignment horizontal="center" vertical="center"/>
    </xf>
    <xf numFmtId="0" fontId="69" fillId="0" borderId="39" xfId="0" applyFont="1" applyBorder="1" applyAlignment="1">
      <alignment horizontal="center" vertical="center"/>
    </xf>
    <xf numFmtId="0" fontId="69" fillId="0" borderId="41" xfId="0" applyFont="1" applyBorder="1" applyAlignment="1">
      <alignment horizontal="center" vertical="center"/>
    </xf>
    <xf numFmtId="0" fontId="69" fillId="0" borderId="40" xfId="0" applyFont="1" applyBorder="1" applyAlignment="1">
      <alignment horizontal="center" vertical="center"/>
    </xf>
  </cellXfs>
  <cellStyles count="22">
    <cellStyle name="Milliers" xfId="19" builtinId="3"/>
    <cellStyle name="Monétaire" xfId="20" builtinId="4"/>
    <cellStyle name="Motif" xfId="14"/>
    <cellStyle name="Normal" xfId="0" builtinId="0"/>
    <cellStyle name="Normal 2 2" xfId="10"/>
    <cellStyle name="Normal 3" xfId="3"/>
    <cellStyle name="Normal_Annexe2_D_fonct 2" xfId="9"/>
    <cellStyle name="Normal_Annexe5_B_2007" xfId="11"/>
    <cellStyle name="Normal_Annexe5_C_2008" xfId="12"/>
    <cellStyle name="Normal_BPD963" xfId="16"/>
    <cellStyle name="Normal_Chapitre_1.5" xfId="21"/>
    <cellStyle name="Normal_Chapitre10 Séries longues intégralesAM 2" xfId="5"/>
    <cellStyle name="Normal_Chapitre10 Séries longues intégralesAM 2 2" xfId="7"/>
    <cellStyle name="Normal_Chapitre4 Les finances des collectivités locales-AM" xfId="2"/>
    <cellStyle name="Normal_Chapitre4 Les finances des collectivités locales-AM 2 2" xfId="4"/>
    <cellStyle name="Normal_Dépenses des communes 2009 + 10 000" xfId="17"/>
    <cellStyle name="Normal_Fonctionnelle_2008_P. Josse" xfId="18"/>
    <cellStyle name="Normal_GFP_retro_2000_DGCL" xfId="6"/>
    <cellStyle name="Pourcentage" xfId="1" builtinId="5"/>
    <cellStyle name="Pourcentage 2" xfId="8"/>
    <cellStyle name="Pourcentage 3" xfId="13"/>
    <cellStyle name="Pourcentage 3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Ratio 1 (Dépenses  de fonctionnement / Population)</c:v>
          </c:tx>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'!$B$21:$B$31</c:f>
              <c:numCache>
                <c:formatCode>#,##0</c:formatCode>
                <c:ptCount val="11"/>
                <c:pt idx="0">
                  <c:v>1005.1890019582484</c:v>
                </c:pt>
                <c:pt idx="1">
                  <c:v>747.29412490381537</c:v>
                </c:pt>
                <c:pt idx="2">
                  <c:v>650.63056218317399</c:v>
                </c:pt>
                <c:pt idx="3">
                  <c:v>681.65922603091576</c:v>
                </c:pt>
                <c:pt idx="4">
                  <c:v>788.41769834824981</c:v>
                </c:pt>
                <c:pt idx="5">
                  <c:v>908.85596201348187</c:v>
                </c:pt>
                <c:pt idx="6">
                  <c:v>1002.8049632135168</c:v>
                </c:pt>
                <c:pt idx="7">
                  <c:v>1154.1271354834682</c:v>
                </c:pt>
                <c:pt idx="8">
                  <c:v>1298.8695235766186</c:v>
                </c:pt>
                <c:pt idx="9">
                  <c:v>1399.3574972100469</c:v>
                </c:pt>
                <c:pt idx="10">
                  <c:v>1213.5067054639555</c:v>
                </c:pt>
              </c:numCache>
            </c:numRef>
          </c:val>
          <c:smooth val="0"/>
          <c:extLst xmlns:c16r2="http://schemas.microsoft.com/office/drawing/2015/06/chart">
            <c:ext xmlns:c16="http://schemas.microsoft.com/office/drawing/2014/chart" uri="{C3380CC4-5D6E-409C-BE32-E72D297353CC}">
              <c16:uniqueId val="{00000000-8307-4851-BB62-21612CEBCDA6}"/>
            </c:ext>
          </c:extLst>
        </c:ser>
        <c:ser>
          <c:idx val="1"/>
          <c:order val="1"/>
          <c:tx>
            <c:v>Ratio 4 
(Dépenses d'équipement 
/ Population)</c:v>
          </c:tx>
          <c:spPr>
            <a:ln>
              <a:solidFill>
                <a:schemeClr val="accent1">
                  <a:lumMod val="50000"/>
                </a:schemeClr>
              </a:solidFill>
            </a:ln>
          </c:spPr>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'!$F$21:$F$31</c:f>
              <c:numCache>
                <c:formatCode>#,##0</c:formatCode>
                <c:ptCount val="11"/>
                <c:pt idx="0">
                  <c:v>668.17195554354339</c:v>
                </c:pt>
                <c:pt idx="1">
                  <c:v>439.85436267770018</c:v>
                </c:pt>
                <c:pt idx="2">
                  <c:v>329.46648830108944</c:v>
                </c:pt>
                <c:pt idx="3">
                  <c:v>318.88601080412309</c:v>
                </c:pt>
                <c:pt idx="4">
                  <c:v>333.15165846187091</c:v>
                </c:pt>
                <c:pt idx="5">
                  <c:v>351.01679458484421</c:v>
                </c:pt>
                <c:pt idx="6">
                  <c:v>326.84067603329157</c:v>
                </c:pt>
                <c:pt idx="7">
                  <c:v>330.98489417445467</c:v>
                </c:pt>
                <c:pt idx="8">
                  <c:v>344.43101835763912</c:v>
                </c:pt>
                <c:pt idx="9">
                  <c:v>372.09781751682095</c:v>
                </c:pt>
                <c:pt idx="10">
                  <c:v>252.9401372719658</c:v>
                </c:pt>
              </c:numCache>
            </c:numRef>
          </c:val>
          <c:smooth val="0"/>
          <c:extLst xmlns:c16r2="http://schemas.microsoft.com/office/drawing/2015/06/chart">
            <c:ext xmlns:c16="http://schemas.microsoft.com/office/drawing/2014/chart" uri="{C3380CC4-5D6E-409C-BE32-E72D297353CC}">
              <c16:uniqueId val="{00000001-8307-4851-BB62-21612CEBCDA6}"/>
            </c:ext>
          </c:extLst>
        </c:ser>
        <c:dLbls>
          <c:showLegendKey val="0"/>
          <c:showVal val="0"/>
          <c:showCatName val="0"/>
          <c:showSerName val="0"/>
          <c:showPercent val="0"/>
          <c:showBubbleSize val="0"/>
        </c:dLbls>
        <c:smooth val="0"/>
        <c:axId val="1395015600"/>
        <c:axId val="1395018864"/>
      </c:lineChart>
      <c:catAx>
        <c:axId val="1395015600"/>
        <c:scaling>
          <c:orientation val="minMax"/>
        </c:scaling>
        <c:delete val="0"/>
        <c:axPos val="b"/>
        <c:numFmt formatCode="General" sourceLinked="0"/>
        <c:majorTickMark val="out"/>
        <c:minorTickMark val="none"/>
        <c:tickLblPos val="nextTo"/>
        <c:crossAx val="1395018864"/>
        <c:crosses val="autoZero"/>
        <c:auto val="1"/>
        <c:lblAlgn val="ctr"/>
        <c:lblOffset val="100"/>
        <c:noMultiLvlLbl val="0"/>
      </c:catAx>
      <c:valAx>
        <c:axId val="1395018864"/>
        <c:scaling>
          <c:orientation val="minMax"/>
        </c:scaling>
        <c:delete val="0"/>
        <c:axPos val="l"/>
        <c:majorGridlines>
          <c:spPr>
            <a:ln>
              <a:prstDash val="sysDot"/>
            </a:ln>
          </c:spPr>
        </c:majorGridlines>
        <c:numFmt formatCode="#,##0" sourceLinked="1"/>
        <c:majorTickMark val="out"/>
        <c:minorTickMark val="none"/>
        <c:tickLblPos val="nextTo"/>
        <c:crossAx val="1395015600"/>
        <c:crosses val="autoZero"/>
        <c:crossBetween val="between"/>
      </c:valAx>
    </c:plotArea>
    <c:legend>
      <c:legendPos val="r"/>
      <c:layout>
        <c:manualLayout>
          <c:xMode val="edge"/>
          <c:yMode val="edge"/>
          <c:x val="0.68125095347063302"/>
          <c:y val="6.4430956547098434E-2"/>
          <c:w val="0.30044241037376362"/>
          <c:h val="0.63502697579469269"/>
        </c:manualLayout>
      </c:layout>
      <c:overlay val="0"/>
    </c:legend>
    <c:plotVisOnly val="1"/>
    <c:dispBlanksAs val="gap"/>
    <c:showDLblsOverMax val="0"/>
  </c:chart>
  <c:spPr>
    <a:ln>
      <a:noFill/>
    </a:ln>
  </c:spPr>
  <c:printSettings>
    <c:headerFooter/>
    <c:pageMargins b="0.75000000000000511" l="0.70000000000000062" r="0.70000000000000062" t="0.7500000000000051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18674261462102"/>
          <c:y val="5.1400554097404488E-2"/>
          <c:w val="0.5786358407326746"/>
          <c:h val="0.55009660250802717"/>
        </c:manualLayout>
      </c:layout>
      <c:lineChart>
        <c:grouping val="standard"/>
        <c:varyColors val="0"/>
        <c:ser>
          <c:idx val="0"/>
          <c:order val="0"/>
          <c:tx>
            <c:v>Ratio 11
(Taux d'endettement)</c:v>
          </c:tx>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'!$L$21:$L$31</c:f>
              <c:numCache>
                <c:formatCode>0.0</c:formatCode>
                <c:ptCount val="11"/>
                <c:pt idx="0">
                  <c:v>46.234539875075683</c:v>
                </c:pt>
                <c:pt idx="1">
                  <c:v>60.250568862551205</c:v>
                </c:pt>
                <c:pt idx="2">
                  <c:v>63.275144932679481</c:v>
                </c:pt>
                <c:pt idx="3">
                  <c:v>69.45345759831045</c:v>
                </c:pt>
                <c:pt idx="4">
                  <c:v>69.472491188270894</c:v>
                </c:pt>
                <c:pt idx="5">
                  <c:v>66.533826205029897</c:v>
                </c:pt>
                <c:pt idx="6">
                  <c:v>65.833948046738143</c:v>
                </c:pt>
                <c:pt idx="7">
                  <c:v>60.417135768597099</c:v>
                </c:pt>
                <c:pt idx="8">
                  <c:v>67.368390055223585</c:v>
                </c:pt>
                <c:pt idx="9">
                  <c:v>82.811291642371174</c:v>
                </c:pt>
                <c:pt idx="10">
                  <c:v>76.564642020228504</c:v>
                </c:pt>
              </c:numCache>
            </c:numRef>
          </c:val>
          <c:smooth val="0"/>
          <c:extLst xmlns:c16r2="http://schemas.microsoft.com/office/drawing/2015/06/chart">
            <c:ext xmlns:c16="http://schemas.microsoft.com/office/drawing/2014/chart" uri="{C3380CC4-5D6E-409C-BE32-E72D297353CC}">
              <c16:uniqueId val="{00000000-264E-490E-969F-0F50547337D1}"/>
            </c:ext>
          </c:extLst>
        </c:ser>
        <c:ser>
          <c:idx val="1"/>
          <c:order val="1"/>
          <c:tx>
            <c:v>Ratio 10 
(Dépenses d'équipement
/ Recetttes de fonctionnement)</c:v>
          </c:tx>
          <c:spPr>
            <a:ln>
              <a:solidFill>
                <a:schemeClr val="accent1">
                  <a:lumMod val="50000"/>
                </a:schemeClr>
              </a:solidFill>
            </a:ln>
          </c:spPr>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'!$K$21:$K$31</c:f>
              <c:numCache>
                <c:formatCode>0.0</c:formatCode>
                <c:ptCount val="11"/>
                <c:pt idx="0">
                  <c:v>46.18498815836611</c:v>
                </c:pt>
                <c:pt idx="1">
                  <c:v>42.472280835319019</c:v>
                </c:pt>
                <c:pt idx="2">
                  <c:v>38.574813691446977</c:v>
                </c:pt>
                <c:pt idx="3">
                  <c:v>36.93896326442492</c:v>
                </c:pt>
                <c:pt idx="4">
                  <c:v>33.806315559135577</c:v>
                </c:pt>
                <c:pt idx="5">
                  <c:v>31.395284593722934</c:v>
                </c:pt>
                <c:pt idx="6">
                  <c:v>27.013151765345146</c:v>
                </c:pt>
                <c:pt idx="7">
                  <c:v>24.492617145956991</c:v>
                </c:pt>
                <c:pt idx="8">
                  <c:v>23.054675825041144</c:v>
                </c:pt>
                <c:pt idx="9">
                  <c:v>22.933341283927831</c:v>
                </c:pt>
                <c:pt idx="10">
                  <c:v>17.930141447536858</c:v>
                </c:pt>
              </c:numCache>
            </c:numRef>
          </c:val>
          <c:smooth val="0"/>
          <c:extLst xmlns:c16r2="http://schemas.microsoft.com/office/drawing/2015/06/chart">
            <c:ext xmlns:c16="http://schemas.microsoft.com/office/drawing/2014/chart" uri="{C3380CC4-5D6E-409C-BE32-E72D297353CC}">
              <c16:uniqueId val="{00000001-264E-490E-969F-0F50547337D1}"/>
            </c:ext>
          </c:extLst>
        </c:ser>
        <c:dLbls>
          <c:showLegendKey val="0"/>
          <c:showVal val="0"/>
          <c:showCatName val="0"/>
          <c:showSerName val="0"/>
          <c:showPercent val="0"/>
          <c:showBubbleSize val="0"/>
        </c:dLbls>
        <c:smooth val="0"/>
        <c:axId val="1395019408"/>
        <c:axId val="1395021584"/>
      </c:lineChart>
      <c:catAx>
        <c:axId val="1395019408"/>
        <c:scaling>
          <c:orientation val="minMax"/>
        </c:scaling>
        <c:delete val="0"/>
        <c:axPos val="b"/>
        <c:numFmt formatCode="General" sourceLinked="0"/>
        <c:majorTickMark val="out"/>
        <c:minorTickMark val="none"/>
        <c:tickLblPos val="nextTo"/>
        <c:crossAx val="1395021584"/>
        <c:crosses val="autoZero"/>
        <c:auto val="1"/>
        <c:lblAlgn val="ctr"/>
        <c:lblOffset val="100"/>
        <c:noMultiLvlLbl val="0"/>
      </c:catAx>
      <c:valAx>
        <c:axId val="1395021584"/>
        <c:scaling>
          <c:orientation val="minMax"/>
          <c:max val="120"/>
        </c:scaling>
        <c:delete val="0"/>
        <c:axPos val="l"/>
        <c:majorGridlines>
          <c:spPr>
            <a:ln>
              <a:prstDash val="sysDot"/>
            </a:ln>
          </c:spPr>
        </c:majorGridlines>
        <c:numFmt formatCode="#,##0" sourceLinked="0"/>
        <c:majorTickMark val="out"/>
        <c:minorTickMark val="none"/>
        <c:tickLblPos val="nextTo"/>
        <c:crossAx val="1395019408"/>
        <c:crosses val="autoZero"/>
        <c:crossBetween val="between"/>
        <c:majorUnit val="20"/>
      </c:valAx>
    </c:plotArea>
    <c:legend>
      <c:legendPos val="r"/>
      <c:layout>
        <c:manualLayout>
          <c:xMode val="edge"/>
          <c:yMode val="edge"/>
          <c:x val="0.68125095347063302"/>
          <c:y val="0.17039126731675097"/>
          <c:w val="0.30044241037376374"/>
          <c:h val="0.52906676400549257"/>
        </c:manualLayout>
      </c:layout>
      <c:overlay val="0"/>
    </c:legend>
    <c:plotVisOnly val="1"/>
    <c:dispBlanksAs val="gap"/>
    <c:showDLblsOverMax val="0"/>
  </c:chart>
  <c:spPr>
    <a:ln>
      <a:noFill/>
    </a:ln>
  </c:spPr>
  <c:printSettings>
    <c:headerFooter/>
    <c:pageMargins b="0.75000000000000533" l="0.70000000000000062" r="0.70000000000000062" t="0.75000000000000533"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496"/>
          <c:y val="4.9180596611470083E-2"/>
          <c:w val="0.57607361832808457"/>
          <c:h val="0.55888699959016752"/>
        </c:manualLayout>
      </c:layout>
      <c:lineChart>
        <c:grouping val="standard"/>
        <c:varyColors val="0"/>
        <c:ser>
          <c:idx val="0"/>
          <c:order val="0"/>
          <c:tx>
            <c:v>Ratio 1 
(Dépenses de fonctionnement 
/ Population)</c:v>
          </c:tx>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Gfp'!$B$21:$B$26</c:f>
              <c:numCache>
                <c:formatCode>#,##0</c:formatCode>
                <c:ptCount val="6"/>
                <c:pt idx="0">
                  <c:v>408.58142611384778</c:v>
                </c:pt>
                <c:pt idx="1">
                  <c:v>356.98565957217369</c:v>
                </c:pt>
                <c:pt idx="2">
                  <c:v>346.6798935986119</c:v>
                </c:pt>
                <c:pt idx="3">
                  <c:v>403.11564248981466</c:v>
                </c:pt>
                <c:pt idx="4">
                  <c:v>453.91878974119555</c:v>
                </c:pt>
                <c:pt idx="5">
                  <c:v>398.69759559378991</c:v>
                </c:pt>
              </c:numCache>
            </c:numRef>
          </c:val>
          <c:smooth val="0"/>
          <c:extLst xmlns:c16r2="http://schemas.microsoft.com/office/drawing/2015/06/chart">
            <c:ext xmlns:c16="http://schemas.microsoft.com/office/drawing/2014/chart" uri="{C3380CC4-5D6E-409C-BE32-E72D297353CC}">
              <c16:uniqueId val="{00000000-A604-4BA8-86C6-5E296F8BB6D6}"/>
            </c:ext>
          </c:extLst>
        </c:ser>
        <c:ser>
          <c:idx val="1"/>
          <c:order val="1"/>
          <c:tx>
            <c:v>Ratio 4 
(Dépenses d'équipement 
/ Population)</c:v>
          </c:tx>
          <c:spPr>
            <a:ln>
              <a:solidFill>
                <a:schemeClr val="accent1">
                  <a:lumMod val="50000"/>
                </a:schemeClr>
              </a:solidFill>
            </a:ln>
          </c:spPr>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Gfp'!$F$21:$F$26</c:f>
              <c:numCache>
                <c:formatCode>#,##0</c:formatCode>
                <c:ptCount val="6"/>
                <c:pt idx="0">
                  <c:v>124.68357401492725</c:v>
                </c:pt>
                <c:pt idx="1">
                  <c:v>85.178704714571651</c:v>
                </c:pt>
                <c:pt idx="2">
                  <c:v>83.266920181436831</c:v>
                </c:pt>
                <c:pt idx="3">
                  <c:v>90.956515172681137</c:v>
                </c:pt>
                <c:pt idx="4">
                  <c:v>125.54983715931661</c:v>
                </c:pt>
                <c:pt idx="5">
                  <c:v>162.2034450395833</c:v>
                </c:pt>
              </c:numCache>
            </c:numRef>
          </c:val>
          <c:smooth val="0"/>
          <c:extLst xmlns:c16r2="http://schemas.microsoft.com/office/drawing/2015/06/chart">
            <c:ext xmlns:c16="http://schemas.microsoft.com/office/drawing/2014/chart" uri="{C3380CC4-5D6E-409C-BE32-E72D297353CC}">
              <c16:uniqueId val="{00000001-A604-4BA8-86C6-5E296F8BB6D6}"/>
            </c:ext>
          </c:extLst>
        </c:ser>
        <c:dLbls>
          <c:showLegendKey val="0"/>
          <c:showVal val="0"/>
          <c:showCatName val="0"/>
          <c:showSerName val="0"/>
          <c:showPercent val="0"/>
          <c:showBubbleSize val="0"/>
        </c:dLbls>
        <c:smooth val="0"/>
        <c:axId val="1401518912"/>
        <c:axId val="1401517280"/>
      </c:lineChart>
      <c:catAx>
        <c:axId val="1401518912"/>
        <c:scaling>
          <c:orientation val="minMax"/>
        </c:scaling>
        <c:delete val="0"/>
        <c:axPos val="b"/>
        <c:numFmt formatCode="General" sourceLinked="0"/>
        <c:majorTickMark val="out"/>
        <c:minorTickMark val="none"/>
        <c:tickLblPos val="nextTo"/>
        <c:txPr>
          <a:bodyPr rot="-2700000"/>
          <a:lstStyle/>
          <a:p>
            <a:pPr>
              <a:defRPr sz="1000"/>
            </a:pPr>
            <a:endParaRPr lang="fr-FR"/>
          </a:p>
        </c:txPr>
        <c:crossAx val="1401517280"/>
        <c:crosses val="autoZero"/>
        <c:auto val="1"/>
        <c:lblAlgn val="ctr"/>
        <c:lblOffset val="100"/>
        <c:noMultiLvlLbl val="0"/>
      </c:catAx>
      <c:valAx>
        <c:axId val="1401517280"/>
        <c:scaling>
          <c:orientation val="minMax"/>
        </c:scaling>
        <c:delete val="0"/>
        <c:axPos val="l"/>
        <c:majorGridlines/>
        <c:numFmt formatCode="#,##0" sourceLinked="1"/>
        <c:majorTickMark val="out"/>
        <c:minorTickMark val="none"/>
        <c:tickLblPos val="nextTo"/>
        <c:crossAx val="1401518912"/>
        <c:crosses val="autoZero"/>
        <c:crossBetween val="between"/>
      </c:valAx>
    </c:plotArea>
    <c:legend>
      <c:legendPos val="r"/>
      <c:layout>
        <c:manualLayout>
          <c:xMode val="edge"/>
          <c:yMode val="edge"/>
          <c:x val="0.73607276823190637"/>
          <c:y val="0.11314864711678482"/>
          <c:w val="0.25190016928357606"/>
          <c:h val="0.48134355298610926"/>
        </c:manualLayout>
      </c:layout>
      <c:overlay val="0"/>
    </c:legend>
    <c:plotVisOnly val="1"/>
    <c:dispBlanksAs val="gap"/>
    <c:showDLblsOverMax val="0"/>
  </c:chart>
  <c:spPr>
    <a:ln>
      <a:noFill/>
    </a:ln>
  </c:spPr>
  <c:printSettings>
    <c:headerFooter/>
    <c:pageMargins b="0.75000000000000511" l="0.70000000000000062" r="0.70000000000000062" t="0.750000000000005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501"/>
          <c:y val="4.9180596611470083E-2"/>
          <c:w val="0.57607361832808512"/>
          <c:h val="0.55888699959016752"/>
        </c:manualLayout>
      </c:layout>
      <c:lineChart>
        <c:grouping val="standard"/>
        <c:varyColors val="0"/>
        <c:ser>
          <c:idx val="0"/>
          <c:order val="0"/>
          <c:tx>
            <c:v>Ratio 11
(Taux d'endettement)</c:v>
          </c:tx>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Gfp'!$L$21:$L$26</c:f>
              <c:numCache>
                <c:formatCode>0.0</c:formatCode>
                <c:ptCount val="6"/>
                <c:pt idx="0">
                  <c:v>50.442792275758165</c:v>
                </c:pt>
                <c:pt idx="1">
                  <c:v>50.453851145971242</c:v>
                </c:pt>
                <c:pt idx="2">
                  <c:v>48.627114061886076</c:v>
                </c:pt>
                <c:pt idx="3">
                  <c:v>53.702483859292606</c:v>
                </c:pt>
                <c:pt idx="4">
                  <c:v>85.118561063035287</c:v>
                </c:pt>
                <c:pt idx="5">
                  <c:v>118.7942619528669</c:v>
                </c:pt>
              </c:numCache>
            </c:numRef>
          </c:val>
          <c:smooth val="0"/>
          <c:extLst xmlns:c16r2="http://schemas.microsoft.com/office/drawing/2015/06/chart">
            <c:ext xmlns:c16="http://schemas.microsoft.com/office/drawing/2014/chart" uri="{C3380CC4-5D6E-409C-BE32-E72D297353CC}">
              <c16:uniqueId val="{00000000-B07A-4C8C-ACC2-93FFC2614F63}"/>
            </c:ext>
          </c:extLst>
        </c:ser>
        <c:ser>
          <c:idx val="1"/>
          <c:order val="1"/>
          <c:tx>
            <c:v>Ratio 10 
(Dépenses d'équipement
/ Recetttes de fonctionnement)</c:v>
          </c:tx>
          <c:spPr>
            <a:ln>
              <a:solidFill>
                <a:schemeClr val="accent1">
                  <a:lumMod val="50000"/>
                </a:schemeClr>
              </a:solidFill>
            </a:ln>
          </c:spPr>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Gfp'!$K$21:$K$26</c:f>
              <c:numCache>
                <c:formatCode>0.0</c:formatCode>
                <c:ptCount val="6"/>
                <c:pt idx="0">
                  <c:v>26.018961595925393</c:v>
                </c:pt>
                <c:pt idx="1">
                  <c:v>19.992581566745489</c:v>
                </c:pt>
                <c:pt idx="2">
                  <c:v>20.042667888962647</c:v>
                </c:pt>
                <c:pt idx="3">
                  <c:v>18.402156969296644</c:v>
                </c:pt>
                <c:pt idx="4">
                  <c:v>22.36402521132203</c:v>
                </c:pt>
                <c:pt idx="5">
                  <c:v>31.367487760428002</c:v>
                </c:pt>
              </c:numCache>
            </c:numRef>
          </c:val>
          <c:smooth val="0"/>
          <c:extLst xmlns:c16r2="http://schemas.microsoft.com/office/drawing/2015/06/chart">
            <c:ext xmlns:c16="http://schemas.microsoft.com/office/drawing/2014/chart" uri="{C3380CC4-5D6E-409C-BE32-E72D297353CC}">
              <c16:uniqueId val="{00000001-B07A-4C8C-ACC2-93FFC2614F63}"/>
            </c:ext>
          </c:extLst>
        </c:ser>
        <c:dLbls>
          <c:showLegendKey val="0"/>
          <c:showVal val="0"/>
          <c:showCatName val="0"/>
          <c:showSerName val="0"/>
          <c:showPercent val="0"/>
          <c:showBubbleSize val="0"/>
        </c:dLbls>
        <c:smooth val="0"/>
        <c:axId val="1401517824"/>
        <c:axId val="1391758512"/>
      </c:lineChart>
      <c:catAx>
        <c:axId val="1401517824"/>
        <c:scaling>
          <c:orientation val="minMax"/>
        </c:scaling>
        <c:delete val="0"/>
        <c:axPos val="b"/>
        <c:numFmt formatCode="General" sourceLinked="0"/>
        <c:majorTickMark val="out"/>
        <c:minorTickMark val="none"/>
        <c:tickLblPos val="nextTo"/>
        <c:txPr>
          <a:bodyPr rot="-2700000"/>
          <a:lstStyle/>
          <a:p>
            <a:pPr>
              <a:defRPr sz="1000"/>
            </a:pPr>
            <a:endParaRPr lang="fr-FR"/>
          </a:p>
        </c:txPr>
        <c:crossAx val="1391758512"/>
        <c:crosses val="autoZero"/>
        <c:auto val="1"/>
        <c:lblAlgn val="ctr"/>
        <c:lblOffset val="100"/>
        <c:noMultiLvlLbl val="0"/>
      </c:catAx>
      <c:valAx>
        <c:axId val="1391758512"/>
        <c:scaling>
          <c:orientation val="minMax"/>
        </c:scaling>
        <c:delete val="0"/>
        <c:axPos val="l"/>
        <c:majorGridlines/>
        <c:numFmt formatCode="#,##0" sourceLinked="0"/>
        <c:majorTickMark val="out"/>
        <c:minorTickMark val="none"/>
        <c:tickLblPos val="nextTo"/>
        <c:crossAx val="1401517824"/>
        <c:crosses val="autoZero"/>
        <c:crossBetween val="between"/>
      </c:valAx>
    </c:plotArea>
    <c:legend>
      <c:legendPos val="r"/>
      <c:layout>
        <c:manualLayout>
          <c:xMode val="edge"/>
          <c:yMode val="edge"/>
          <c:x val="0.73607276823190637"/>
          <c:y val="0.11314864711678482"/>
          <c:w val="0.2585291211068253"/>
          <c:h val="0.59208552419319682"/>
        </c:manualLayout>
      </c:layout>
      <c:overlay val="0"/>
    </c:legend>
    <c:plotVisOnly val="1"/>
    <c:dispBlanksAs val="gap"/>
    <c:showDLblsOverMax val="0"/>
  </c:chart>
  <c:spPr>
    <a:ln>
      <a:noFill/>
    </a:ln>
  </c:spPr>
  <c:printSettings>
    <c:headerFooter/>
    <c:pageMargins b="0.75000000000000533" l="0.70000000000000062" r="0.70000000000000062" t="0.750000000000005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'[1]Tx croiss'!$A$4</c:f>
              <c:strCache>
                <c:ptCount val="1"/>
                <c:pt idx="0">
                  <c:v>DÉPENSES DE FONCTIONNEMENT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croiss'!$L$4:$S$4</c:f>
              <c:numCache>
                <c:formatCode>General</c:formatCode>
                <c:ptCount val="8"/>
                <c:pt idx="0">
                  <c:v>100</c:v>
                </c:pt>
                <c:pt idx="1">
                  <c:v>101.15456056886147</c:v>
                </c:pt>
                <c:pt idx="2">
                  <c:v>99.232296448354504</c:v>
                </c:pt>
                <c:pt idx="3">
                  <c:v>96.512625422162031</c:v>
                </c:pt>
                <c:pt idx="4">
                  <c:v>97.458802741146656</c:v>
                </c:pt>
                <c:pt idx="5">
                  <c:v>100.0552509941824</c:v>
                </c:pt>
                <c:pt idx="6">
                  <c:v>96.413825164058267</c:v>
                </c:pt>
                <c:pt idx="7">
                  <c:v>102.55130764252725</c:v>
                </c:pt>
              </c:numCache>
            </c:numRef>
          </c:val>
          <c:smooth val="0"/>
          <c:extLst xmlns:c16r2="http://schemas.microsoft.com/office/drawing/2015/06/chart">
            <c:ext xmlns:c16="http://schemas.microsoft.com/office/drawing/2014/chart" uri="{C3380CC4-5D6E-409C-BE32-E72D297353CC}">
              <c16:uniqueId val="{00000000-B7E3-43B3-B716-8986B37396A4}"/>
            </c:ext>
          </c:extLst>
        </c:ser>
        <c:ser>
          <c:idx val="1"/>
          <c:order val="1"/>
          <c:tx>
            <c:strRef>
              <c:f>'[1]Tx croiss'!$A$5</c:f>
              <c:strCache>
                <c:ptCount val="1"/>
                <c:pt idx="0">
                  <c:v>Achats et charges externes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croiss'!$L$5:$S$5</c:f>
              <c:numCache>
                <c:formatCode>General</c:formatCode>
                <c:ptCount val="8"/>
                <c:pt idx="0">
                  <c:v>100</c:v>
                </c:pt>
                <c:pt idx="1">
                  <c:v>101.00681473385902</c:v>
                </c:pt>
                <c:pt idx="2">
                  <c:v>98.10572291070261</c:v>
                </c:pt>
                <c:pt idx="3">
                  <c:v>96.43195667775791</c:v>
                </c:pt>
                <c:pt idx="4">
                  <c:v>99.517812952434284</c:v>
                </c:pt>
                <c:pt idx="5">
                  <c:v>103.18154567584271</c:v>
                </c:pt>
                <c:pt idx="6">
                  <c:v>99.187552995845465</c:v>
                </c:pt>
                <c:pt idx="7">
                  <c:v>107.72448472059043</c:v>
                </c:pt>
              </c:numCache>
            </c:numRef>
          </c:val>
          <c:smooth val="0"/>
          <c:extLst xmlns:c16r2="http://schemas.microsoft.com/office/drawing/2015/06/chart">
            <c:ext xmlns:c16="http://schemas.microsoft.com/office/drawing/2014/chart" uri="{C3380CC4-5D6E-409C-BE32-E72D297353CC}">
              <c16:uniqueId val="{00000001-B7E3-43B3-B716-8986B37396A4}"/>
            </c:ext>
          </c:extLst>
        </c:ser>
        <c:ser>
          <c:idx val="2"/>
          <c:order val="2"/>
          <c:tx>
            <c:strRef>
              <c:f>'[1]Tx croiss'!$A$6</c:f>
              <c:strCache>
                <c:ptCount val="1"/>
                <c:pt idx="0">
                  <c:v>Frais de personnel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croiss'!$L$6:$S$6</c:f>
              <c:numCache>
                <c:formatCode>General</c:formatCode>
                <c:ptCount val="8"/>
                <c:pt idx="0">
                  <c:v>100</c:v>
                </c:pt>
                <c:pt idx="1">
                  <c:v>103.57216390839025</c:v>
                </c:pt>
                <c:pt idx="2">
                  <c:v>106.52104743014887</c:v>
                </c:pt>
                <c:pt idx="3">
                  <c:v>106.61105668407842</c:v>
                </c:pt>
                <c:pt idx="4">
                  <c:v>107.97498575729236</c:v>
                </c:pt>
                <c:pt idx="5">
                  <c:v>109.42017449672159</c:v>
                </c:pt>
                <c:pt idx="6">
                  <c:v>110.01022723598085</c:v>
                </c:pt>
                <c:pt idx="7">
                  <c:v>113.46006244992262</c:v>
                </c:pt>
              </c:numCache>
            </c:numRef>
          </c:val>
          <c:smooth val="0"/>
          <c:extLst xmlns:c16r2="http://schemas.microsoft.com/office/drawing/2015/06/chart">
            <c:ext xmlns:c16="http://schemas.microsoft.com/office/drawing/2014/chart" uri="{C3380CC4-5D6E-409C-BE32-E72D297353CC}">
              <c16:uniqueId val="{00000002-B7E3-43B3-B716-8986B37396A4}"/>
            </c:ext>
          </c:extLst>
        </c:ser>
        <c:ser>
          <c:idx val="3"/>
          <c:order val="3"/>
          <c:tx>
            <c:strRef>
              <c:f>'[1]Tx croiss'!$A$7</c:f>
              <c:strCache>
                <c:ptCount val="1"/>
                <c:pt idx="0">
                  <c:v>Charges financières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croiss'!$L$7:$S$7</c:f>
              <c:numCache>
                <c:formatCode>General</c:formatCode>
                <c:ptCount val="8"/>
                <c:pt idx="0">
                  <c:v>100</c:v>
                </c:pt>
                <c:pt idx="1">
                  <c:v>106.01731195577904</c:v>
                </c:pt>
                <c:pt idx="2">
                  <c:v>103.66631286841238</c:v>
                </c:pt>
                <c:pt idx="3">
                  <c:v>84.945150707317922</c:v>
                </c:pt>
                <c:pt idx="4">
                  <c:v>82.404531201002939</c:v>
                </c:pt>
                <c:pt idx="5">
                  <c:v>75.197557645958369</c:v>
                </c:pt>
                <c:pt idx="6">
                  <c:v>66.174048216634489</c:v>
                </c:pt>
                <c:pt idx="7">
                  <c:v>61.04990056135604</c:v>
                </c:pt>
              </c:numCache>
            </c:numRef>
          </c:val>
          <c:smooth val="0"/>
          <c:extLst xmlns:c16r2="http://schemas.microsoft.com/office/drawing/2015/06/chart">
            <c:ext xmlns:c16="http://schemas.microsoft.com/office/drawing/2014/chart" uri="{C3380CC4-5D6E-409C-BE32-E72D297353CC}">
              <c16:uniqueId val="{00000003-B7E3-43B3-B716-8986B37396A4}"/>
            </c:ext>
          </c:extLst>
        </c:ser>
        <c:ser>
          <c:idx val="4"/>
          <c:order val="4"/>
          <c:tx>
            <c:strRef>
              <c:f>'[1]Tx croiss'!$A$8</c:f>
              <c:strCache>
                <c:ptCount val="1"/>
                <c:pt idx="0">
                  <c:v>Dépenses d'intervention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croiss'!$L$8:$S$8</c:f>
              <c:numCache>
                <c:formatCode>General</c:formatCode>
                <c:ptCount val="8"/>
                <c:pt idx="0">
                  <c:v>100</c:v>
                </c:pt>
                <c:pt idx="1">
                  <c:v>97.264323908594207</c:v>
                </c:pt>
                <c:pt idx="2">
                  <c:v>90.813917141324808</c:v>
                </c:pt>
                <c:pt idx="3">
                  <c:v>81.214176624703029</c:v>
                </c:pt>
                <c:pt idx="4">
                  <c:v>80.013809235612044</c:v>
                </c:pt>
                <c:pt idx="5">
                  <c:v>82.834476372883884</c:v>
                </c:pt>
                <c:pt idx="6">
                  <c:v>72.398147876453379</c:v>
                </c:pt>
                <c:pt idx="7">
                  <c:v>79.670007407780346</c:v>
                </c:pt>
              </c:numCache>
            </c:numRef>
          </c:val>
          <c:smooth val="0"/>
          <c:extLst xmlns:c16r2="http://schemas.microsoft.com/office/drawing/2015/06/chart">
            <c:ext xmlns:c16="http://schemas.microsoft.com/office/drawing/2014/chart" uri="{C3380CC4-5D6E-409C-BE32-E72D297353CC}">
              <c16:uniqueId val="{00000004-B7E3-43B3-B716-8986B37396A4}"/>
            </c:ext>
          </c:extLst>
        </c:ser>
        <c:ser>
          <c:idx val="5"/>
          <c:order val="5"/>
          <c:tx>
            <c:strRef>
              <c:f>'[1]Tx croiss'!$A$9</c:f>
              <c:strCache>
                <c:ptCount val="1"/>
                <c:pt idx="0">
                  <c:v>Autres dépenses de fonctionnement</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croiss'!$L$9:$S$9</c:f>
              <c:numCache>
                <c:formatCode>General</c:formatCode>
                <c:ptCount val="8"/>
                <c:pt idx="0">
                  <c:v>100</c:v>
                </c:pt>
                <c:pt idx="1">
                  <c:v>97.441328520008852</c:v>
                </c:pt>
                <c:pt idx="2">
                  <c:v>94.775291460083395</c:v>
                </c:pt>
                <c:pt idx="3">
                  <c:v>99.597169733302664</c:v>
                </c:pt>
                <c:pt idx="4">
                  <c:v>92.097315835848548</c:v>
                </c:pt>
                <c:pt idx="5">
                  <c:v>98.26273041868626</c:v>
                </c:pt>
                <c:pt idx="6">
                  <c:v>98.796866462797254</c:v>
                </c:pt>
                <c:pt idx="7">
                  <c:v>104.45807817685892</c:v>
                </c:pt>
              </c:numCache>
            </c:numRef>
          </c:val>
          <c:smooth val="0"/>
          <c:extLst xmlns:c16r2="http://schemas.microsoft.com/office/drawing/2015/06/chart">
            <c:ext xmlns:c16="http://schemas.microsoft.com/office/drawing/2014/chart" uri="{C3380CC4-5D6E-409C-BE32-E72D297353CC}">
              <c16:uniqueId val="{00000005-B7E3-43B3-B716-8986B37396A4}"/>
            </c:ext>
          </c:extLst>
        </c:ser>
        <c:dLbls>
          <c:showLegendKey val="0"/>
          <c:showVal val="0"/>
          <c:showCatName val="0"/>
          <c:showSerName val="0"/>
          <c:showPercent val="0"/>
          <c:showBubbleSize val="0"/>
        </c:dLbls>
        <c:marker val="1"/>
        <c:smooth val="0"/>
        <c:axId val="1616401664"/>
        <c:axId val="1616401120"/>
      </c:lineChart>
      <c:catAx>
        <c:axId val="16164016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16401120"/>
        <c:crosses val="autoZero"/>
        <c:auto val="1"/>
        <c:lblAlgn val="ctr"/>
        <c:lblOffset val="100"/>
        <c:noMultiLvlLbl val="0"/>
      </c:catAx>
      <c:valAx>
        <c:axId val="1616401120"/>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164016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47625</xdr:colOff>
      <xdr:row>37</xdr:row>
      <xdr:rowOff>19051</xdr:rowOff>
    </xdr:from>
    <xdr:to>
      <xdr:col>4</xdr:col>
      <xdr:colOff>533400</xdr:colOff>
      <xdr:row>54</xdr:row>
      <xdr:rowOff>142876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37</xdr:row>
      <xdr:rowOff>19050</xdr:rowOff>
    </xdr:from>
    <xdr:to>
      <xdr:col>11</xdr:col>
      <xdr:colOff>571500</xdr:colOff>
      <xdr:row>54</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32</xdr:row>
      <xdr:rowOff>19049</xdr:rowOff>
    </xdr:from>
    <xdr:to>
      <xdr:col>4</xdr:col>
      <xdr:colOff>504825</xdr:colOff>
      <xdr:row>49</xdr:row>
      <xdr:rowOff>133349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32</xdr:row>
      <xdr:rowOff>19050</xdr:rowOff>
    </xdr:from>
    <xdr:to>
      <xdr:col>11</xdr:col>
      <xdr:colOff>628650</xdr:colOff>
      <xdr:row>49</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635000</xdr:colOff>
      <xdr:row>1</xdr:row>
      <xdr:rowOff>25406</xdr:rowOff>
    </xdr:from>
    <xdr:to>
      <xdr:col>27</xdr:col>
      <xdr:colOff>635000</xdr:colOff>
      <xdr:row>15</xdr:row>
      <xdr:rowOff>9531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Finances\Comptes%20de%20gestion\Diffusion\_Donn&#233;es%20transform&#233;es\BP\A7%20BP_Synd_2012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Finances\Comptes%20de%20gestion\Diffusion\_Donn&#233;es%20transform&#233;es\Fonction\F5%20Fonction_BA_SYND_201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_2012_2021"/>
      <sheetName val="Tx croiss"/>
      <sheetName val="Md€"/>
      <sheetName val="Diffusion"/>
    </sheetNames>
    <sheetDataSet>
      <sheetData sheetId="0"/>
      <sheetData sheetId="1">
        <row r="3">
          <cell r="L3">
            <v>2014</v>
          </cell>
          <cell r="M3">
            <v>2015</v>
          </cell>
          <cell r="N3">
            <v>2016</v>
          </cell>
          <cell r="O3">
            <v>2017</v>
          </cell>
          <cell r="P3">
            <v>2018</v>
          </cell>
          <cell r="Q3">
            <v>2019</v>
          </cell>
          <cell r="R3">
            <v>2020</v>
          </cell>
          <cell r="S3">
            <v>2021</v>
          </cell>
        </row>
        <row r="4">
          <cell r="A4" t="str">
            <v>DÉPENSES DE FONCTIONNEMENT (1)</v>
          </cell>
          <cell r="L4">
            <v>100</v>
          </cell>
          <cell r="M4">
            <v>101.15456056886147</v>
          </cell>
          <cell r="N4">
            <v>99.232296448354504</v>
          </cell>
          <cell r="O4">
            <v>96.512625422162031</v>
          </cell>
          <cell r="P4">
            <v>97.458802741146656</v>
          </cell>
          <cell r="Q4">
            <v>100.0552509941824</v>
          </cell>
          <cell r="R4">
            <v>96.413825164058267</v>
          </cell>
          <cell r="S4">
            <v>102.55130764252725</v>
          </cell>
        </row>
        <row r="5">
          <cell r="A5" t="str">
            <v>Achats et charges externes</v>
          </cell>
          <cell r="L5">
            <v>100</v>
          </cell>
          <cell r="M5">
            <v>101.00681473385902</v>
          </cell>
          <cell r="N5">
            <v>98.10572291070261</v>
          </cell>
          <cell r="O5">
            <v>96.43195667775791</v>
          </cell>
          <cell r="P5">
            <v>99.517812952434284</v>
          </cell>
          <cell r="Q5">
            <v>103.18154567584271</v>
          </cell>
          <cell r="R5">
            <v>99.187552995845465</v>
          </cell>
          <cell r="S5">
            <v>107.72448472059043</v>
          </cell>
        </row>
        <row r="6">
          <cell r="A6" t="str">
            <v>Frais de personnel</v>
          </cell>
          <cell r="L6">
            <v>100</v>
          </cell>
          <cell r="M6">
            <v>103.57216390839025</v>
          </cell>
          <cell r="N6">
            <v>106.52104743014887</v>
          </cell>
          <cell r="O6">
            <v>106.61105668407842</v>
          </cell>
          <cell r="P6">
            <v>107.97498575729236</v>
          </cell>
          <cell r="Q6">
            <v>109.42017449672159</v>
          </cell>
          <cell r="R6">
            <v>110.01022723598085</v>
          </cell>
          <cell r="S6">
            <v>113.46006244992262</v>
          </cell>
        </row>
        <row r="7">
          <cell r="A7" t="str">
            <v>Charges financières</v>
          </cell>
          <cell r="L7">
            <v>100</v>
          </cell>
          <cell r="M7">
            <v>106.01731195577904</v>
          </cell>
          <cell r="N7">
            <v>103.66631286841238</v>
          </cell>
          <cell r="O7">
            <v>84.945150707317922</v>
          </cell>
          <cell r="P7">
            <v>82.404531201002939</v>
          </cell>
          <cell r="Q7">
            <v>75.197557645958369</v>
          </cell>
          <cell r="R7">
            <v>66.174048216634489</v>
          </cell>
          <cell r="S7">
            <v>61.04990056135604</v>
          </cell>
        </row>
        <row r="8">
          <cell r="A8" t="str">
            <v>Dépenses d'intervention</v>
          </cell>
          <cell r="L8">
            <v>100</v>
          </cell>
          <cell r="M8">
            <v>97.264323908594207</v>
          </cell>
          <cell r="N8">
            <v>90.813917141324808</v>
          </cell>
          <cell r="O8">
            <v>81.214176624703029</v>
          </cell>
          <cell r="P8">
            <v>80.013809235612044</v>
          </cell>
          <cell r="Q8">
            <v>82.834476372883884</v>
          </cell>
          <cell r="R8">
            <v>72.398147876453379</v>
          </cell>
          <cell r="S8">
            <v>79.670007407780346</v>
          </cell>
        </row>
        <row r="9">
          <cell r="A9" t="str">
            <v>Autres dépenses de fonctionnement</v>
          </cell>
          <cell r="L9">
            <v>100</v>
          </cell>
          <cell r="M9">
            <v>97.441328520008852</v>
          </cell>
          <cell r="N9">
            <v>94.775291460083395</v>
          </cell>
          <cell r="O9">
            <v>99.597169733302664</v>
          </cell>
          <cell r="P9">
            <v>92.097315835848548</v>
          </cell>
          <cell r="Q9">
            <v>98.26273041868626</v>
          </cell>
          <cell r="R9">
            <v>98.796866462797254</v>
          </cell>
          <cell r="S9">
            <v>104.45807817685892</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ff_Synd et BA 2020-2021"/>
      <sheetName val="Diffusion"/>
      <sheetName val="Série longue"/>
    </sheetNames>
    <sheetDataSet>
      <sheetData sheetId="0">
        <row r="151">
          <cell r="B151">
            <v>398092091</v>
          </cell>
          <cell r="C151">
            <v>390530058</v>
          </cell>
          <cell r="D151">
            <v>317448741</v>
          </cell>
          <cell r="E151">
            <v>323851147</v>
          </cell>
          <cell r="F151">
            <v>302454739</v>
          </cell>
          <cell r="G151">
            <v>299248415</v>
          </cell>
          <cell r="H151">
            <v>321604279</v>
          </cell>
          <cell r="I151">
            <v>236262572</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O62"/>
  <sheetViews>
    <sheetView topLeftCell="A40" workbookViewId="0">
      <selection activeCell="B63" sqref="B63"/>
    </sheetView>
  </sheetViews>
  <sheetFormatPr baseColWidth="10" defaultColWidth="11.42578125" defaultRowHeight="12.75" x14ac:dyDescent="0.2"/>
  <cols>
    <col min="1" max="1" width="12.42578125" style="2" customWidth="1"/>
    <col min="2" max="4" width="11.42578125" style="2"/>
    <col min="5" max="5" width="11.85546875" style="2" customWidth="1"/>
    <col min="6" max="6" width="11.42578125" style="2"/>
    <col min="7" max="7" width="12.140625" style="2" customWidth="1"/>
    <col min="8" max="10" width="11.42578125" style="2"/>
    <col min="11" max="11" width="17.140625" style="2" customWidth="1"/>
    <col min="12" max="16384" width="11.42578125" style="2"/>
  </cols>
  <sheetData>
    <row r="7" spans="11:15" ht="18" x14ac:dyDescent="0.25">
      <c r="K7" s="1" t="s">
        <v>0</v>
      </c>
    </row>
    <row r="8" spans="11:15" ht="18" x14ac:dyDescent="0.25">
      <c r="K8" s="1"/>
    </row>
    <row r="9" spans="11:15" ht="45" x14ac:dyDescent="0.6">
      <c r="K9" s="3">
        <v>4</v>
      </c>
      <c r="L9" s="4"/>
      <c r="M9" s="4"/>
      <c r="N9" s="4"/>
      <c r="O9" s="4"/>
    </row>
    <row r="15" spans="11:15" ht="6" customHeight="1" x14ac:dyDescent="0.2"/>
    <row r="24" spans="1:11" ht="30" x14ac:dyDescent="0.4">
      <c r="A24" s="5"/>
      <c r="B24" s="5" t="s">
        <v>1</v>
      </c>
      <c r="C24" s="4"/>
      <c r="D24" s="4"/>
      <c r="E24" s="4"/>
      <c r="F24" s="5"/>
      <c r="G24" s="4"/>
      <c r="H24" s="4"/>
      <c r="I24" s="4"/>
      <c r="J24" s="4"/>
      <c r="K24" s="4"/>
    </row>
    <row r="25" spans="1:11" ht="30" x14ac:dyDescent="0.4">
      <c r="A25" s="5" t="s">
        <v>2</v>
      </c>
      <c r="B25" s="5" t="s">
        <v>3</v>
      </c>
      <c r="C25" s="4"/>
      <c r="D25" s="4"/>
      <c r="E25" s="4"/>
      <c r="F25" s="5"/>
      <c r="G25" s="4"/>
      <c r="H25" s="4"/>
      <c r="I25" s="4"/>
      <c r="J25" s="4"/>
      <c r="K25" s="4"/>
    </row>
    <row r="26" spans="1:11" ht="30" x14ac:dyDescent="0.4">
      <c r="B26" s="5" t="s">
        <v>4</v>
      </c>
    </row>
    <row r="27" spans="1:11" ht="30" x14ac:dyDescent="0.4">
      <c r="B27" s="5"/>
    </row>
    <row r="28" spans="1:11" ht="15.75" x14ac:dyDescent="0.25">
      <c r="B28" s="6" t="s">
        <v>5</v>
      </c>
    </row>
    <row r="29" spans="1:11" ht="15" x14ac:dyDescent="0.2">
      <c r="C29" s="7"/>
      <c r="D29" s="7"/>
      <c r="E29" s="7"/>
      <c r="F29" s="7"/>
      <c r="G29" s="7"/>
    </row>
    <row r="30" spans="1:11" ht="15.75" x14ac:dyDescent="0.25">
      <c r="B30" s="8" t="s">
        <v>6</v>
      </c>
      <c r="C30" s="8"/>
      <c r="D30" s="8"/>
      <c r="E30" s="8"/>
      <c r="F30" s="8"/>
      <c r="G30" s="8"/>
    </row>
    <row r="31" spans="1:11" ht="15.75" x14ac:dyDescent="0.25">
      <c r="C31" s="8"/>
      <c r="D31" s="8"/>
      <c r="E31" s="8"/>
      <c r="F31" s="8"/>
      <c r="G31" s="9"/>
    </row>
    <row r="32" spans="1:11" ht="15.75" x14ac:dyDescent="0.25">
      <c r="B32" s="8" t="s">
        <v>7</v>
      </c>
      <c r="C32" s="8"/>
      <c r="D32" s="8"/>
      <c r="E32" s="8"/>
      <c r="F32" s="8"/>
      <c r="G32" s="9"/>
    </row>
    <row r="33" spans="2:7" ht="15.75" x14ac:dyDescent="0.25">
      <c r="C33" s="8"/>
      <c r="D33" s="8"/>
      <c r="E33" s="8"/>
      <c r="F33" s="8"/>
      <c r="G33" s="9"/>
    </row>
    <row r="34" spans="2:7" ht="15.75" x14ac:dyDescent="0.25">
      <c r="B34" s="8" t="s">
        <v>8</v>
      </c>
      <c r="C34" s="8"/>
      <c r="D34" s="8"/>
      <c r="E34" s="8"/>
      <c r="F34" s="8"/>
      <c r="G34" s="9"/>
    </row>
    <row r="35" spans="2:7" ht="15.75" x14ac:dyDescent="0.25">
      <c r="C35" s="8"/>
      <c r="D35" s="8"/>
      <c r="E35" s="8"/>
      <c r="F35" s="8"/>
      <c r="G35" s="9"/>
    </row>
    <row r="36" spans="2:7" ht="15.75" x14ac:dyDescent="0.25">
      <c r="B36" s="8" t="s">
        <v>9</v>
      </c>
      <c r="C36" s="8"/>
      <c r="D36" s="8"/>
      <c r="E36" s="8"/>
      <c r="F36" s="8"/>
      <c r="G36" s="8"/>
    </row>
    <row r="37" spans="2:7" ht="15.75" x14ac:dyDescent="0.25">
      <c r="C37" s="8"/>
      <c r="D37" s="8"/>
      <c r="E37" s="8"/>
      <c r="F37" s="8"/>
      <c r="G37" s="9"/>
    </row>
    <row r="38" spans="2:7" ht="15.75" x14ac:dyDescent="0.25">
      <c r="B38" s="8" t="s">
        <v>10</v>
      </c>
      <c r="C38" s="8"/>
      <c r="D38" s="8"/>
      <c r="E38" s="8"/>
      <c r="F38" s="8"/>
      <c r="G38" s="9"/>
    </row>
    <row r="39" spans="2:7" ht="15.75" x14ac:dyDescent="0.25">
      <c r="C39" s="8"/>
      <c r="D39" s="8"/>
      <c r="E39" s="8"/>
      <c r="F39" s="8"/>
      <c r="G39" s="9"/>
    </row>
    <row r="40" spans="2:7" ht="15.75" x14ac:dyDescent="0.25">
      <c r="B40" s="8" t="s">
        <v>11</v>
      </c>
      <c r="C40" s="8"/>
      <c r="D40" s="8"/>
      <c r="E40" s="8"/>
      <c r="F40" s="8"/>
      <c r="G40" s="9"/>
    </row>
    <row r="41" spans="2:7" ht="15.75" x14ac:dyDescent="0.25">
      <c r="C41" s="8"/>
      <c r="D41" s="8"/>
      <c r="E41" s="8"/>
      <c r="F41" s="8"/>
      <c r="G41" s="9"/>
    </row>
    <row r="42" spans="2:7" ht="15.75" x14ac:dyDescent="0.25">
      <c r="B42" s="8" t="s">
        <v>12</v>
      </c>
      <c r="C42" s="8"/>
      <c r="D42" s="8"/>
      <c r="E42" s="8"/>
    </row>
    <row r="43" spans="2:7" ht="15.75" x14ac:dyDescent="0.25">
      <c r="C43" s="8"/>
      <c r="D43" s="8"/>
      <c r="E43" s="8"/>
    </row>
    <row r="44" spans="2:7" ht="15.75" x14ac:dyDescent="0.25">
      <c r="B44" s="8" t="s">
        <v>13</v>
      </c>
      <c r="C44" s="8"/>
      <c r="D44" s="8"/>
      <c r="E44" s="8"/>
      <c r="F44" s="8"/>
      <c r="G44" s="8"/>
    </row>
    <row r="45" spans="2:7" ht="15.75" x14ac:dyDescent="0.25">
      <c r="C45" s="8"/>
      <c r="D45" s="8"/>
      <c r="E45" s="8"/>
      <c r="F45" s="8"/>
      <c r="G45" s="9"/>
    </row>
    <row r="46" spans="2:7" ht="15.75" x14ac:dyDescent="0.25">
      <c r="B46" s="8" t="s">
        <v>14</v>
      </c>
      <c r="C46" s="8"/>
      <c r="D46" s="8"/>
      <c r="E46" s="8"/>
    </row>
    <row r="47" spans="2:7" ht="15.75" x14ac:dyDescent="0.25">
      <c r="B47" s="8"/>
      <c r="C47" s="8"/>
      <c r="D47" s="8"/>
      <c r="E47" s="8"/>
    </row>
    <row r="48" spans="2:7" ht="15.75" x14ac:dyDescent="0.25">
      <c r="B48" s="8" t="s">
        <v>15</v>
      </c>
      <c r="C48" s="8"/>
      <c r="D48" s="8"/>
      <c r="E48" s="8"/>
    </row>
    <row r="49" spans="2:7" ht="15.75" x14ac:dyDescent="0.25">
      <c r="B49" s="8"/>
      <c r="C49" s="8"/>
      <c r="D49" s="8"/>
      <c r="E49" s="8"/>
    </row>
    <row r="50" spans="2:7" ht="15.75" x14ac:dyDescent="0.25">
      <c r="B50" s="8" t="s">
        <v>16</v>
      </c>
      <c r="C50" s="8"/>
      <c r="D50" s="8"/>
      <c r="E50" s="8"/>
    </row>
    <row r="51" spans="2:7" ht="15.75" x14ac:dyDescent="0.25">
      <c r="B51" s="8"/>
      <c r="C51" s="8"/>
      <c r="D51" s="8"/>
      <c r="E51" s="8"/>
    </row>
    <row r="52" spans="2:7" ht="15.75" x14ac:dyDescent="0.25">
      <c r="B52" s="8" t="s">
        <v>17</v>
      </c>
      <c r="C52" s="8"/>
      <c r="D52" s="8"/>
      <c r="E52" s="8"/>
    </row>
    <row r="53" spans="2:7" ht="15.75" x14ac:dyDescent="0.25">
      <c r="B53" s="8"/>
      <c r="C53" s="8"/>
      <c r="D53" s="8"/>
      <c r="E53" s="8"/>
    </row>
    <row r="54" spans="2:7" ht="15.75" x14ac:dyDescent="0.25">
      <c r="B54" s="8" t="s">
        <v>18</v>
      </c>
      <c r="C54" s="8"/>
      <c r="D54" s="8"/>
      <c r="E54" s="8"/>
      <c r="F54" s="8"/>
      <c r="G54" s="8"/>
    </row>
    <row r="55" spans="2:7" ht="15.75" x14ac:dyDescent="0.25">
      <c r="B55" s="8"/>
      <c r="C55" s="8"/>
      <c r="D55" s="8"/>
      <c r="E55" s="8"/>
    </row>
    <row r="56" spans="2:7" ht="15.75" x14ac:dyDescent="0.25">
      <c r="B56" s="8" t="s">
        <v>19</v>
      </c>
      <c r="C56" s="8"/>
      <c r="D56" s="8"/>
      <c r="E56" s="8"/>
      <c r="F56" s="8"/>
      <c r="G56" s="8"/>
    </row>
    <row r="57" spans="2:7" ht="15.75" x14ac:dyDescent="0.25">
      <c r="B57" s="8"/>
      <c r="C57" s="8"/>
      <c r="D57" s="8"/>
      <c r="E57" s="8"/>
    </row>
    <row r="58" spans="2:7" ht="15.75" x14ac:dyDescent="0.25">
      <c r="B58" s="8" t="s">
        <v>20</v>
      </c>
      <c r="C58" s="8"/>
      <c r="D58" s="8"/>
      <c r="E58" s="8"/>
      <c r="F58" s="8"/>
      <c r="G58" s="8"/>
    </row>
    <row r="59" spans="2:7" ht="15.75" x14ac:dyDescent="0.25">
      <c r="B59" s="8"/>
      <c r="C59" s="8"/>
      <c r="D59" s="8"/>
      <c r="E59" s="8"/>
    </row>
    <row r="60" spans="2:7" ht="15.75" x14ac:dyDescent="0.25">
      <c r="B60" s="8" t="s">
        <v>2012</v>
      </c>
      <c r="C60" s="8"/>
      <c r="D60" s="8"/>
      <c r="E60" s="8"/>
      <c r="F60" s="8"/>
      <c r="G60" s="8"/>
    </row>
    <row r="61" spans="2:7" ht="15.75" x14ac:dyDescent="0.25">
      <c r="B61" s="8"/>
      <c r="C61" s="8"/>
      <c r="D61" s="8"/>
      <c r="E61" s="8"/>
    </row>
    <row r="62" spans="2:7" ht="15.75" x14ac:dyDescent="0.25">
      <c r="B62" s="7" t="s">
        <v>2013</v>
      </c>
      <c r="C62" s="8"/>
      <c r="D62" s="8"/>
      <c r="E62" s="8"/>
      <c r="F62" s="8"/>
      <c r="G62" s="8"/>
    </row>
  </sheetData>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workbookViewId="0">
      <pane xSplit="1" ySplit="5" topLeftCell="B6" activePane="bottomRight" state="frozen"/>
      <selection pane="topRight" activeCell="B1" sqref="B1"/>
      <selection pane="bottomLeft" activeCell="A6" sqref="A6"/>
      <selection pane="bottomRight" activeCell="F16" sqref="F16"/>
    </sheetView>
  </sheetViews>
  <sheetFormatPr baseColWidth="10" defaultColWidth="11.42578125" defaultRowHeight="12.75" x14ac:dyDescent="0.2"/>
  <cols>
    <col min="1" max="1" width="53.140625" style="2" customWidth="1"/>
    <col min="2" max="2" width="9.5703125" style="159" customWidth="1"/>
    <col min="3" max="3" width="9.5703125" style="2" customWidth="1"/>
    <col min="4" max="4" width="9.5703125" style="158" customWidth="1"/>
    <col min="5" max="5" width="11.42578125" style="158" customWidth="1"/>
    <col min="6" max="6" width="9.5703125" style="2" customWidth="1"/>
    <col min="7" max="7" width="10.140625" style="2" customWidth="1"/>
    <col min="8" max="8" width="9.5703125" style="2" customWidth="1"/>
    <col min="9" max="16384" width="11.42578125" style="2"/>
  </cols>
  <sheetData>
    <row r="1" spans="1:17" ht="18" x14ac:dyDescent="0.25">
      <c r="A1" s="139" t="s">
        <v>196</v>
      </c>
      <c r="B1" s="140"/>
      <c r="C1" s="140"/>
      <c r="D1" s="140"/>
      <c r="E1" s="140"/>
      <c r="F1" s="140"/>
      <c r="G1" s="140"/>
      <c r="H1" s="140"/>
    </row>
    <row r="2" spans="1:17" x14ac:dyDescent="0.2">
      <c r="A2" s="129"/>
      <c r="B2" s="141"/>
      <c r="C2" s="129"/>
      <c r="D2" s="142"/>
      <c r="E2" s="142"/>
      <c r="F2" s="129"/>
      <c r="G2" s="129"/>
      <c r="H2" s="129"/>
    </row>
    <row r="3" spans="1:17" ht="18.75" x14ac:dyDescent="0.25">
      <c r="A3" s="143" t="s">
        <v>197</v>
      </c>
      <c r="B3" s="141"/>
      <c r="C3" s="129"/>
      <c r="D3" s="142"/>
      <c r="E3" s="142"/>
      <c r="F3" s="129"/>
      <c r="G3" s="129"/>
      <c r="H3" s="129"/>
    </row>
    <row r="4" spans="1:17" x14ac:dyDescent="0.2">
      <c r="A4" s="69" t="s">
        <v>143</v>
      </c>
      <c r="B4" s="141"/>
      <c r="C4" s="129"/>
      <c r="D4" s="142"/>
      <c r="E4" s="129"/>
      <c r="F4" s="142"/>
      <c r="G4" s="1704" t="s">
        <v>144</v>
      </c>
      <c r="H4" s="1704"/>
    </row>
    <row r="5" spans="1:17" ht="42" customHeight="1" x14ac:dyDescent="0.2">
      <c r="A5" s="70" t="s">
        <v>145</v>
      </c>
      <c r="B5" s="71">
        <v>2019</v>
      </c>
      <c r="C5" s="73" t="s">
        <v>146</v>
      </c>
      <c r="D5" s="74">
        <v>2020</v>
      </c>
      <c r="E5" s="73" t="s">
        <v>1986</v>
      </c>
      <c r="F5" s="74">
        <v>2021</v>
      </c>
      <c r="G5" s="73" t="s">
        <v>2035</v>
      </c>
      <c r="H5" s="74">
        <v>2022</v>
      </c>
    </row>
    <row r="6" spans="1:17" s="124" customFormat="1" ht="15" customHeight="1" x14ac:dyDescent="0.2">
      <c r="A6" s="75" t="s">
        <v>148</v>
      </c>
      <c r="B6" s="76">
        <v>26.000812456999999</v>
      </c>
      <c r="C6" s="77">
        <v>2.513218489155622E-2</v>
      </c>
      <c r="D6" s="76">
        <v>26.654269682999999</v>
      </c>
      <c r="E6" s="77">
        <v>3.2461217069167825E-2</v>
      </c>
      <c r="F6" s="76">
        <v>27.519499716999999</v>
      </c>
      <c r="G6" s="77">
        <v>5.4488769178957508E-2</v>
      </c>
      <c r="H6" s="76">
        <v>29.019003385000001</v>
      </c>
      <c r="I6" s="144"/>
      <c r="J6" s="144"/>
      <c r="L6" s="144"/>
      <c r="M6" s="144"/>
      <c r="N6" s="144"/>
      <c r="O6" s="144"/>
      <c r="P6" s="144"/>
      <c r="Q6" s="144"/>
    </row>
    <row r="7" spans="1:17" s="124" customFormat="1" ht="15" customHeight="1" x14ac:dyDescent="0.2">
      <c r="A7" s="80" t="s">
        <v>35</v>
      </c>
      <c r="B7" s="81">
        <v>7.009145631</v>
      </c>
      <c r="C7" s="82">
        <v>-8.7496790948043968E-3</v>
      </c>
      <c r="D7" s="81">
        <v>6.9478178560000003</v>
      </c>
      <c r="E7" s="82">
        <v>4.2433931215597021E-2</v>
      </c>
      <c r="F7" s="81">
        <v>7.2426410810000004</v>
      </c>
      <c r="G7" s="82">
        <v>6.1579192867917243E-2</v>
      </c>
      <c r="H7" s="81">
        <v>7.6886370729999998</v>
      </c>
      <c r="I7" s="144"/>
      <c r="J7" s="144"/>
      <c r="L7" s="144"/>
      <c r="M7" s="144"/>
      <c r="N7" s="144"/>
      <c r="O7" s="144"/>
      <c r="P7" s="144"/>
      <c r="Q7" s="144"/>
    </row>
    <row r="8" spans="1:17" s="124" customFormat="1" ht="15" customHeight="1" x14ac:dyDescent="0.2">
      <c r="A8" s="80" t="s">
        <v>37</v>
      </c>
      <c r="B8" s="81">
        <v>9.8177156320000005</v>
      </c>
      <c r="C8" s="82">
        <v>2.2716113641862323E-2</v>
      </c>
      <c r="D8" s="81">
        <v>10.040735976000001</v>
      </c>
      <c r="E8" s="82">
        <v>4.1701604344625665E-2</v>
      </c>
      <c r="F8" s="81">
        <v>10.459450775000001</v>
      </c>
      <c r="G8" s="82">
        <v>6.7415544005942296E-2</v>
      </c>
      <c r="H8" s="81">
        <v>11.164580339</v>
      </c>
      <c r="I8" s="144"/>
      <c r="J8" s="144"/>
      <c r="L8" s="144"/>
      <c r="M8" s="144"/>
      <c r="N8" s="144"/>
      <c r="O8" s="144"/>
      <c r="P8" s="144"/>
      <c r="Q8" s="144"/>
    </row>
    <row r="9" spans="1:17" s="124" customFormat="1" ht="15" customHeight="1" x14ac:dyDescent="0.2">
      <c r="A9" s="80" t="s">
        <v>149</v>
      </c>
      <c r="B9" s="81">
        <v>0.58369409000000005</v>
      </c>
      <c r="C9" s="82">
        <v>-5.2456224115615124E-2</v>
      </c>
      <c r="D9" s="81">
        <v>0.553075702</v>
      </c>
      <c r="E9" s="82">
        <v>-5.1275922803059593E-2</v>
      </c>
      <c r="F9" s="81">
        <v>0.52471623499999998</v>
      </c>
      <c r="G9" s="82">
        <v>-4.3614926456392311E-3</v>
      </c>
      <c r="H9" s="81">
        <v>0.52242768900000003</v>
      </c>
      <c r="I9" s="144"/>
      <c r="J9" s="144"/>
      <c r="L9" s="144"/>
      <c r="M9" s="144"/>
      <c r="N9" s="144"/>
      <c r="O9" s="144"/>
      <c r="P9" s="144"/>
      <c r="Q9" s="144"/>
    </row>
    <row r="10" spans="1:17" ht="15" customHeight="1" x14ac:dyDescent="0.2">
      <c r="A10" s="80" t="s">
        <v>39</v>
      </c>
      <c r="B10" s="81">
        <v>7.3006681530000002</v>
      </c>
      <c r="C10" s="82">
        <v>5.414677146194613E-2</v>
      </c>
      <c r="D10" s="81">
        <v>7.6959757629999999</v>
      </c>
      <c r="E10" s="82">
        <v>3.0225022552478054E-2</v>
      </c>
      <c r="F10" s="81">
        <v>7.928586804</v>
      </c>
      <c r="G10" s="82">
        <v>3.9638029042129874E-2</v>
      </c>
      <c r="H10" s="81">
        <v>8.2428603579999997</v>
      </c>
      <c r="I10" s="145"/>
      <c r="J10" s="145"/>
      <c r="L10" s="144"/>
      <c r="M10" s="144"/>
      <c r="N10" s="144"/>
      <c r="O10" s="144"/>
      <c r="P10" s="144"/>
      <c r="Q10" s="144"/>
    </row>
    <row r="11" spans="1:17" s="124" customFormat="1" ht="15" customHeight="1" x14ac:dyDescent="0.2">
      <c r="A11" s="80" t="s">
        <v>150</v>
      </c>
      <c r="B11" s="81">
        <v>1.2895889490000001</v>
      </c>
      <c r="C11" s="82">
        <v>9.8539488182292079E-2</v>
      </c>
      <c r="D11" s="81">
        <v>1.4166643839999999</v>
      </c>
      <c r="E11" s="82">
        <v>-3.7100929192273702E-2</v>
      </c>
      <c r="F11" s="81">
        <v>1.364104819</v>
      </c>
      <c r="G11" s="82">
        <v>2.6679112552860262E-2</v>
      </c>
      <c r="H11" s="81">
        <v>1.400497925</v>
      </c>
      <c r="I11" s="144"/>
      <c r="J11" s="144"/>
      <c r="L11" s="144"/>
      <c r="M11" s="144"/>
      <c r="N11" s="144"/>
      <c r="O11" s="144"/>
      <c r="P11" s="144"/>
      <c r="Q11" s="144"/>
    </row>
    <row r="12" spans="1:17" ht="15" customHeight="1" x14ac:dyDescent="0.2">
      <c r="A12" s="83" t="s">
        <v>151</v>
      </c>
      <c r="B12" s="84">
        <v>32.033274321</v>
      </c>
      <c r="C12" s="85">
        <v>9.6542076498642437E-3</v>
      </c>
      <c r="D12" s="84">
        <v>32.342530203000003</v>
      </c>
      <c r="E12" s="85">
        <v>4.2057843571985831E-2</v>
      </c>
      <c r="F12" s="84">
        <v>33.702787278999999</v>
      </c>
      <c r="G12" s="85">
        <v>6.7268030422297675E-2</v>
      </c>
      <c r="H12" s="84">
        <v>35.969907399</v>
      </c>
      <c r="I12" s="145"/>
      <c r="J12" s="145"/>
      <c r="L12" s="144"/>
      <c r="M12" s="144"/>
      <c r="N12" s="144"/>
      <c r="O12" s="144"/>
      <c r="P12" s="144"/>
      <c r="Q12" s="144"/>
    </row>
    <row r="13" spans="1:17" ht="15" customHeight="1" x14ac:dyDescent="0.2">
      <c r="A13" s="80" t="s">
        <v>60</v>
      </c>
      <c r="B13" s="81">
        <v>18.232297852999999</v>
      </c>
      <c r="C13" s="82">
        <v>2.3841558892066628E-2</v>
      </c>
      <c r="D13" s="81">
        <v>18.666984255999999</v>
      </c>
      <c r="E13" s="82">
        <v>-1.2207740675988066E-2</v>
      </c>
      <c r="F13" s="81">
        <v>18.439102553000001</v>
      </c>
      <c r="G13" s="82">
        <v>8.7804436975517985E-2</v>
      </c>
      <c r="H13" s="81">
        <v>20.058137571</v>
      </c>
      <c r="I13" s="145"/>
      <c r="J13" s="145"/>
      <c r="L13" s="144"/>
      <c r="M13" s="144"/>
      <c r="N13" s="144"/>
      <c r="O13" s="144"/>
      <c r="P13" s="144"/>
      <c r="Q13" s="144"/>
    </row>
    <row r="14" spans="1:17" ht="15" customHeight="1" x14ac:dyDescent="0.2">
      <c r="A14" s="86" t="s">
        <v>152</v>
      </c>
      <c r="B14" s="81">
        <v>12.935528732</v>
      </c>
      <c r="C14" s="82">
        <v>4.3310710880650527E-2</v>
      </c>
      <c r="D14" s="81">
        <v>13.495775676999999</v>
      </c>
      <c r="E14" s="82">
        <v>-0.6017265638787781</v>
      </c>
      <c r="F14" s="81">
        <v>5.375008952</v>
      </c>
      <c r="G14" s="82">
        <v>9.5442180204949434E-2</v>
      </c>
      <c r="H14" s="81">
        <v>5.8880115249999996</v>
      </c>
      <c r="I14" s="145"/>
      <c r="J14" s="145"/>
      <c r="L14" s="144"/>
      <c r="M14" s="144"/>
      <c r="N14" s="144"/>
      <c r="O14" s="144"/>
      <c r="P14" s="144"/>
      <c r="Q14" s="144"/>
    </row>
    <row r="15" spans="1:17" s="124" customFormat="1" ht="15" customHeight="1" x14ac:dyDescent="0.2">
      <c r="A15" s="86" t="s">
        <v>153</v>
      </c>
      <c r="B15" s="81">
        <v>5.2967691209999996</v>
      </c>
      <c r="C15" s="82">
        <v>-2.3705119126713026E-2</v>
      </c>
      <c r="D15" s="81">
        <v>5.1712085779999999</v>
      </c>
      <c r="E15" s="82">
        <v>1.5263134147361401</v>
      </c>
      <c r="F15" s="81">
        <v>13.064093601</v>
      </c>
      <c r="G15" s="82">
        <v>8.4662011677207882E-2</v>
      </c>
      <c r="H15" s="81">
        <v>14.170126046</v>
      </c>
      <c r="I15" s="144"/>
      <c r="J15" s="144"/>
      <c r="L15" s="144"/>
      <c r="M15" s="144"/>
      <c r="N15" s="144"/>
      <c r="O15" s="144"/>
      <c r="P15" s="144"/>
      <c r="Q15" s="144"/>
    </row>
    <row r="16" spans="1:17" s="124" customFormat="1" ht="15" customHeight="1" x14ac:dyDescent="0.2">
      <c r="A16" s="87" t="s">
        <v>217</v>
      </c>
      <c r="B16" s="81" t="s">
        <v>1983</v>
      </c>
      <c r="C16" s="82" t="s">
        <v>1983</v>
      </c>
      <c r="D16" s="81" t="s">
        <v>1983</v>
      </c>
      <c r="E16" s="203" t="s">
        <v>1983</v>
      </c>
      <c r="F16" s="81">
        <v>7.4407045219999999</v>
      </c>
      <c r="G16" s="82">
        <v>0.10298498169552772</v>
      </c>
      <c r="H16" s="81">
        <v>8.2069853409999993</v>
      </c>
      <c r="I16" s="144"/>
      <c r="J16" s="144"/>
      <c r="L16" s="144"/>
      <c r="M16" s="144"/>
      <c r="N16" s="144"/>
      <c r="O16" s="144"/>
      <c r="P16" s="144"/>
      <c r="Q16" s="144"/>
    </row>
    <row r="17" spans="1:17" ht="15" customHeight="1" x14ac:dyDescent="0.2">
      <c r="A17" s="80" t="s">
        <v>154</v>
      </c>
      <c r="B17" s="81">
        <v>8.3717911619999992</v>
      </c>
      <c r="C17" s="82">
        <v>-2.2933159258852198E-3</v>
      </c>
      <c r="D17" s="81">
        <v>8.3525919999999996</v>
      </c>
      <c r="E17" s="82">
        <v>0.14383690930911031</v>
      </c>
      <c r="F17" s="81">
        <v>9.5540030179999995</v>
      </c>
      <c r="G17" s="82">
        <v>1.6645564136872348E-3</v>
      </c>
      <c r="H17" s="81">
        <v>9.5699061949999997</v>
      </c>
      <c r="I17" s="145"/>
      <c r="J17" s="145"/>
      <c r="L17" s="144"/>
      <c r="M17" s="144"/>
      <c r="N17" s="144"/>
      <c r="O17" s="144"/>
      <c r="P17" s="144"/>
      <c r="Q17" s="144"/>
    </row>
    <row r="18" spans="1:17" ht="15" customHeight="1" x14ac:dyDescent="0.2">
      <c r="A18" s="86" t="s">
        <v>155</v>
      </c>
      <c r="B18" s="81">
        <v>6.6254956180000004</v>
      </c>
      <c r="C18" s="82">
        <v>-1.2220008383982628E-2</v>
      </c>
      <c r="D18" s="81">
        <v>6.5445320059999998</v>
      </c>
      <c r="E18" s="82">
        <v>-4.9087722346757845E-3</v>
      </c>
      <c r="F18" s="81">
        <v>6.5124063889999997</v>
      </c>
      <c r="G18" s="82">
        <v>-9.8395183243223938E-3</v>
      </c>
      <c r="H18" s="81">
        <v>6.4483274469999996</v>
      </c>
      <c r="I18" s="145"/>
      <c r="J18" s="145"/>
      <c r="L18" s="144"/>
      <c r="M18" s="144"/>
      <c r="N18" s="144"/>
      <c r="O18" s="144"/>
      <c r="P18" s="144"/>
      <c r="Q18" s="144"/>
    </row>
    <row r="19" spans="1:17" s="125" customFormat="1" ht="15" customHeight="1" x14ac:dyDescent="0.2">
      <c r="A19" s="86" t="s">
        <v>156</v>
      </c>
      <c r="B19" s="81">
        <v>9.4948703999999995E-2</v>
      </c>
      <c r="C19" s="82">
        <v>6.7136292876625259E-2</v>
      </c>
      <c r="D19" s="81">
        <v>0.101323208</v>
      </c>
      <c r="E19" s="82">
        <v>0.17002444296868302</v>
      </c>
      <c r="F19" s="81">
        <v>0.11855063</v>
      </c>
      <c r="G19" s="82">
        <v>-1.1576361930763279E-2</v>
      </c>
      <c r="H19" s="81">
        <v>0.117178245</v>
      </c>
      <c r="I19" s="146"/>
      <c r="J19" s="146"/>
      <c r="L19" s="144"/>
      <c r="M19" s="144"/>
      <c r="N19" s="144"/>
      <c r="O19" s="144"/>
      <c r="P19" s="144"/>
      <c r="Q19" s="144"/>
    </row>
    <row r="20" spans="1:17" ht="15" customHeight="1" x14ac:dyDescent="0.2">
      <c r="A20" s="86" t="s">
        <v>157</v>
      </c>
      <c r="B20" s="81">
        <v>1.651346838</v>
      </c>
      <c r="C20" s="82">
        <v>3.3542284834047642E-2</v>
      </c>
      <c r="D20" s="81">
        <v>1.7067367840000001</v>
      </c>
      <c r="E20" s="82">
        <v>0.71265190063425732</v>
      </c>
      <c r="F20" s="81">
        <v>2.923045997</v>
      </c>
      <c r="G20" s="82">
        <v>2.7832098804978278E-2</v>
      </c>
      <c r="H20" s="81">
        <v>3.0044005020000002</v>
      </c>
      <c r="I20" s="145"/>
      <c r="J20" s="145"/>
      <c r="L20" s="144"/>
      <c r="M20" s="144"/>
      <c r="N20" s="144"/>
      <c r="O20" s="144"/>
      <c r="P20" s="144"/>
      <c r="Q20" s="144"/>
    </row>
    <row r="21" spans="1:17" ht="15" customHeight="1" x14ac:dyDescent="0.2">
      <c r="A21" s="80" t="s">
        <v>158</v>
      </c>
      <c r="B21" s="81">
        <v>1.455615699</v>
      </c>
      <c r="C21" s="82">
        <v>9.674230643207693E-2</v>
      </c>
      <c r="D21" s="81">
        <v>1.596435319</v>
      </c>
      <c r="E21" s="82">
        <v>4.0042956478840042E-2</v>
      </c>
      <c r="F21" s="81">
        <v>1.660361309</v>
      </c>
      <c r="G21" s="82">
        <v>6.8232163316448435E-2</v>
      </c>
      <c r="H21" s="81">
        <v>1.773651353</v>
      </c>
      <c r="I21" s="145"/>
      <c r="J21" s="145"/>
      <c r="L21" s="144"/>
      <c r="M21" s="144"/>
      <c r="N21" s="144"/>
      <c r="O21" s="144"/>
      <c r="P21" s="144"/>
      <c r="Q21" s="144"/>
    </row>
    <row r="22" spans="1:17" ht="15" customHeight="1" x14ac:dyDescent="0.2">
      <c r="A22" s="80" t="s">
        <v>94</v>
      </c>
      <c r="B22" s="81">
        <v>3.0545961429999999</v>
      </c>
      <c r="C22" s="82">
        <v>-5.6373603559545904E-2</v>
      </c>
      <c r="D22" s="81">
        <v>2.8823975509999999</v>
      </c>
      <c r="E22" s="82">
        <v>8.9002373357900399E-2</v>
      </c>
      <c r="F22" s="81">
        <v>3.138937774</v>
      </c>
      <c r="G22" s="82">
        <v>0.11307062756701858</v>
      </c>
      <c r="H22" s="81">
        <v>3.4938594379999999</v>
      </c>
      <c r="I22" s="145"/>
      <c r="J22" s="145"/>
      <c r="L22" s="144"/>
      <c r="M22" s="144"/>
      <c r="N22" s="144"/>
      <c r="O22" s="144"/>
      <c r="P22" s="144"/>
      <c r="Q22" s="144"/>
    </row>
    <row r="23" spans="1:17" ht="15" customHeight="1" x14ac:dyDescent="0.2">
      <c r="A23" s="91" t="s">
        <v>159</v>
      </c>
      <c r="B23" s="92">
        <v>0.91897346099999999</v>
      </c>
      <c r="C23" s="93">
        <v>-8.145217264331861E-2</v>
      </c>
      <c r="D23" s="92">
        <v>0.84412107599999997</v>
      </c>
      <c r="E23" s="93">
        <v>7.8497681060151647E-2</v>
      </c>
      <c r="F23" s="92">
        <v>0.91038262299999995</v>
      </c>
      <c r="G23" s="93">
        <v>0.18011132117138406</v>
      </c>
      <c r="H23" s="92">
        <v>1.07435284</v>
      </c>
      <c r="I23" s="145"/>
      <c r="J23" s="145"/>
      <c r="L23" s="144"/>
      <c r="M23" s="144"/>
      <c r="N23" s="144"/>
      <c r="O23" s="144"/>
      <c r="P23" s="144"/>
      <c r="Q23" s="144"/>
    </row>
    <row r="24" spans="1:17" s="124" customFormat="1" ht="15" customHeight="1" x14ac:dyDescent="0.2">
      <c r="A24" s="94" t="s">
        <v>160</v>
      </c>
      <c r="B24" s="76">
        <v>6.032461863</v>
      </c>
      <c r="C24" s="77">
        <v>-5.7058187986426034E-2</v>
      </c>
      <c r="D24" s="76">
        <v>5.68826052</v>
      </c>
      <c r="E24" s="77">
        <v>8.7026084733545117E-2</v>
      </c>
      <c r="F24" s="76">
        <v>6.1832875620000003</v>
      </c>
      <c r="G24" s="77">
        <v>0.12414374138402717</v>
      </c>
      <c r="H24" s="76">
        <v>6.9509040139999998</v>
      </c>
      <c r="I24" s="144"/>
      <c r="J24" s="144"/>
      <c r="L24" s="144"/>
      <c r="M24" s="144"/>
      <c r="N24" s="144"/>
      <c r="O24" s="144"/>
      <c r="P24" s="144"/>
      <c r="Q24" s="144"/>
    </row>
    <row r="25" spans="1:17" s="124" customFormat="1" ht="15" customHeight="1" x14ac:dyDescent="0.2">
      <c r="A25" s="95" t="s">
        <v>161</v>
      </c>
      <c r="B25" s="84">
        <v>3.43039052</v>
      </c>
      <c r="C25" s="85">
        <v>-3.5083393362456028E-2</v>
      </c>
      <c r="D25" s="84">
        <v>3.31004078</v>
      </c>
      <c r="E25" s="85">
        <v>4.9323869659394282E-2</v>
      </c>
      <c r="F25" s="84">
        <v>3.4733048000000002</v>
      </c>
      <c r="G25" s="85">
        <v>0.21225471602722568</v>
      </c>
      <c r="H25" s="84">
        <v>4.2105301239999999</v>
      </c>
      <c r="I25" s="144"/>
      <c r="J25" s="144"/>
      <c r="L25" s="144"/>
      <c r="M25" s="144"/>
      <c r="N25" s="144"/>
      <c r="O25" s="144"/>
      <c r="P25" s="144"/>
      <c r="Q25" s="144"/>
    </row>
    <row r="26" spans="1:17" ht="15" customHeight="1" x14ac:dyDescent="0.2">
      <c r="A26" s="96" t="s">
        <v>162</v>
      </c>
      <c r="B26" s="76">
        <v>11.024386826000001</v>
      </c>
      <c r="C26" s="77">
        <v>-6.9215316737653132E-2</v>
      </c>
      <c r="D26" s="76">
        <v>10.2613304</v>
      </c>
      <c r="E26" s="77">
        <v>3.2863934193172462E-2</v>
      </c>
      <c r="F26" s="76">
        <v>10.598558087000001</v>
      </c>
      <c r="G26" s="77">
        <v>7.5699490101780231E-2</v>
      </c>
      <c r="H26" s="76">
        <v>11.400863530000001</v>
      </c>
      <c r="I26" s="145"/>
      <c r="J26" s="145"/>
      <c r="L26" s="144"/>
      <c r="M26" s="144"/>
      <c r="N26" s="144"/>
      <c r="O26" s="144"/>
      <c r="P26" s="144"/>
      <c r="Q26" s="144"/>
    </row>
    <row r="27" spans="1:17" s="124" customFormat="1" ht="15" customHeight="1" x14ac:dyDescent="0.2">
      <c r="A27" s="97" t="s">
        <v>109</v>
      </c>
      <c r="B27" s="81">
        <v>8.0979490900000002</v>
      </c>
      <c r="C27" s="82">
        <v>-0.10180511520108848</v>
      </c>
      <c r="D27" s="81">
        <v>7.2735364499999999</v>
      </c>
      <c r="E27" s="82">
        <v>6.1622730576953444E-2</v>
      </c>
      <c r="F27" s="81">
        <v>7.7217516269999997</v>
      </c>
      <c r="G27" s="82">
        <v>4.886683879867304E-2</v>
      </c>
      <c r="H27" s="81">
        <v>8.0990892189999997</v>
      </c>
      <c r="I27" s="144"/>
      <c r="J27" s="144"/>
      <c r="L27" s="144"/>
      <c r="M27" s="144"/>
      <c r="N27" s="144"/>
      <c r="O27" s="144"/>
      <c r="P27" s="144"/>
      <c r="Q27" s="144"/>
    </row>
    <row r="28" spans="1:17" ht="15" customHeight="1" x14ac:dyDescent="0.2">
      <c r="A28" s="97" t="s">
        <v>163</v>
      </c>
      <c r="B28" s="81">
        <v>2.0016826700000001</v>
      </c>
      <c r="C28" s="82">
        <v>7.8675728855663207E-2</v>
      </c>
      <c r="D28" s="81">
        <v>2.1591665130000002</v>
      </c>
      <c r="E28" s="82">
        <v>-6.1946161722451598E-2</v>
      </c>
      <c r="F28" s="81">
        <v>2.0254144350000001</v>
      </c>
      <c r="G28" s="82">
        <v>9.7968352832441319E-2</v>
      </c>
      <c r="H28" s="81">
        <v>2.2238409510000001</v>
      </c>
      <c r="I28" s="145"/>
      <c r="J28" s="145"/>
      <c r="L28" s="144"/>
      <c r="M28" s="144"/>
      <c r="N28" s="144"/>
      <c r="O28" s="144"/>
      <c r="P28" s="144"/>
      <c r="Q28" s="144"/>
    </row>
    <row r="29" spans="1:17" ht="15" customHeight="1" x14ac:dyDescent="0.2">
      <c r="A29" s="97" t="s">
        <v>164</v>
      </c>
      <c r="B29" s="81">
        <v>0.92475506500000004</v>
      </c>
      <c r="C29" s="82">
        <v>-0.10394928520883528</v>
      </c>
      <c r="D29" s="81">
        <v>0.82862743699999997</v>
      </c>
      <c r="E29" s="82">
        <v>2.7472643293610766E-2</v>
      </c>
      <c r="F29" s="81">
        <v>0.85139202300000005</v>
      </c>
      <c r="G29" s="82">
        <v>0.26608346082659984</v>
      </c>
      <c r="H29" s="81">
        <v>1.077933359</v>
      </c>
      <c r="I29" s="145"/>
      <c r="J29" s="145"/>
      <c r="L29" s="144"/>
      <c r="M29" s="144"/>
      <c r="N29" s="144"/>
      <c r="O29" s="144"/>
      <c r="P29" s="144"/>
      <c r="Q29" s="144"/>
    </row>
    <row r="30" spans="1:17" s="124" customFormat="1" ht="15" customHeight="1" x14ac:dyDescent="0.2">
      <c r="A30" s="95" t="s">
        <v>165</v>
      </c>
      <c r="B30" s="84">
        <v>4.2213788599999997</v>
      </c>
      <c r="C30" s="85">
        <v>-4.3773213712450354E-2</v>
      </c>
      <c r="D30" s="84">
        <v>4.0365955409999996</v>
      </c>
      <c r="E30" s="85">
        <v>0.11566607361517667</v>
      </c>
      <c r="F30" s="84">
        <v>4.5034926979999996</v>
      </c>
      <c r="G30" s="85">
        <v>1.9629187594610409E-2</v>
      </c>
      <c r="H30" s="84">
        <v>4.5918926009999996</v>
      </c>
      <c r="I30" s="144"/>
      <c r="J30" s="144"/>
      <c r="L30" s="144"/>
      <c r="M30" s="144"/>
      <c r="N30" s="144"/>
      <c r="O30" s="144"/>
      <c r="P30" s="144"/>
      <c r="Q30" s="144"/>
    </row>
    <row r="31" spans="1:17" ht="15" customHeight="1" x14ac:dyDescent="0.2">
      <c r="A31" s="97" t="s">
        <v>124</v>
      </c>
      <c r="B31" s="81">
        <v>0.93134180600000005</v>
      </c>
      <c r="C31" s="82">
        <v>8.0190519225977974E-2</v>
      </c>
      <c r="D31" s="81">
        <v>1.006026589</v>
      </c>
      <c r="E31" s="82">
        <v>0.18769718918433087</v>
      </c>
      <c r="F31" s="81">
        <v>1.194854952</v>
      </c>
      <c r="G31" s="82">
        <v>-0.15472571435599658</v>
      </c>
      <c r="H31" s="81">
        <v>1.0099801660000001</v>
      </c>
      <c r="I31" s="145"/>
      <c r="J31" s="145"/>
      <c r="L31" s="144"/>
      <c r="M31" s="144"/>
      <c r="N31" s="144"/>
      <c r="O31" s="144"/>
      <c r="P31" s="144"/>
      <c r="Q31" s="144"/>
    </row>
    <row r="32" spans="1:17" ht="15" customHeight="1" x14ac:dyDescent="0.2">
      <c r="A32" s="97" t="s">
        <v>166</v>
      </c>
      <c r="B32" s="81">
        <v>2.237464106</v>
      </c>
      <c r="C32" s="82">
        <v>-7.2012883052703591E-2</v>
      </c>
      <c r="D32" s="81">
        <v>2.0763378650000002</v>
      </c>
      <c r="E32" s="82">
        <v>0.1110490541480349</v>
      </c>
      <c r="F32" s="81">
        <v>2.3069132209999998</v>
      </c>
      <c r="G32" s="82">
        <v>9.8379433579916187E-2</v>
      </c>
      <c r="H32" s="81">
        <v>2.5338660370000001</v>
      </c>
      <c r="I32" s="145"/>
      <c r="J32" s="145"/>
      <c r="L32" s="144"/>
      <c r="M32" s="144"/>
      <c r="N32" s="144"/>
      <c r="O32" s="144"/>
      <c r="P32" s="144"/>
      <c r="Q32" s="144"/>
    </row>
    <row r="33" spans="1:17" ht="15" customHeight="1" x14ac:dyDescent="0.2">
      <c r="A33" s="98" t="s">
        <v>167</v>
      </c>
      <c r="B33" s="92">
        <v>1.052572947</v>
      </c>
      <c r="C33" s="82">
        <v>-9.342997203214265E-2</v>
      </c>
      <c r="D33" s="92">
        <v>0.95423108599999995</v>
      </c>
      <c r="E33" s="82">
        <v>4.9771421929970527E-2</v>
      </c>
      <c r="F33" s="92">
        <v>1.0017245239999999</v>
      </c>
      <c r="G33" s="82">
        <v>4.6242127341588279E-2</v>
      </c>
      <c r="H33" s="92">
        <v>1.048046397</v>
      </c>
      <c r="I33" s="145"/>
      <c r="J33" s="145"/>
      <c r="L33" s="144"/>
      <c r="M33" s="144"/>
      <c r="N33" s="144"/>
      <c r="O33" s="144"/>
      <c r="P33" s="144"/>
      <c r="Q33" s="144"/>
    </row>
    <row r="34" spans="1:17" s="124" customFormat="1" ht="15" customHeight="1" x14ac:dyDescent="0.2">
      <c r="A34" s="96" t="s">
        <v>168</v>
      </c>
      <c r="B34" s="76">
        <v>37.025199284000003</v>
      </c>
      <c r="C34" s="77">
        <v>-2.9601245400281417E-3</v>
      </c>
      <c r="D34" s="76">
        <v>36.915600083000001</v>
      </c>
      <c r="E34" s="77">
        <v>3.2573159268613372E-2</v>
      </c>
      <c r="F34" s="76">
        <v>38.118057804000003</v>
      </c>
      <c r="G34" s="77">
        <v>6.0386316738269219E-2</v>
      </c>
      <c r="H34" s="76">
        <v>40.419866915999997</v>
      </c>
      <c r="I34" s="144"/>
      <c r="J34" s="144"/>
      <c r="L34" s="144"/>
      <c r="M34" s="144"/>
      <c r="N34" s="144"/>
      <c r="O34" s="144"/>
      <c r="P34" s="144"/>
      <c r="Q34" s="144"/>
    </row>
    <row r="35" spans="1:17" ht="15" customHeight="1" x14ac:dyDescent="0.2">
      <c r="A35" s="95" t="s">
        <v>169</v>
      </c>
      <c r="B35" s="84">
        <v>36.254653181000002</v>
      </c>
      <c r="C35" s="85">
        <v>3.4332851669709452E-3</v>
      </c>
      <c r="D35" s="84">
        <v>36.379125744</v>
      </c>
      <c r="E35" s="85">
        <v>5.0225347548418009E-2</v>
      </c>
      <c r="F35" s="84">
        <v>38.206279977999998</v>
      </c>
      <c r="G35" s="85">
        <v>6.1652692263061359E-2</v>
      </c>
      <c r="H35" s="84">
        <v>40.561799999999998</v>
      </c>
      <c r="I35" s="145"/>
      <c r="J35" s="145"/>
      <c r="L35" s="144"/>
      <c r="M35" s="144"/>
      <c r="N35" s="144"/>
      <c r="O35" s="144"/>
      <c r="P35" s="144"/>
      <c r="Q35" s="144"/>
    </row>
    <row r="36" spans="1:17" s="124" customFormat="1" ht="15" customHeight="1" x14ac:dyDescent="0.2">
      <c r="A36" s="99" t="s">
        <v>170</v>
      </c>
      <c r="B36" s="100">
        <v>-0.77054610300000004</v>
      </c>
      <c r="C36" s="101"/>
      <c r="D36" s="100">
        <v>-0.53647433899999997</v>
      </c>
      <c r="E36" s="101"/>
      <c r="F36" s="100">
        <v>8.8222173000000001E-2</v>
      </c>
      <c r="G36" s="101"/>
      <c r="H36" s="100">
        <v>0.14193308399999999</v>
      </c>
      <c r="I36" s="144"/>
      <c r="J36" s="144"/>
      <c r="L36" s="144"/>
      <c r="M36" s="144"/>
      <c r="N36" s="144"/>
      <c r="O36" s="144"/>
      <c r="P36" s="144"/>
      <c r="Q36" s="144"/>
    </row>
    <row r="37" spans="1:17" s="124" customFormat="1" ht="15" customHeight="1" x14ac:dyDescent="0.2">
      <c r="A37" s="102" t="s">
        <v>171</v>
      </c>
      <c r="B37" s="103">
        <v>2.602071343</v>
      </c>
      <c r="C37" s="104">
        <v>-8.6028234622466337E-2</v>
      </c>
      <c r="D37" s="103">
        <v>2.3782197389999999</v>
      </c>
      <c r="E37" s="104">
        <v>0.13950057539237326</v>
      </c>
      <c r="F37" s="103">
        <v>2.709982761</v>
      </c>
      <c r="G37" s="104">
        <v>1.1214509714735366E-2</v>
      </c>
      <c r="H37" s="103">
        <v>2.7403738889999998</v>
      </c>
      <c r="I37" s="144"/>
      <c r="J37" s="144"/>
      <c r="L37" s="144"/>
      <c r="M37" s="144"/>
      <c r="N37" s="144"/>
      <c r="O37" s="144"/>
      <c r="P37" s="144"/>
      <c r="Q37" s="144"/>
    </row>
    <row r="38" spans="1:17" ht="15" customHeight="1" x14ac:dyDescent="0.2">
      <c r="A38" s="97" t="s">
        <v>172</v>
      </c>
      <c r="B38" s="81">
        <v>3.1051117019999999</v>
      </c>
      <c r="C38" s="82">
        <v>0.13371839658217866</v>
      </c>
      <c r="D38" s="81">
        <v>3.5203222599999999</v>
      </c>
      <c r="E38" s="82">
        <v>-0.16508196212695592</v>
      </c>
      <c r="F38" s="81">
        <v>2.939180554</v>
      </c>
      <c r="G38" s="82">
        <v>0.13036272388184833</v>
      </c>
      <c r="H38" s="81">
        <v>3.3223401369999999</v>
      </c>
      <c r="I38" s="145"/>
      <c r="J38" s="145"/>
      <c r="L38" s="144"/>
      <c r="M38" s="144"/>
      <c r="N38" s="144"/>
      <c r="O38" s="144"/>
      <c r="P38" s="144"/>
      <c r="Q38" s="144"/>
    </row>
    <row r="39" spans="1:17" s="125" customFormat="1" ht="15" customHeight="1" x14ac:dyDescent="0.2">
      <c r="A39" s="115" t="s">
        <v>173</v>
      </c>
      <c r="B39" s="126">
        <v>0.50304035899999999</v>
      </c>
      <c r="C39" s="82"/>
      <c r="D39" s="126">
        <v>1.142102521</v>
      </c>
      <c r="E39" s="82"/>
      <c r="F39" s="126">
        <v>0.22919779200000001</v>
      </c>
      <c r="G39" s="82"/>
      <c r="H39" s="126">
        <v>0.58196624699999999</v>
      </c>
      <c r="I39" s="146"/>
      <c r="J39" s="146"/>
      <c r="L39" s="144"/>
      <c r="M39" s="144"/>
      <c r="N39" s="144"/>
      <c r="O39" s="144"/>
      <c r="P39" s="144"/>
      <c r="Q39" s="144"/>
    </row>
    <row r="40" spans="1:17" ht="15" customHeight="1" x14ac:dyDescent="0.2">
      <c r="A40" s="95" t="s">
        <v>174</v>
      </c>
      <c r="B40" s="84">
        <v>39.627270627000001</v>
      </c>
      <c r="C40" s="77">
        <v>-8.414680060574331E-3</v>
      </c>
      <c r="D40" s="84">
        <v>39.293819823</v>
      </c>
      <c r="E40" s="77">
        <v>3.90448358014297E-2</v>
      </c>
      <c r="F40" s="84">
        <v>40.828040565999999</v>
      </c>
      <c r="G40" s="77">
        <v>5.7122512044875506E-2</v>
      </c>
      <c r="H40" s="84">
        <v>43.160240805000001</v>
      </c>
      <c r="I40" s="145"/>
      <c r="J40" s="145"/>
      <c r="L40" s="144"/>
      <c r="M40" s="144"/>
      <c r="N40" s="144"/>
      <c r="O40" s="144"/>
      <c r="P40" s="144"/>
      <c r="Q40" s="144"/>
    </row>
    <row r="41" spans="1:17" ht="15" customHeight="1" x14ac:dyDescent="0.2">
      <c r="A41" s="95" t="s">
        <v>175</v>
      </c>
      <c r="B41" s="84">
        <v>39.359764882999997</v>
      </c>
      <c r="C41" s="85">
        <v>1.3711543338844834E-2</v>
      </c>
      <c r="D41" s="84">
        <v>39.899448005000004</v>
      </c>
      <c r="E41" s="85">
        <v>3.1228816169182494E-2</v>
      </c>
      <c r="F41" s="84">
        <v>41.145460532000001</v>
      </c>
      <c r="G41" s="85">
        <v>6.6560917549338239E-2</v>
      </c>
      <c r="H41" s="84">
        <v>43.884140137999999</v>
      </c>
      <c r="I41" s="145"/>
      <c r="J41" s="145"/>
      <c r="L41" s="144"/>
      <c r="M41" s="144"/>
      <c r="N41" s="144"/>
      <c r="O41" s="144"/>
      <c r="P41" s="144"/>
      <c r="Q41" s="144"/>
    </row>
    <row r="42" spans="1:17" ht="15" customHeight="1" x14ac:dyDescent="0.2">
      <c r="A42" s="127" t="s">
        <v>176</v>
      </c>
      <c r="B42" s="126">
        <v>-0.26750574300000002</v>
      </c>
      <c r="C42" s="108"/>
      <c r="D42" s="126">
        <v>0.60562818200000001</v>
      </c>
      <c r="E42" s="108"/>
      <c r="F42" s="126">
        <v>0.317419966</v>
      </c>
      <c r="G42" s="108"/>
      <c r="H42" s="126">
        <v>0.72389933200000001</v>
      </c>
      <c r="I42" s="145"/>
      <c r="J42" s="145"/>
      <c r="L42" s="144"/>
      <c r="M42" s="144"/>
      <c r="N42" s="144"/>
      <c r="O42" s="144"/>
      <c r="P42" s="144"/>
      <c r="Q42" s="144"/>
    </row>
    <row r="43" spans="1:17" ht="20.25" customHeight="1" x14ac:dyDescent="0.2">
      <c r="A43" s="128" t="s">
        <v>198</v>
      </c>
      <c r="B43" s="110">
        <v>25.942081002999998</v>
      </c>
      <c r="C43" s="111">
        <v>5.0686275432103578E-2</v>
      </c>
      <c r="D43" s="110">
        <v>27.256988465999999</v>
      </c>
      <c r="E43" s="111">
        <v>3.3004656516700592E-2</v>
      </c>
      <c r="F43" s="110">
        <v>28.156596008000001</v>
      </c>
      <c r="G43" s="111">
        <v>1.8718825274555595E-2</v>
      </c>
      <c r="H43" s="110">
        <v>28.683654408999999</v>
      </c>
      <c r="I43" s="145"/>
      <c r="J43" s="145"/>
      <c r="L43" s="144"/>
      <c r="M43" s="144"/>
      <c r="N43" s="144"/>
      <c r="O43" s="144"/>
      <c r="P43" s="144"/>
      <c r="Q43" s="144"/>
    </row>
    <row r="44" spans="1:17" ht="15" customHeight="1" x14ac:dyDescent="0.2">
      <c r="A44" s="94" t="s">
        <v>177</v>
      </c>
      <c r="B44" s="103"/>
      <c r="C44" s="112"/>
      <c r="D44" s="103"/>
      <c r="E44" s="112"/>
      <c r="F44" s="103"/>
      <c r="G44" s="112"/>
      <c r="H44" s="103"/>
    </row>
    <row r="45" spans="1:17" ht="15" customHeight="1" x14ac:dyDescent="0.25">
      <c r="A45" s="97" t="s">
        <v>178</v>
      </c>
      <c r="B45" s="149">
        <v>0.18831861527952853</v>
      </c>
      <c r="C45" s="114">
        <v>-1.2443058101495097</v>
      </c>
      <c r="D45" s="149">
        <v>0.17587555717803344</v>
      </c>
      <c r="E45" s="114">
        <v>0.75896117652120565</v>
      </c>
      <c r="F45" s="149">
        <v>0.18346516894324549</v>
      </c>
      <c r="G45" s="114">
        <v>0.9777030345631238</v>
      </c>
      <c r="H45" s="149">
        <v>0.19324219928887673</v>
      </c>
    </row>
    <row r="46" spans="1:17" ht="15" customHeight="1" x14ac:dyDescent="0.25">
      <c r="A46" s="97" t="s">
        <v>179</v>
      </c>
      <c r="B46" s="149">
        <v>0.10708835086993104</v>
      </c>
      <c r="C46" s="114">
        <v>-0.47450660612190082</v>
      </c>
      <c r="D46" s="149">
        <v>0.10234328480871202</v>
      </c>
      <c r="E46" s="114">
        <v>7.136158341672777E-2</v>
      </c>
      <c r="F46" s="149">
        <v>0.10305690064287933</v>
      </c>
      <c r="G46" s="114">
        <v>1.4000118083753745</v>
      </c>
      <c r="H46" s="149">
        <v>0.11705701872663306</v>
      </c>
    </row>
    <row r="47" spans="1:17" ht="15" customHeight="1" x14ac:dyDescent="0.25">
      <c r="A47" s="97" t="s">
        <v>180</v>
      </c>
      <c r="B47" s="149">
        <v>0.80984793321590576</v>
      </c>
      <c r="C47" s="114">
        <v>3.2911996045031144</v>
      </c>
      <c r="D47" s="149">
        <v>0.84275992926093701</v>
      </c>
      <c r="E47" s="114">
        <v>-0.73217272240330145</v>
      </c>
      <c r="F47" s="149">
        <v>0.83543820203690411</v>
      </c>
      <c r="G47" s="114">
        <v>-3.8003443842407392</v>
      </c>
      <c r="H47" s="149">
        <v>0.79743475819449661</v>
      </c>
    </row>
    <row r="48" spans="1:17" ht="15" customHeight="1" x14ac:dyDescent="0.25">
      <c r="A48" s="115" t="s">
        <v>181</v>
      </c>
      <c r="B48" s="116">
        <v>4.3004135943428503</v>
      </c>
      <c r="C48" s="117">
        <v>0.49138318960613692</v>
      </c>
      <c r="D48" s="116">
        <v>4.7917967839489881</v>
      </c>
      <c r="E48" s="117">
        <v>-0.23813568931720663</v>
      </c>
      <c r="F48" s="116">
        <v>4.5536610946317815</v>
      </c>
      <c r="G48" s="117">
        <v>-0.42705333955021363</v>
      </c>
      <c r="H48" s="116">
        <v>4.1266077550815679</v>
      </c>
    </row>
    <row r="49" spans="1:8" ht="15" customHeight="1" x14ac:dyDescent="0.25">
      <c r="A49" s="154" t="s">
        <v>199</v>
      </c>
      <c r="B49" s="155"/>
      <c r="C49" s="142"/>
      <c r="D49" s="142"/>
      <c r="E49" s="142"/>
      <c r="F49" s="129"/>
      <c r="G49" s="129"/>
      <c r="H49" s="129"/>
    </row>
    <row r="50" spans="1:8" ht="26.45" customHeight="1" x14ac:dyDescent="0.2">
      <c r="A50" s="1710" t="s">
        <v>200</v>
      </c>
      <c r="B50" s="1710"/>
      <c r="C50" s="1710"/>
      <c r="D50" s="1710"/>
      <c r="E50" s="1710"/>
      <c r="F50" s="1710"/>
      <c r="G50" s="1710"/>
      <c r="H50" s="1710"/>
    </row>
    <row r="51" spans="1:8" x14ac:dyDescent="0.2">
      <c r="A51" s="1506" t="s">
        <v>1987</v>
      </c>
      <c r="B51" s="1499"/>
      <c r="C51" s="1499"/>
      <c r="D51" s="1499"/>
      <c r="E51" s="1499"/>
      <c r="F51" s="1499"/>
      <c r="G51" s="1499"/>
      <c r="H51" s="1499"/>
    </row>
    <row r="52" spans="1:8" ht="15" x14ac:dyDescent="0.25">
      <c r="A52" s="120" t="s">
        <v>192</v>
      </c>
      <c r="B52" s="155"/>
      <c r="C52" s="156"/>
      <c r="D52" s="142"/>
      <c r="E52" s="142"/>
      <c r="F52" s="129"/>
      <c r="G52" s="129"/>
      <c r="H52" s="129"/>
    </row>
    <row r="54" spans="1:8" x14ac:dyDescent="0.2">
      <c r="B54" s="157"/>
    </row>
  </sheetData>
  <mergeCells count="2">
    <mergeCell ref="G4:H4"/>
    <mergeCell ref="A50:H50"/>
  </mergeCells>
  <pageMargins left="0.7" right="0.7" top="0.75" bottom="0.75" header="0.3" footer="0.3"/>
  <pageSetup paperSize="9" scale="7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workbookViewId="0">
      <pane xSplit="1" ySplit="3" topLeftCell="B4" activePane="bottomRight" state="frozen"/>
      <selection pane="topRight" activeCell="B1" sqref="B1"/>
      <selection pane="bottomLeft" activeCell="A4" sqref="A4"/>
      <selection pane="bottomRight" activeCell="U10" sqref="U10"/>
    </sheetView>
  </sheetViews>
  <sheetFormatPr baseColWidth="10" defaultRowHeight="15" x14ac:dyDescent="0.25"/>
  <cols>
    <col min="1" max="1" width="53.140625" style="211" customWidth="1"/>
    <col min="2" max="8" width="9.7109375" customWidth="1"/>
    <col min="9" max="10" width="9.42578125" customWidth="1"/>
    <col min="12" max="17" width="8.28515625" customWidth="1"/>
    <col min="18" max="18" width="9.42578125" customWidth="1"/>
    <col min="19" max="19" width="8.5703125" customWidth="1"/>
  </cols>
  <sheetData>
    <row r="1" spans="1:21" ht="18.75" x14ac:dyDescent="0.25">
      <c r="A1" s="606" t="s">
        <v>536</v>
      </c>
      <c r="M1" s="589" t="s">
        <v>522</v>
      </c>
    </row>
    <row r="2" spans="1:21" ht="15.75" x14ac:dyDescent="0.25">
      <c r="A2" s="607"/>
      <c r="B2" s="589" t="s">
        <v>521</v>
      </c>
      <c r="M2" s="589"/>
    </row>
    <row r="3" spans="1:21" ht="27.75" x14ac:dyDescent="0.25">
      <c r="A3" s="222" t="s">
        <v>145</v>
      </c>
      <c r="B3" s="590" t="s">
        <v>523</v>
      </c>
      <c r="C3" s="590" t="s">
        <v>524</v>
      </c>
      <c r="D3" s="590" t="s">
        <v>531</v>
      </c>
      <c r="E3" s="590" t="s">
        <v>532</v>
      </c>
      <c r="F3" s="590" t="s">
        <v>526</v>
      </c>
      <c r="G3" s="590" t="s">
        <v>527</v>
      </c>
      <c r="H3" s="590" t="s">
        <v>188</v>
      </c>
      <c r="I3" s="590" t="s">
        <v>146</v>
      </c>
      <c r="J3" s="590" t="s">
        <v>147</v>
      </c>
      <c r="K3" s="590" t="s">
        <v>2035</v>
      </c>
      <c r="M3" s="591">
        <v>2014</v>
      </c>
      <c r="N3" s="591">
        <v>2015</v>
      </c>
      <c r="O3" s="591">
        <v>2016</v>
      </c>
      <c r="P3" s="591">
        <v>2017</v>
      </c>
      <c r="Q3" s="591">
        <v>2018</v>
      </c>
      <c r="R3" s="591">
        <v>2019</v>
      </c>
      <c r="S3" s="591">
        <v>2020</v>
      </c>
      <c r="T3" s="591">
        <v>2021</v>
      </c>
      <c r="U3" s="591">
        <v>2022</v>
      </c>
    </row>
    <row r="4" spans="1:21" s="264" customFormat="1" x14ac:dyDescent="0.25">
      <c r="A4" s="608" t="s">
        <v>148</v>
      </c>
      <c r="B4" s="592">
        <v>4.735043862845556E-2</v>
      </c>
      <c r="C4" s="592">
        <v>4.6367396376044479E-2</v>
      </c>
      <c r="D4" s="592">
        <v>1.6935499096708773E-2</v>
      </c>
      <c r="E4" s="592">
        <v>3.7153815475839735E-2</v>
      </c>
      <c r="F4" s="592">
        <v>5.3852051217538666E-2</v>
      </c>
      <c r="G4" s="592">
        <v>2.685055697151828E-2</v>
      </c>
      <c r="H4" s="592">
        <v>2.4413211610051944E-2</v>
      </c>
      <c r="I4" s="592">
        <v>2.513218489155622E-2</v>
      </c>
      <c r="J4" s="592">
        <v>2.7203992066699545E-2</v>
      </c>
      <c r="K4" s="592">
        <v>5.4488769178957508E-2</v>
      </c>
      <c r="M4" s="593">
        <v>100</v>
      </c>
      <c r="N4" s="593">
        <v>101.69354990967088</v>
      </c>
      <c r="O4" s="593">
        <v>105.47185329809788</v>
      </c>
      <c r="P4" s="593">
        <v>111.15172894391577</v>
      </c>
      <c r="Q4" s="593">
        <v>114.13621477440714</v>
      </c>
      <c r="R4" s="593">
        <v>116.92264633806508</v>
      </c>
      <c r="S4" s="593">
        <v>119.86116790384337</v>
      </c>
      <c r="T4" s="593">
        <v>123.752007293334</v>
      </c>
      <c r="U4" s="593">
        <v>130.49510185417316</v>
      </c>
    </row>
    <row r="5" spans="1:21" x14ac:dyDescent="0.25">
      <c r="A5" s="609" t="s">
        <v>35</v>
      </c>
      <c r="B5" s="594">
        <v>3.8473589563373878E-2</v>
      </c>
      <c r="C5" s="594">
        <v>3.3702273142591777E-2</v>
      </c>
      <c r="D5" s="594">
        <v>6.9674735813518573E-4</v>
      </c>
      <c r="E5" s="594">
        <v>1.2770214351658593E-2</v>
      </c>
      <c r="F5" s="594">
        <v>5.0947760671611775E-2</v>
      </c>
      <c r="G5" s="594">
        <v>2.4350389745086298E-2</v>
      </c>
      <c r="H5" s="594">
        <v>2.7876908311792903E-2</v>
      </c>
      <c r="I5" s="594">
        <v>-8.7496790948043968E-3</v>
      </c>
      <c r="J5" s="594">
        <v>4.1617521212116149E-2</v>
      </c>
      <c r="K5" s="594">
        <v>6.1579192867917243E-2</v>
      </c>
      <c r="M5" s="457">
        <v>100</v>
      </c>
      <c r="N5" s="457">
        <v>100.06967473581352</v>
      </c>
      <c r="O5" s="457">
        <v>101.34758593229061</v>
      </c>
      <c r="P5" s="457">
        <v>106.51101848501456</v>
      </c>
      <c r="Q5" s="457">
        <v>109.10460329727076</v>
      </c>
      <c r="R5" s="457">
        <v>112.14610231978331</v>
      </c>
      <c r="S5" s="457">
        <v>111.16485991275211</v>
      </c>
      <c r="T5" s="457">
        <v>115.88202193188131</v>
      </c>
      <c r="U5" s="457">
        <v>123.01794331034884</v>
      </c>
    </row>
    <row r="6" spans="1:21" x14ac:dyDescent="0.25">
      <c r="A6" s="609" t="s">
        <v>37</v>
      </c>
      <c r="B6" s="594">
        <v>7.2713924379518513E-2</v>
      </c>
      <c r="C6" s="594">
        <v>7.2651792472082866E-2</v>
      </c>
      <c r="D6" s="594">
        <v>5.2581081904852223E-2</v>
      </c>
      <c r="E6" s="594">
        <v>6.8162658666331977E-2</v>
      </c>
      <c r="F6" s="594">
        <v>9.0972092871880461E-2</v>
      </c>
      <c r="G6" s="594">
        <v>4.5334516199178942E-2</v>
      </c>
      <c r="H6" s="594">
        <v>3.935100600516761E-2</v>
      </c>
      <c r="I6" s="594">
        <v>2.2716113641862323E-2</v>
      </c>
      <c r="J6" s="594">
        <v>4.1665611365538702E-2</v>
      </c>
      <c r="K6" s="594">
        <v>6.7415544005942296E-2</v>
      </c>
      <c r="M6" s="457">
        <v>100</v>
      </c>
      <c r="N6" s="457">
        <v>105.25810819048522</v>
      </c>
      <c r="O6" s="457">
        <v>112.43278069093711</v>
      </c>
      <c r="P6" s="457">
        <v>122.6610260577968</v>
      </c>
      <c r="Q6" s="457">
        <v>128.22180433062189</v>
      </c>
      <c r="R6" s="457">
        <v>133.26746132282963</v>
      </c>
      <c r="S6" s="457">
        <v>136.29478011900153</v>
      </c>
      <c r="T6" s="457">
        <v>141.97849111376189</v>
      </c>
      <c r="U6" s="457">
        <v>151.55004832933901</v>
      </c>
    </row>
    <row r="7" spans="1:21" x14ac:dyDescent="0.25">
      <c r="A7" s="609" t="s">
        <v>149</v>
      </c>
      <c r="B7" s="594">
        <v>3.8030025922190624E-2</v>
      </c>
      <c r="C7" s="594">
        <v>3.402804146756222E-2</v>
      </c>
      <c r="D7" s="594">
        <v>-3.8434586467577248E-3</v>
      </c>
      <c r="E7" s="594">
        <v>0.11858226423451423</v>
      </c>
      <c r="F7" s="594">
        <v>-0.19630175254825477</v>
      </c>
      <c r="G7" s="594">
        <v>-8.7654800434979308E-2</v>
      </c>
      <c r="H7" s="594">
        <v>-5.5039763809678566E-2</v>
      </c>
      <c r="I7" s="594">
        <v>-5.2456224115615124E-2</v>
      </c>
      <c r="J7" s="594">
        <v>-5.1611437452010911E-2</v>
      </c>
      <c r="K7" s="594">
        <v>-4.3614926456392311E-3</v>
      </c>
      <c r="M7" s="457">
        <v>100</v>
      </c>
      <c r="N7" s="457">
        <v>99.615654135324235</v>
      </c>
      <c r="O7" s="457">
        <v>111.42830395589323</v>
      </c>
      <c r="P7" s="457">
        <v>89.554732605871763</v>
      </c>
      <c r="Q7" s="457">
        <v>81.704830391296142</v>
      </c>
      <c r="R7" s="457">
        <v>77.207815824449355</v>
      </c>
      <c r="S7" s="457">
        <v>73.157785334084906</v>
      </c>
      <c r="T7" s="457">
        <v>69.406552380851565</v>
      </c>
      <c r="U7" s="457">
        <v>69.103836213083312</v>
      </c>
    </row>
    <row r="8" spans="1:21" x14ac:dyDescent="0.25">
      <c r="A8" s="609" t="s">
        <v>39</v>
      </c>
      <c r="B8" s="594">
        <v>2.4136960548894582E-2</v>
      </c>
      <c r="C8" s="594">
        <v>2.1192154351030501E-2</v>
      </c>
      <c r="D8" s="594">
        <v>-1.2913441709312412E-3</v>
      </c>
      <c r="E8" s="594">
        <v>1.1794058937703245E-2</v>
      </c>
      <c r="F8" s="594">
        <v>3.4617234392056551E-2</v>
      </c>
      <c r="G8" s="594">
        <v>5.4219556335343588E-2</v>
      </c>
      <c r="H8" s="594">
        <v>8.9405643117597133E-3</v>
      </c>
      <c r="I8" s="594">
        <v>5.414677146194613E-2</v>
      </c>
      <c r="J8" s="594">
        <v>1.3878002385803612E-2</v>
      </c>
      <c r="K8" s="594">
        <v>3.9638029042129874E-2</v>
      </c>
      <c r="M8" s="457">
        <v>100</v>
      </c>
      <c r="N8" s="457">
        <v>99.870865582906873</v>
      </c>
      <c r="O8" s="457">
        <v>101.04874845775112</v>
      </c>
      <c r="P8" s="457">
        <v>104.54677666813706</v>
      </c>
      <c r="Q8" s="457">
        <v>110.2152565153737</v>
      </c>
      <c r="R8" s="457">
        <v>111.20064310438649</v>
      </c>
      <c r="S8" s="457">
        <v>117.22179891298114</v>
      </c>
      <c r="T8" s="457">
        <v>120.76483042876805</v>
      </c>
      <c r="U8" s="457">
        <v>125.55171028457144</v>
      </c>
    </row>
    <row r="9" spans="1:21" x14ac:dyDescent="0.25">
      <c r="A9" s="609" t="s">
        <v>150</v>
      </c>
      <c r="B9" s="594">
        <v>6.8361562277769794E-2</v>
      </c>
      <c r="C9" s="594">
        <v>8.5249365533878407E-2</v>
      </c>
      <c r="D9" s="594">
        <v>-1.5380680196947938E-2</v>
      </c>
      <c r="E9" s="594">
        <v>5.0281393603313296E-2</v>
      </c>
      <c r="F9" s="594">
        <v>9.0062173744859253E-2</v>
      </c>
      <c r="G9" s="594">
        <v>-0.14891192488405469</v>
      </c>
      <c r="H9" s="594">
        <v>2.1494691580627778E-2</v>
      </c>
      <c r="I9" s="594">
        <v>9.8539488182292079E-2</v>
      </c>
      <c r="J9" s="594">
        <v>-4.281999158383587E-2</v>
      </c>
      <c r="K9" s="594">
        <v>2.6679112552860262E-2</v>
      </c>
      <c r="M9" s="457">
        <v>100</v>
      </c>
      <c r="N9" s="457">
        <v>98.461931980305209</v>
      </c>
      <c r="O9" s="457">
        <v>103.4127351371496</v>
      </c>
      <c r="P9" s="457">
        <v>112.72631085650268</v>
      </c>
      <c r="Q9" s="457">
        <v>95.940018921782553</v>
      </c>
      <c r="R9" s="457">
        <v>98.002220038745861</v>
      </c>
      <c r="S9" s="457">
        <v>107.65930864209224</v>
      </c>
      <c r="T9" s="457">
        <v>103.66504825527284</v>
      </c>
      <c r="U9" s="457">
        <v>106.43073974547295</v>
      </c>
    </row>
    <row r="10" spans="1:21" s="264" customFormat="1" x14ac:dyDescent="0.25">
      <c r="A10" s="610" t="s">
        <v>151</v>
      </c>
      <c r="B10" s="592">
        <v>4.3747620514141605E-2</v>
      </c>
      <c r="C10" s="592">
        <v>1.8885511952227763E-2</v>
      </c>
      <c r="D10" s="592">
        <v>2.3078741034740835E-2</v>
      </c>
      <c r="E10" s="592">
        <v>2.2347355033852656E-2</v>
      </c>
      <c r="F10" s="592">
        <v>6.1347113564335976E-2</v>
      </c>
      <c r="G10" s="592">
        <v>3.1389970047582372E-2</v>
      </c>
      <c r="H10" s="592">
        <v>3.5656497924316577E-2</v>
      </c>
      <c r="I10" s="592">
        <v>9.6542076498642437E-3</v>
      </c>
      <c r="J10" s="592">
        <v>4.5308800140320349E-2</v>
      </c>
      <c r="K10" s="592">
        <v>6.7268030422297675E-2</v>
      </c>
      <c r="M10" s="593">
        <v>100</v>
      </c>
      <c r="N10" s="593">
        <v>102.30787410347408</v>
      </c>
      <c r="O10" s="593">
        <v>104.59418448882312</v>
      </c>
      <c r="P10" s="593">
        <v>111.01073580282805</v>
      </c>
      <c r="Q10" s="593">
        <v>114.4953594746389</v>
      </c>
      <c r="R10" s="593">
        <v>118.57786302209024</v>
      </c>
      <c r="S10" s="593">
        <v>119.72263833438267</v>
      </c>
      <c r="T10" s="593">
        <v>124.75791432947557</v>
      </c>
      <c r="U10" s="593">
        <v>133.15013350601313</v>
      </c>
    </row>
    <row r="11" spans="1:21" x14ac:dyDescent="0.25">
      <c r="A11" s="609" t="s">
        <v>60</v>
      </c>
      <c r="B11" s="594">
        <v>6.6404965793293691E-2</v>
      </c>
      <c r="C11" s="594">
        <v>2.6487855946039751E-2</v>
      </c>
      <c r="D11" s="594">
        <v>6.7626460586989179E-2</v>
      </c>
      <c r="E11" s="595">
        <v>2.8425123426346177E-2</v>
      </c>
      <c r="F11" s="594">
        <v>9.9953945666877653E-2</v>
      </c>
      <c r="G11" s="594">
        <v>5.2809943349368726E-2</v>
      </c>
      <c r="H11" s="594">
        <v>4.318376090376197E-2</v>
      </c>
      <c r="I11" s="594">
        <v>2.3841558892066628E-2</v>
      </c>
      <c r="J11" s="594">
        <v>-1.3010592587923586E-2</v>
      </c>
      <c r="K11" s="594">
        <v>8.7804436975517985E-2</v>
      </c>
      <c r="M11" s="457">
        <v>100</v>
      </c>
      <c r="N11" s="457">
        <v>106.76264605869892</v>
      </c>
      <c r="O11" s="457">
        <v>109.79738745024075</v>
      </c>
      <c r="P11" s="457">
        <v>120.77206954980723</v>
      </c>
      <c r="Q11" s="457">
        <v>127.15003570091856</v>
      </c>
      <c r="R11" s="457">
        <v>132.64085244153182</v>
      </c>
      <c r="S11" s="457">
        <v>135.80321713651051</v>
      </c>
      <c r="T11" s="457">
        <v>134.1453666787431</v>
      </c>
      <c r="U11" s="457">
        <v>145.92392507284455</v>
      </c>
    </row>
    <row r="12" spans="1:21" x14ac:dyDescent="0.25">
      <c r="A12" s="611" t="s">
        <v>152</v>
      </c>
      <c r="B12" s="594">
        <v>0.11790932886895478</v>
      </c>
      <c r="C12" s="594">
        <v>1.8453191068569907E-2</v>
      </c>
      <c r="D12" s="594">
        <v>0.12550381157614376</v>
      </c>
      <c r="E12" s="595">
        <v>2.1144123392120129E-2</v>
      </c>
      <c r="F12" s="594">
        <v>0.10101855449473729</v>
      </c>
      <c r="G12" s="594">
        <v>6.7934709072154931E-2</v>
      </c>
      <c r="H12" s="594">
        <v>8.3464965616494746E-2</v>
      </c>
      <c r="I12" s="594">
        <v>4.3310710880650527E-2</v>
      </c>
      <c r="J12" s="594">
        <v>-0.60167265204611176</v>
      </c>
      <c r="K12" s="594">
        <v>9.5442180204949434E-2</v>
      </c>
      <c r="M12" s="457">
        <v>100</v>
      </c>
      <c r="N12" s="457">
        <v>112.55038115761438</v>
      </c>
      <c r="O12" s="457">
        <v>114.93016030464113</v>
      </c>
      <c r="P12" s="457">
        <v>126.54023896646441</v>
      </c>
      <c r="Q12" s="457">
        <v>135.13671328657213</v>
      </c>
      <c r="R12" s="457">
        <v>146.41589441456199</v>
      </c>
      <c r="S12" s="457">
        <v>152.75727088588295</v>
      </c>
      <c r="T12" s="457">
        <v>60.839163168220892</v>
      </c>
      <c r="U12" s="457">
        <v>66.645785542840557</v>
      </c>
    </row>
    <row r="13" spans="1:21" x14ac:dyDescent="0.25">
      <c r="A13" s="611" t="s">
        <v>153</v>
      </c>
      <c r="B13" s="594">
        <v>-2.0225719842998924E-2</v>
      </c>
      <c r="C13" s="594">
        <v>4.1907560181262626E-2</v>
      </c>
      <c r="D13" s="594">
        <v>-3.9362859796552518E-2</v>
      </c>
      <c r="E13" s="594">
        <v>4.3726351483461379E-2</v>
      </c>
      <c r="F13" s="594">
        <v>9.7765046742561479E-2</v>
      </c>
      <c r="G13" s="594">
        <v>2.1620362083114131E-2</v>
      </c>
      <c r="H13" s="594">
        <v>-4.3647978193036119E-2</v>
      </c>
      <c r="I13" s="594">
        <v>-2.3705119126713026E-2</v>
      </c>
      <c r="J13" s="594">
        <v>1.5232745881711369</v>
      </c>
      <c r="K13" s="594">
        <v>8.4662011677207882E-2</v>
      </c>
      <c r="M13" s="457">
        <v>100</v>
      </c>
      <c r="N13" s="457">
        <v>96.063714020344747</v>
      </c>
      <c r="O13" s="457">
        <v>100.26422974440506</v>
      </c>
      <c r="P13" s="457">
        <v>110.06656685197375</v>
      </c>
      <c r="Q13" s="457">
        <v>112.44624588055871</v>
      </c>
      <c r="R13" s="457">
        <v>107.53819459247531</v>
      </c>
      <c r="S13" s="457">
        <v>104.98898887898903</v>
      </c>
      <c r="T13" s="457">
        <v>265.23509100457341</v>
      </c>
      <c r="U13" s="457">
        <v>287.69042737640791</v>
      </c>
    </row>
    <row r="14" spans="1:21" x14ac:dyDescent="0.25">
      <c r="A14" s="611"/>
      <c r="B14" s="594"/>
      <c r="C14" s="594"/>
      <c r="D14" s="594"/>
      <c r="E14" s="594"/>
      <c r="F14" s="594"/>
      <c r="G14" s="594"/>
      <c r="H14" s="594"/>
      <c r="I14" s="594"/>
      <c r="J14" s="594"/>
      <c r="K14" s="594">
        <v>0.10298498169552772</v>
      </c>
      <c r="M14" s="457"/>
      <c r="N14" s="457"/>
      <c r="O14" s="457"/>
      <c r="P14" s="457"/>
      <c r="Q14" s="457"/>
      <c r="R14" s="457"/>
      <c r="S14" s="457"/>
      <c r="T14" s="457"/>
      <c r="U14" s="457"/>
    </row>
    <row r="15" spans="1:21" x14ac:dyDescent="0.25">
      <c r="A15" s="609" t="s">
        <v>154</v>
      </c>
      <c r="B15" s="594">
        <v>5.297615688778734E-3</v>
      </c>
      <c r="C15" s="594">
        <v>-1.0683294823097933E-2</v>
      </c>
      <c r="D15" s="594">
        <v>-6.741033300886512E-2</v>
      </c>
      <c r="E15" s="595">
        <v>1.0140836870304648E-2</v>
      </c>
      <c r="F15" s="594">
        <v>-4.7808104318807221E-3</v>
      </c>
      <c r="G15" s="594">
        <v>-1.1165252930250058E-2</v>
      </c>
      <c r="H15" s="594">
        <v>1.0835665795405625E-2</v>
      </c>
      <c r="I15" s="594">
        <v>-2.2933159258852198E-3</v>
      </c>
      <c r="J15" s="594">
        <v>0.14383690930911031</v>
      </c>
      <c r="K15" s="594">
        <v>1.6645564136872348E-3</v>
      </c>
      <c r="M15" s="457">
        <v>100</v>
      </c>
      <c r="N15" s="457">
        <v>93.258966699113486</v>
      </c>
      <c r="O15" s="457">
        <v>94.204690667102369</v>
      </c>
      <c r="P15" s="457">
        <v>93.754315899228985</v>
      </c>
      <c r="Q15" s="457">
        <v>92.707525248911523</v>
      </c>
      <c r="R15" s="457">
        <v>93.712073009227851</v>
      </c>
      <c r="S15" s="457">
        <v>93.49716161974807</v>
      </c>
      <c r="T15" s="457">
        <v>106.945504376307</v>
      </c>
      <c r="U15" s="457">
        <v>107.1235212015316</v>
      </c>
    </row>
    <row r="16" spans="1:21" x14ac:dyDescent="0.25">
      <c r="A16" s="611" t="s">
        <v>155</v>
      </c>
      <c r="B16" s="594">
        <v>2.454872945818054E-2</v>
      </c>
      <c r="C16" s="594">
        <v>-1.018642824170235E-2</v>
      </c>
      <c r="D16" s="594">
        <v>-8.7155705674179518E-2</v>
      </c>
      <c r="E16" s="595">
        <v>2.964035383529029E-2</v>
      </c>
      <c r="F16" s="594">
        <v>-2.1905075104929672E-2</v>
      </c>
      <c r="G16" s="594">
        <v>-1.4474574788080563E-2</v>
      </c>
      <c r="H16" s="594">
        <v>-9.4308909637410565E-3</v>
      </c>
      <c r="I16" s="594">
        <v>-1.2220008383982628E-2</v>
      </c>
      <c r="J16" s="594">
        <v>-4.9087722346757845E-3</v>
      </c>
      <c r="K16" s="594">
        <v>-9.8395183243223938E-3</v>
      </c>
      <c r="M16" s="457">
        <v>100</v>
      </c>
      <c r="N16" s="457">
        <v>91.284429432582044</v>
      </c>
      <c r="O16" s="457">
        <v>93.99013222061636</v>
      </c>
      <c r="P16" s="457">
        <v>91.931271315201485</v>
      </c>
      <c r="Q16" s="457">
        <v>90.600605253186274</v>
      </c>
      <c r="R16" s="457">
        <v>89.746160823794526</v>
      </c>
      <c r="S16" s="457">
        <v>88.649461986097506</v>
      </c>
      <c r="T16" s="457">
        <v>88.214301968481209</v>
      </c>
      <c r="U16" s="457">
        <v>87.34631572779503</v>
      </c>
    </row>
    <row r="17" spans="1:21" x14ac:dyDescent="0.25">
      <c r="A17" s="611" t="s">
        <v>156</v>
      </c>
      <c r="B17" s="594">
        <v>-0.1185606492195721</v>
      </c>
      <c r="C17" s="594">
        <v>0.12840429551154653</v>
      </c>
      <c r="D17" s="594">
        <v>2.4511234124372727E-2</v>
      </c>
      <c r="E17" s="594">
        <v>-8.8725986276864011E-2</v>
      </c>
      <c r="F17" s="594">
        <v>1.4159672350087438</v>
      </c>
      <c r="G17" s="594">
        <v>9.5951573473705531E-2</v>
      </c>
      <c r="H17" s="594">
        <v>5.2197557059806776E-2</v>
      </c>
      <c r="I17" s="594">
        <v>6.7136292876625259E-2</v>
      </c>
      <c r="J17" s="594">
        <v>0.17002444296868302</v>
      </c>
      <c r="K17" s="594">
        <v>-1.1576361930763279E-2</v>
      </c>
      <c r="M17" s="457">
        <v>100</v>
      </c>
      <c r="N17" s="457">
        <v>102.45112341243727</v>
      </c>
      <c r="O17" s="457">
        <v>93.361046442496061</v>
      </c>
      <c r="P17" s="457">
        <v>225.55722923120013</v>
      </c>
      <c r="Q17" s="457">
        <v>247.19980028430305</v>
      </c>
      <c r="R17" s="457">
        <v>260.1030259648158</v>
      </c>
      <c r="S17" s="457">
        <v>277.56537889408611</v>
      </c>
      <c r="T17" s="457">
        <v>324.75827782794454</v>
      </c>
      <c r="U17" s="457">
        <v>320.99875846379689</v>
      </c>
    </row>
    <row r="18" spans="1:21" x14ac:dyDescent="0.25">
      <c r="A18" s="611" t="s">
        <v>157</v>
      </c>
      <c r="B18" s="594">
        <v>-7.4404269092970154E-2</v>
      </c>
      <c r="C18" s="594">
        <v>-1.6047036978736551E-2</v>
      </c>
      <c r="D18" s="594">
        <v>6.1726252729448206E-3</v>
      </c>
      <c r="E18" s="594">
        <v>-7.1995950898901429E-2</v>
      </c>
      <c r="F18" s="594">
        <v>4.4010627996521556E-2</v>
      </c>
      <c r="G18" s="594">
        <v>-2.1106780894777355E-3</v>
      </c>
      <c r="H18" s="594">
        <v>9.8527763424024473E-2</v>
      </c>
      <c r="I18" s="594">
        <v>3.3542284834047642E-2</v>
      </c>
      <c r="J18" s="594">
        <v>0.71265190063425732</v>
      </c>
      <c r="K18" s="594">
        <v>2.7832098804978278E-2</v>
      </c>
      <c r="M18" s="457">
        <v>100</v>
      </c>
      <c r="N18" s="457">
        <v>100.61726252729449</v>
      </c>
      <c r="O18" s="457">
        <v>93.373227034797523</v>
      </c>
      <c r="P18" s="457">
        <v>97.482641394660746</v>
      </c>
      <c r="Q18" s="457">
        <v>97.276886919364614</v>
      </c>
      <c r="R18" s="457">
        <v>106.86136102038135</v>
      </c>
      <c r="S18" s="457">
        <v>110.44573522948097</v>
      </c>
      <c r="T18" s="457">
        <v>189.15509835771854</v>
      </c>
      <c r="U18" s="457">
        <v>194.41968174467596</v>
      </c>
    </row>
    <row r="19" spans="1:21" x14ac:dyDescent="0.25">
      <c r="A19" s="609" t="s">
        <v>158</v>
      </c>
      <c r="B19" s="594">
        <v>4.3817757067315721E-2</v>
      </c>
      <c r="C19" s="594">
        <v>6.4181047253602408E-2</v>
      </c>
      <c r="D19" s="594">
        <v>7.2001526587392117E-2</v>
      </c>
      <c r="E19" s="594">
        <v>-6.7345785451248807E-2</v>
      </c>
      <c r="F19" s="594">
        <v>9.5604630111758127E-2</v>
      </c>
      <c r="G19" s="594">
        <v>5.1776817938697484E-2</v>
      </c>
      <c r="H19" s="594">
        <v>7.4444038670763657E-2</v>
      </c>
      <c r="I19" s="594">
        <v>9.674230643207693E-2</v>
      </c>
      <c r="J19" s="594">
        <v>4.0042956478840042E-2</v>
      </c>
      <c r="K19" s="594">
        <v>6.8232163316448435E-2</v>
      </c>
      <c r="M19" s="457">
        <v>100</v>
      </c>
      <c r="N19" s="457">
        <v>107.20015265873921</v>
      </c>
      <c r="O19" s="457">
        <v>99.980674177442637</v>
      </c>
      <c r="P19" s="457">
        <v>109.53928955050125</v>
      </c>
      <c r="Q19" s="457">
        <v>115.21088540269183</v>
      </c>
      <c r="R19" s="457">
        <v>123.78764901090274</v>
      </c>
      <c r="S19" s="457">
        <v>135.76315168402186</v>
      </c>
      <c r="T19" s="457">
        <v>141.1995096583353</v>
      </c>
      <c r="U19" s="457">
        <v>150.83385766154527</v>
      </c>
    </row>
    <row r="20" spans="1:21" x14ac:dyDescent="0.25">
      <c r="A20" s="609" t="s">
        <v>94</v>
      </c>
      <c r="B20" s="594">
        <v>6.7892606434450942E-2</v>
      </c>
      <c r="C20" s="594">
        <v>5.3581999390873714E-2</v>
      </c>
      <c r="D20" s="594">
        <v>6.3905147654200745E-2</v>
      </c>
      <c r="E20" s="594">
        <v>4.542760474893992E-2</v>
      </c>
      <c r="F20" s="594">
        <v>4.4085034375021204E-2</v>
      </c>
      <c r="G20" s="594">
        <v>6.2178872330108437E-2</v>
      </c>
      <c r="H20" s="594">
        <v>4.2958005474720506E-2</v>
      </c>
      <c r="I20" s="594">
        <v>-5.6373603559545904E-2</v>
      </c>
      <c r="J20" s="594">
        <v>8.9002373357900399E-2</v>
      </c>
      <c r="K20" s="594">
        <v>0.11307062756701858</v>
      </c>
      <c r="M20" s="457">
        <v>100</v>
      </c>
      <c r="N20" s="457">
        <v>106.39051476542008</v>
      </c>
      <c r="O20" s="457">
        <v>111.22358101921984</v>
      </c>
      <c r="P20" s="457">
        <v>116.1268764117651</v>
      </c>
      <c r="Q20" s="457">
        <v>123.34751463426652</v>
      </c>
      <c r="R20" s="457">
        <v>128.64627784321851</v>
      </c>
      <c r="S20" s="457">
        <v>121.39402357667372</v>
      </c>
      <c r="T20" s="457">
        <v>132.19837983879455</v>
      </c>
      <c r="U20" s="457">
        <v>147.14613361051013</v>
      </c>
    </row>
    <row r="21" spans="1:21" x14ac:dyDescent="0.25">
      <c r="A21" s="612" t="s">
        <v>159</v>
      </c>
      <c r="B21" s="594">
        <v>7.3703006300013474E-2</v>
      </c>
      <c r="C21" s="594">
        <v>7.5415639994640848E-2</v>
      </c>
      <c r="D21" s="594">
        <v>9.9535208090105964E-2</v>
      </c>
      <c r="E21" s="594">
        <v>0.1019680147597215</v>
      </c>
      <c r="F21" s="594">
        <v>3.8966162468106136E-2</v>
      </c>
      <c r="G21" s="594">
        <v>-8.2669836284218645E-2</v>
      </c>
      <c r="H21" s="594">
        <v>3.574310090982169E-2</v>
      </c>
      <c r="I21" s="594">
        <v>-8.145217264331861E-2</v>
      </c>
      <c r="J21" s="594">
        <v>7.8497681060151647E-2</v>
      </c>
      <c r="K21" s="594">
        <v>0.18011132117138406</v>
      </c>
      <c r="M21" s="457">
        <v>100</v>
      </c>
      <c r="N21" s="457">
        <v>109.9535208090106</v>
      </c>
      <c r="O21" s="457">
        <v>121.16526304174714</v>
      </c>
      <c r="P21" s="457">
        <v>125.88660836692267</v>
      </c>
      <c r="Q21" s="457">
        <v>115.47958306285362</v>
      </c>
      <c r="R21" s="457">
        <v>119.60718145329334</v>
      </c>
      <c r="S21" s="457">
        <v>109.86491666017895</v>
      </c>
      <c r="T21" s="457">
        <v>118.48905784786982</v>
      </c>
      <c r="U21" s="457">
        <v>139.8302786012022</v>
      </c>
    </row>
    <row r="22" spans="1:21" s="264" customFormat="1" x14ac:dyDescent="0.25">
      <c r="A22" s="94" t="s">
        <v>160</v>
      </c>
      <c r="B22" s="592">
        <v>2.9959698729032036E-2</v>
      </c>
      <c r="C22" s="592">
        <v>-8.8063005955328677E-2</v>
      </c>
      <c r="D22" s="592">
        <v>5.1080950194846375E-2</v>
      </c>
      <c r="E22" s="592">
        <v>-4.4302896171237505E-2</v>
      </c>
      <c r="F22" s="592">
        <v>9.796124114970306E-2</v>
      </c>
      <c r="G22" s="592">
        <v>5.2674583836055833E-2</v>
      </c>
      <c r="H22" s="592">
        <v>8.7081278803027962E-2</v>
      </c>
      <c r="I22" s="592">
        <v>-5.7058187986426034E-2</v>
      </c>
      <c r="J22" s="592">
        <v>8.7026084733545117E-2</v>
      </c>
      <c r="K22" s="592">
        <v>0.12414374138402717</v>
      </c>
      <c r="M22" s="593">
        <v>100</v>
      </c>
      <c r="N22" s="593">
        <v>105.10809501948464</v>
      </c>
      <c r="O22" s="593">
        <v>100.45150199907984</v>
      </c>
      <c r="P22" s="593">
        <v>110.29185581026158</v>
      </c>
      <c r="Q22" s="593">
        <v>116.10143341557338</v>
      </c>
      <c r="R22" s="593">
        <v>126.21169470826611</v>
      </c>
      <c r="S22" s="593">
        <v>119.01028410551645</v>
      </c>
      <c r="T22" s="593">
        <v>129.36728317424641</v>
      </c>
      <c r="U22" s="593">
        <v>145.42742172018427</v>
      </c>
    </row>
    <row r="23" spans="1:21" x14ac:dyDescent="0.25">
      <c r="A23" s="95" t="s">
        <v>161</v>
      </c>
      <c r="B23" s="594">
        <v>3.9154670591544871E-2</v>
      </c>
      <c r="C23" s="594">
        <v>-0.1641208678381213</v>
      </c>
      <c r="D23" s="594">
        <v>5.3466294054220764E-3</v>
      </c>
      <c r="E23" s="594">
        <v>-7.3209441205182024E-2</v>
      </c>
      <c r="F23" s="594">
        <v>0.12011497225928114</v>
      </c>
      <c r="G23" s="594">
        <v>1.6052069363383659E-3</v>
      </c>
      <c r="H23" s="594">
        <v>0.12462061607618691</v>
      </c>
      <c r="I23" s="594">
        <v>-3.5083393362456028E-2</v>
      </c>
      <c r="J23" s="594">
        <v>4.9323869659394282E-2</v>
      </c>
      <c r="K23" s="594">
        <v>0.21225471602722568</v>
      </c>
      <c r="M23" s="457">
        <v>100</v>
      </c>
      <c r="N23" s="457">
        <v>100.5346629405422</v>
      </c>
      <c r="O23" s="457">
        <v>93.174576444913782</v>
      </c>
      <c r="P23" s="457">
        <v>104.36623810986487</v>
      </c>
      <c r="Q23" s="457">
        <v>104.53376751919836</v>
      </c>
      <c r="R23" s="457">
        <v>117.56083002820576</v>
      </c>
      <c r="S23" s="457">
        <v>113.43639718430939</v>
      </c>
      <c r="T23" s="457">
        <v>119.03151925365954</v>
      </c>
      <c r="U23" s="457">
        <v>144.29652057113429</v>
      </c>
    </row>
    <row r="24" spans="1:21" s="264" customFormat="1" ht="25.5" x14ac:dyDescent="0.25">
      <c r="A24" s="96" t="s">
        <v>162</v>
      </c>
      <c r="B24" s="592">
        <v>4.7409676079483987E-2</v>
      </c>
      <c r="C24" s="592">
        <v>-7.0733587024148448E-2</v>
      </c>
      <c r="D24" s="592">
        <v>-8.1864707691077343E-2</v>
      </c>
      <c r="E24" s="592">
        <v>-1.732689209739291E-2</v>
      </c>
      <c r="F24" s="592">
        <v>7.475315272155747E-2</v>
      </c>
      <c r="G24" s="592">
        <v>7.8369375708166711E-2</v>
      </c>
      <c r="H24" s="592">
        <v>0.18076868620871189</v>
      </c>
      <c r="I24" s="592">
        <v>-6.9215316737653132E-2</v>
      </c>
      <c r="J24" s="592">
        <v>3.2863934193172462E-2</v>
      </c>
      <c r="K24" s="592">
        <v>7.5699490101780231E-2</v>
      </c>
      <c r="M24" s="593">
        <v>100</v>
      </c>
      <c r="N24" s="593">
        <v>91.813529230892271</v>
      </c>
      <c r="O24" s="593">
        <v>90.222686116827774</v>
      </c>
      <c r="P24" s="593">
        <v>96.967116351068142</v>
      </c>
      <c r="Q24" s="593">
        <v>104.56636872372252</v>
      </c>
      <c r="R24" s="593">
        <v>123.46869381952558</v>
      </c>
      <c r="S24" s="593">
        <v>114.9227690696228</v>
      </c>
      <c r="T24" s="593">
        <v>118.69958338962404</v>
      </c>
      <c r="U24" s="593">
        <v>127.68508132751232</v>
      </c>
    </row>
    <row r="25" spans="1:21" x14ac:dyDescent="0.25">
      <c r="A25" s="97" t="s">
        <v>109</v>
      </c>
      <c r="B25" s="594">
        <v>3.3353477992511094E-2</v>
      </c>
      <c r="C25" s="594">
        <v>-9.1044898134945207E-2</v>
      </c>
      <c r="D25" s="594">
        <v>-0.1136472331147973</v>
      </c>
      <c r="E25" s="594">
        <v>-2.8956185876711227E-2</v>
      </c>
      <c r="F25" s="594">
        <v>0.10965752953128427</v>
      </c>
      <c r="G25" s="594">
        <v>0.11072207852114402</v>
      </c>
      <c r="H25" s="594">
        <v>0.19033683585221017</v>
      </c>
      <c r="I25" s="594">
        <v>-0.10180511520108848</v>
      </c>
      <c r="J25" s="594">
        <v>6.1622730576953444E-2</v>
      </c>
      <c r="K25" s="594">
        <v>4.886683879867304E-2</v>
      </c>
      <c r="M25" s="457">
        <v>100</v>
      </c>
      <c r="N25" s="457">
        <v>88.635276688520264</v>
      </c>
      <c r="O25" s="457">
        <v>86.068737141493742</v>
      </c>
      <c r="P25" s="457">
        <v>95.506822226307435</v>
      </c>
      <c r="Q25" s="457">
        <v>106.08153609615358</v>
      </c>
      <c r="R25" s="457">
        <v>126.27276001903748</v>
      </c>
      <c r="S25" s="457">
        <v>113.41754713853997</v>
      </c>
      <c r="T25" s="457">
        <v>120.40664608855714</v>
      </c>
      <c r="U25" s="457">
        <v>126.29053825325553</v>
      </c>
    </row>
    <row r="26" spans="1:21" x14ac:dyDescent="0.25">
      <c r="A26" s="97" t="s">
        <v>163</v>
      </c>
      <c r="B26" s="594">
        <v>9.9673876538318273E-2</v>
      </c>
      <c r="C26" s="594">
        <v>-4.3086206885710743E-2</v>
      </c>
      <c r="D26" s="594">
        <v>-4.0537959661821055E-2</v>
      </c>
      <c r="E26" s="594">
        <v>3.2653180812658666E-2</v>
      </c>
      <c r="F26" s="594">
        <v>-3.2033662779195837E-2</v>
      </c>
      <c r="G26" s="594">
        <v>5.3330999813574698E-2</v>
      </c>
      <c r="H26" s="594">
        <v>0.15236545232187515</v>
      </c>
      <c r="I26" s="594">
        <v>7.8675728855663207E-2</v>
      </c>
      <c r="J26" s="594">
        <v>-6.1946161722451598E-2</v>
      </c>
      <c r="K26" s="594">
        <v>9.7968352832441319E-2</v>
      </c>
      <c r="M26" s="457">
        <v>100</v>
      </c>
      <c r="N26" s="457">
        <v>95.946204033817892</v>
      </c>
      <c r="O26" s="457">
        <v>99.079152782422383</v>
      </c>
      <c r="P26" s="457">
        <v>95.905284613741841</v>
      </c>
      <c r="Q26" s="457">
        <v>101.02000932959814</v>
      </c>
      <c r="R26" s="457">
        <v>116.4119687446624</v>
      </c>
      <c r="S26" s="457">
        <v>125.5707652331714</v>
      </c>
      <c r="T26" s="457">
        <v>117.79213830242536</v>
      </c>
      <c r="U26" s="457">
        <v>129.33204006852509</v>
      </c>
    </row>
    <row r="27" spans="1:21" x14ac:dyDescent="0.25">
      <c r="A27" s="97" t="s">
        <v>164</v>
      </c>
      <c r="B27" s="594">
        <v>6.6094607318763821E-2</v>
      </c>
      <c r="C27" s="594">
        <v>5.2440009731680837E-2</v>
      </c>
      <c r="D27" s="594">
        <v>9.0562424785429307E-2</v>
      </c>
      <c r="E27" s="594">
        <v>-3.6255014270197949E-2</v>
      </c>
      <c r="F27" s="594">
        <v>6.1862818799314434E-2</v>
      </c>
      <c r="G27" s="594">
        <v>-9.9061269984957123E-2</v>
      </c>
      <c r="H27" s="594">
        <v>0.16098796987778807</v>
      </c>
      <c r="I27" s="594">
        <v>-0.10394928520883528</v>
      </c>
      <c r="J27" s="594">
        <v>2.7472643293610766E-2</v>
      </c>
      <c r="K27" s="594">
        <v>0.26608346082659984</v>
      </c>
      <c r="M27" s="457">
        <v>100</v>
      </c>
      <c r="N27" s="457">
        <v>109.05624247854293</v>
      </c>
      <c r="O27" s="457">
        <v>105.10240685122919</v>
      </c>
      <c r="P27" s="457">
        <v>111.60433800163861</v>
      </c>
      <c r="Q27" s="457">
        <v>100.54867054336587</v>
      </c>
      <c r="R27" s="457">
        <v>116.73579688805289</v>
      </c>
      <c r="S27" s="457">
        <v>104.60119424325602</v>
      </c>
      <c r="T27" s="457">
        <v>107.47486554078668</v>
      </c>
      <c r="U27" s="457">
        <v>136.07214971575269</v>
      </c>
    </row>
    <row r="28" spans="1:21" s="264" customFormat="1" x14ac:dyDescent="0.25">
      <c r="A28" s="95" t="s">
        <v>165</v>
      </c>
      <c r="B28" s="592">
        <v>6.017912549066029E-3</v>
      </c>
      <c r="C28" s="592">
        <v>6.9243254021990719E-2</v>
      </c>
      <c r="D28" s="592">
        <v>1.5739779438701751E-2</v>
      </c>
      <c r="E28" s="592">
        <v>-9.8920289097899627E-2</v>
      </c>
      <c r="F28" s="592">
        <v>3.1452216251179665E-2</v>
      </c>
      <c r="G28" s="592">
        <v>8.9580089464397439E-2</v>
      </c>
      <c r="H28" s="592">
        <v>0.16886721193505139</v>
      </c>
      <c r="I28" s="592">
        <v>-4.3773213712450354E-2</v>
      </c>
      <c r="J28" s="592">
        <v>0.11566607361517667</v>
      </c>
      <c r="K28" s="592">
        <v>1.9629187594610409E-2</v>
      </c>
      <c r="M28" s="593">
        <v>100</v>
      </c>
      <c r="N28" s="593">
        <v>101.57397794387018</v>
      </c>
      <c r="O28" s="593">
        <v>91.526250680838857</v>
      </c>
      <c r="P28" s="593">
        <v>94.404954109912282</v>
      </c>
      <c r="Q28" s="593">
        <v>102.86175834496056</v>
      </c>
      <c r="R28" s="593">
        <v>120.23173669141106</v>
      </c>
      <c r="S28" s="593">
        <v>114.96880718619886</v>
      </c>
      <c r="T28" s="593">
        <v>128.26679770164679</v>
      </c>
      <c r="U28" s="593">
        <v>130.78457073589237</v>
      </c>
    </row>
    <row r="29" spans="1:21" x14ac:dyDescent="0.25">
      <c r="A29" s="97" t="s">
        <v>124</v>
      </c>
      <c r="B29" s="594">
        <v>2.7082991274984147E-2</v>
      </c>
      <c r="C29" s="594">
        <v>0.13420469550047787</v>
      </c>
      <c r="D29" s="594">
        <v>-0.10470676429901327</v>
      </c>
      <c r="E29" s="594">
        <v>-5.2585743533638429E-2</v>
      </c>
      <c r="F29" s="594">
        <v>-1.527421612588642E-2</v>
      </c>
      <c r="G29" s="594">
        <v>0.11715988376109232</v>
      </c>
      <c r="H29" s="594">
        <v>0.12720578418134898</v>
      </c>
      <c r="I29" s="594">
        <v>8.0190519225977974E-2</v>
      </c>
      <c r="J29" s="594">
        <v>0.18769718918433087</v>
      </c>
      <c r="K29" s="594">
        <v>-0.15472571435599658</v>
      </c>
      <c r="M29" s="457">
        <v>100</v>
      </c>
      <c r="N29" s="457">
        <v>89.529323570098668</v>
      </c>
      <c r="O29" s="457">
        <v>84.821357522101323</v>
      </c>
      <c r="P29" s="457">
        <v>83.525777775217662</v>
      </c>
      <c r="Q29" s="457">
        <v>93.311648190416989</v>
      </c>
      <c r="R29" s="457">
        <v>105.18142957173313</v>
      </c>
      <c r="S29" s="457">
        <v>113.61598302202104</v>
      </c>
      <c r="T29" s="457">
        <v>134.94138368166904</v>
      </c>
      <c r="U29" s="457">
        <v>114.06248169533617</v>
      </c>
    </row>
    <row r="30" spans="1:21" x14ac:dyDescent="0.25">
      <c r="A30" s="97" t="s">
        <v>166</v>
      </c>
      <c r="B30" s="594">
        <v>2.6894931464253924E-2</v>
      </c>
      <c r="C30" s="594">
        <v>6.1872642246722842E-2</v>
      </c>
      <c r="D30" s="594">
        <v>6.3243787789020178E-3</v>
      </c>
      <c r="E30" s="594">
        <v>-7.6542184803285007E-2</v>
      </c>
      <c r="F30" s="594">
        <v>-1.0184068639352839E-3</v>
      </c>
      <c r="G30" s="594">
        <v>0.18881788502746466</v>
      </c>
      <c r="H30" s="594">
        <v>0.17134862931348471</v>
      </c>
      <c r="I30" s="594">
        <v>-7.2012883052703591E-2</v>
      </c>
      <c r="J30" s="594">
        <v>0.1110490541480349</v>
      </c>
      <c r="K30" s="594">
        <v>9.8379433579916187E-2</v>
      </c>
      <c r="M30" s="457">
        <v>100</v>
      </c>
      <c r="N30" s="457">
        <v>100.6324378778902</v>
      </c>
      <c r="O30" s="457">
        <v>92.929811220635628</v>
      </c>
      <c r="P30" s="457">
        <v>92.835170863024317</v>
      </c>
      <c r="Q30" s="457">
        <v>110.36411148154387</v>
      </c>
      <c r="R30" s="457">
        <v>129.27485070930703</v>
      </c>
      <c r="S30" s="457">
        <v>119.96539600352199</v>
      </c>
      <c r="T30" s="457">
        <v>133.28743976020755</v>
      </c>
      <c r="U30" s="457">
        <v>146.40018258713397</v>
      </c>
    </row>
    <row r="31" spans="1:21" x14ac:dyDescent="0.25">
      <c r="A31" s="98" t="s">
        <v>167</v>
      </c>
      <c r="B31" s="594">
        <v>-4.5996463057664139E-2</v>
      </c>
      <c r="C31" s="594">
        <v>2.63338374820834E-2</v>
      </c>
      <c r="D31" s="594">
        <v>0.15445739889230925</v>
      </c>
      <c r="E31" s="594">
        <v>-0.17229349082356205</v>
      </c>
      <c r="F31" s="594">
        <v>0.13369545797572213</v>
      </c>
      <c r="G31" s="594">
        <v>-9.6171778279192877E-2</v>
      </c>
      <c r="H31" s="594">
        <v>0.20278559482175407</v>
      </c>
      <c r="I31" s="594">
        <v>-9.342997203214265E-2</v>
      </c>
      <c r="J31" s="594">
        <v>4.9771421929970527E-2</v>
      </c>
      <c r="K31" s="594">
        <v>4.6242127341588279E-2</v>
      </c>
      <c r="M31" s="457">
        <v>100</v>
      </c>
      <c r="N31" s="457">
        <v>115.44573988923092</v>
      </c>
      <c r="O31" s="457">
        <v>95.555190363006389</v>
      </c>
      <c r="P31" s="457">
        <v>108.33048530054583</v>
      </c>
      <c r="Q31" s="457">
        <v>97.91214988734437</v>
      </c>
      <c r="R31" s="457">
        <v>117.76732344252623</v>
      </c>
      <c r="S31" s="457">
        <v>106.7643257069907</v>
      </c>
      <c r="T31" s="457">
        <v>112.07813800882214</v>
      </c>
      <c r="U31" s="457">
        <v>117.2608695388342</v>
      </c>
    </row>
    <row r="32" spans="1:21" x14ac:dyDescent="0.25">
      <c r="A32" s="96" t="s">
        <v>168</v>
      </c>
      <c r="B32" s="594">
        <v>4.7369624449089098E-2</v>
      </c>
      <c r="C32" s="594">
        <v>8.4392894779079519E-3</v>
      </c>
      <c r="D32" s="594">
        <v>-1.2134328458369592E-2</v>
      </c>
      <c r="E32" s="594">
        <v>2.2658591446986787E-2</v>
      </c>
      <c r="F32" s="594">
        <v>5.9195599834929613E-2</v>
      </c>
      <c r="G32" s="594">
        <v>4.0215251936361884E-2</v>
      </c>
      <c r="H32" s="594">
        <v>6.6461718036236128E-2</v>
      </c>
      <c r="I32" s="594">
        <v>-2.9601245400281417E-3</v>
      </c>
      <c r="J32" s="594">
        <v>3.2573159268613372E-2</v>
      </c>
      <c r="K32" s="594">
        <v>6.0386316738269219E-2</v>
      </c>
      <c r="M32" s="457">
        <v>100</v>
      </c>
      <c r="N32" s="457">
        <v>98.786567154163038</v>
      </c>
      <c r="O32" s="457">
        <v>101.02493161975954</v>
      </c>
      <c r="P32" s="457">
        <v>107.00516304527396</v>
      </c>
      <c r="Q32" s="457">
        <v>111.30840263563114</v>
      </c>
      <c r="R32" s="457">
        <v>118.7061503066643</v>
      </c>
      <c r="S32" s="457">
        <v>118.35476531808928</v>
      </c>
      <c r="T32" s="457">
        <v>122.20995393899476</v>
      </c>
      <c r="U32" s="457">
        <v>129.58976292612419</v>
      </c>
    </row>
    <row r="33" spans="1:21" x14ac:dyDescent="0.25">
      <c r="A33" s="95" t="s">
        <v>169</v>
      </c>
      <c r="B33" s="594">
        <v>3.9209311291548365E-2</v>
      </c>
      <c r="C33" s="594">
        <v>2.4749317689954475E-2</v>
      </c>
      <c r="D33" s="594">
        <v>2.2212698395211117E-2</v>
      </c>
      <c r="E33" s="594">
        <v>8.4878395886869296E-3</v>
      </c>
      <c r="F33" s="594">
        <v>5.8294353138131028E-2</v>
      </c>
      <c r="G33" s="594">
        <v>3.7181423036384276E-2</v>
      </c>
      <c r="H33" s="594">
        <v>4.9584277087984407E-2</v>
      </c>
      <c r="I33" s="594">
        <v>3.4332851669709452E-3</v>
      </c>
      <c r="J33" s="594">
        <v>5.0225347548418009E-2</v>
      </c>
      <c r="K33" s="594">
        <v>6.1652692263061359E-2</v>
      </c>
      <c r="M33" s="457">
        <v>100</v>
      </c>
      <c r="N33" s="457">
        <v>102.22126983952111</v>
      </c>
      <c r="O33" s="457">
        <v>103.08890758047085</v>
      </c>
      <c r="P33" s="457">
        <v>109.09840876359097</v>
      </c>
      <c r="Q33" s="457">
        <v>113.15484285242641</v>
      </c>
      <c r="R33" s="457">
        <v>118.76554393426845</v>
      </c>
      <c r="S33" s="457">
        <v>119.17329991460521</v>
      </c>
      <c r="T33" s="457">
        <v>125.15882032130811</v>
      </c>
      <c r="U33" s="457">
        <v>132.87519855458552</v>
      </c>
    </row>
    <row r="34" spans="1:21" s="264" customFormat="1" x14ac:dyDescent="0.25">
      <c r="A34" s="99" t="s">
        <v>170</v>
      </c>
    </row>
    <row r="35" spans="1:21" x14ac:dyDescent="0.25">
      <c r="A35" s="102" t="s">
        <v>171</v>
      </c>
      <c r="B35" s="594">
        <v>1.256760792692635E-2</v>
      </c>
      <c r="C35" s="594">
        <v>5.9576188205279657E-2</v>
      </c>
      <c r="D35" s="594">
        <v>0.12443318061225317</v>
      </c>
      <c r="E35" s="594">
        <v>-3.7331655883621195E-3</v>
      </c>
      <c r="F35" s="594">
        <v>6.9037215080077763E-2</v>
      </c>
      <c r="G35" s="594">
        <v>0.12253677538225016</v>
      </c>
      <c r="H35" s="594">
        <v>4.1260312865398774E-2</v>
      </c>
      <c r="I35" s="594">
        <v>-8.6028234622466337E-2</v>
      </c>
      <c r="J35" s="594">
        <v>0.13950057539237326</v>
      </c>
      <c r="K35" s="594">
        <v>1.1214509714735366E-2</v>
      </c>
      <c r="M35" s="457">
        <v>100</v>
      </c>
      <c r="N35" s="457">
        <v>112.44331806122531</v>
      </c>
      <c r="O35" s="457">
        <v>112.02354853559788</v>
      </c>
      <c r="P35" s="457">
        <v>119.75734234988349</v>
      </c>
      <c r="Q35" s="457">
        <v>134.43202090978639</v>
      </c>
      <c r="R35" s="457">
        <v>139.97872815165201</v>
      </c>
      <c r="S35" s="457">
        <v>127.93660528406726</v>
      </c>
      <c r="T35" s="457">
        <v>145.78383533494159</v>
      </c>
      <c r="U35" s="457">
        <v>147.41872957255666</v>
      </c>
    </row>
    <row r="36" spans="1:21" x14ac:dyDescent="0.25">
      <c r="A36" s="97" t="s">
        <v>172</v>
      </c>
      <c r="B36" s="594">
        <v>-0.23199545961037993</v>
      </c>
      <c r="C36" s="594">
        <v>-7.7687387997457336E-2</v>
      </c>
      <c r="D36" s="594">
        <v>1.3254376727664718E-2</v>
      </c>
      <c r="E36" s="594">
        <v>-1.0993503948852901E-2</v>
      </c>
      <c r="F36" s="594">
        <v>6.1158496601821044E-2</v>
      </c>
      <c r="G36" s="594">
        <v>2.2644178900951273E-2</v>
      </c>
      <c r="H36" s="594">
        <v>0.24319912595123094</v>
      </c>
      <c r="I36" s="594">
        <v>0.13371839658217866</v>
      </c>
      <c r="J36" s="594">
        <v>-0.16508196212695592</v>
      </c>
      <c r="K36" s="594">
        <v>0.13036272388184833</v>
      </c>
      <c r="M36" s="457">
        <v>100</v>
      </c>
      <c r="N36" s="457">
        <v>101.32543767276647</v>
      </c>
      <c r="O36" s="457">
        <v>100.21151607359167</v>
      </c>
      <c r="P36" s="457">
        <v>106.34030173884176</v>
      </c>
      <c r="Q36" s="457">
        <v>108.74829055579723</v>
      </c>
      <c r="R36" s="457">
        <v>135.19577976765763</v>
      </c>
      <c r="S36" s="457">
        <v>153.27394266286615</v>
      </c>
      <c r="T36" s="457">
        <v>127.97117946514567</v>
      </c>
      <c r="U36" s="457">
        <v>144.65385099859492</v>
      </c>
    </row>
    <row r="37" spans="1:21" x14ac:dyDescent="0.25">
      <c r="A37" s="115" t="s">
        <v>173</v>
      </c>
    </row>
    <row r="38" spans="1:21" x14ac:dyDescent="0.25">
      <c r="A38" s="95" t="s">
        <v>174</v>
      </c>
      <c r="B38" s="594">
        <v>4.5365636346457405E-2</v>
      </c>
      <c r="C38" s="594">
        <v>1.1291495738659396E-2</v>
      </c>
      <c r="D38" s="594">
        <v>-4.4693579994831145E-3</v>
      </c>
      <c r="E38" s="594">
        <v>2.0981981888262391E-2</v>
      </c>
      <c r="F38" s="594">
        <v>5.9805680989149623E-2</v>
      </c>
      <c r="G38" s="594">
        <v>4.5362809426422235E-2</v>
      </c>
      <c r="H38" s="594">
        <v>6.4769539825797251E-2</v>
      </c>
      <c r="I38" s="594">
        <v>-8.414680060574331E-3</v>
      </c>
      <c r="J38" s="594">
        <v>3.90448358014297E-2</v>
      </c>
      <c r="K38" s="594">
        <v>5.7122512044875506E-2</v>
      </c>
      <c r="M38" s="457">
        <v>100</v>
      </c>
      <c r="N38" s="457">
        <v>99.553064200051693</v>
      </c>
      <c r="O38" s="457">
        <v>101.6418847900182</v>
      </c>
      <c r="P38" s="457">
        <v>107.72064692690593</v>
      </c>
      <c r="Q38" s="457">
        <v>112.60715810474208</v>
      </c>
      <c r="R38" s="457">
        <v>119.90067191627702</v>
      </c>
      <c r="S38" s="457">
        <v>118.89174612305366</v>
      </c>
      <c r="T38" s="457">
        <v>123.53385482857357</v>
      </c>
      <c r="U38" s="457">
        <v>130.59041893896867</v>
      </c>
    </row>
    <row r="39" spans="1:21" x14ac:dyDescent="0.25">
      <c r="A39" s="95" t="s">
        <v>175</v>
      </c>
      <c r="B39" s="594">
        <v>9.9602392879556412E-3</v>
      </c>
      <c r="C39" s="594">
        <v>1.6348339053934957E-2</v>
      </c>
      <c r="D39" s="594">
        <v>2.1561222252731715E-2</v>
      </c>
      <c r="E39" s="594">
        <v>7.1357717552484878E-3</v>
      </c>
      <c r="F39" s="594">
        <v>5.8489555704202223E-2</v>
      </c>
      <c r="G39" s="594">
        <v>3.6188154990652199E-2</v>
      </c>
      <c r="H39" s="594">
        <v>6.2640241455635737E-2</v>
      </c>
      <c r="I39" s="594">
        <v>1.3711543338844834E-2</v>
      </c>
      <c r="J39" s="594">
        <v>3.1228816169182494E-2</v>
      </c>
      <c r="K39" s="594">
        <v>6.6560917549338239E-2</v>
      </c>
      <c r="M39" s="457">
        <v>100</v>
      </c>
      <c r="N39" s="457">
        <v>102.15612222527317</v>
      </c>
      <c r="O39" s="457">
        <v>102.88508499687399</v>
      </c>
      <c r="P39" s="457">
        <v>108.90278790693023</v>
      </c>
      <c r="Q39" s="457">
        <v>112.84377887462034</v>
      </c>
      <c r="R39" s="457">
        <v>119.91234043009293</v>
      </c>
      <c r="S39" s="457">
        <v>121.55652368276246</v>
      </c>
      <c r="T39" s="457">
        <v>125.35259001501633</v>
      </c>
      <c r="U39" s="457">
        <v>133.69617342360183</v>
      </c>
    </row>
    <row r="40" spans="1:21" x14ac:dyDescent="0.25">
      <c r="A40" s="127" t="s">
        <v>176</v>
      </c>
    </row>
    <row r="41" spans="1:21" s="264" customFormat="1" ht="17.25" x14ac:dyDescent="0.25">
      <c r="A41" s="128" t="s">
        <v>198</v>
      </c>
      <c r="B41" s="592">
        <v>4.0472570973309585E-2</v>
      </c>
      <c r="C41" s="592">
        <v>3.1513187756126548E-2</v>
      </c>
      <c r="D41" s="592">
        <v>3.4686503186269757E-3</v>
      </c>
      <c r="E41" s="592">
        <v>2.5808864878938742E-2</v>
      </c>
      <c r="F41" s="592">
        <v>4.2367082545078594E-2</v>
      </c>
      <c r="G41" s="592">
        <v>1.2060561171911566E-2</v>
      </c>
      <c r="H41" s="592">
        <v>2.2380898947716332E-2</v>
      </c>
      <c r="I41" s="592">
        <v>5.0686275432103578E-2</v>
      </c>
      <c r="J41" s="592">
        <v>3.3004656516700592E-2</v>
      </c>
      <c r="K41" s="592">
        <v>1.8718825274555595E-2</v>
      </c>
      <c r="M41" s="593">
        <v>100</v>
      </c>
      <c r="N41" s="593">
        <v>100.34686503186269</v>
      </c>
      <c r="O41" s="593">
        <v>102.93670371249515</v>
      </c>
      <c r="P41" s="593">
        <v>107.29783153560072</v>
      </c>
      <c r="Q41" s="593">
        <v>108.5919035964493</v>
      </c>
      <c r="R41" s="593">
        <v>111.02228801738158</v>
      </c>
      <c r="S41" s="593">
        <v>116.64959428693292</v>
      </c>
      <c r="T41" s="593">
        <v>120.49957407918565</v>
      </c>
      <c r="U41" s="593">
        <v>122.75518455203229</v>
      </c>
    </row>
    <row r="42" spans="1:21" x14ac:dyDescent="0.25">
      <c r="A42" s="94" t="s">
        <v>177</v>
      </c>
    </row>
    <row r="43" spans="1:21" x14ac:dyDescent="0.25">
      <c r="A43" s="97" t="s">
        <v>178</v>
      </c>
      <c r="B43" s="603">
        <v>-0.27367025107203347</v>
      </c>
      <c r="C43" s="603">
        <v>-2.1458452281494567</v>
      </c>
      <c r="D43" s="603">
        <v>0.49243396764115932</v>
      </c>
      <c r="E43" s="603">
        <v>-1.1850254859614466</v>
      </c>
      <c r="F43" s="603">
        <v>0.58618866642797252</v>
      </c>
      <c r="G43" s="603">
        <v>0.3627593431627163</v>
      </c>
      <c r="H43" s="603">
        <v>0.89084815597186007</v>
      </c>
      <c r="I43" s="603">
        <v>-1.2443058101495097</v>
      </c>
      <c r="J43" s="603">
        <v>1.4273882352420135</v>
      </c>
      <c r="K43" s="603">
        <v>0.9777030345631238</v>
      </c>
    </row>
    <row r="44" spans="1:21" x14ac:dyDescent="0.25">
      <c r="A44" s="97" t="s">
        <v>179</v>
      </c>
      <c r="B44" s="603">
        <v>-5.9635096289945011E-2</v>
      </c>
      <c r="C44" s="603">
        <v>-2.4234343067847011</v>
      </c>
      <c r="D44" s="603">
        <v>-0.19207319966033087</v>
      </c>
      <c r="E44" s="603">
        <v>-0.99209457527617562</v>
      </c>
      <c r="F44" s="603">
        <v>0.53278933020735608</v>
      </c>
      <c r="G44" s="603">
        <v>-0.29325775204855908</v>
      </c>
      <c r="H44" s="603">
        <v>0.84713196284106618</v>
      </c>
      <c r="I44" s="603">
        <v>-0.47450660612190082</v>
      </c>
      <c r="J44" s="603">
        <v>0.76505824765323172</v>
      </c>
      <c r="K44" s="603">
        <v>1.4000118083753745</v>
      </c>
    </row>
    <row r="45" spans="1:21" x14ac:dyDescent="0.25">
      <c r="A45" s="97" t="s">
        <v>180</v>
      </c>
      <c r="B45" s="603">
        <v>-0.27424491571950149</v>
      </c>
      <c r="C45" s="603">
        <v>1.0798150681622265</v>
      </c>
      <c r="D45" s="603">
        <v>-1.6661250934086436</v>
      </c>
      <c r="E45" s="603">
        <v>0.28724915933732165</v>
      </c>
      <c r="F45" s="603">
        <v>-1.5222960405053443</v>
      </c>
      <c r="G45" s="603">
        <v>-1.5668180178064151</v>
      </c>
      <c r="H45" s="603">
        <v>-1.0515861949757177</v>
      </c>
      <c r="I45" s="603">
        <v>3.2911996045031144</v>
      </c>
      <c r="J45" s="603">
        <v>-0.99400184962339377</v>
      </c>
      <c r="K45" s="603">
        <v>-3.8003443842407392</v>
      </c>
    </row>
    <row r="46" spans="1:21" x14ac:dyDescent="0.25">
      <c r="A46" s="115" t="s">
        <v>181</v>
      </c>
      <c r="B46" s="605">
        <v>4.3061889950518406E-2</v>
      </c>
      <c r="C46" s="605">
        <v>0.55883323544194319</v>
      </c>
      <c r="D46" s="605">
        <v>-0.21885440410097523</v>
      </c>
      <c r="E46" s="605">
        <v>0.34240326793292652</v>
      </c>
      <c r="F46" s="605">
        <v>-0.25366212442296732</v>
      </c>
      <c r="G46" s="605">
        <v>-0.1834970223550183</v>
      </c>
      <c r="H46" s="605">
        <v>-0.27214748766854324</v>
      </c>
      <c r="I46" s="605">
        <v>0.49138318960613692</v>
      </c>
      <c r="J46" s="605">
        <v>-0.41197892689281712</v>
      </c>
      <c r="K46" s="605">
        <v>-0.42705333955021363</v>
      </c>
    </row>
    <row r="47" spans="1:21" x14ac:dyDescent="0.25">
      <c r="A47" s="613" t="s">
        <v>199</v>
      </c>
      <c r="B47" s="614"/>
      <c r="C47" s="615"/>
      <c r="D47" s="615"/>
      <c r="E47" s="615"/>
      <c r="F47" s="616"/>
      <c r="G47" s="616"/>
      <c r="H47" s="616"/>
      <c r="I47" s="570"/>
      <c r="J47" s="570"/>
      <c r="K47" s="570"/>
    </row>
    <row r="48" spans="1:21" ht="14.45" customHeight="1" x14ac:dyDescent="0.25">
      <c r="A48" s="613" t="s">
        <v>200</v>
      </c>
      <c r="B48" s="613"/>
      <c r="C48" s="613"/>
      <c r="D48" s="613"/>
      <c r="E48" s="613"/>
      <c r="F48" s="613"/>
      <c r="G48" s="613"/>
      <c r="H48" s="613"/>
      <c r="I48" s="570"/>
      <c r="J48" s="570"/>
      <c r="K48" s="570"/>
    </row>
    <row r="49" spans="1:12" x14ac:dyDescent="0.25">
      <c r="A49" s="617" t="s">
        <v>533</v>
      </c>
    </row>
    <row r="50" spans="1:12" x14ac:dyDescent="0.25">
      <c r="A50" s="613" t="s">
        <v>534</v>
      </c>
    </row>
    <row r="51" spans="1:12" x14ac:dyDescent="0.25">
      <c r="A51" s="618" t="s">
        <v>535</v>
      </c>
    </row>
    <row r="52" spans="1:12" x14ac:dyDescent="0.25">
      <c r="A52" t="s">
        <v>528</v>
      </c>
      <c r="H52" s="594">
        <v>-3.6494900290137133E-3</v>
      </c>
      <c r="I52" s="594">
        <v>5.1490909270972107E-2</v>
      </c>
      <c r="J52" s="594">
        <v>-4.1081070835251254E-2</v>
      </c>
      <c r="K52" s="594">
        <v>1.8056003731944825E-2</v>
      </c>
    </row>
    <row r="53" spans="1:12" x14ac:dyDescent="0.25">
      <c r="A53" t="s">
        <v>529</v>
      </c>
      <c r="H53" s="594">
        <v>4.9969406803940242E-2</v>
      </c>
      <c r="I53" s="594">
        <v>-1.956672153763106E-2</v>
      </c>
      <c r="J53" s="594">
        <v>7.2652847257979936E-2</v>
      </c>
      <c r="K53" s="594">
        <v>0.11072104498148705</v>
      </c>
    </row>
    <row r="56" spans="1:12" ht="15.75" x14ac:dyDescent="0.25">
      <c r="A56" s="725" t="s">
        <v>632</v>
      </c>
    </row>
    <row r="57" spans="1:12" ht="15.75" thickBot="1" x14ac:dyDescent="0.3">
      <c r="A57" s="221" t="s">
        <v>143</v>
      </c>
    </row>
    <row r="58" spans="1:12" x14ac:dyDescent="0.25">
      <c r="A58" s="703" t="s">
        <v>636</v>
      </c>
      <c r="B58" s="726">
        <v>2012</v>
      </c>
      <c r="C58" s="726">
        <v>2013</v>
      </c>
      <c r="D58" s="726">
        <v>2014</v>
      </c>
      <c r="E58" s="726">
        <v>2015</v>
      </c>
      <c r="F58" s="726">
        <v>2016</v>
      </c>
      <c r="G58" s="726">
        <v>2017</v>
      </c>
      <c r="H58" s="726">
        <v>2018</v>
      </c>
      <c r="I58" s="727">
        <v>2019</v>
      </c>
      <c r="J58" s="727">
        <v>2020</v>
      </c>
      <c r="K58" s="727">
        <v>2021</v>
      </c>
      <c r="L58" s="727">
        <v>2022</v>
      </c>
    </row>
    <row r="59" spans="1:12" x14ac:dyDescent="0.25">
      <c r="A59" s="223" t="s">
        <v>148</v>
      </c>
      <c r="B59" s="705">
        <v>19.232752333000001</v>
      </c>
      <c r="C59" s="705">
        <v>20.143431591999999</v>
      </c>
      <c r="D59" s="705">
        <v>21.077430068999998</v>
      </c>
      <c r="E59" s="705">
        <v>22.614224037</v>
      </c>
      <c r="F59" s="705">
        <v>23.454428744000001</v>
      </c>
      <c r="G59" s="705">
        <v>24.717497842</v>
      </c>
      <c r="H59" s="705">
        <v>25.381176426</v>
      </c>
      <c r="I59" s="705">
        <v>26.000812456999999</v>
      </c>
      <c r="J59" s="705">
        <v>26.654269682999999</v>
      </c>
      <c r="K59" s="705">
        <v>27.379372224000001</v>
      </c>
      <c r="L59" s="1659">
        <v>29.019003385000001</v>
      </c>
    </row>
    <row r="60" spans="1:12" x14ac:dyDescent="0.25">
      <c r="A60" s="204" t="s">
        <v>35</v>
      </c>
      <c r="B60" s="706">
        <v>5.7739980470000001</v>
      </c>
      <c r="C60" s="706">
        <v>5.9961444779999997</v>
      </c>
      <c r="D60" s="706">
        <v>6.1982281769999998</v>
      </c>
      <c r="E60" s="706">
        <v>6.2543673740000001</v>
      </c>
      <c r="F60" s="706">
        <v>6.3342369859999996</v>
      </c>
      <c r="G60" s="706">
        <v>6.6569521759999999</v>
      </c>
      <c r="H60" s="706">
        <v>6.8190515559999998</v>
      </c>
      <c r="I60" s="706">
        <v>7.009145631</v>
      </c>
      <c r="J60" s="706">
        <v>6.9478178560000003</v>
      </c>
      <c r="K60" s="706">
        <v>7.2369688129999998</v>
      </c>
      <c r="L60" s="1660">
        <v>7.6886370729999998</v>
      </c>
    </row>
    <row r="61" spans="1:12" x14ac:dyDescent="0.25">
      <c r="A61" s="204" t="s">
        <v>37</v>
      </c>
      <c r="B61" s="706">
        <v>6.2686546200000004</v>
      </c>
      <c r="C61" s="706">
        <v>6.7244730979999998</v>
      </c>
      <c r="D61" s="706">
        <v>7.2130181220000003</v>
      </c>
      <c r="E61" s="706">
        <v>7.7542872349999996</v>
      </c>
      <c r="F61" s="706">
        <v>8.2828400690000006</v>
      </c>
      <c r="G61" s="706">
        <v>9.0363473649999992</v>
      </c>
      <c r="H61" s="706">
        <v>9.4460058010000001</v>
      </c>
      <c r="I61" s="706">
        <v>9.8177156320000005</v>
      </c>
      <c r="J61" s="706">
        <v>10.040735976000001</v>
      </c>
      <c r="K61" s="706">
        <v>10.459089379</v>
      </c>
      <c r="L61" s="1660">
        <v>11.164580339</v>
      </c>
    </row>
    <row r="62" spans="1:12" x14ac:dyDescent="0.25">
      <c r="A62" s="204" t="s">
        <v>149</v>
      </c>
      <c r="B62" s="706">
        <v>0.67218431700000003</v>
      </c>
      <c r="C62" s="706">
        <v>0.69774750399999996</v>
      </c>
      <c r="D62" s="706">
        <v>0.72149048500000001</v>
      </c>
      <c r="E62" s="706">
        <v>0.75309821899999996</v>
      </c>
      <c r="F62" s="706">
        <v>0.84240231099999996</v>
      </c>
      <c r="G62" s="706">
        <v>0.67703726099999995</v>
      </c>
      <c r="H62" s="706">
        <v>0.61769169499999999</v>
      </c>
      <c r="I62" s="706">
        <v>0.58369409000000005</v>
      </c>
      <c r="J62" s="706">
        <v>0.553075702</v>
      </c>
      <c r="K62" s="706">
        <v>0.52453066999999998</v>
      </c>
      <c r="L62" s="1660">
        <v>0.52242768900000003</v>
      </c>
    </row>
    <row r="63" spans="1:12" x14ac:dyDescent="0.25">
      <c r="A63" s="204" t="s">
        <v>39</v>
      </c>
      <c r="B63" s="706">
        <v>5.3912008819999997</v>
      </c>
      <c r="C63" s="706">
        <v>5.5213280850000004</v>
      </c>
      <c r="D63" s="706">
        <v>5.6383369219999997</v>
      </c>
      <c r="E63" s="706">
        <v>6.5568330130000003</v>
      </c>
      <c r="F63" s="706">
        <v>6.6341646880000003</v>
      </c>
      <c r="G63" s="706">
        <v>6.8638211220000001</v>
      </c>
      <c r="H63" s="706">
        <v>7.2359744580000003</v>
      </c>
      <c r="I63" s="706">
        <v>7.3006681530000002</v>
      </c>
      <c r="J63" s="706">
        <v>7.6959757629999999</v>
      </c>
      <c r="K63" s="706">
        <v>7.802780533</v>
      </c>
      <c r="L63" s="1660">
        <v>8.2428603579999997</v>
      </c>
    </row>
    <row r="64" spans="1:12" x14ac:dyDescent="0.25">
      <c r="A64" s="204" t="s">
        <v>150</v>
      </c>
      <c r="B64" s="706">
        <v>1.126714464</v>
      </c>
      <c r="C64" s="706">
        <v>1.2037384250000001</v>
      </c>
      <c r="D64" s="706">
        <v>1.306356362</v>
      </c>
      <c r="E64" s="706">
        <v>1.2956381939999999</v>
      </c>
      <c r="F64" s="706">
        <v>1.3607846880000001</v>
      </c>
      <c r="G64" s="706">
        <v>1.483339915</v>
      </c>
      <c r="H64" s="706">
        <v>1.262452913</v>
      </c>
      <c r="I64" s="706">
        <v>1.2895889490000001</v>
      </c>
      <c r="J64" s="706">
        <v>1.4166643839999999</v>
      </c>
      <c r="K64" s="706">
        <v>1.356002827</v>
      </c>
      <c r="L64" s="1660">
        <v>1.400497925</v>
      </c>
    </row>
    <row r="65" spans="1:12" x14ac:dyDescent="0.25">
      <c r="A65" s="224" t="s">
        <v>151</v>
      </c>
      <c r="B65" s="705">
        <v>24.258318156000001</v>
      </c>
      <c r="C65" s="705">
        <v>25.319561853</v>
      </c>
      <c r="D65" s="705">
        <v>25.797734740999999</v>
      </c>
      <c r="E65" s="705">
        <v>27.638010272999999</v>
      </c>
      <c r="F65" s="705">
        <v>28.255646701</v>
      </c>
      <c r="G65" s="705">
        <v>29.989049068</v>
      </c>
      <c r="H65" s="705">
        <v>30.930404419999999</v>
      </c>
      <c r="I65" s="705">
        <v>32.033274321</v>
      </c>
      <c r="J65" s="705">
        <v>32.342530203000003</v>
      </c>
      <c r="K65" s="705">
        <v>33.807931439999997</v>
      </c>
      <c r="L65" s="1661">
        <v>35.969907399</v>
      </c>
    </row>
    <row r="66" spans="1:12" x14ac:dyDescent="0.25">
      <c r="A66" s="204" t="s">
        <v>60</v>
      </c>
      <c r="B66" s="706">
        <v>11.762450619000001</v>
      </c>
      <c r="C66" s="706">
        <v>12.54353575</v>
      </c>
      <c r="D66" s="706">
        <v>12.875787118</v>
      </c>
      <c r="E66" s="706">
        <v>14.675179830999999</v>
      </c>
      <c r="F66" s="706">
        <v>15.092323628999999</v>
      </c>
      <c r="G66" s="706">
        <v>16.600860924999999</v>
      </c>
      <c r="H66" s="706">
        <v>17.47755145</v>
      </c>
      <c r="I66" s="706">
        <v>18.232297852999999</v>
      </c>
      <c r="J66" s="706">
        <v>18.666984255999999</v>
      </c>
      <c r="K66" s="706">
        <v>18.424115729</v>
      </c>
      <c r="L66" s="1660">
        <v>20.058137571</v>
      </c>
    </row>
    <row r="67" spans="1:12" x14ac:dyDescent="0.25">
      <c r="A67" s="596" t="s">
        <v>152</v>
      </c>
      <c r="B67" s="706">
        <v>7.3767604340000004</v>
      </c>
      <c r="C67" s="706">
        <v>8.2465493060000004</v>
      </c>
      <c r="D67" s="706">
        <v>8.3987244560000001</v>
      </c>
      <c r="E67" s="706">
        <v>9.943583619</v>
      </c>
      <c r="F67" s="706">
        <v>10.153831977999999</v>
      </c>
      <c r="G67" s="706">
        <v>11.179557407000001</v>
      </c>
      <c r="H67" s="706">
        <v>11.939037387000001</v>
      </c>
      <c r="I67" s="706">
        <v>12.935528732</v>
      </c>
      <c r="J67" s="706">
        <v>13.495775676999999</v>
      </c>
      <c r="K67" s="706">
        <v>5.3757365339999996</v>
      </c>
      <c r="L67" s="1660">
        <v>5.8880115249999996</v>
      </c>
    </row>
    <row r="68" spans="1:12" x14ac:dyDescent="0.25">
      <c r="A68" s="596" t="s">
        <v>153</v>
      </c>
      <c r="B68" s="706">
        <v>4.3856901849999996</v>
      </c>
      <c r="C68" s="706">
        <v>4.2969864439999998</v>
      </c>
      <c r="D68" s="706">
        <v>4.4770626619999998</v>
      </c>
      <c r="E68" s="706">
        <v>4.7315962110000003</v>
      </c>
      <c r="F68" s="706">
        <v>4.9384916499999996</v>
      </c>
      <c r="G68" s="706">
        <v>5.4213035170000001</v>
      </c>
      <c r="H68" s="706">
        <v>5.538514062</v>
      </c>
      <c r="I68" s="706">
        <v>5.2967691209999996</v>
      </c>
      <c r="J68" s="706">
        <v>5.1712085779999999</v>
      </c>
      <c r="K68" s="706">
        <v>13.048379195000001</v>
      </c>
      <c r="L68" s="1660">
        <v>14.170126046</v>
      </c>
    </row>
    <row r="69" spans="1:12" x14ac:dyDescent="0.25">
      <c r="A69" s="87" t="s">
        <v>217</v>
      </c>
      <c r="B69" s="1503"/>
      <c r="C69" s="1503"/>
      <c r="D69" s="1503"/>
      <c r="E69" s="1503"/>
      <c r="F69" s="1503"/>
      <c r="G69" s="1503"/>
      <c r="H69" s="1503"/>
      <c r="I69" s="1503"/>
      <c r="J69" s="1503">
        <v>0</v>
      </c>
      <c r="K69" s="1503">
        <v>7.4250254350000002</v>
      </c>
      <c r="L69" s="1660">
        <v>8.2069853409999993</v>
      </c>
    </row>
    <row r="70" spans="1:12" x14ac:dyDescent="0.25">
      <c r="A70" s="204" t="s">
        <v>154</v>
      </c>
      <c r="B70" s="706">
        <v>8.7405981710000002</v>
      </c>
      <c r="C70" s="706">
        <v>8.7869025010000001</v>
      </c>
      <c r="D70" s="706">
        <v>8.6930294309999994</v>
      </c>
      <c r="E70" s="706">
        <v>8.3313127980000008</v>
      </c>
      <c r="F70" s="706">
        <v>8.415799282</v>
      </c>
      <c r="G70" s="706">
        <v>8.3755649410000004</v>
      </c>
      <c r="H70" s="706">
        <v>8.2820496400000003</v>
      </c>
      <c r="I70" s="706">
        <v>8.3717911619999992</v>
      </c>
      <c r="J70" s="706">
        <v>8.3525919999999996</v>
      </c>
      <c r="K70" s="706">
        <v>9.5546396389999995</v>
      </c>
      <c r="L70" s="1660">
        <v>9.5699061949999997</v>
      </c>
    </row>
    <row r="71" spans="1:12" x14ac:dyDescent="0.25">
      <c r="A71" s="596" t="s">
        <v>155</v>
      </c>
      <c r="B71" s="706">
        <v>7.056807901</v>
      </c>
      <c r="C71" s="706">
        <v>7.2300435690000002</v>
      </c>
      <c r="D71" s="706">
        <v>7.156395249</v>
      </c>
      <c r="E71" s="706">
        <v>6.7390580460000002</v>
      </c>
      <c r="F71" s="706">
        <v>6.9388061109999999</v>
      </c>
      <c r="G71" s="706">
        <v>6.7868110420000001</v>
      </c>
      <c r="H71" s="706">
        <v>6.6885748380000001</v>
      </c>
      <c r="I71" s="706">
        <v>6.6254956180000004</v>
      </c>
      <c r="J71" s="706">
        <v>6.5445320059999998</v>
      </c>
      <c r="K71" s="706">
        <v>6.5124063889999997</v>
      </c>
      <c r="L71" s="1660">
        <v>6.4483274469999996</v>
      </c>
    </row>
    <row r="72" spans="1:12" x14ac:dyDescent="0.25">
      <c r="A72" s="596" t="s">
        <v>156</v>
      </c>
      <c r="B72" s="706">
        <v>3.7370654000000003E-2</v>
      </c>
      <c r="C72" s="706">
        <v>3.2939965000000002E-2</v>
      </c>
      <c r="D72" s="706">
        <v>3.7169597999999998E-2</v>
      </c>
      <c r="E72" s="706">
        <v>3.7399031999999999E-2</v>
      </c>
      <c r="F72" s="706">
        <v>3.4080765999999998E-2</v>
      </c>
      <c r="G72" s="706">
        <v>8.2338014000000001E-2</v>
      </c>
      <c r="H72" s="706">
        <v>9.0238475999999998E-2</v>
      </c>
      <c r="I72" s="706">
        <v>9.4948703999999995E-2</v>
      </c>
      <c r="J72" s="706">
        <v>0.101323208</v>
      </c>
      <c r="K72" s="706">
        <v>0.11836899200000001</v>
      </c>
      <c r="L72" s="1660">
        <v>0.117178245</v>
      </c>
    </row>
    <row r="73" spans="1:12" x14ac:dyDescent="0.25">
      <c r="A73" s="596" t="s">
        <v>157</v>
      </c>
      <c r="B73" s="706">
        <v>1.646419614</v>
      </c>
      <c r="C73" s="706">
        <v>1.5239189660000001</v>
      </c>
      <c r="D73" s="706">
        <v>1.4994645820000001</v>
      </c>
      <c r="E73" s="706">
        <v>1.5548557190000001</v>
      </c>
      <c r="F73" s="706">
        <v>1.442912403</v>
      </c>
      <c r="G73" s="706">
        <v>1.5064158839999999</v>
      </c>
      <c r="H73" s="706">
        <v>1.503236325</v>
      </c>
      <c r="I73" s="706">
        <v>1.651346838</v>
      </c>
      <c r="J73" s="706">
        <v>1.7067367840000001</v>
      </c>
      <c r="K73" s="706">
        <v>2.9238642559999999</v>
      </c>
      <c r="L73" s="1660">
        <v>3.0044005020000002</v>
      </c>
    </row>
    <row r="74" spans="1:12" x14ac:dyDescent="0.25">
      <c r="A74" s="204" t="s">
        <v>158</v>
      </c>
      <c r="B74" s="706">
        <v>1.0276038759999999</v>
      </c>
      <c r="C74" s="706">
        <v>1.072631173</v>
      </c>
      <c r="D74" s="706">
        <v>1.141473765</v>
      </c>
      <c r="E74" s="706">
        <v>1.2605637670000001</v>
      </c>
      <c r="F74" s="706">
        <v>1.17567011</v>
      </c>
      <c r="G74" s="706">
        <v>1.288069616</v>
      </c>
      <c r="H74" s="706">
        <v>1.3547617620000001</v>
      </c>
      <c r="I74" s="706">
        <v>1.455615699</v>
      </c>
      <c r="J74" s="706">
        <v>1.596435319</v>
      </c>
      <c r="K74" s="706">
        <v>1.784507778</v>
      </c>
      <c r="L74" s="1660">
        <v>1.773651353</v>
      </c>
    </row>
    <row r="75" spans="1:12" x14ac:dyDescent="0.25">
      <c r="A75" s="204" t="s">
        <v>94</v>
      </c>
      <c r="B75" s="706">
        <v>2.101440164</v>
      </c>
      <c r="C75" s="706">
        <v>2.2441124139999999</v>
      </c>
      <c r="D75" s="706">
        <v>2.3643564439999998</v>
      </c>
      <c r="E75" s="706">
        <v>2.5261520310000001</v>
      </c>
      <c r="F75" s="706">
        <v>2.6409090669999999</v>
      </c>
      <c r="G75" s="706">
        <v>2.7573336340000001</v>
      </c>
      <c r="H75" s="706">
        <v>2.9287815300000002</v>
      </c>
      <c r="I75" s="706">
        <v>3.0545961429999999</v>
      </c>
      <c r="J75" s="706">
        <v>2.8823975509999999</v>
      </c>
      <c r="K75" s="706">
        <v>3.1352713140000001</v>
      </c>
      <c r="L75" s="1660">
        <v>3.4938594379999999</v>
      </c>
    </row>
    <row r="76" spans="1:12" x14ac:dyDescent="0.25">
      <c r="A76" s="225" t="s">
        <v>159</v>
      </c>
      <c r="B76" s="706">
        <v>0.62622532399999997</v>
      </c>
      <c r="C76" s="706">
        <v>0.67238001300000005</v>
      </c>
      <c r="D76" s="706">
        <v>0.72308798200000002</v>
      </c>
      <c r="E76" s="706">
        <v>0.844801845</v>
      </c>
      <c r="F76" s="706">
        <v>0.930944612</v>
      </c>
      <c r="G76" s="706">
        <v>0.96721995100000002</v>
      </c>
      <c r="H76" s="706">
        <v>0.88726003600000003</v>
      </c>
      <c r="I76" s="706">
        <v>0.91897346099999999</v>
      </c>
      <c r="J76" s="706">
        <v>0.84412107599999997</v>
      </c>
      <c r="K76" s="706">
        <v>0.90939697900000005</v>
      </c>
      <c r="L76" s="1662">
        <v>1.07435284</v>
      </c>
    </row>
    <row r="77" spans="1:12" x14ac:dyDescent="0.25">
      <c r="A77" s="226" t="s">
        <v>160</v>
      </c>
      <c r="B77" s="707">
        <v>5.025565823</v>
      </c>
      <c r="C77" s="707">
        <v>5.176130261</v>
      </c>
      <c r="D77" s="707">
        <v>4.7203046710000001</v>
      </c>
      <c r="E77" s="707">
        <v>5.0237862360000003</v>
      </c>
      <c r="F77" s="707">
        <v>4.8012179560000003</v>
      </c>
      <c r="G77" s="707">
        <v>5.2715512259999997</v>
      </c>
      <c r="H77" s="707">
        <v>5.5492279929999997</v>
      </c>
      <c r="I77" s="707">
        <v>6.032461863</v>
      </c>
      <c r="J77" s="707">
        <v>5.68826052</v>
      </c>
      <c r="K77" s="707">
        <v>6.4285592149999999</v>
      </c>
      <c r="L77" s="1659">
        <v>6.9509040139999998</v>
      </c>
    </row>
    <row r="78" spans="1:12" x14ac:dyDescent="0.25">
      <c r="A78" s="228" t="s">
        <v>161</v>
      </c>
      <c r="B78" s="708">
        <v>3.2875048379999998</v>
      </c>
      <c r="C78" s="708">
        <v>3.4162260070000001</v>
      </c>
      <c r="D78" s="708">
        <v>2.8555520300000001</v>
      </c>
      <c r="E78" s="708">
        <v>2.9335719610000002</v>
      </c>
      <c r="F78" s="708">
        <v>2.7188067970000001</v>
      </c>
      <c r="G78" s="708">
        <v>3.0453762000000002</v>
      </c>
      <c r="H78" s="708">
        <v>3.0502646590000002</v>
      </c>
      <c r="I78" s="708">
        <v>3.43039052</v>
      </c>
      <c r="J78" s="708">
        <v>3.31004078</v>
      </c>
      <c r="K78" s="708">
        <v>3.7186651240000002</v>
      </c>
      <c r="L78" s="1661">
        <v>4.2105301239999999</v>
      </c>
    </row>
    <row r="79" spans="1:12" x14ac:dyDescent="0.25">
      <c r="A79" s="213" t="s">
        <v>162</v>
      </c>
      <c r="B79" s="705">
        <v>9.2130116280000003</v>
      </c>
      <c r="C79" s="705">
        <v>9.6497975250000003</v>
      </c>
      <c r="D79" s="705">
        <v>8.9672327319999994</v>
      </c>
      <c r="E79" s="705">
        <v>8.1979312390000008</v>
      </c>
      <c r="F79" s="705">
        <v>8.0558865690000001</v>
      </c>
      <c r="G79" s="705">
        <v>8.6580894879999999</v>
      </c>
      <c r="H79" s="705">
        <v>9.3366185559999995</v>
      </c>
      <c r="I79" s="705">
        <v>11.024386826000001</v>
      </c>
      <c r="J79" s="705">
        <v>10.2613304</v>
      </c>
      <c r="K79" s="705">
        <v>10.318895074</v>
      </c>
      <c r="L79" s="1659">
        <v>11.400863530000001</v>
      </c>
    </row>
    <row r="80" spans="1:12" x14ac:dyDescent="0.25">
      <c r="A80" s="227" t="s">
        <v>109</v>
      </c>
      <c r="B80" s="706">
        <v>6.8893247969999996</v>
      </c>
      <c r="C80" s="706">
        <v>7.1191077399999996</v>
      </c>
      <c r="D80" s="706">
        <v>6.4709493010000001</v>
      </c>
      <c r="E80" s="706">
        <v>5.6842343360000003</v>
      </c>
      <c r="F80" s="706">
        <v>5.5196405899999998</v>
      </c>
      <c r="G80" s="706">
        <v>6.1249107409999999</v>
      </c>
      <c r="H80" s="706">
        <v>6.8030735890000003</v>
      </c>
      <c r="I80" s="706">
        <v>8.0979490900000002</v>
      </c>
      <c r="J80" s="706">
        <v>7.2735364499999999</v>
      </c>
      <c r="K80" s="706">
        <v>7.4426613799999997</v>
      </c>
      <c r="L80" s="1660">
        <v>8.0990892189999997</v>
      </c>
    </row>
    <row r="81" spans="1:12" x14ac:dyDescent="0.25">
      <c r="A81" s="227" t="s">
        <v>163</v>
      </c>
      <c r="B81" s="706">
        <v>1.5908561050000001</v>
      </c>
      <c r="C81" s="706">
        <v>1.7494228999999999</v>
      </c>
      <c r="D81" s="706">
        <v>1.674046903</v>
      </c>
      <c r="E81" s="706">
        <v>1.6497775610000001</v>
      </c>
      <c r="F81" s="706">
        <v>1.7036480460000001</v>
      </c>
      <c r="G81" s="706">
        <v>1.6490739590000001</v>
      </c>
      <c r="H81" s="706">
        <v>1.737020722</v>
      </c>
      <c r="I81" s="706">
        <v>2.0016826700000001</v>
      </c>
      <c r="J81" s="706">
        <v>2.1591665130000002</v>
      </c>
      <c r="K81" s="706">
        <v>2.0249424349999998</v>
      </c>
      <c r="L81" s="1660">
        <v>2.2238409510000001</v>
      </c>
    </row>
    <row r="82" spans="1:12" x14ac:dyDescent="0.25">
      <c r="A82" s="227" t="s">
        <v>164</v>
      </c>
      <c r="B82" s="706">
        <v>0.73283072500000002</v>
      </c>
      <c r="C82" s="706">
        <v>0.78126688399999999</v>
      </c>
      <c r="D82" s="706">
        <v>0.82223652700000005</v>
      </c>
      <c r="E82" s="706">
        <v>0.86391934000000004</v>
      </c>
      <c r="F82" s="706">
        <v>0.83259793199999999</v>
      </c>
      <c r="G82" s="706">
        <v>0.88410478699999995</v>
      </c>
      <c r="H82" s="706">
        <v>0.79652424399999999</v>
      </c>
      <c r="I82" s="706">
        <v>0.92475506500000004</v>
      </c>
      <c r="J82" s="706">
        <v>0.82862743699999997</v>
      </c>
      <c r="K82" s="706">
        <v>0.85129125800000005</v>
      </c>
      <c r="L82" s="1660">
        <v>1.077933359</v>
      </c>
    </row>
    <row r="83" spans="1:12" x14ac:dyDescent="0.25">
      <c r="A83" s="228" t="s">
        <v>165</v>
      </c>
      <c r="B83" s="705">
        <v>3.3168758829999998</v>
      </c>
      <c r="C83" s="705">
        <v>3.3368365519999998</v>
      </c>
      <c r="D83" s="705">
        <v>3.5678899730000002</v>
      </c>
      <c r="E83" s="705">
        <v>3.5662983420000001</v>
      </c>
      <c r="F83" s="705">
        <v>3.2135190790000001</v>
      </c>
      <c r="G83" s="705">
        <v>3.3145913760000001</v>
      </c>
      <c r="H83" s="705">
        <v>3.6115127679999999</v>
      </c>
      <c r="I83" s="705">
        <v>4.2213788599999997</v>
      </c>
      <c r="J83" s="705">
        <v>4.0365955409999996</v>
      </c>
      <c r="K83" s="705">
        <v>4.502679745</v>
      </c>
      <c r="L83" s="1661">
        <v>4.5918926009999996</v>
      </c>
    </row>
    <row r="84" spans="1:12" x14ac:dyDescent="0.25">
      <c r="A84" s="227" t="s">
        <v>124</v>
      </c>
      <c r="B84" s="706">
        <v>0.76550657899999996</v>
      </c>
      <c r="C84" s="706">
        <v>0.78623878700000005</v>
      </c>
      <c r="D84" s="706">
        <v>0.89175572400000003</v>
      </c>
      <c r="E84" s="706">
        <v>0.79274832299999998</v>
      </c>
      <c r="F84" s="706">
        <v>0.75106106299999997</v>
      </c>
      <c r="G84" s="706">
        <v>0.73958919400000001</v>
      </c>
      <c r="H84" s="706">
        <v>0.82623937800000002</v>
      </c>
      <c r="I84" s="706">
        <v>0.93134180600000005</v>
      </c>
      <c r="J84" s="706">
        <v>1.006026589</v>
      </c>
      <c r="K84" s="706">
        <v>1.1947175800000001</v>
      </c>
      <c r="L84" s="1660">
        <v>1.0099801660000001</v>
      </c>
    </row>
    <row r="85" spans="1:12" x14ac:dyDescent="0.25">
      <c r="A85" s="227" t="s">
        <v>166</v>
      </c>
      <c r="B85" s="706">
        <v>1.599399019</v>
      </c>
      <c r="C85" s="706">
        <v>1.642414746</v>
      </c>
      <c r="D85" s="706">
        <v>1.7440352859999999</v>
      </c>
      <c r="E85" s="706">
        <v>1.741726766</v>
      </c>
      <c r="F85" s="706">
        <v>1.6084111940000001</v>
      </c>
      <c r="G85" s="706">
        <v>1.606773177</v>
      </c>
      <c r="H85" s="706">
        <v>1.9101606900000001</v>
      </c>
      <c r="I85" s="706">
        <v>2.237464106</v>
      </c>
      <c r="J85" s="706">
        <v>2.0763378650000002</v>
      </c>
      <c r="K85" s="706">
        <v>2.3069172980000001</v>
      </c>
      <c r="L85" s="1660">
        <v>2.5338660370000001</v>
      </c>
    </row>
    <row r="86" spans="1:12" x14ac:dyDescent="0.25">
      <c r="A86" s="229" t="s">
        <v>167</v>
      </c>
      <c r="B86" s="706">
        <v>0.95197028400000006</v>
      </c>
      <c r="C86" s="706">
        <v>0.90818301800000001</v>
      </c>
      <c r="D86" s="706">
        <v>0.93209896199999998</v>
      </c>
      <c r="E86" s="706">
        <v>1.0318232519999999</v>
      </c>
      <c r="F86" s="706">
        <v>0.85404682200000004</v>
      </c>
      <c r="G86" s="706">
        <v>0.96822900300000003</v>
      </c>
      <c r="H86" s="706">
        <v>0.87511269800000002</v>
      </c>
      <c r="I86" s="706">
        <v>1.052572947</v>
      </c>
      <c r="J86" s="706">
        <v>0.95423108599999995</v>
      </c>
      <c r="K86" s="706">
        <v>1.001044866</v>
      </c>
      <c r="L86" s="1662">
        <v>1.048046397</v>
      </c>
    </row>
    <row r="87" spans="1:12" x14ac:dyDescent="0.25">
      <c r="A87" s="213" t="s">
        <v>168</v>
      </c>
      <c r="B87" s="710">
        <v>28.445763961000001</v>
      </c>
      <c r="C87" s="710">
        <v>29.793229116999999</v>
      </c>
      <c r="D87" s="710">
        <v>30.044662802000001</v>
      </c>
      <c r="E87" s="710">
        <v>30.812155275999999</v>
      </c>
      <c r="F87" s="710">
        <v>31.510315314</v>
      </c>
      <c r="G87" s="710">
        <v>33.375587330000002</v>
      </c>
      <c r="H87" s="710">
        <v>34.717794982999997</v>
      </c>
      <c r="I87" s="710">
        <v>37.025199284000003</v>
      </c>
      <c r="J87" s="710">
        <v>36.915600083000001</v>
      </c>
      <c r="K87" s="710">
        <v>37.698267299000001</v>
      </c>
      <c r="L87" s="1659">
        <v>40.419866915999997</v>
      </c>
    </row>
    <row r="88" spans="1:12" x14ac:dyDescent="0.25">
      <c r="A88" s="228" t="s">
        <v>169</v>
      </c>
      <c r="B88" s="711">
        <v>27.575194038999999</v>
      </c>
      <c r="C88" s="711">
        <v>28.656398406000001</v>
      </c>
      <c r="D88" s="711">
        <v>29.365624713999999</v>
      </c>
      <c r="E88" s="711">
        <v>31.204308614999999</v>
      </c>
      <c r="F88" s="711">
        <v>31.469165781000001</v>
      </c>
      <c r="G88" s="711">
        <v>33.303640444000003</v>
      </c>
      <c r="H88" s="711">
        <v>34.541917187999999</v>
      </c>
      <c r="I88" s="711">
        <v>36.254653181000002</v>
      </c>
      <c r="J88" s="711">
        <v>36.379125744</v>
      </c>
      <c r="K88" s="711">
        <v>38.310611184999999</v>
      </c>
      <c r="L88" s="1661">
        <v>40.561799999999998</v>
      </c>
    </row>
    <row r="89" spans="1:12" x14ac:dyDescent="0.25">
      <c r="A89" s="230" t="s">
        <v>170</v>
      </c>
      <c r="B89" s="712">
        <v>-0.87056992099999997</v>
      </c>
      <c r="C89" s="712">
        <v>-1.136830711</v>
      </c>
      <c r="D89" s="712">
        <v>-0.67903808700000001</v>
      </c>
      <c r="E89" s="712">
        <v>0.39215333800000002</v>
      </c>
      <c r="F89" s="712">
        <v>-4.1149533000000002E-2</v>
      </c>
      <c r="G89" s="712">
        <v>-7.1946885000000002E-2</v>
      </c>
      <c r="H89" s="712">
        <v>-0.175877794</v>
      </c>
      <c r="I89" s="712">
        <v>-0.77054610300000004</v>
      </c>
      <c r="J89" s="712">
        <v>-0.53647433899999997</v>
      </c>
      <c r="K89" s="712">
        <v>0.612343886</v>
      </c>
      <c r="L89" s="1664">
        <v>0.14193308399999999</v>
      </c>
    </row>
    <row r="90" spans="1:12" x14ac:dyDescent="0.25">
      <c r="A90" s="231" t="s">
        <v>171</v>
      </c>
      <c r="B90" s="706">
        <v>1.7380609840000001</v>
      </c>
      <c r="C90" s="706">
        <v>1.759904253</v>
      </c>
      <c r="D90" s="706">
        <v>1.8647526400000001</v>
      </c>
      <c r="E90" s="706">
        <v>2.090214274</v>
      </c>
      <c r="F90" s="706">
        <v>2.0824111580000002</v>
      </c>
      <c r="G90" s="706">
        <v>2.2261750249999999</v>
      </c>
      <c r="H90" s="706">
        <v>2.4989633339999999</v>
      </c>
      <c r="I90" s="706">
        <v>2.602071343</v>
      </c>
      <c r="J90" s="706">
        <v>2.3782197389999999</v>
      </c>
      <c r="K90" s="706">
        <v>2.7098940909999998</v>
      </c>
      <c r="L90" s="1665">
        <v>2.7403738889999998</v>
      </c>
    </row>
    <row r="91" spans="1:12" x14ac:dyDescent="0.25">
      <c r="A91" s="227" t="s">
        <v>172</v>
      </c>
      <c r="B91" s="706">
        <v>3.3334566560000001</v>
      </c>
      <c r="C91" s="706">
        <v>2.5601098470000001</v>
      </c>
      <c r="D91" s="706">
        <v>2.3612215999999999</v>
      </c>
      <c r="E91" s="706">
        <v>2.3271939609999999</v>
      </c>
      <c r="F91" s="706">
        <v>2.301609945</v>
      </c>
      <c r="G91" s="706">
        <v>2.4423729490000001</v>
      </c>
      <c r="H91" s="706">
        <v>2.4976784790000002</v>
      </c>
      <c r="I91" s="706">
        <v>3.1051117019999999</v>
      </c>
      <c r="J91" s="706">
        <v>3.5203222599999999</v>
      </c>
      <c r="K91" s="706">
        <v>2.9380222470000001</v>
      </c>
      <c r="L91" s="1660">
        <v>3.3223401369999999</v>
      </c>
    </row>
    <row r="92" spans="1:12" x14ac:dyDescent="0.25">
      <c r="A92" s="604" t="s">
        <v>173</v>
      </c>
      <c r="B92" s="706">
        <v>1.595395672</v>
      </c>
      <c r="C92" s="706">
        <v>0.80020559400000002</v>
      </c>
      <c r="D92" s="706">
        <v>0.49646895899999999</v>
      </c>
      <c r="E92" s="706">
        <v>0.23697968599999999</v>
      </c>
      <c r="F92" s="706">
        <v>0.21919878600000001</v>
      </c>
      <c r="G92" s="706">
        <v>0.21619792299999999</v>
      </c>
      <c r="H92" s="706">
        <v>-1.2848549999999999E-3</v>
      </c>
      <c r="I92" s="706">
        <v>0.50304035899999999</v>
      </c>
      <c r="J92" s="706">
        <v>1.142102521</v>
      </c>
      <c r="K92" s="706">
        <v>0.228128156</v>
      </c>
      <c r="L92" s="1671">
        <v>0.58196624699999999</v>
      </c>
    </row>
    <row r="93" spans="1:12" x14ac:dyDescent="0.25">
      <c r="A93" s="228" t="s">
        <v>174</v>
      </c>
      <c r="B93" s="710">
        <v>30.183824945000001</v>
      </c>
      <c r="C93" s="710">
        <v>31.553133371000001</v>
      </c>
      <c r="D93" s="710">
        <v>31.909415442</v>
      </c>
      <c r="E93" s="710">
        <v>32.902369551</v>
      </c>
      <c r="F93" s="710">
        <v>33.592726472999999</v>
      </c>
      <c r="G93" s="710">
        <v>35.601762356000002</v>
      </c>
      <c r="H93" s="710">
        <v>37.216758317</v>
      </c>
      <c r="I93" s="710">
        <v>39.627270627000001</v>
      </c>
      <c r="J93" s="710">
        <v>39.293819823</v>
      </c>
      <c r="K93" s="710">
        <v>40.408161389999997</v>
      </c>
      <c r="L93" s="1661">
        <v>43.160240805000001</v>
      </c>
    </row>
    <row r="94" spans="1:12" x14ac:dyDescent="0.25">
      <c r="A94" s="228" t="s">
        <v>175</v>
      </c>
      <c r="B94" s="711">
        <v>30.908650695999999</v>
      </c>
      <c r="C94" s="711">
        <v>31.216508253000001</v>
      </c>
      <c r="D94" s="711">
        <v>31.726846313999999</v>
      </c>
      <c r="E94" s="711">
        <v>33.531502576999998</v>
      </c>
      <c r="F94" s="711">
        <v>33.770775725999997</v>
      </c>
      <c r="G94" s="711">
        <v>35.746013394000002</v>
      </c>
      <c r="H94" s="711">
        <v>37.039595667</v>
      </c>
      <c r="I94" s="711">
        <v>39.359764882999997</v>
      </c>
      <c r="J94" s="711">
        <v>39.899448005000004</v>
      </c>
      <c r="K94" s="711">
        <v>41.248633433000002</v>
      </c>
      <c r="L94" s="1661">
        <v>43.884140137999999</v>
      </c>
    </row>
    <row r="95" spans="1:12" x14ac:dyDescent="0.25">
      <c r="A95" s="232" t="s">
        <v>176</v>
      </c>
      <c r="B95" s="708">
        <v>0.72482575000000005</v>
      </c>
      <c r="C95" s="708">
        <v>-0.33662511699999997</v>
      </c>
      <c r="D95" s="708">
        <v>-0.182569127</v>
      </c>
      <c r="E95" s="708">
        <v>0.62913302500000001</v>
      </c>
      <c r="F95" s="708">
        <v>0.17804925299999999</v>
      </c>
      <c r="G95" s="708">
        <v>0.144251037</v>
      </c>
      <c r="H95" s="708">
        <v>-0.17716264900000001</v>
      </c>
      <c r="I95" s="708">
        <v>-0.26750574300000002</v>
      </c>
      <c r="J95" s="708">
        <v>0.60562818200000001</v>
      </c>
      <c r="K95" s="708">
        <v>0.84047204200000003</v>
      </c>
      <c r="L95" s="1671">
        <v>0.72389933200000001</v>
      </c>
    </row>
    <row r="96" spans="1:12" x14ac:dyDescent="0.25">
      <c r="A96" s="728" t="s">
        <v>631</v>
      </c>
      <c r="B96" s="705">
        <v>21.202003266999998</v>
      </c>
      <c r="C96" s="705">
        <v>22.060102849</v>
      </c>
      <c r="D96" s="705">
        <v>22.755287012</v>
      </c>
      <c r="E96" s="705">
        <v>23.447602707000001</v>
      </c>
      <c r="F96" s="705">
        <v>24.052758717</v>
      </c>
      <c r="G96" s="705">
        <v>25.071803931000002</v>
      </c>
      <c r="H96" s="705">
        <v>25.374183956</v>
      </c>
      <c r="I96" s="705">
        <v>25.942081002999998</v>
      </c>
      <c r="J96" s="705">
        <v>27.256988465999999</v>
      </c>
      <c r="K96" s="705">
        <v>28.155918445000001</v>
      </c>
      <c r="L96" s="1668">
        <v>28.683654408999999</v>
      </c>
    </row>
    <row r="97" spans="1:12" x14ac:dyDescent="0.25">
      <c r="A97" s="642"/>
      <c r="B97" s="705"/>
      <c r="C97" s="705"/>
      <c r="D97" s="705"/>
      <c r="E97" s="705"/>
      <c r="F97" s="705"/>
      <c r="G97" s="705"/>
      <c r="H97" s="705"/>
      <c r="I97" s="705"/>
      <c r="J97" s="705"/>
      <c r="K97" s="705"/>
      <c r="L97" s="1665"/>
    </row>
    <row r="98" spans="1:12" x14ac:dyDescent="0.25">
      <c r="A98" s="97" t="s">
        <v>178</v>
      </c>
      <c r="B98" s="149">
        <v>0.20716876539757095</v>
      </c>
      <c r="C98" s="149">
        <v>0.20443206288685062</v>
      </c>
      <c r="D98" s="149">
        <v>0.18297361060535605</v>
      </c>
      <c r="E98" s="149">
        <v>0.18177090848351754</v>
      </c>
      <c r="F98" s="149">
        <v>0.16992065362390307</v>
      </c>
      <c r="G98" s="149">
        <v>0.17578254028818277</v>
      </c>
      <c r="H98" s="149">
        <v>0.17941013371980993</v>
      </c>
      <c r="I98" s="149">
        <v>0.18831861527952853</v>
      </c>
      <c r="J98" s="149">
        <v>0.17587555717803344</v>
      </c>
      <c r="K98" s="149">
        <v>0.19014943953045357</v>
      </c>
      <c r="L98" s="149">
        <v>0.19324219928887673</v>
      </c>
    </row>
    <row r="99" spans="1:12" x14ac:dyDescent="0.25">
      <c r="A99" s="97" t="s">
        <v>179</v>
      </c>
      <c r="B99" s="149">
        <v>0.13552072393719822</v>
      </c>
      <c r="C99" s="149">
        <v>0.1349243729742988</v>
      </c>
      <c r="D99" s="149">
        <v>0.11069002990645178</v>
      </c>
      <c r="E99" s="149">
        <v>0.10614266121269418</v>
      </c>
      <c r="F99" s="149">
        <v>9.6221715459932411E-2</v>
      </c>
      <c r="G99" s="149">
        <v>0.10154960876200599</v>
      </c>
      <c r="H99" s="149">
        <v>9.8617031241520395E-2</v>
      </c>
      <c r="I99" s="149">
        <v>0.10708835086993104</v>
      </c>
      <c r="J99" s="149">
        <v>0.10234328480871202</v>
      </c>
      <c r="K99" s="149">
        <v>0.10999386728524436</v>
      </c>
      <c r="L99" s="149">
        <v>0.11705701872663306</v>
      </c>
    </row>
    <row r="100" spans="1:12" x14ac:dyDescent="0.25">
      <c r="A100" s="97" t="s">
        <v>180</v>
      </c>
      <c r="B100" s="149">
        <v>0.87400961314195391</v>
      </c>
      <c r="C100" s="149">
        <v>0.87126716398475901</v>
      </c>
      <c r="D100" s="149">
        <v>0.88206531466638127</v>
      </c>
      <c r="E100" s="149">
        <v>0.84838244415540753</v>
      </c>
      <c r="F100" s="149">
        <v>0.85125493574878064</v>
      </c>
      <c r="G100" s="149">
        <v>0.8360319753437272</v>
      </c>
      <c r="H100" s="149">
        <v>0.82036379516566316</v>
      </c>
      <c r="I100" s="149">
        <v>0.80984793321590576</v>
      </c>
      <c r="J100" s="149">
        <v>0.84275992926093701</v>
      </c>
      <c r="K100" s="149">
        <v>0.83281991076470319</v>
      </c>
      <c r="L100" s="149">
        <v>0.79743475819449661</v>
      </c>
    </row>
    <row r="101" spans="1:12" x14ac:dyDescent="0.25">
      <c r="A101" s="115" t="s">
        <v>181</v>
      </c>
      <c r="B101" s="116">
        <v>4.218829085864706</v>
      </c>
      <c r="C101" s="116">
        <v>4.2618909758152244</v>
      </c>
      <c r="D101" s="116">
        <v>4.8207242112571675</v>
      </c>
      <c r="E101" s="116">
        <v>4.6673169608564535</v>
      </c>
      <c r="F101" s="116">
        <v>5.0097202287893801</v>
      </c>
      <c r="G101" s="116">
        <v>4.7560581043664136</v>
      </c>
      <c r="H101" s="116">
        <v>4.5725610820113944</v>
      </c>
      <c r="I101" s="116">
        <v>4.3004135943428503</v>
      </c>
      <c r="J101" s="116">
        <v>4.7917967839489881</v>
      </c>
      <c r="K101" s="116">
        <v>4.379817857056171</v>
      </c>
      <c r="L101" s="116">
        <v>4.1266077550815679</v>
      </c>
    </row>
    <row r="102" spans="1:12" x14ac:dyDescent="0.25">
      <c r="L102" s="743"/>
    </row>
    <row r="103" spans="1:12" x14ac:dyDescent="0.25">
      <c r="L103" s="74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workbookViewId="0">
      <pane xSplit="1" ySplit="5" topLeftCell="B6" activePane="bottomRight" state="frozen"/>
      <selection pane="topRight" activeCell="B1" sqref="B1"/>
      <selection pane="bottomLeft" activeCell="A6" sqref="A6"/>
      <selection pane="bottomRight" activeCell="G17" sqref="G17"/>
    </sheetView>
  </sheetViews>
  <sheetFormatPr baseColWidth="10" defaultColWidth="11.42578125" defaultRowHeight="12.75" x14ac:dyDescent="0.2"/>
  <cols>
    <col min="1" max="1" width="53.5703125" style="2" customWidth="1"/>
    <col min="2" max="8" width="10" style="2" customWidth="1"/>
    <col min="9" max="16384" width="11.42578125" style="2"/>
  </cols>
  <sheetData>
    <row r="1" spans="1:8" ht="18" x14ac:dyDescent="0.2">
      <c r="A1" s="1703" t="s">
        <v>201</v>
      </c>
      <c r="B1" s="1703"/>
      <c r="C1" s="122"/>
      <c r="D1" s="122"/>
      <c r="E1" s="122"/>
      <c r="F1" s="122"/>
      <c r="G1" s="140"/>
      <c r="H1" s="140"/>
    </row>
    <row r="2" spans="1:8" x14ac:dyDescent="0.2">
      <c r="A2" s="129"/>
      <c r="B2" s="129"/>
      <c r="C2" s="129"/>
      <c r="D2" s="129"/>
      <c r="E2" s="129"/>
      <c r="F2" s="129"/>
      <c r="G2" s="129"/>
      <c r="H2" s="129"/>
    </row>
    <row r="3" spans="1:8" ht="18.75" x14ac:dyDescent="0.25">
      <c r="A3" s="162" t="s">
        <v>202</v>
      </c>
      <c r="B3" s="142"/>
      <c r="C3" s="142"/>
      <c r="D3" s="142"/>
      <c r="E3" s="129"/>
      <c r="F3" s="129"/>
      <c r="G3" s="129"/>
      <c r="H3" s="129"/>
    </row>
    <row r="4" spans="1:8" x14ac:dyDescent="0.2">
      <c r="A4" s="163" t="s">
        <v>143</v>
      </c>
      <c r="B4" s="164"/>
      <c r="C4" s="164"/>
      <c r="D4" s="164"/>
      <c r="E4" s="164"/>
      <c r="F4" s="164"/>
      <c r="G4" s="1704" t="s">
        <v>144</v>
      </c>
      <c r="H4" s="1704"/>
    </row>
    <row r="5" spans="1:8" ht="27" x14ac:dyDescent="0.2">
      <c r="A5" s="70" t="s">
        <v>145</v>
      </c>
      <c r="B5" s="74">
        <v>2019</v>
      </c>
      <c r="C5" s="73" t="s">
        <v>146</v>
      </c>
      <c r="D5" s="71">
        <v>2020</v>
      </c>
      <c r="E5" s="73" t="s">
        <v>1986</v>
      </c>
      <c r="F5" s="74">
        <v>2021</v>
      </c>
      <c r="G5" s="73" t="s">
        <v>2035</v>
      </c>
      <c r="H5" s="74">
        <v>2022</v>
      </c>
    </row>
    <row r="6" spans="1:8" s="124" customFormat="1" x14ac:dyDescent="0.2">
      <c r="A6" s="75" t="s">
        <v>148</v>
      </c>
      <c r="B6" s="76">
        <v>96.151151486000003</v>
      </c>
      <c r="C6" s="131">
        <v>1.2875650482253587E-3</v>
      </c>
      <c r="D6" s="76">
        <v>96.274952347999999</v>
      </c>
      <c r="E6" s="77">
        <v>2.8731868492661627E-2</v>
      </c>
      <c r="F6" s="76">
        <v>99.041111618000002</v>
      </c>
      <c r="G6" s="77">
        <v>5.7379682054852665E-2</v>
      </c>
      <c r="H6" s="76">
        <v>104.72405911300001</v>
      </c>
    </row>
    <row r="7" spans="1:8" s="124" customFormat="1" x14ac:dyDescent="0.2">
      <c r="A7" s="80" t="s">
        <v>35</v>
      </c>
      <c r="B7" s="81">
        <v>24.231573223000002</v>
      </c>
      <c r="C7" s="132">
        <v>-4.7167958781773933E-2</v>
      </c>
      <c r="D7" s="81">
        <v>23.088619376</v>
      </c>
      <c r="E7" s="82">
        <v>5.8116481031117662E-2</v>
      </c>
      <c r="F7" s="81">
        <v>24.430448685999998</v>
      </c>
      <c r="G7" s="82">
        <v>9.6092789951307767E-2</v>
      </c>
      <c r="H7" s="81">
        <v>26.77803866</v>
      </c>
    </row>
    <row r="8" spans="1:8" s="124" customFormat="1" x14ac:dyDescent="0.2">
      <c r="A8" s="80" t="s">
        <v>37</v>
      </c>
      <c r="B8" s="81">
        <v>48.031754481</v>
      </c>
      <c r="C8" s="132">
        <v>8.797233258825532E-3</v>
      </c>
      <c r="D8" s="81">
        <v>48.454301029</v>
      </c>
      <c r="E8" s="82">
        <v>2.8715022411885727E-2</v>
      </c>
      <c r="F8" s="81">
        <v>49.845667368999997</v>
      </c>
      <c r="G8" s="82">
        <v>5.2824304558063861E-2</v>
      </c>
      <c r="H8" s="81">
        <v>52.478730083000002</v>
      </c>
    </row>
    <row r="9" spans="1:8" s="124" customFormat="1" x14ac:dyDescent="0.2">
      <c r="A9" s="80" t="s">
        <v>149</v>
      </c>
      <c r="B9" s="81">
        <v>2.2649262129999999</v>
      </c>
      <c r="C9" s="132">
        <v>-7.372390060284939E-2</v>
      </c>
      <c r="D9" s="81">
        <v>2.0979470180000002</v>
      </c>
      <c r="E9" s="82">
        <v>-6.8283557578383114E-2</v>
      </c>
      <c r="F9" s="81">
        <v>1.9546917319999999</v>
      </c>
      <c r="G9" s="82">
        <v>-4.6947477445001051E-2</v>
      </c>
      <c r="H9" s="81">
        <v>1.8629238859999999</v>
      </c>
    </row>
    <row r="10" spans="1:8" x14ac:dyDescent="0.2">
      <c r="A10" s="80" t="s">
        <v>39</v>
      </c>
      <c r="B10" s="81">
        <v>17.525658393000001</v>
      </c>
      <c r="C10" s="132">
        <v>2.5252609121764413E-2</v>
      </c>
      <c r="D10" s="81">
        <v>17.968226993999998</v>
      </c>
      <c r="E10" s="82">
        <v>1.1290901660344632E-2</v>
      </c>
      <c r="F10" s="81">
        <v>18.171104478</v>
      </c>
      <c r="G10" s="82">
        <v>3.4852752278583976E-2</v>
      </c>
      <c r="H10" s="81">
        <v>18.804417481000002</v>
      </c>
    </row>
    <row r="11" spans="1:8" s="124" customFormat="1" x14ac:dyDescent="0.2">
      <c r="A11" s="80" t="s">
        <v>150</v>
      </c>
      <c r="B11" s="81">
        <v>4.0972391750000003</v>
      </c>
      <c r="C11" s="132">
        <v>0.1387809521761687</v>
      </c>
      <c r="D11" s="81">
        <v>4.6658579290000004</v>
      </c>
      <c r="E11" s="82">
        <v>-5.7135417335163474E-3</v>
      </c>
      <c r="F11" s="81">
        <v>4.6391993550000006</v>
      </c>
      <c r="G11" s="82">
        <v>3.4650299480393665E-2</v>
      </c>
      <c r="H11" s="81">
        <v>4.799949002</v>
      </c>
    </row>
    <row r="12" spans="1:8" x14ac:dyDescent="0.2">
      <c r="A12" s="83" t="s">
        <v>151</v>
      </c>
      <c r="B12" s="84">
        <v>115.137940876</v>
      </c>
      <c r="C12" s="133">
        <v>-1.0338589859636094E-2</v>
      </c>
      <c r="D12" s="84">
        <v>113.947576928</v>
      </c>
      <c r="E12" s="85">
        <v>3.9022806468360871E-2</v>
      </c>
      <c r="F12" s="84">
        <v>118.39413117000001</v>
      </c>
      <c r="G12" s="85">
        <v>5.694041440550901E-2</v>
      </c>
      <c r="H12" s="84">
        <v>125.135542062</v>
      </c>
    </row>
    <row r="13" spans="1:8" x14ac:dyDescent="0.2">
      <c r="A13" s="80" t="s">
        <v>60</v>
      </c>
      <c r="B13" s="81">
        <v>73.326158925000001</v>
      </c>
      <c r="C13" s="132">
        <v>6.8962766823394972E-3</v>
      </c>
      <c r="D13" s="81">
        <v>73.831836405000004</v>
      </c>
      <c r="E13" s="82">
        <v>1.5991906533697309E-2</v>
      </c>
      <c r="F13" s="81">
        <v>75.012548232</v>
      </c>
      <c r="G13" s="82">
        <v>5.6130198883229454E-2</v>
      </c>
      <c r="H13" s="81">
        <v>79.223017483000007</v>
      </c>
    </row>
    <row r="14" spans="1:8" x14ac:dyDescent="0.2">
      <c r="A14" s="86" t="s">
        <v>152</v>
      </c>
      <c r="B14" s="81">
        <v>59.61411786</v>
      </c>
      <c r="C14" s="132">
        <v>1.938272344671077E-2</v>
      </c>
      <c r="D14" s="81">
        <v>60.769601819999998</v>
      </c>
      <c r="E14" s="82">
        <v>-0.13568321407507289</v>
      </c>
      <c r="F14" s="81">
        <v>52.524186927000002</v>
      </c>
      <c r="G14" s="82">
        <v>4.2420911076581191E-2</v>
      </c>
      <c r="H14" s="81">
        <v>54.752310789999996</v>
      </c>
    </row>
    <row r="15" spans="1:8" s="124" customFormat="1" x14ac:dyDescent="0.2">
      <c r="A15" s="86" t="s">
        <v>153</v>
      </c>
      <c r="B15" s="81">
        <v>13.712041064999999</v>
      </c>
      <c r="C15" s="132">
        <v>-4.7389478920000561E-2</v>
      </c>
      <c r="D15" s="81">
        <v>13.062234584</v>
      </c>
      <c r="E15" s="82">
        <v>0.72163201942078947</v>
      </c>
      <c r="F15" s="81">
        <v>22.488361304999998</v>
      </c>
      <c r="G15" s="82">
        <v>8.8149837203089332E-2</v>
      </c>
      <c r="H15" s="81">
        <v>24.470706693</v>
      </c>
    </row>
    <row r="16" spans="1:8" s="124" customFormat="1" x14ac:dyDescent="0.2">
      <c r="A16" s="1500" t="s">
        <v>217</v>
      </c>
      <c r="B16" s="191"/>
      <c r="C16" s="89"/>
      <c r="D16" s="191">
        <v>0</v>
      </c>
      <c r="E16" s="1507" t="s">
        <v>1983</v>
      </c>
      <c r="F16" s="191">
        <v>8.1164954819999995</v>
      </c>
      <c r="G16" s="82">
        <v>0.10350504892944135</v>
      </c>
      <c r="H16" s="191">
        <v>8.9565937439999992</v>
      </c>
    </row>
    <row r="17" spans="1:8" x14ac:dyDescent="0.2">
      <c r="A17" s="80" t="s">
        <v>154</v>
      </c>
      <c r="B17" s="81">
        <v>22.589574483</v>
      </c>
      <c r="C17" s="132">
        <v>6.4602183237150168E-3</v>
      </c>
      <c r="D17" s="81">
        <v>22.735508066000001</v>
      </c>
      <c r="E17" s="82">
        <v>7.6626253037436642E-2</v>
      </c>
      <c r="F17" s="81">
        <v>24.477644859999998</v>
      </c>
      <c r="G17" s="82">
        <v>1.4328796867755456E-2</v>
      </c>
      <c r="H17" s="81">
        <v>24.828380060999997</v>
      </c>
    </row>
    <row r="18" spans="1:8" x14ac:dyDescent="0.2">
      <c r="A18" s="86" t="s">
        <v>155</v>
      </c>
      <c r="B18" s="81">
        <v>18.34221737</v>
      </c>
      <c r="C18" s="132">
        <v>-2.1391488394513214E-3</v>
      </c>
      <c r="D18" s="81">
        <v>18.302980637000001</v>
      </c>
      <c r="E18" s="82">
        <v>1.72176972838467E-3</v>
      </c>
      <c r="F18" s="81">
        <v>18.334494154999998</v>
      </c>
      <c r="G18" s="82">
        <v>5.2242466680696431E-4</v>
      </c>
      <c r="H18" s="81">
        <v>18.344072547</v>
      </c>
    </row>
    <row r="19" spans="1:8" s="125" customFormat="1" x14ac:dyDescent="0.2">
      <c r="A19" s="86" t="s">
        <v>156</v>
      </c>
      <c r="B19" s="81">
        <v>0.39495750000000002</v>
      </c>
      <c r="C19" s="132">
        <v>0.12756140091022461</v>
      </c>
      <c r="D19" s="81">
        <v>0.44533883200000002</v>
      </c>
      <c r="E19" s="82">
        <v>7.5964947516635961E-2</v>
      </c>
      <c r="F19" s="81">
        <v>0.479168973</v>
      </c>
      <c r="G19" s="82">
        <v>5.6819461472101596E-2</v>
      </c>
      <c r="H19" s="81">
        <v>0.50639509599999999</v>
      </c>
    </row>
    <row r="20" spans="1:8" x14ac:dyDescent="0.2">
      <c r="A20" s="86" t="s">
        <v>157</v>
      </c>
      <c r="B20" s="81">
        <v>3.8523996120000001</v>
      </c>
      <c r="C20" s="132">
        <v>3.4988318340636315E-2</v>
      </c>
      <c r="D20" s="81">
        <v>3.9871885960000002</v>
      </c>
      <c r="E20" s="82">
        <v>0.42054522795389726</v>
      </c>
      <c r="F20" s="81">
        <v>5.663981733</v>
      </c>
      <c r="G20" s="82">
        <v>5.5425793690496716E-2</v>
      </c>
      <c r="H20" s="81">
        <v>5.9779124160000006</v>
      </c>
    </row>
    <row r="21" spans="1:8" x14ac:dyDescent="0.2">
      <c r="A21" s="80" t="s">
        <v>158</v>
      </c>
      <c r="B21" s="81">
        <v>4.9481708710000003</v>
      </c>
      <c r="C21" s="132">
        <v>7.9574345402592339E-2</v>
      </c>
      <c r="D21" s="81">
        <v>5.3419183290000003</v>
      </c>
      <c r="E21" s="82">
        <v>-7.3512114153477803E-3</v>
      </c>
      <c r="F21" s="81">
        <v>5.3026487580000001</v>
      </c>
      <c r="G21" s="82">
        <v>7.2823283536819883E-2</v>
      </c>
      <c r="H21" s="81">
        <v>5.6888050520000002</v>
      </c>
    </row>
    <row r="22" spans="1:8" x14ac:dyDescent="0.2">
      <c r="A22" s="80" t="s">
        <v>94</v>
      </c>
      <c r="B22" s="81">
        <v>9.6622821010000006</v>
      </c>
      <c r="C22" s="132">
        <v>-0.17297995830891955</v>
      </c>
      <c r="D22" s="81">
        <v>7.990900946</v>
      </c>
      <c r="E22" s="82">
        <v>0.14862146784518537</v>
      </c>
      <c r="F22" s="81">
        <v>9.1785203739999996</v>
      </c>
      <c r="G22" s="82">
        <v>0.12683203507371776</v>
      </c>
      <c r="H22" s="81">
        <v>10.342650792000001</v>
      </c>
    </row>
    <row r="23" spans="1:8" x14ac:dyDescent="0.2">
      <c r="A23" s="91" t="s">
        <v>159</v>
      </c>
      <c r="B23" s="92">
        <v>4.6117544940000004</v>
      </c>
      <c r="C23" s="134">
        <v>-0.12237019896315404</v>
      </c>
      <c r="D23" s="92">
        <v>4.0474131790000003</v>
      </c>
      <c r="E23" s="93">
        <v>9.2739671093510445E-2</v>
      </c>
      <c r="F23" s="92">
        <v>4.4227689459999997</v>
      </c>
      <c r="G23" s="93">
        <v>0.14242655103421287</v>
      </c>
      <c r="H23" s="92">
        <v>5.0526886730000005</v>
      </c>
    </row>
    <row r="24" spans="1:8" s="124" customFormat="1" x14ac:dyDescent="0.2">
      <c r="A24" s="94" t="s">
        <v>160</v>
      </c>
      <c r="B24" s="76">
        <v>18.986789388999998</v>
      </c>
      <c r="C24" s="131">
        <v>-6.9214693599612076E-2</v>
      </c>
      <c r="D24" s="76">
        <v>17.672624579000001</v>
      </c>
      <c r="E24" s="77">
        <v>9.5084630213713384E-2</v>
      </c>
      <c r="F24" s="76">
        <v>19.353019551999999</v>
      </c>
      <c r="G24" s="77">
        <v>5.4692415989969767E-2</v>
      </c>
      <c r="H24" s="76">
        <v>20.411482948</v>
      </c>
    </row>
    <row r="25" spans="1:8" s="124" customFormat="1" x14ac:dyDescent="0.2">
      <c r="A25" s="95" t="s">
        <v>161</v>
      </c>
      <c r="B25" s="165">
        <v>10.039535786</v>
      </c>
      <c r="C25" s="133">
        <v>-0.10348596938603516</v>
      </c>
      <c r="D25" s="84">
        <v>9.0005846930000004</v>
      </c>
      <c r="E25" s="85">
        <v>0.14108065756967592</v>
      </c>
      <c r="F25" s="84">
        <v>10.2703931</v>
      </c>
      <c r="G25" s="85">
        <v>0.10414904547324477</v>
      </c>
      <c r="H25" s="84">
        <v>11.340044738</v>
      </c>
    </row>
    <row r="26" spans="1:8" x14ac:dyDescent="0.2">
      <c r="A26" s="96" t="s">
        <v>162</v>
      </c>
      <c r="B26" s="76">
        <v>36.386644185000002</v>
      </c>
      <c r="C26" s="131">
        <v>-0.13491922319189276</v>
      </c>
      <c r="D26" s="76">
        <v>31.477386417000002</v>
      </c>
      <c r="E26" s="77">
        <v>5.1489606205827654E-2</v>
      </c>
      <c r="F26" s="76">
        <v>33.098144648000002</v>
      </c>
      <c r="G26" s="77">
        <v>9.7066898648475508E-2</v>
      </c>
      <c r="H26" s="76">
        <v>36.310878899999999</v>
      </c>
    </row>
    <row r="27" spans="1:8" s="124" customFormat="1" x14ac:dyDescent="0.2">
      <c r="A27" s="97" t="s">
        <v>109</v>
      </c>
      <c r="B27" s="81">
        <v>30.898598584999998</v>
      </c>
      <c r="C27" s="132">
        <v>-0.15402553410012532</v>
      </c>
      <c r="D27" s="81">
        <v>26.139425435</v>
      </c>
      <c r="E27" s="82">
        <v>5.8633539203498453E-2</v>
      </c>
      <c r="F27" s="81">
        <v>27.672072460999999</v>
      </c>
      <c r="G27" s="82">
        <v>0.10380968736796192</v>
      </c>
      <c r="H27" s="81">
        <v>30.544701652000001</v>
      </c>
    </row>
    <row r="28" spans="1:8" x14ac:dyDescent="0.2">
      <c r="A28" s="97" t="s">
        <v>163</v>
      </c>
      <c r="B28" s="81">
        <v>3.6278436940000001</v>
      </c>
      <c r="C28" s="132">
        <v>4.5290355334697274E-3</v>
      </c>
      <c r="D28" s="81">
        <v>3.6442743270000002</v>
      </c>
      <c r="E28" s="82">
        <v>-5.0297272804621374E-3</v>
      </c>
      <c r="F28" s="81">
        <v>3.6259446210000004</v>
      </c>
      <c r="G28" s="82">
        <v>3.9635971869963038E-2</v>
      </c>
      <c r="H28" s="81">
        <v>3.7696624600000002</v>
      </c>
    </row>
    <row r="29" spans="1:8" x14ac:dyDescent="0.2">
      <c r="A29" s="97" t="s">
        <v>164</v>
      </c>
      <c r="B29" s="81">
        <v>1.860201905</v>
      </c>
      <c r="C29" s="132">
        <v>-8.9514611587283577E-2</v>
      </c>
      <c r="D29" s="81">
        <v>1.693686654</v>
      </c>
      <c r="E29" s="82">
        <v>6.2845693888310183E-2</v>
      </c>
      <c r="F29" s="81">
        <v>1.8001275670000001</v>
      </c>
      <c r="G29" s="82">
        <v>0.10909627995269733</v>
      </c>
      <c r="H29" s="81">
        <v>1.996514788</v>
      </c>
    </row>
    <row r="30" spans="1:8" s="124" customFormat="1" x14ac:dyDescent="0.2">
      <c r="A30" s="95" t="s">
        <v>165</v>
      </c>
      <c r="B30" s="84">
        <v>16.104141804000001</v>
      </c>
      <c r="C30" s="133">
        <v>-5.8139303068446835E-2</v>
      </c>
      <c r="D30" s="84">
        <v>15.167858223</v>
      </c>
      <c r="E30" s="85">
        <v>4.5393814069012217E-2</v>
      </c>
      <c r="F30" s="84">
        <v>15.856385158999998</v>
      </c>
      <c r="G30" s="85">
        <v>4.2508701904066859E-2</v>
      </c>
      <c r="H30" s="84">
        <v>16.530419508999998</v>
      </c>
    </row>
    <row r="31" spans="1:8" x14ac:dyDescent="0.2">
      <c r="A31" s="97" t="s">
        <v>124</v>
      </c>
      <c r="B31" s="81">
        <v>3.6991587080000001</v>
      </c>
      <c r="C31" s="132">
        <v>8.6848708411783049E-2</v>
      </c>
      <c r="D31" s="81">
        <v>4.0204258639999999</v>
      </c>
      <c r="E31" s="82">
        <v>2.6322608494690591E-2</v>
      </c>
      <c r="F31" s="81">
        <v>4.1262539599999997</v>
      </c>
      <c r="G31" s="82">
        <v>-7.9792538508705713E-2</v>
      </c>
      <c r="H31" s="81">
        <v>3.7970096820000001</v>
      </c>
    </row>
    <row r="32" spans="1:8" x14ac:dyDescent="0.2">
      <c r="A32" s="97" t="s">
        <v>166</v>
      </c>
      <c r="B32" s="81">
        <v>8.1408298240000008</v>
      </c>
      <c r="C32" s="132">
        <v>-4.6758714925816403E-2</v>
      </c>
      <c r="D32" s="81">
        <v>7.760175083</v>
      </c>
      <c r="E32" s="82">
        <v>7.7767935844908154E-2</v>
      </c>
      <c r="F32" s="81">
        <v>8.3636678809999996</v>
      </c>
      <c r="G32" s="82">
        <v>6.9471619421899833E-2</v>
      </c>
      <c r="H32" s="81">
        <v>8.9447054329999993</v>
      </c>
    </row>
    <row r="33" spans="1:12" x14ac:dyDescent="0.2">
      <c r="A33" s="98" t="s">
        <v>167</v>
      </c>
      <c r="B33" s="92">
        <v>4.2641532709999996</v>
      </c>
      <c r="C33" s="132">
        <v>-0.20564363902293703</v>
      </c>
      <c r="D33" s="92">
        <v>3.3872572750000001</v>
      </c>
      <c r="E33" s="82">
        <v>-6.1388770653684199E-3</v>
      </c>
      <c r="F33" s="92">
        <v>3.3664633190000002</v>
      </c>
      <c r="G33" s="82">
        <v>0.12542571683966108</v>
      </c>
      <c r="H33" s="92">
        <v>3.7887043939999998</v>
      </c>
    </row>
    <row r="34" spans="1:12" s="124" customFormat="1" ht="15" customHeight="1" x14ac:dyDescent="0.2">
      <c r="A34" s="96" t="s">
        <v>168</v>
      </c>
      <c r="B34" s="76">
        <v>132.53779567199999</v>
      </c>
      <c r="C34" s="131">
        <v>-3.6106356543328055E-2</v>
      </c>
      <c r="D34" s="76">
        <v>127.75233876599999</v>
      </c>
      <c r="E34" s="77">
        <v>3.4339234360596604E-2</v>
      </c>
      <c r="F34" s="76">
        <v>132.13925626700001</v>
      </c>
      <c r="G34" s="77">
        <v>6.7320507147591302E-2</v>
      </c>
      <c r="H34" s="76">
        <v>141.03493801299999</v>
      </c>
    </row>
    <row r="35" spans="1:12" ht="15" customHeight="1" x14ac:dyDescent="0.2">
      <c r="A35" s="95" t="s">
        <v>169</v>
      </c>
      <c r="B35" s="84">
        <v>131.24208268000001</v>
      </c>
      <c r="C35" s="133">
        <v>-1.6204006249925795E-2</v>
      </c>
      <c r="D35" s="84">
        <v>129.115435152</v>
      </c>
      <c r="E35" s="85">
        <v>3.977124167962387E-2</v>
      </c>
      <c r="F35" s="84">
        <v>134.250516328</v>
      </c>
      <c r="G35" s="85">
        <v>5.5235878757312395E-2</v>
      </c>
      <c r="H35" s="84">
        <v>141.665961571</v>
      </c>
    </row>
    <row r="36" spans="1:12" s="124" customFormat="1" ht="15" customHeight="1" x14ac:dyDescent="0.2">
      <c r="A36" s="99" t="s">
        <v>170</v>
      </c>
      <c r="B36" s="100">
        <v>-1.295712991</v>
      </c>
      <c r="C36" s="135"/>
      <c r="D36" s="166">
        <v>1.363096385</v>
      </c>
      <c r="E36" s="101"/>
      <c r="F36" s="100">
        <v>2.1112600610000003</v>
      </c>
      <c r="G36" s="101"/>
      <c r="H36" s="100">
        <v>0.63102355799999998</v>
      </c>
    </row>
    <row r="37" spans="1:12" s="124" customFormat="1" ht="15" customHeight="1" x14ac:dyDescent="0.2">
      <c r="A37" s="102" t="s">
        <v>171</v>
      </c>
      <c r="B37" s="103">
        <v>8.947253602</v>
      </c>
      <c r="C37" s="136">
        <v>-3.0759574752467156E-2</v>
      </c>
      <c r="D37" s="103">
        <v>8.6720398860000003</v>
      </c>
      <c r="E37" s="104">
        <v>4.7346019090945823E-2</v>
      </c>
      <c r="F37" s="103">
        <v>9.0826264519999995</v>
      </c>
      <c r="G37" s="104">
        <v>-1.2318289273622884E-3</v>
      </c>
      <c r="H37" s="103">
        <v>9.0714382100000002</v>
      </c>
    </row>
    <row r="38" spans="1:12" ht="15" customHeight="1" x14ac:dyDescent="0.2">
      <c r="A38" s="97" t="s">
        <v>172</v>
      </c>
      <c r="B38" s="81">
        <v>9.1510124919999996</v>
      </c>
      <c r="C38" s="132">
        <v>2.4678756497975574E-2</v>
      </c>
      <c r="D38" s="81">
        <v>9.3768481010000002</v>
      </c>
      <c r="E38" s="82">
        <v>-5.898607869536665E-4</v>
      </c>
      <c r="F38" s="81">
        <v>9.3713170659999996</v>
      </c>
      <c r="G38" s="82">
        <v>0.14649407029250971</v>
      </c>
      <c r="H38" s="81">
        <v>10.744159446999999</v>
      </c>
    </row>
    <row r="39" spans="1:12" ht="15" customHeight="1" x14ac:dyDescent="0.2">
      <c r="A39" s="115" t="s">
        <v>173</v>
      </c>
      <c r="B39" s="126">
        <v>0.203758889</v>
      </c>
      <c r="C39" s="132"/>
      <c r="D39" s="81">
        <v>0.70480821400000004</v>
      </c>
      <c r="E39" s="82"/>
      <c r="F39" s="105">
        <v>0.28869061500000004</v>
      </c>
      <c r="G39" s="82"/>
      <c r="H39" s="105">
        <v>1.6727212369999997</v>
      </c>
    </row>
    <row r="40" spans="1:12" ht="15" customHeight="1" x14ac:dyDescent="0.2">
      <c r="A40" s="95" t="s">
        <v>174</v>
      </c>
      <c r="B40" s="84">
        <v>141.48504927499999</v>
      </c>
      <c r="C40" s="131">
        <v>-3.5768235929746428E-2</v>
      </c>
      <c r="D40" s="76">
        <v>136.424378652</v>
      </c>
      <c r="E40" s="77">
        <v>3.5166032012781123E-2</v>
      </c>
      <c r="F40" s="76">
        <v>141.22188271900001</v>
      </c>
      <c r="G40" s="77">
        <v>6.2911592261364557E-2</v>
      </c>
      <c r="H40" s="76">
        <v>150.10637622299998</v>
      </c>
    </row>
    <row r="41" spans="1:12" ht="15" customHeight="1" x14ac:dyDescent="0.2">
      <c r="A41" s="95" t="s">
        <v>175</v>
      </c>
      <c r="B41" s="84">
        <v>140.39309517300001</v>
      </c>
      <c r="C41" s="133">
        <v>-1.3539212292867475E-2</v>
      </c>
      <c r="D41" s="84">
        <v>138.49228325300001</v>
      </c>
      <c r="E41" s="85">
        <v>3.7038526779353154E-2</v>
      </c>
      <c r="F41" s="84">
        <v>143.62183339500001</v>
      </c>
      <c r="G41" s="85">
        <v>6.1190470935082342E-2</v>
      </c>
      <c r="H41" s="84">
        <v>152.41012101699999</v>
      </c>
    </row>
    <row r="42" spans="1:12" ht="15" customHeight="1" x14ac:dyDescent="0.2">
      <c r="A42" s="127" t="s">
        <v>176</v>
      </c>
      <c r="B42" s="107">
        <v>-1.091954101</v>
      </c>
      <c r="C42" s="137"/>
      <c r="D42" s="126">
        <v>2.0679045999999999</v>
      </c>
      <c r="E42" s="108"/>
      <c r="F42" s="107">
        <v>2.399950676</v>
      </c>
      <c r="G42" s="108"/>
      <c r="H42" s="107">
        <v>2.303744794</v>
      </c>
    </row>
    <row r="43" spans="1:12" ht="22.5" customHeight="1" x14ac:dyDescent="0.2">
      <c r="A43" s="128" t="s">
        <v>198</v>
      </c>
      <c r="B43" s="110">
        <v>90.663425072999999</v>
      </c>
      <c r="C43" s="167">
        <v>1.6355650316608239E-2</v>
      </c>
      <c r="D43" s="168">
        <v>92.146284350000002</v>
      </c>
      <c r="E43" s="111">
        <v>9.2020783255812866E-3</v>
      </c>
      <c r="F43" s="110">
        <v>92.994221675999995</v>
      </c>
      <c r="G43" s="111">
        <v>1.4278635844991339E-2</v>
      </c>
      <c r="H43" s="110">
        <v>94.322052303000007</v>
      </c>
    </row>
    <row r="44" spans="1:12" ht="15" customHeight="1" x14ac:dyDescent="0.2">
      <c r="A44" s="94" t="s">
        <v>177</v>
      </c>
      <c r="B44" s="103"/>
      <c r="C44" s="112"/>
      <c r="D44" s="103"/>
      <c r="E44" s="147"/>
      <c r="F44" s="148"/>
      <c r="G44" s="147"/>
      <c r="H44" s="148"/>
    </row>
    <row r="45" spans="1:12" ht="15" customHeight="1" x14ac:dyDescent="0.25">
      <c r="A45" s="97" t="s">
        <v>178</v>
      </c>
      <c r="B45" s="169">
        <v>0.16490471554852787</v>
      </c>
      <c r="C45" s="150">
        <v>-0.9810372558094721</v>
      </c>
      <c r="D45" s="151">
        <v>0.15509434299043315</v>
      </c>
      <c r="E45" s="150">
        <v>0.83683165244320401</v>
      </c>
      <c r="F45" s="151">
        <v>0.16346265951486519</v>
      </c>
      <c r="G45" s="150">
        <v>-3.4766746978442953E-2</v>
      </c>
      <c r="H45" s="151">
        <v>0.16311499204508076</v>
      </c>
    </row>
    <row r="46" spans="1:12" ht="15" customHeight="1" x14ac:dyDescent="0.25">
      <c r="A46" s="97" t="s">
        <v>179</v>
      </c>
      <c r="B46" s="169">
        <v>8.719572114644876E-2</v>
      </c>
      <c r="C46" s="150">
        <v>-0.82069007111779391</v>
      </c>
      <c r="D46" s="151">
        <v>7.8988820435270821E-2</v>
      </c>
      <c r="E46" s="150">
        <v>0.7758664414741947</v>
      </c>
      <c r="F46" s="151">
        <v>8.6747484850012768E-2</v>
      </c>
      <c r="G46" s="150">
        <v>0.38746082111371094</v>
      </c>
      <c r="H46" s="151">
        <v>9.0622093061149878E-2</v>
      </c>
    </row>
    <row r="47" spans="1:12" ht="15" customHeight="1" x14ac:dyDescent="0.25">
      <c r="A47" s="97" t="s">
        <v>180</v>
      </c>
      <c r="B47" s="169">
        <v>0.78743309445356247</v>
      </c>
      <c r="C47" s="150">
        <v>2.1239514778175983</v>
      </c>
      <c r="D47" s="151">
        <v>0.80867260923173845</v>
      </c>
      <c r="E47" s="150">
        <v>-2.3209505976465983</v>
      </c>
      <c r="F47" s="151">
        <v>0.78546310325527247</v>
      </c>
      <c r="G47" s="150">
        <v>-3.1704013321679159</v>
      </c>
      <c r="H47" s="151">
        <v>0.75375908993359331</v>
      </c>
      <c r="I47" s="170"/>
      <c r="J47" s="170"/>
      <c r="K47" s="170"/>
      <c r="L47" s="170"/>
    </row>
    <row r="48" spans="1:12" ht="15" customHeight="1" x14ac:dyDescent="0.25">
      <c r="A48" s="115" t="s">
        <v>190</v>
      </c>
      <c r="B48" s="116">
        <v>4.7750793046414612</v>
      </c>
      <c r="C48" s="171">
        <v>0.43898971708695012</v>
      </c>
      <c r="D48" s="172">
        <v>5.2140690217284114</v>
      </c>
      <c r="E48" s="152">
        <v>-0.40891593302656659</v>
      </c>
      <c r="F48" s="153">
        <v>4.8051530887018448</v>
      </c>
      <c r="G48" s="152">
        <v>-0.18412420298621512</v>
      </c>
      <c r="H48" s="153">
        <v>4.6210288857156296</v>
      </c>
      <c r="I48" s="170"/>
      <c r="J48" s="170"/>
      <c r="K48" s="170"/>
      <c r="L48" s="170"/>
    </row>
    <row r="49" spans="1:12" x14ac:dyDescent="0.2">
      <c r="A49" s="1508" t="s">
        <v>199</v>
      </c>
      <c r="B49" s="173"/>
      <c r="C49" s="173"/>
      <c r="D49" s="173"/>
      <c r="E49" s="141"/>
      <c r="F49" s="141"/>
      <c r="G49" s="67"/>
      <c r="H49" s="67"/>
      <c r="I49" s="159"/>
      <c r="J49" s="159"/>
      <c r="K49" s="159"/>
      <c r="L49" s="159"/>
    </row>
    <row r="50" spans="1:12" ht="26.25" customHeight="1" x14ac:dyDescent="0.2">
      <c r="A50" s="1711" t="s">
        <v>200</v>
      </c>
      <c r="B50" s="1711"/>
      <c r="C50" s="1711"/>
      <c r="D50" s="1711"/>
      <c r="E50" s="1711"/>
      <c r="F50" s="1711"/>
      <c r="G50" s="1711"/>
      <c r="H50" s="1711"/>
      <c r="I50" s="159"/>
      <c r="J50" s="159"/>
      <c r="K50" s="159"/>
      <c r="L50" s="159"/>
    </row>
    <row r="51" spans="1:12" ht="15" customHeight="1" x14ac:dyDescent="0.25">
      <c r="A51" s="1672" t="s">
        <v>2038</v>
      </c>
      <c r="B51" s="569"/>
      <c r="C51" s="570"/>
      <c r="D51" s="569"/>
      <c r="E51" s="571"/>
      <c r="F51" s="572"/>
      <c r="G51" s="573"/>
      <c r="H51" s="574"/>
      <c r="I51" s="170"/>
      <c r="J51" s="170"/>
      <c r="K51" s="170"/>
      <c r="L51" s="170"/>
    </row>
    <row r="52" spans="1:12" x14ac:dyDescent="0.2">
      <c r="A52" s="175" t="s">
        <v>192</v>
      </c>
      <c r="B52" s="67"/>
      <c r="C52" s="67"/>
      <c r="D52" s="67"/>
      <c r="E52" s="67"/>
      <c r="F52" s="67"/>
      <c r="G52" s="67"/>
      <c r="H52" s="67"/>
    </row>
    <row r="53" spans="1:12" x14ac:dyDescent="0.2">
      <c r="E53" s="129"/>
      <c r="F53" s="129"/>
    </row>
  </sheetData>
  <mergeCells count="3">
    <mergeCell ref="A1:B1"/>
    <mergeCell ref="G4:H4"/>
    <mergeCell ref="A50:H50"/>
  </mergeCells>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workbookViewId="0">
      <pane xSplit="1" ySplit="3" topLeftCell="B4" activePane="bottomRight" state="frozen"/>
      <selection pane="topRight" activeCell="B1" sqref="B1"/>
      <selection pane="bottomLeft" activeCell="A4" sqref="A4"/>
      <selection pane="bottomRight" activeCell="L64" sqref="L64"/>
    </sheetView>
  </sheetViews>
  <sheetFormatPr baseColWidth="10" defaultRowHeight="15" x14ac:dyDescent="0.25"/>
  <cols>
    <col min="1" max="1" width="53.42578125" customWidth="1"/>
    <col min="2" max="10" width="9.5703125" customWidth="1"/>
    <col min="12" max="18" width="8.28515625" customWidth="1"/>
    <col min="19" max="19" width="8.85546875" customWidth="1"/>
  </cols>
  <sheetData>
    <row r="1" spans="1:21" ht="18.75" x14ac:dyDescent="0.25">
      <c r="A1" s="606" t="s">
        <v>551</v>
      </c>
      <c r="L1" s="589" t="s">
        <v>522</v>
      </c>
    </row>
    <row r="2" spans="1:21" ht="15.75" x14ac:dyDescent="0.25">
      <c r="A2" s="221"/>
      <c r="B2" s="589" t="s">
        <v>521</v>
      </c>
      <c r="L2" s="589"/>
    </row>
    <row r="3" spans="1:21" ht="27.75" x14ac:dyDescent="0.25">
      <c r="A3" s="222" t="s">
        <v>145</v>
      </c>
      <c r="B3" s="590" t="s">
        <v>523</v>
      </c>
      <c r="C3" s="590" t="s">
        <v>524</v>
      </c>
      <c r="D3" s="590" t="s">
        <v>531</v>
      </c>
      <c r="E3" s="590" t="s">
        <v>537</v>
      </c>
      <c r="F3" s="590" t="s">
        <v>526</v>
      </c>
      <c r="G3" s="590" t="s">
        <v>527</v>
      </c>
      <c r="H3" s="590" t="s">
        <v>538</v>
      </c>
      <c r="I3" s="590" t="s">
        <v>146</v>
      </c>
      <c r="J3" s="623" t="s">
        <v>147</v>
      </c>
      <c r="K3" s="590" t="s">
        <v>2035</v>
      </c>
      <c r="M3" s="591">
        <v>2014</v>
      </c>
      <c r="N3" s="591">
        <v>2015</v>
      </c>
      <c r="O3" s="591">
        <v>2016</v>
      </c>
      <c r="P3" s="591">
        <v>2017</v>
      </c>
      <c r="Q3" s="591">
        <v>2018</v>
      </c>
      <c r="R3" s="591">
        <v>2019</v>
      </c>
      <c r="S3" s="591">
        <v>2020</v>
      </c>
      <c r="T3" s="591">
        <v>2021</v>
      </c>
      <c r="U3" s="591">
        <v>2022</v>
      </c>
    </row>
    <row r="4" spans="1:21" s="264" customFormat="1" x14ac:dyDescent="0.25">
      <c r="A4" s="223" t="s">
        <v>148</v>
      </c>
      <c r="B4" s="592">
        <v>3.3036296347951799E-2</v>
      </c>
      <c r="C4" s="592">
        <v>2.5047288828102143E-2</v>
      </c>
      <c r="D4" s="592">
        <v>5.8614246762564992E-3</v>
      </c>
      <c r="E4" s="592">
        <v>-1.8167194540833487E-3</v>
      </c>
      <c r="F4" s="592">
        <v>1.6534861718856986E-2</v>
      </c>
      <c r="G4" s="592">
        <v>3.2190686108393152E-3</v>
      </c>
      <c r="H4" s="592">
        <v>1.3323951219517571E-2</v>
      </c>
      <c r="I4" s="592">
        <v>1.2875650482253587E-3</v>
      </c>
      <c r="J4" s="592">
        <v>2.8731868492661627E-2</v>
      </c>
      <c r="K4" s="592">
        <v>5.7379682054852443E-2</v>
      </c>
      <c r="M4" s="593">
        <v>100</v>
      </c>
      <c r="N4" s="593">
        <v>100.58614246762565</v>
      </c>
      <c r="O4" s="593">
        <v>100.40340566579351</v>
      </c>
      <c r="P4" s="593">
        <v>102.06356209457971</v>
      </c>
      <c r="Q4" s="593">
        <v>102.39211170362881</v>
      </c>
      <c r="R4" s="593">
        <v>103.75637920523135</v>
      </c>
      <c r="S4" s="593">
        <v>103.88997229262642</v>
      </c>
      <c r="T4" s="593">
        <v>106.87492531424442</v>
      </c>
      <c r="U4" s="593">
        <v>113.00737454841187</v>
      </c>
    </row>
    <row r="5" spans="1:21" x14ac:dyDescent="0.25">
      <c r="A5" s="204" t="s">
        <v>35</v>
      </c>
      <c r="B5" s="594">
        <v>3.5852943127593573E-2</v>
      </c>
      <c r="C5" s="594">
        <v>-4.1279744588519351E-3</v>
      </c>
      <c r="D5" s="594">
        <v>-1.296037188685506E-2</v>
      </c>
      <c r="E5" s="594">
        <v>-1.1648425048077282E-2</v>
      </c>
      <c r="F5" s="594">
        <v>1.5780199887360125E-2</v>
      </c>
      <c r="G5" s="594">
        <v>2.1792597507075628E-2</v>
      </c>
      <c r="H5" s="594">
        <v>2.5879039645468005E-2</v>
      </c>
      <c r="I5" s="594">
        <v>-4.7167958781773933E-2</v>
      </c>
      <c r="J5" s="594">
        <v>5.8116480987806307E-2</v>
      </c>
      <c r="K5" s="594">
        <v>9.6092789955241065E-2</v>
      </c>
      <c r="M5" s="457">
        <v>100</v>
      </c>
      <c r="N5" s="457">
        <v>98.703962811314497</v>
      </c>
      <c r="O5" s="457">
        <v>97.554217098558695</v>
      </c>
      <c r="P5" s="457">
        <v>99.09364214422888</v>
      </c>
      <c r="Q5" s="457">
        <v>101.25315000298825</v>
      </c>
      <c r="R5" s="457">
        <v>103.87348428614411</v>
      </c>
      <c r="S5" s="457">
        <v>98.973984060816022</v>
      </c>
      <c r="T5" s="457">
        <v>104.72600372377389</v>
      </c>
      <c r="U5" s="457">
        <v>114.78941760245428</v>
      </c>
    </row>
    <row r="6" spans="1:21" x14ac:dyDescent="0.25">
      <c r="A6" s="204" t="s">
        <v>37</v>
      </c>
      <c r="B6" s="594">
        <v>3.3426705636460108E-2</v>
      </c>
      <c r="C6" s="594">
        <v>4.5596879381004873E-2</v>
      </c>
      <c r="D6" s="594">
        <v>2.0155575788414426E-2</v>
      </c>
      <c r="E6" s="594">
        <v>1.1612057759240679E-2</v>
      </c>
      <c r="F6" s="594">
        <v>3.1900968924468476E-2</v>
      </c>
      <c r="G6" s="594">
        <v>9.1723556574305753E-3</v>
      </c>
      <c r="H6" s="594">
        <v>1.6454860456069031E-2</v>
      </c>
      <c r="I6" s="594">
        <v>8.797233258825532E-3</v>
      </c>
      <c r="J6" s="594">
        <v>2.8715022391247791E-2</v>
      </c>
      <c r="K6" s="594">
        <v>5.282430457918541E-2</v>
      </c>
      <c r="M6" s="457">
        <v>100</v>
      </c>
      <c r="N6" s="457">
        <v>102.01555757884144</v>
      </c>
      <c r="O6" s="457">
        <v>103.20016812578808</v>
      </c>
      <c r="P6" s="457">
        <v>106.49235348216877</v>
      </c>
      <c r="Q6" s="457">
        <v>107.46913922310404</v>
      </c>
      <c r="R6" s="457">
        <v>109.23752891235407</v>
      </c>
      <c r="S6" s="457">
        <v>110.19851693481374</v>
      </c>
      <c r="T6" s="457">
        <v>113.36286981848716</v>
      </c>
      <c r="U6" s="457">
        <v>119.35118458174946</v>
      </c>
    </row>
    <row r="7" spans="1:21" x14ac:dyDescent="0.25">
      <c r="A7" s="204" t="s">
        <v>149</v>
      </c>
      <c r="B7" s="594">
        <v>2.1305186494982475E-2</v>
      </c>
      <c r="C7" s="594">
        <v>4.4750400740898311E-3</v>
      </c>
      <c r="D7" s="594">
        <v>1.1369963866044275E-2</v>
      </c>
      <c r="E7" s="594">
        <v>-3.8111427568884859E-2</v>
      </c>
      <c r="F7" s="594">
        <v>-0.1211195484858576</v>
      </c>
      <c r="G7" s="594">
        <v>-7.2105060235356566E-2</v>
      </c>
      <c r="H7" s="594">
        <v>-6.385608396719944E-2</v>
      </c>
      <c r="I7" s="594">
        <v>-7.372390060284939E-2</v>
      </c>
      <c r="J7" s="594">
        <v>-6.8283558055039495E-2</v>
      </c>
      <c r="K7" s="594">
        <v>-4.6947476957429291E-2</v>
      </c>
      <c r="M7" s="457">
        <v>100</v>
      </c>
      <c r="N7" s="457">
        <v>101.13699638660442</v>
      </c>
      <c r="O7" s="457">
        <v>97.282521074281775</v>
      </c>
      <c r="P7" s="457">
        <v>85.499706046198838</v>
      </c>
      <c r="Q7" s="457">
        <v>79.334744591632386</v>
      </c>
      <c r="R7" s="457">
        <v>74.268738479472788</v>
      </c>
      <c r="S7" s="457">
        <v>68.793357385913126</v>
      </c>
      <c r="T7" s="457">
        <v>64.095902173051044</v>
      </c>
      <c r="U7" s="457">
        <v>61.08676128271609</v>
      </c>
    </row>
    <row r="8" spans="1:21" x14ac:dyDescent="0.25">
      <c r="A8" s="204" t="s">
        <v>39</v>
      </c>
      <c r="B8" s="594">
        <v>2.4522509099311307E-2</v>
      </c>
      <c r="C8" s="594">
        <v>1.9175211694050232E-2</v>
      </c>
      <c r="D8" s="594">
        <v>-1.285292383220038E-2</v>
      </c>
      <c r="E8" s="594">
        <v>-2.1275621176766957E-2</v>
      </c>
      <c r="F8" s="594">
        <v>-5.920604808344887E-3</v>
      </c>
      <c r="G8" s="594">
        <v>-1.3686144260488864E-2</v>
      </c>
      <c r="H8" s="594">
        <v>2.0537086348306755E-3</v>
      </c>
      <c r="I8" s="594">
        <v>2.5252609121764413E-2</v>
      </c>
      <c r="J8" s="594">
        <v>1.1290901604690706E-2</v>
      </c>
      <c r="K8" s="594">
        <v>3.485275233553442E-2</v>
      </c>
      <c r="M8" s="457">
        <v>100</v>
      </c>
      <c r="N8" s="457">
        <v>98.714707616779961</v>
      </c>
      <c r="O8" s="457">
        <v>96.614490892950045</v>
      </c>
      <c r="P8" s="457">
        <v>96.042474673613455</v>
      </c>
      <c r="Q8" s="457">
        <v>94.728023510096037</v>
      </c>
      <c r="R8" s="457">
        <v>94.922567269939165</v>
      </c>
      <c r="S8" s="457">
        <v>97.319609758041324</v>
      </c>
      <c r="T8" s="457">
        <v>98.418435896026267</v>
      </c>
      <c r="U8" s="457">
        <v>101.84858926756114</v>
      </c>
    </row>
    <row r="9" spans="1:21" x14ac:dyDescent="0.25">
      <c r="A9" s="204" t="s">
        <v>150</v>
      </c>
      <c r="B9" s="594">
        <v>5.5364702877972904E-2</v>
      </c>
      <c r="C9" s="594">
        <v>1.8503890755571906E-2</v>
      </c>
      <c r="D9" s="594">
        <v>2.7302606811801189E-2</v>
      </c>
      <c r="E9" s="594">
        <v>1.2045825117384279E-2</v>
      </c>
      <c r="F9" s="594">
        <v>3.818992913352881E-2</v>
      </c>
      <c r="G9" s="594">
        <v>-5.1881255710828911E-2</v>
      </c>
      <c r="H9" s="594">
        <v>-8.2260092774416593E-3</v>
      </c>
      <c r="I9" s="594">
        <v>0.1387809521761687</v>
      </c>
      <c r="J9" s="594">
        <v>-5.7135417335164584E-3</v>
      </c>
      <c r="K9" s="594">
        <v>3.4650299480393887E-2</v>
      </c>
      <c r="M9" s="457">
        <v>100</v>
      </c>
      <c r="N9" s="457">
        <v>102.73026068118011</v>
      </c>
      <c r="O9" s="457">
        <v>103.96773143560891</v>
      </c>
      <c r="P9" s="457">
        <v>107.93825173130857</v>
      </c>
      <c r="Q9" s="457">
        <v>102.33827969225673</v>
      </c>
      <c r="R9" s="457">
        <v>101.49644405407081</v>
      </c>
      <c r="S9" s="457">
        <v>115.58221720238998</v>
      </c>
      <c r="T9" s="457">
        <v>114.92183338075176</v>
      </c>
      <c r="U9" s="457">
        <v>118.90390932423074</v>
      </c>
    </row>
    <row r="10" spans="1:21" s="264" customFormat="1" x14ac:dyDescent="0.25">
      <c r="A10" s="224" t="s">
        <v>151</v>
      </c>
      <c r="B10" s="592">
        <v>1.9224113689341626E-2</v>
      </c>
      <c r="C10" s="592">
        <v>7.1083888469614109E-3</v>
      </c>
      <c r="D10" s="592">
        <v>1.2267916404856027E-2</v>
      </c>
      <c r="E10" s="592">
        <v>-3.4887992820019642E-3</v>
      </c>
      <c r="F10" s="592">
        <v>2.0114265014682831E-2</v>
      </c>
      <c r="G10" s="592">
        <v>1.4334571283423747E-2</v>
      </c>
      <c r="H10" s="592">
        <v>2.1183782990297884E-2</v>
      </c>
      <c r="I10" s="592">
        <v>-1.0338589859636094E-2</v>
      </c>
      <c r="J10" s="592">
        <v>3.9022806468360871E-2</v>
      </c>
      <c r="K10" s="592">
        <v>5.6940414397062655E-2</v>
      </c>
      <c r="M10" s="593">
        <v>100</v>
      </c>
      <c r="N10" s="593">
        <v>101.2267916404856</v>
      </c>
      <c r="O10" s="593">
        <v>100.87363168249091</v>
      </c>
      <c r="P10" s="593">
        <v>102.90263064314604</v>
      </c>
      <c r="Q10" s="593">
        <v>104.37769573735204</v>
      </c>
      <c r="R10" s="593">
        <v>106.58881019287945</v>
      </c>
      <c r="S10" s="593">
        <v>105.48683220066867</v>
      </c>
      <c r="T10" s="593">
        <v>109.60322443859583</v>
      </c>
      <c r="U10" s="593">
        <v>115.84407745738375</v>
      </c>
    </row>
    <row r="11" spans="1:21" x14ac:dyDescent="0.25">
      <c r="A11" s="204" t="s">
        <v>60</v>
      </c>
      <c r="B11" s="594">
        <v>3.2059714136904116E-2</v>
      </c>
      <c r="C11" s="594">
        <v>1.3073490656891895E-2</v>
      </c>
      <c r="D11" s="594">
        <v>3.9886134247679506E-2</v>
      </c>
      <c r="E11" s="594">
        <v>2.0674276283765058E-2</v>
      </c>
      <c r="F11" s="594">
        <v>3.177012454541317E-2</v>
      </c>
      <c r="G11" s="594">
        <v>2.1979131361504756E-2</v>
      </c>
      <c r="H11" s="594">
        <v>2.5304128219365341E-2</v>
      </c>
      <c r="I11" s="594">
        <v>6.8962766823394972E-3</v>
      </c>
      <c r="J11" s="594">
        <v>1.5991906520153254E-2</v>
      </c>
      <c r="K11" s="594">
        <v>5.6130198883977744E-2</v>
      </c>
      <c r="M11" s="457">
        <v>100</v>
      </c>
      <c r="N11" s="457">
        <v>103.98861342476795</v>
      </c>
      <c r="O11" s="457">
        <v>106.13850274907725</v>
      </c>
      <c r="P11" s="457">
        <v>109.51053620047911</v>
      </c>
      <c r="Q11" s="457">
        <v>111.91748266109826</v>
      </c>
      <c r="R11" s="457">
        <v>114.74945699234328</v>
      </c>
      <c r="S11" s="457">
        <v>115.5408009969107</v>
      </c>
      <c r="T11" s="457">
        <v>117.38851868571693</v>
      </c>
      <c r="U11" s="457">
        <v>123.97755958624177</v>
      </c>
    </row>
    <row r="12" spans="1:21" x14ac:dyDescent="0.25">
      <c r="A12" s="596" t="s">
        <v>152</v>
      </c>
      <c r="B12" s="594">
        <v>4.4211732863904007E-2</v>
      </c>
      <c r="C12" s="594">
        <v>1.3339038329311936E-2</v>
      </c>
      <c r="D12" s="594">
        <v>4.6809547370195936E-2</v>
      </c>
      <c r="E12" s="594">
        <v>1.7385454499224684E-2</v>
      </c>
      <c r="F12" s="594">
        <v>2.5615115242528352E-2</v>
      </c>
      <c r="G12" s="594">
        <v>2.4811963547021199E-2</v>
      </c>
      <c r="H12" s="594">
        <v>3.1475111005653478E-2</v>
      </c>
      <c r="I12" s="594">
        <v>1.938272344671077E-2</v>
      </c>
      <c r="J12" s="594">
        <v>-0.1356832140915285</v>
      </c>
      <c r="K12" s="594">
        <v>4.242091109642776E-2</v>
      </c>
      <c r="M12" s="457">
        <v>100</v>
      </c>
      <c r="N12" s="457">
        <v>104.68095473701959</v>
      </c>
      <c r="O12" s="457">
        <v>106.50088071253545</v>
      </c>
      <c r="P12" s="457">
        <v>109.22891304541781</v>
      </c>
      <c r="Q12" s="457">
        <v>111.93909685418147</v>
      </c>
      <c r="R12" s="457">
        <v>115.46239235353943</v>
      </c>
      <c r="S12" s="457">
        <v>117.70036797302369</v>
      </c>
      <c r="T12" s="457">
        <v>101.73040374668822</v>
      </c>
      <c r="U12" s="457">
        <v>106.04590015983018</v>
      </c>
    </row>
    <row r="13" spans="1:21" x14ac:dyDescent="0.25">
      <c r="A13" s="596" t="s">
        <v>153</v>
      </c>
      <c r="B13" s="594">
        <v>-2.2202748345353074E-2</v>
      </c>
      <c r="C13" s="594">
        <v>1.1807200131713325E-2</v>
      </c>
      <c r="D13" s="594">
        <v>6.6556100156749398E-3</v>
      </c>
      <c r="E13" s="594">
        <v>3.6537843372558498E-2</v>
      </c>
      <c r="F13" s="594">
        <v>6.0910126779473828E-2</v>
      </c>
      <c r="G13" s="594">
        <v>9.0136831690328378E-3</v>
      </c>
      <c r="H13" s="594">
        <v>-4.882841969383489E-3</v>
      </c>
      <c r="I13" s="594">
        <v>-4.7389478920000561E-2</v>
      </c>
      <c r="J13" s="594">
        <v>0.72163201942078969</v>
      </c>
      <c r="K13" s="594">
        <v>8.8149837158621791E-2</v>
      </c>
      <c r="M13" s="457">
        <v>100</v>
      </c>
      <c r="N13" s="457">
        <v>100.6655610015675</v>
      </c>
      <c r="O13" s="457">
        <v>104.34366350245351</v>
      </c>
      <c r="P13" s="457">
        <v>110.69924927502271</v>
      </c>
      <c r="Q13" s="457">
        <v>111.69705723503755</v>
      </c>
      <c r="R13" s="457">
        <v>111.15165815611368</v>
      </c>
      <c r="S13" s="457">
        <v>105.88423899500143</v>
      </c>
      <c r="T13" s="457">
        <v>182.29369620579783</v>
      </c>
      <c r="U13" s="457">
        <v>198.36285584138218</v>
      </c>
    </row>
    <row r="14" spans="1:21" x14ac:dyDescent="0.25">
      <c r="A14" s="1500" t="s">
        <v>217</v>
      </c>
      <c r="B14" s="594"/>
      <c r="C14" s="594"/>
      <c r="D14" s="594"/>
      <c r="E14" s="594"/>
      <c r="F14" s="594"/>
      <c r="G14" s="594"/>
      <c r="H14" s="594"/>
      <c r="I14" s="594"/>
      <c r="J14" s="594"/>
      <c r="K14" s="594">
        <v>0.10337534215266797</v>
      </c>
      <c r="M14" s="457"/>
      <c r="N14" s="457"/>
      <c r="O14" s="457"/>
      <c r="P14" s="457"/>
      <c r="Q14" s="457"/>
      <c r="R14" s="457"/>
      <c r="S14" s="457"/>
      <c r="T14" s="457"/>
      <c r="U14" s="457"/>
    </row>
    <row r="15" spans="1:21" x14ac:dyDescent="0.25">
      <c r="A15" s="204" t="s">
        <v>154</v>
      </c>
      <c r="B15" s="594">
        <v>-1.0260524506014002E-2</v>
      </c>
      <c r="C15" s="594">
        <v>-3.0266182339278136E-2</v>
      </c>
      <c r="D15" s="594">
        <v>-7.1640419540493716E-2</v>
      </c>
      <c r="E15" s="594">
        <v>-8.4643985061393812E-2</v>
      </c>
      <c r="F15" s="594">
        <v>-2.2212288696869753E-2</v>
      </c>
      <c r="G15" s="594">
        <v>-5.9651463527745641E-3</v>
      </c>
      <c r="H15" s="594">
        <v>8.5779145840452209E-3</v>
      </c>
      <c r="I15" s="594">
        <v>6.4602183237150168E-3</v>
      </c>
      <c r="J15" s="594">
        <v>7.6626253037436642E-2</v>
      </c>
      <c r="K15" s="594">
        <v>1.4328796826901913E-2</v>
      </c>
      <c r="M15" s="457">
        <v>100</v>
      </c>
      <c r="N15" s="457">
        <v>92.835958045950633</v>
      </c>
      <c r="O15" s="457">
        <v>84.977952599949006</v>
      </c>
      <c r="P15" s="457">
        <v>83.09039778393003</v>
      </c>
      <c r="Q15" s="457">
        <v>82.594751400638629</v>
      </c>
      <c r="R15" s="457">
        <v>83.303242123243763</v>
      </c>
      <c r="S15" s="457">
        <v>83.841399254433213</v>
      </c>
      <c r="T15" s="457">
        <v>90.265851528716169</v>
      </c>
      <c r="U15" s="457">
        <v>91.559252575678443</v>
      </c>
    </row>
    <row r="16" spans="1:21" x14ac:dyDescent="0.25">
      <c r="A16" s="596" t="s">
        <v>155</v>
      </c>
      <c r="B16" s="594">
        <v>6.8067278773003004E-3</v>
      </c>
      <c r="C16" s="594">
        <v>-3.0690690264276732E-2</v>
      </c>
      <c r="D16" s="594">
        <v>-8.4635929273362942E-2</v>
      </c>
      <c r="E16" s="594">
        <v>-8.5830460968329914E-2</v>
      </c>
      <c r="F16" s="594">
        <v>-4.3992154645585813E-2</v>
      </c>
      <c r="G16" s="594">
        <v>-7.7688240075312054E-3</v>
      </c>
      <c r="H16" s="594">
        <v>-2.3396947279796798E-4</v>
      </c>
      <c r="I16" s="594">
        <v>-2.1391488394513214E-3</v>
      </c>
      <c r="J16" s="594">
        <v>1.7217696737488186E-3</v>
      </c>
      <c r="K16" s="594">
        <v>5.224247213775346E-4</v>
      </c>
      <c r="M16" s="457">
        <v>100</v>
      </c>
      <c r="N16" s="457">
        <v>91.536407072663707</v>
      </c>
      <c r="O16" s="457">
        <v>83.679795058232287</v>
      </c>
      <c r="P16" s="457">
        <v>79.998540573319602</v>
      </c>
      <c r="Q16" s="457">
        <v>79.37704599074614</v>
      </c>
      <c r="R16" s="457">
        <v>79.358474185143422</v>
      </c>
      <c r="S16" s="457">
        <v>79.188714597189644</v>
      </c>
      <c r="T16" s="457">
        <v>79.325059324486233</v>
      </c>
      <c r="U16" s="457">
        <v>79.366500696502086</v>
      </c>
    </row>
    <row r="17" spans="1:21" x14ac:dyDescent="0.25">
      <c r="A17" s="596" t="s">
        <v>156</v>
      </c>
      <c r="B17" s="594">
        <v>-3.9349057672556698E-2</v>
      </c>
      <c r="C17" s="594">
        <v>1.4774498606529241E-2</v>
      </c>
      <c r="D17" s="594">
        <v>-3.1265345187127425E-2</v>
      </c>
      <c r="E17" s="594">
        <v>2.0878445944408019E-2</v>
      </c>
      <c r="F17" s="594">
        <v>0.44601902453016096</v>
      </c>
      <c r="G17" s="594">
        <v>0.1426825154460325</v>
      </c>
      <c r="H17" s="594">
        <v>4.9722277809358895E-2</v>
      </c>
      <c r="I17" s="594">
        <v>0.12756140091022461</v>
      </c>
      <c r="J17" s="594">
        <v>7.5964947516635961E-2</v>
      </c>
      <c r="K17" s="594">
        <v>5.6819459385155202E-2</v>
      </c>
      <c r="M17" s="457">
        <v>100</v>
      </c>
      <c r="N17" s="457">
        <v>96.873465481287255</v>
      </c>
      <c r="O17" s="457">
        <v>98.896032893785787</v>
      </c>
      <c r="P17" s="457">
        <v>143.00554501497484</v>
      </c>
      <c r="Q17" s="457">
        <v>163.40993590044229</v>
      </c>
      <c r="R17" s="457">
        <v>171.53505013009362</v>
      </c>
      <c r="S17" s="457">
        <v>193.41630142989396</v>
      </c>
      <c r="T17" s="457">
        <v>208.10916061687769</v>
      </c>
      <c r="U17" s="457">
        <v>219.93381061622711</v>
      </c>
    </row>
    <row r="18" spans="1:21" x14ac:dyDescent="0.25">
      <c r="A18" s="596" t="s">
        <v>157</v>
      </c>
      <c r="B18" s="594">
        <v>-0.10199687873127194</v>
      </c>
      <c r="C18" s="594">
        <v>-3.030483007334217E-2</v>
      </c>
      <c r="D18" s="594">
        <v>5.6719470132831074E-3</v>
      </c>
      <c r="E18" s="594">
        <v>-8.4200988214272243E-2</v>
      </c>
      <c r="F18" s="594">
        <v>6.8917516808234991E-2</v>
      </c>
      <c r="G18" s="594">
        <v>-1.0124009438249315E-2</v>
      </c>
      <c r="H18" s="594">
        <v>4.8869593024704727E-2</v>
      </c>
      <c r="I18" s="594">
        <v>3.4988318340636315E-2</v>
      </c>
      <c r="J18" s="594">
        <v>0.4205452277030941</v>
      </c>
      <c r="K18" s="594">
        <v>5.5425793876836549E-2</v>
      </c>
      <c r="M18" s="457">
        <v>100</v>
      </c>
      <c r="N18" s="457">
        <v>100.5671947013283</v>
      </c>
      <c r="O18" s="457">
        <v>92.09933752553934</v>
      </c>
      <c r="P18" s="457">
        <v>98.446595167483011</v>
      </c>
      <c r="Q18" s="457">
        <v>97.449920908843907</v>
      </c>
      <c r="R18" s="457">
        <v>102.21225888394878</v>
      </c>
      <c r="S18" s="457">
        <v>105.7884939360959</v>
      </c>
      <c r="T18" s="457">
        <v>150.27734020681874</v>
      </c>
      <c r="U18" s="457">
        <v>158.60658108948112</v>
      </c>
    </row>
    <row r="19" spans="1:21" x14ac:dyDescent="0.25">
      <c r="A19" s="204" t="s">
        <v>158</v>
      </c>
      <c r="B19" s="594">
        <v>1.2570847347694425E-2</v>
      </c>
      <c r="C19" s="594">
        <v>7.1265006436268319E-2</v>
      </c>
      <c r="D19" s="594">
        <v>0.11699720241216816</v>
      </c>
      <c r="E19" s="594">
        <v>-1.0726373717950821E-4</v>
      </c>
      <c r="F19" s="594">
        <v>1.4672712708353908E-2</v>
      </c>
      <c r="G19" s="594">
        <v>-3.3853830066129409E-2</v>
      </c>
      <c r="H19" s="594">
        <v>6.1623819648355393E-3</v>
      </c>
      <c r="I19" s="594">
        <v>7.9574345402592339E-2</v>
      </c>
      <c r="J19" s="594">
        <v>-7.3512116025463703E-3</v>
      </c>
      <c r="K19" s="594">
        <v>7.2823283739138267E-2</v>
      </c>
      <c r="M19" s="457">
        <v>100</v>
      </c>
      <c r="N19" s="457">
        <v>111.69972024121681</v>
      </c>
      <c r="O19" s="457">
        <v>111.68773891178184</v>
      </c>
      <c r="P19" s="457">
        <v>113.32650101788005</v>
      </c>
      <c r="Q19" s="457">
        <v>109.48996491043169</v>
      </c>
      <c r="R19" s="457">
        <v>110.16468389552621</v>
      </c>
      <c r="S19" s="457">
        <v>118.93096650299621</v>
      </c>
      <c r="T19" s="457">
        <v>118.05667980213734</v>
      </c>
      <c r="U19" s="457">
        <v>126.65395489266898</v>
      </c>
    </row>
    <row r="20" spans="1:21" x14ac:dyDescent="0.25">
      <c r="A20" s="204" t="s">
        <v>94</v>
      </c>
      <c r="B20" s="594">
        <v>3.8421639339079494E-2</v>
      </c>
      <c r="C20" s="594">
        <v>3.0145577345086494E-2</v>
      </c>
      <c r="D20" s="594">
        <v>5.1028823474005724E-2</v>
      </c>
      <c r="E20" s="594">
        <v>3.909865631812437E-2</v>
      </c>
      <c r="F20" s="594">
        <v>2.1615305106920113E-2</v>
      </c>
      <c r="G20" s="594">
        <v>8.3491668254689122E-2</v>
      </c>
      <c r="H20" s="594">
        <v>3.1822633809355905E-2</v>
      </c>
      <c r="I20" s="594">
        <v>-0.17297995830891955</v>
      </c>
      <c r="J20" s="594">
        <v>0.14862146784518537</v>
      </c>
      <c r="K20" s="594">
        <v>0.12683203496476758</v>
      </c>
      <c r="M20" s="457">
        <v>100</v>
      </c>
      <c r="N20" s="457">
        <v>105.10288234740057</v>
      </c>
      <c r="O20" s="457">
        <v>109.21226382234585</v>
      </c>
      <c r="P20" s="457">
        <v>111.5729202262833</v>
      </c>
      <c r="Q20" s="457">
        <v>120.88832946802304</v>
      </c>
      <c r="R20" s="457">
        <v>124.73531450850871</v>
      </c>
      <c r="S20" s="457">
        <v>103.15860500517691</v>
      </c>
      <c r="T20" s="457">
        <v>118.49018828964481</v>
      </c>
      <c r="U20" s="457">
        <v>133.51853999377894</v>
      </c>
    </row>
    <row r="21" spans="1:21" x14ac:dyDescent="0.25">
      <c r="A21" s="225" t="s">
        <v>159</v>
      </c>
      <c r="B21" s="594">
        <v>9.8098090499196822E-3</v>
      </c>
      <c r="C21" s="594">
        <v>6.3748325622151825E-2</v>
      </c>
      <c r="D21" s="594">
        <v>-3.5413324314070183E-2</v>
      </c>
      <c r="E21" s="594">
        <v>2.2938767648773339E-2</v>
      </c>
      <c r="F21" s="594">
        <v>6.8792999751877915E-2</v>
      </c>
      <c r="G21" s="594">
        <v>-7.2332454080530906E-2</v>
      </c>
      <c r="H21" s="594">
        <v>1.7425326295619659E-2</v>
      </c>
      <c r="I21" s="594">
        <v>-0.12237019896315404</v>
      </c>
      <c r="J21" s="592">
        <v>9.2739671093510667E-2</v>
      </c>
      <c r="K21" s="594">
        <v>0.14242655103421265</v>
      </c>
      <c r="M21" s="457">
        <v>100</v>
      </c>
      <c r="N21" s="457">
        <v>96.458667568592986</v>
      </c>
      <c r="O21" s="457">
        <v>98.671310531659202</v>
      </c>
      <c r="P21" s="457">
        <v>105.4592059725811</v>
      </c>
      <c r="Q21" s="457">
        <v>97.831082799200132</v>
      </c>
      <c r="R21" s="457">
        <v>99.535821338829976</v>
      </c>
      <c r="S21" s="457">
        <v>87.355603077636403</v>
      </c>
      <c r="T21" s="457">
        <v>95.456932975231666</v>
      </c>
      <c r="U21" s="457">
        <v>109.05253471119792</v>
      </c>
    </row>
    <row r="22" spans="1:21" s="264" customFormat="1" x14ac:dyDescent="0.25">
      <c r="A22" s="226" t="s">
        <v>160</v>
      </c>
      <c r="B22" s="592">
        <v>-4.7138026523510623E-2</v>
      </c>
      <c r="C22" s="592">
        <v>-8.6333038592761979E-2</v>
      </c>
      <c r="D22" s="592">
        <v>5.0036875945140835E-2</v>
      </c>
      <c r="E22" s="592">
        <v>-1.2935761180953076E-2</v>
      </c>
      <c r="F22" s="592">
        <v>4.0565082051233103E-2</v>
      </c>
      <c r="G22" s="592">
        <v>7.6376053600274219E-2</v>
      </c>
      <c r="H22" s="592">
        <v>6.1249726939118565E-2</v>
      </c>
      <c r="I22" s="592">
        <v>-6.9214693599612076E-2</v>
      </c>
      <c r="J22" s="594">
        <v>9.5084630157128869E-2</v>
      </c>
      <c r="K22" s="592">
        <v>5.4692415992795729E-2</v>
      </c>
      <c r="M22" s="593">
        <v>100</v>
      </c>
      <c r="N22" s="593">
        <v>105.00368759451408</v>
      </c>
      <c r="O22" s="593">
        <v>103.64538496867203</v>
      </c>
      <c r="P22" s="593">
        <v>107.84976851415786</v>
      </c>
      <c r="Q22" s="593">
        <v>116.08690821497234</v>
      </c>
      <c r="R22" s="593">
        <v>123.19719964434591</v>
      </c>
      <c r="S22" s="593">
        <v>114.67014321863228</v>
      </c>
      <c r="T22" s="593">
        <v>125.57351137664092</v>
      </c>
      <c r="U22" s="593">
        <v>132.44143009852823</v>
      </c>
    </row>
    <row r="23" spans="1:21" x14ac:dyDescent="0.25">
      <c r="A23" s="228" t="s">
        <v>161</v>
      </c>
      <c r="B23" s="594">
        <v>-0.10845880247131923</v>
      </c>
      <c r="C23" s="594">
        <v>-0.16346824545797045</v>
      </c>
      <c r="D23" s="594">
        <v>4.4108676706425376E-2</v>
      </c>
      <c r="E23" s="594">
        <v>-3.8870383624779681E-2</v>
      </c>
      <c r="F23" s="594">
        <v>7.8070515719483646E-2</v>
      </c>
      <c r="G23" s="594">
        <v>0.11183558257539539</v>
      </c>
      <c r="H23" s="594">
        <v>0.10123537737060828</v>
      </c>
      <c r="I23" s="594">
        <v>-0.10348596938603516</v>
      </c>
      <c r="J23" s="592">
        <v>0.14108065756967592</v>
      </c>
      <c r="K23" s="594">
        <v>0.10414904547324477</v>
      </c>
      <c r="M23" s="457">
        <v>100</v>
      </c>
      <c r="N23" s="457">
        <v>104.41086767064253</v>
      </c>
      <c r="O23" s="457">
        <v>100.35237718968855</v>
      </c>
      <c r="P23" s="457">
        <v>108.18693903056369</v>
      </c>
      <c r="Q23" s="457">
        <v>120.28608838409556</v>
      </c>
      <c r="R23" s="457">
        <v>132.46329593409382</v>
      </c>
      <c r="S23" s="457">
        <v>118.75520334628487</v>
      </c>
      <c r="T23" s="457">
        <v>135.50926552419932</v>
      </c>
      <c r="U23" s="457">
        <v>149.62242618132515</v>
      </c>
    </row>
    <row r="24" spans="1:21" s="264" customFormat="1" x14ac:dyDescent="0.25">
      <c r="A24" s="213" t="s">
        <v>162</v>
      </c>
      <c r="B24" s="592">
        <v>7.1296337578100166E-2</v>
      </c>
      <c r="C24" s="592">
        <v>-0.11999983750297094</v>
      </c>
      <c r="D24" s="592">
        <v>-0.11360345467364219</v>
      </c>
      <c r="E24" s="592">
        <v>-6.1972683882424162E-3</v>
      </c>
      <c r="F24" s="592">
        <v>8.1945459103674567E-2</v>
      </c>
      <c r="G24" s="592">
        <v>6.4661624375882631E-2</v>
      </c>
      <c r="H24" s="592">
        <v>0.14992069928116059</v>
      </c>
      <c r="I24" s="592">
        <v>-0.13491922319189276</v>
      </c>
      <c r="J24" s="594">
        <v>5.1489606205827654E-2</v>
      </c>
      <c r="K24" s="592">
        <v>9.7066898618262343E-2</v>
      </c>
      <c r="M24" s="593">
        <v>100</v>
      </c>
      <c r="N24" s="593">
        <v>88.639654532635774</v>
      </c>
      <c r="O24" s="593">
        <v>88.090330803655945</v>
      </c>
      <c r="P24" s="593">
        <v>95.308933403956104</v>
      </c>
      <c r="Q24" s="593">
        <v>101.47176385538873</v>
      </c>
      <c r="R24" s="593">
        <v>116.68448164988141</v>
      </c>
      <c r="S24" s="593">
        <v>100.94150202713074</v>
      </c>
      <c r="T24" s="593">
        <v>106.13894021633246</v>
      </c>
      <c r="U24" s="593">
        <v>116.44151796576101</v>
      </c>
    </row>
    <row r="25" spans="1:21" x14ac:dyDescent="0.25">
      <c r="A25" s="227" t="s">
        <v>109</v>
      </c>
      <c r="B25" s="594">
        <v>7.4221013563788185E-2</v>
      </c>
      <c r="C25" s="594">
        <v>-0.13604453808958827</v>
      </c>
      <c r="D25" s="594">
        <v>-0.13543067054277425</v>
      </c>
      <c r="E25" s="594">
        <v>-2.9883660895932973E-3</v>
      </c>
      <c r="F25" s="594">
        <v>9.3461776397947283E-2</v>
      </c>
      <c r="G25" s="594">
        <v>7.9559461256884401E-2</v>
      </c>
      <c r="H25" s="594">
        <v>0.15415134806099928</v>
      </c>
      <c r="I25" s="594">
        <v>-0.15402553410012532</v>
      </c>
      <c r="J25" s="594">
        <v>5.8633539165242166E-2</v>
      </c>
      <c r="K25" s="594">
        <v>0.10382116576750255</v>
      </c>
      <c r="M25" s="457">
        <v>100</v>
      </c>
      <c r="N25" s="457">
        <v>86.456932945722571</v>
      </c>
      <c r="O25" s="457">
        <v>86.198567979097334</v>
      </c>
      <c r="P25" s="457">
        <v>94.254839265382984</v>
      </c>
      <c r="Q25" s="457">
        <v>101.75370349819109</v>
      </c>
      <c r="R25" s="457">
        <v>117.43917406263645</v>
      </c>
      <c r="S25" s="457">
        <v>99.350542553361294</v>
      </c>
      <c r="T25" s="457">
        <v>105.17581648125186</v>
      </c>
      <c r="U25" s="457">
        <v>116.09529235888434</v>
      </c>
    </row>
    <row r="26" spans="1:21" x14ac:dyDescent="0.25">
      <c r="A26" s="227" t="s">
        <v>163</v>
      </c>
      <c r="B26" s="594">
        <v>5.1701828763290214E-2</v>
      </c>
      <c r="C26" s="594">
        <v>-1.8972760748046325E-2</v>
      </c>
      <c r="D26" s="594">
        <v>-0.10576194654870752</v>
      </c>
      <c r="E26" s="594">
        <v>3.2287224869685716E-2</v>
      </c>
      <c r="F26" s="594">
        <v>-2.6323487794330913E-2</v>
      </c>
      <c r="G26" s="594">
        <v>6.91964689075657E-2</v>
      </c>
      <c r="H26" s="594">
        <v>0.17306178376899783</v>
      </c>
      <c r="I26" s="594">
        <v>4.5290355334697274E-3</v>
      </c>
      <c r="J26" s="594">
        <v>-5.0297272804622484E-3</v>
      </c>
      <c r="K26" s="594">
        <v>3.9548372628054995E-2</v>
      </c>
      <c r="M26" s="457">
        <v>100</v>
      </c>
      <c r="N26" s="457">
        <v>89.423805345129253</v>
      </c>
      <c r="O26" s="457">
        <v>92.31105185701044</v>
      </c>
      <c r="P26" s="457">
        <v>89.881103010170577</v>
      </c>
      <c r="Q26" s="457">
        <v>96.100557959991562</v>
      </c>
      <c r="R26" s="457">
        <v>112.73189194174367</v>
      </c>
      <c r="S26" s="457">
        <v>113.24245868610309</v>
      </c>
      <c r="T26" s="457">
        <v>112.67288000234298</v>
      </c>
      <c r="U26" s="457">
        <v>117.12890904575177</v>
      </c>
    </row>
    <row r="27" spans="1:21" x14ac:dyDescent="0.25">
      <c r="A27" s="227" t="s">
        <v>164</v>
      </c>
      <c r="B27" s="594">
        <v>5.562008058479373E-2</v>
      </c>
      <c r="C27" s="594">
        <v>-1.6208389967307668E-2</v>
      </c>
      <c r="D27" s="594">
        <v>0.23133481539567913</v>
      </c>
      <c r="E27" s="594">
        <v>-9.6625551879542693E-2</v>
      </c>
      <c r="F27" s="594">
        <v>0.10978434840202023</v>
      </c>
      <c r="G27" s="594">
        <v>-0.12663794328675237</v>
      </c>
      <c r="H27" s="594">
        <v>4.7421862047834606E-2</v>
      </c>
      <c r="I27" s="594">
        <v>-8.9514611587283577E-2</v>
      </c>
      <c r="J27" s="592">
        <v>6.2845693297882033E-2</v>
      </c>
      <c r="K27" s="594">
        <v>0.10909628001330218</v>
      </c>
      <c r="M27" s="457">
        <v>100</v>
      </c>
      <c r="N27" s="457">
        <v>123.13348153956791</v>
      </c>
      <c r="O27" s="457">
        <v>111.23564093095767</v>
      </c>
      <c r="P27" s="457">
        <v>123.44757328964396</v>
      </c>
      <c r="Q27" s="457">
        <v>107.81442650450282</v>
      </c>
      <c r="R27" s="457">
        <v>112.92718736496576</v>
      </c>
      <c r="S27" s="457">
        <v>102.81855405034645</v>
      </c>
      <c r="T27" s="457">
        <v>109.28025736352623</v>
      </c>
      <c r="U27" s="457">
        <v>121.20232692078322</v>
      </c>
    </row>
    <row r="28" spans="1:21" s="264" customFormat="1" x14ac:dyDescent="0.25">
      <c r="A28" s="228" t="s">
        <v>165</v>
      </c>
      <c r="B28" s="592">
        <v>2.0093810629449482E-2</v>
      </c>
      <c r="C28" s="592">
        <v>-1.0446335605023616E-2</v>
      </c>
      <c r="D28" s="592">
        <v>1.0965380216866993E-2</v>
      </c>
      <c r="E28" s="592">
        <v>-9.116408616001892E-2</v>
      </c>
      <c r="F28" s="592">
        <v>1.261922058801912E-2</v>
      </c>
      <c r="G28" s="592">
        <v>0.10004427909514479</v>
      </c>
      <c r="H28" s="592">
        <v>7.8581145900836757E-2</v>
      </c>
      <c r="I28" s="592">
        <v>-5.8139303068446835E-2</v>
      </c>
      <c r="J28" s="594">
        <v>4.5393814003083399E-2</v>
      </c>
      <c r="K28" s="592">
        <v>4.2508701969813822E-2</v>
      </c>
      <c r="M28" s="593">
        <v>100</v>
      </c>
      <c r="N28" s="593">
        <v>101.0965380216867</v>
      </c>
      <c r="O28" s="593">
        <v>91.880164518998029</v>
      </c>
      <c r="P28" s="593">
        <v>93.039620582726755</v>
      </c>
      <c r="Q28" s="593">
        <v>102.34770235121145</v>
      </c>
      <c r="R28" s="593">
        <v>110.39030208228742</v>
      </c>
      <c r="S28" s="593">
        <v>103.97228685370791</v>
      </c>
      <c r="T28" s="593">
        <v>108.69198550462036</v>
      </c>
      <c r="U28" s="593">
        <v>113.31234072294359</v>
      </c>
    </row>
    <row r="29" spans="1:21" x14ac:dyDescent="0.25">
      <c r="A29" s="227" t="s">
        <v>124</v>
      </c>
      <c r="B29" s="594">
        <v>3.7340111251126684E-2</v>
      </c>
      <c r="C29" s="594">
        <v>9.6840064932576464E-2</v>
      </c>
      <c r="D29" s="594">
        <v>-5.6280979042340973E-2</v>
      </c>
      <c r="E29" s="594">
        <v>-0.10625451783068296</v>
      </c>
      <c r="F29" s="594">
        <v>-5.2185552825933179E-2</v>
      </c>
      <c r="G29" s="594">
        <v>9.8754118118202561E-2</v>
      </c>
      <c r="H29" s="594">
        <v>9.2826381229738519E-2</v>
      </c>
      <c r="I29" s="594">
        <v>8.6848708411783049E-2</v>
      </c>
      <c r="J29" s="594">
        <v>2.6322608245960666E-2</v>
      </c>
      <c r="K29" s="594">
        <v>-7.9792538285692993E-2</v>
      </c>
      <c r="M29" s="457">
        <v>100</v>
      </c>
      <c r="N29" s="457">
        <v>94.371902095765904</v>
      </c>
      <c r="O29" s="457">
        <v>84.344461141815884</v>
      </c>
      <c r="P29" s="457">
        <v>79.942898809324788</v>
      </c>
      <c r="Q29" s="457">
        <v>87.83758928105236</v>
      </c>
      <c r="R29" s="457">
        <v>95.991234829956525</v>
      </c>
      <c r="S29" s="457">
        <v>104.32794959379041</v>
      </c>
      <c r="T29" s="457">
        <v>107.07413334005209</v>
      </c>
      <c r="U29" s="457">
        <v>98.530416456108583</v>
      </c>
    </row>
    <row r="30" spans="1:21" x14ac:dyDescent="0.25">
      <c r="A30" s="227" t="s">
        <v>166</v>
      </c>
      <c r="B30" s="594">
        <v>9.9874506728068191E-3</v>
      </c>
      <c r="C30" s="594">
        <v>1.00893908642401E-2</v>
      </c>
      <c r="D30" s="594">
        <v>-4.1185104409340867E-2</v>
      </c>
      <c r="E30" s="594">
        <v>-6.5759837529112963E-2</v>
      </c>
      <c r="F30" s="594">
        <v>3.6253168642661482E-3</v>
      </c>
      <c r="G30" s="594">
        <v>0.1343342915427328</v>
      </c>
      <c r="H30" s="594">
        <v>0.12408186254681342</v>
      </c>
      <c r="I30" s="594">
        <v>-4.6758714925816403E-2</v>
      </c>
      <c r="J30" s="594">
        <v>7.7767935716045233E-2</v>
      </c>
      <c r="K30" s="594">
        <v>6.9471619549771102E-2</v>
      </c>
      <c r="M30" s="457">
        <v>100</v>
      </c>
      <c r="N30" s="457">
        <v>95.881489559065912</v>
      </c>
      <c r="O30" s="457">
        <v>89.576338383612395</v>
      </c>
      <c r="P30" s="457">
        <v>89.901080993793713</v>
      </c>
      <c r="Q30" s="457">
        <v>101.97787901802083</v>
      </c>
      <c r="R30" s="457">
        <v>114.63148418515046</v>
      </c>
      <c r="S30" s="457">
        <v>109.27146329461377</v>
      </c>
      <c r="T30" s="457">
        <v>117.76927942770749</v>
      </c>
      <c r="U30" s="457">
        <v>125.95090200275986</v>
      </c>
    </row>
    <row r="31" spans="1:21" x14ac:dyDescent="0.25">
      <c r="A31" s="229" t="s">
        <v>167</v>
      </c>
      <c r="B31" s="594">
        <v>2.2893769356798988E-2</v>
      </c>
      <c r="C31" s="594">
        <v>-0.13478683532814606</v>
      </c>
      <c r="D31" s="594">
        <v>0.18637291117490373</v>
      </c>
      <c r="E31" s="594">
        <v>-0.11866139396614905</v>
      </c>
      <c r="F31" s="594">
        <v>8.3902271578735865E-2</v>
      </c>
      <c r="G31" s="594">
        <v>4.7517513697084013E-2</v>
      </c>
      <c r="H31" s="594">
        <v>-1.4138693836671212E-2</v>
      </c>
      <c r="I31" s="594">
        <v>-0.20564363902293703</v>
      </c>
      <c r="J31" s="594">
        <v>-6.1388773605925984E-3</v>
      </c>
      <c r="K31" s="594">
        <v>0.12542571687691861</v>
      </c>
      <c r="M31" s="457">
        <v>100</v>
      </c>
      <c r="N31" s="457">
        <v>118.63729111749038</v>
      </c>
      <c r="O31" s="457">
        <v>104.55962477712113</v>
      </c>
      <c r="P31" s="457">
        <v>113.33241481134186</v>
      </c>
      <c r="Q31" s="457">
        <v>118.71768938446341</v>
      </c>
      <c r="R31" s="457">
        <v>117.03917632125945</v>
      </c>
      <c r="S31" s="457">
        <v>92.970814194308488</v>
      </c>
      <c r="T31" s="457">
        <v>92.40007776785518</v>
      </c>
      <c r="U31" s="457">
        <v>103.98942376137144</v>
      </c>
    </row>
    <row r="32" spans="1:21" x14ac:dyDescent="0.25">
      <c r="A32" s="213" t="s">
        <v>168</v>
      </c>
      <c r="B32" s="594">
        <v>4.3759485475203697E-2</v>
      </c>
      <c r="C32" s="594">
        <v>-1.6677759248104551E-2</v>
      </c>
      <c r="D32" s="594">
        <v>-2.4719908332762497E-2</v>
      </c>
      <c r="E32" s="594">
        <v>-2.8310512334954741E-3</v>
      </c>
      <c r="F32" s="594">
        <v>3.1629789913445228E-2</v>
      </c>
      <c r="G32" s="594">
        <v>1.8089847020740901E-2</v>
      </c>
      <c r="H32" s="594">
        <v>4.8090355426375408E-2</v>
      </c>
      <c r="I32" s="594">
        <v>-3.6106356543328055E-2</v>
      </c>
      <c r="J32" s="594">
        <v>3.4339234352768866E-2</v>
      </c>
      <c r="K32" s="594">
        <v>6.7320507155668841E-2</v>
      </c>
      <c r="M32" s="457">
        <v>100</v>
      </c>
      <c r="N32" s="457">
        <v>97.528009166723749</v>
      </c>
      <c r="O32" s="457">
        <v>97.251902376071939</v>
      </c>
      <c r="P32" s="457">
        <v>100.32795961690998</v>
      </c>
      <c r="Q32" s="457">
        <v>102.14287705828295</v>
      </c>
      <c r="R32" s="457">
        <v>107.05496432028835</v>
      </c>
      <c r="S32" s="457">
        <v>103.18959960880676</v>
      </c>
      <c r="T32" s="457">
        <v>106.73305145254196</v>
      </c>
      <c r="U32" s="457">
        <v>113.91837460659917</v>
      </c>
    </row>
    <row r="33" spans="1:21" x14ac:dyDescent="0.25">
      <c r="A33" s="228" t="s">
        <v>169</v>
      </c>
      <c r="B33" s="594">
        <v>1.9331658843934063E-2</v>
      </c>
      <c r="C33" s="594">
        <v>4.9359803653712397E-3</v>
      </c>
      <c r="D33" s="594">
        <v>1.2110269864618273E-2</v>
      </c>
      <c r="E33" s="594">
        <v>-1.4015146214385044E-2</v>
      </c>
      <c r="F33" s="594">
        <v>1.9284815538736177E-2</v>
      </c>
      <c r="G33" s="594">
        <v>2.3757726564465065E-2</v>
      </c>
      <c r="H33" s="594">
        <v>2.8041571125024145E-2</v>
      </c>
      <c r="I33" s="594">
        <v>-1.6204006249925795E-2</v>
      </c>
      <c r="J33" s="1673">
        <v>3.977124167962387E-2</v>
      </c>
      <c r="K33" s="594">
        <v>5.5235878749863687E-2</v>
      </c>
      <c r="M33" s="457">
        <v>100</v>
      </c>
      <c r="N33" s="457">
        <v>101.21102698646183</v>
      </c>
      <c r="O33" s="457">
        <v>99.792539644738497</v>
      </c>
      <c r="P33" s="457">
        <v>101.71702036392929</v>
      </c>
      <c r="Q33" s="457">
        <v>104.13358552068765</v>
      </c>
      <c r="R33" s="457">
        <v>107.0536548655698</v>
      </c>
      <c r="S33" s="457">
        <v>105.3189567730507</v>
      </c>
      <c r="T33" s="457">
        <v>109.50762245631756</v>
      </c>
      <c r="U33" s="457">
        <v>115.55637221250056</v>
      </c>
    </row>
    <row r="34" spans="1:21" s="264" customFormat="1" x14ac:dyDescent="0.25">
      <c r="A34" s="230" t="s">
        <v>170</v>
      </c>
      <c r="J34" s="594"/>
    </row>
    <row r="35" spans="1:21" x14ac:dyDescent="0.25">
      <c r="A35" s="231" t="s">
        <v>171</v>
      </c>
      <c r="B35" s="594">
        <v>3.5723544105195959E-2</v>
      </c>
      <c r="C35" s="594">
        <v>3.3882980329249524E-3</v>
      </c>
      <c r="D35" s="594">
        <v>5.5815417090781638E-2</v>
      </c>
      <c r="E35" s="594">
        <v>1.2107876633322023E-2</v>
      </c>
      <c r="F35" s="594">
        <v>6.1723376181326284E-3</v>
      </c>
      <c r="G35" s="594">
        <v>4.1535873150945202E-2</v>
      </c>
      <c r="H35" s="594">
        <v>1.9322774172008561E-2</v>
      </c>
      <c r="I35" s="594">
        <v>-3.0759574752467156E-2</v>
      </c>
      <c r="J35" s="594">
        <v>4.7346018975632731E-2</v>
      </c>
      <c r="K35" s="594">
        <v>-1.2318289274979577E-3</v>
      </c>
      <c r="M35" s="457">
        <v>100</v>
      </c>
      <c r="N35" s="457">
        <v>105.58154170907817</v>
      </c>
      <c r="O35" s="457">
        <v>106.85990999084763</v>
      </c>
      <c r="P35" s="457">
        <v>107.5194854331544</v>
      </c>
      <c r="Q35" s="457">
        <v>111.9854011413608</v>
      </c>
      <c r="R35" s="457">
        <v>114.1492697581771</v>
      </c>
      <c r="S35" s="457">
        <v>110.63808676211092</v>
      </c>
      <c r="T35" s="457">
        <v>115.87635971737753</v>
      </c>
      <c r="U35" s="457">
        <v>115.7336198654645</v>
      </c>
    </row>
    <row r="36" spans="1:21" x14ac:dyDescent="0.25">
      <c r="A36" s="227" t="s">
        <v>172</v>
      </c>
      <c r="B36" s="594">
        <v>-6.7815532199136608E-2</v>
      </c>
      <c r="C36" s="594">
        <v>-0.12025683478793348</v>
      </c>
      <c r="D36" s="594">
        <v>-5.4391700703249057E-4</v>
      </c>
      <c r="E36" s="594">
        <v>-6.6107005851362977E-2</v>
      </c>
      <c r="F36" s="594">
        <v>0.11334433727124993</v>
      </c>
      <c r="G36" s="594">
        <v>-7.3691511905223717E-2</v>
      </c>
      <c r="H36" s="594">
        <v>0.16361395316388294</v>
      </c>
      <c r="I36" s="594">
        <v>2.4678756497975574E-2</v>
      </c>
      <c r="J36" s="1674">
        <v>-5.8986078695355548E-4</v>
      </c>
      <c r="K36" s="594">
        <v>0.14649407018580107</v>
      </c>
      <c r="M36" s="457">
        <v>100</v>
      </c>
      <c r="N36" s="457">
        <v>99.945608299296751</v>
      </c>
      <c r="O36" s="457">
        <v>93.338503386637115</v>
      </c>
      <c r="P36" s="457">
        <v>103.91789419488582</v>
      </c>
      <c r="Q36" s="457">
        <v>96.260027457657614</v>
      </c>
      <c r="R36" s="457">
        <v>112.00951108166889</v>
      </c>
      <c r="S36" s="457">
        <v>114.7737665311107</v>
      </c>
      <c r="T36" s="457">
        <v>114.70606598686302</v>
      </c>
      <c r="U36" s="457">
        <v>131.50982446827967</v>
      </c>
    </row>
    <row r="37" spans="1:21" x14ac:dyDescent="0.25">
      <c r="A37" s="227" t="s">
        <v>173</v>
      </c>
      <c r="J37" s="594"/>
    </row>
    <row r="38" spans="1:21" x14ac:dyDescent="0.25">
      <c r="A38" s="213" t="s">
        <v>174</v>
      </c>
      <c r="B38" s="594">
        <v>4.3278180962223578E-2</v>
      </c>
      <c r="C38" s="594">
        <v>-1.5484626005166646E-2</v>
      </c>
      <c r="D38" s="594">
        <v>-1.9882244956991535E-2</v>
      </c>
      <c r="E38" s="594">
        <v>-1.8642527616701265E-3</v>
      </c>
      <c r="F38" s="594">
        <v>2.9959204609551149E-2</v>
      </c>
      <c r="G38" s="594">
        <v>1.9592903550693874E-2</v>
      </c>
      <c r="H38" s="594">
        <v>4.617352129916874E-2</v>
      </c>
      <c r="I38" s="594">
        <v>-3.5768235929746428E-2</v>
      </c>
      <c r="J38" s="594">
        <v>3.5166032005450987E-2</v>
      </c>
      <c r="K38" s="594">
        <v>6.2911592261810201E-2</v>
      </c>
      <c r="M38" s="457">
        <v>100</v>
      </c>
      <c r="N38" s="457">
        <v>98.011775504300843</v>
      </c>
      <c r="O38" s="457">
        <v>97.829056781140764</v>
      </c>
      <c r="P38" s="457">
        <v>100.75993751000635</v>
      </c>
      <c r="Q38" s="457">
        <v>102.73411724741385</v>
      </c>
      <c r="R38" s="457">
        <v>107.47771319828861</v>
      </c>
      <c r="S38" s="457">
        <v>103.6334249954226</v>
      </c>
      <c r="T38" s="457">
        <v>107.27780133564613</v>
      </c>
      <c r="U38" s="457">
        <v>114.02681863201778</v>
      </c>
    </row>
    <row r="39" spans="1:21" x14ac:dyDescent="0.25">
      <c r="A39" s="228" t="s">
        <v>175</v>
      </c>
      <c r="B39" s="594">
        <v>1.2181394367204668E-2</v>
      </c>
      <c r="C39" s="594">
        <v>-4.5240303830067496E-3</v>
      </c>
      <c r="D39" s="594">
        <v>1.1271485610922838E-2</v>
      </c>
      <c r="E39" s="594">
        <v>-1.7398065373841587E-2</v>
      </c>
      <c r="F39" s="594">
        <v>2.5090374321438569E-2</v>
      </c>
      <c r="G39" s="594">
        <v>1.7225111631646639E-2</v>
      </c>
      <c r="H39" s="594">
        <v>3.6007302551984921E-2</v>
      </c>
      <c r="I39" s="594">
        <v>-1.3539212292867475E-2</v>
      </c>
      <c r="J39" s="1674">
        <v>3.7038526772132485E-2</v>
      </c>
      <c r="K39" s="594">
        <v>6.1190470935508445E-2</v>
      </c>
      <c r="M39" s="457">
        <v>100</v>
      </c>
      <c r="N39" s="457">
        <v>101.12714856109228</v>
      </c>
      <c r="O39" s="457">
        <v>99.367731819356209</v>
      </c>
      <c r="P39" s="457">
        <v>101.86090540617617</v>
      </c>
      <c r="Q39" s="457">
        <v>103.61547087269815</v>
      </c>
      <c r="R39" s="457">
        <v>107.34638448147778</v>
      </c>
      <c r="S39" s="457">
        <v>105.89299899311128</v>
      </c>
      <c r="T39" s="457">
        <v>109.81511967129903</v>
      </c>
      <c r="U39" s="457">
        <v>116.53475855982504</v>
      </c>
    </row>
    <row r="40" spans="1:21" x14ac:dyDescent="0.25">
      <c r="A40" s="232" t="s">
        <v>176</v>
      </c>
      <c r="J40" s="1673"/>
    </row>
    <row r="41" spans="1:21" s="264" customFormat="1" ht="17.25" x14ac:dyDescent="0.25">
      <c r="A41" s="233" t="s">
        <v>198</v>
      </c>
      <c r="B41" s="592">
        <v>2.8125405193520026E-2</v>
      </c>
      <c r="C41" s="592">
        <v>1.5487327241203719E-2</v>
      </c>
      <c r="D41" s="592">
        <v>9.7729892680986641E-3</v>
      </c>
      <c r="E41" s="592">
        <v>1.2019645091039699E-2</v>
      </c>
      <c r="F41" s="592">
        <v>1.6830408046336398E-2</v>
      </c>
      <c r="G41" s="592">
        <v>4.1016674225158312E-4</v>
      </c>
      <c r="H41" s="592">
        <v>3.2393793205587329E-3</v>
      </c>
      <c r="I41" s="592">
        <v>1.6355650316608239E-2</v>
      </c>
      <c r="J41" s="1674">
        <v>9.2020783255815086E-3</v>
      </c>
      <c r="K41" s="592">
        <v>1.427863583423794E-2</v>
      </c>
      <c r="M41" s="593">
        <v>100</v>
      </c>
      <c r="N41" s="593">
        <v>100.97729892680987</v>
      </c>
      <c r="O41" s="593">
        <v>102.19101022216195</v>
      </c>
      <c r="P41" s="593">
        <v>103.91092662286827</v>
      </c>
      <c r="Q41" s="593">
        <v>103.95354742912552</v>
      </c>
      <c r="R41" s="593">
        <v>104.29029240096615</v>
      </c>
      <c r="S41" s="593">
        <v>105.99602795489318</v>
      </c>
      <c r="T41" s="593">
        <v>106.97141170633464</v>
      </c>
      <c r="U41" s="593">
        <v>108.49881753876373</v>
      </c>
    </row>
    <row r="42" spans="1:21" x14ac:dyDescent="0.25">
      <c r="A42" s="226" t="s">
        <v>177</v>
      </c>
      <c r="J42" s="603"/>
    </row>
    <row r="43" spans="1:21" x14ac:dyDescent="0.25">
      <c r="A43" s="227" t="s">
        <v>178</v>
      </c>
      <c r="B43" s="603">
        <v>-1.1217025480264708</v>
      </c>
      <c r="C43" s="603">
        <v>-1.4943439476473142</v>
      </c>
      <c r="D43" s="603">
        <v>0.54110160805494745</v>
      </c>
      <c r="E43" s="603">
        <v>-0.14256063685496867</v>
      </c>
      <c r="F43" s="603">
        <v>0.29861713431822423</v>
      </c>
      <c r="G43" s="603">
        <v>0.92933917867873417</v>
      </c>
      <c r="H43" s="603">
        <v>0.64345113223227002</v>
      </c>
      <c r="I43" s="603">
        <v>-0.9810372558094721</v>
      </c>
      <c r="J43" s="603">
        <v>0.83683165159856854</v>
      </c>
      <c r="K43" s="603">
        <v>-3.4766746802589177E-2</v>
      </c>
    </row>
    <row r="44" spans="1:21" x14ac:dyDescent="0.25">
      <c r="A44" s="227" t="s">
        <v>179</v>
      </c>
      <c r="B44" s="603">
        <v>-1.2403126894448309</v>
      </c>
      <c r="C44" s="603">
        <v>-1.4668413286486839</v>
      </c>
      <c r="D44" s="603">
        <v>0.22516944408876444</v>
      </c>
      <c r="E44" s="603">
        <v>-0.26229930709752852</v>
      </c>
      <c r="F44" s="603">
        <v>0.40481191684613033</v>
      </c>
      <c r="G44" s="603">
        <v>0.72381581434938647</v>
      </c>
      <c r="H44" s="603">
        <v>0.65804068765360069</v>
      </c>
      <c r="I44" s="603">
        <v>-0.82069007111779391</v>
      </c>
      <c r="J44" s="603">
        <v>0.7758664414741947</v>
      </c>
      <c r="K44" s="603">
        <v>0.38746082118613079</v>
      </c>
    </row>
    <row r="45" spans="1:21" x14ac:dyDescent="0.25">
      <c r="A45" s="227" t="s">
        <v>180</v>
      </c>
      <c r="B45" s="603">
        <v>0.70600841836679917</v>
      </c>
      <c r="C45" s="603">
        <v>0.67844669376173616</v>
      </c>
      <c r="D45" s="603">
        <v>-0.2017587423190137</v>
      </c>
      <c r="E45" s="603">
        <v>1.2703383429560122</v>
      </c>
      <c r="F45" s="603">
        <v>-0.26685511101406378</v>
      </c>
      <c r="G45" s="603">
        <v>-1.1343190405656234</v>
      </c>
      <c r="H45" s="603">
        <v>-1.3837280162698029</v>
      </c>
      <c r="I45" s="603">
        <v>2.1239514778175983</v>
      </c>
      <c r="J45" s="570">
        <v>-2.3209505976465872</v>
      </c>
      <c r="K45" s="603">
        <v>-3.170401332364714</v>
      </c>
    </row>
    <row r="46" spans="1:21" x14ac:dyDescent="0.25">
      <c r="A46" s="604" t="s">
        <v>181</v>
      </c>
      <c r="B46" s="605">
        <v>0.37064108124700113</v>
      </c>
      <c r="C46" s="605">
        <v>0.56423803781435655</v>
      </c>
      <c r="D46" s="605">
        <v>-0.21644214815479401</v>
      </c>
      <c r="E46" s="605">
        <v>0.13723438292142731</v>
      </c>
      <c r="F46" s="605">
        <v>-0.12694080704335331</v>
      </c>
      <c r="G46" s="605">
        <v>-0.38381424938707642</v>
      </c>
      <c r="H46" s="605">
        <v>-0.26246378644354351</v>
      </c>
      <c r="I46" s="605">
        <v>0.43898971708695012</v>
      </c>
      <c r="J46" s="570">
        <v>-0.40891593277827631</v>
      </c>
      <c r="K46" s="605">
        <v>-0.1841242030571042</v>
      </c>
    </row>
    <row r="47" spans="1:21" x14ac:dyDescent="0.25">
      <c r="A47" s="154" t="s">
        <v>199</v>
      </c>
      <c r="B47" s="619"/>
      <c r="C47" s="619"/>
      <c r="D47" s="619"/>
      <c r="E47" s="620"/>
      <c r="F47" s="620"/>
      <c r="G47" s="621"/>
      <c r="H47" s="621"/>
      <c r="I47" s="570"/>
      <c r="J47" s="570"/>
      <c r="K47" s="570"/>
    </row>
    <row r="48" spans="1:21" ht="14.45" customHeight="1" x14ac:dyDescent="0.25">
      <c r="A48" s="154" t="s">
        <v>200</v>
      </c>
      <c r="B48" s="622"/>
      <c r="C48" s="622"/>
      <c r="D48" s="622"/>
      <c r="E48" s="622"/>
      <c r="F48" s="622"/>
      <c r="G48" s="622"/>
      <c r="H48" s="622"/>
      <c r="I48" s="570"/>
      <c r="J48" s="570"/>
    </row>
    <row r="49" spans="1:21" x14ac:dyDescent="0.25">
      <c r="A49" s="154" t="s">
        <v>539</v>
      </c>
    </row>
    <row r="50" spans="1:21" x14ac:dyDescent="0.25">
      <c r="A50" s="154" t="s">
        <v>540</v>
      </c>
    </row>
    <row r="51" spans="1:21" x14ac:dyDescent="0.25">
      <c r="K51" s="594"/>
    </row>
    <row r="52" spans="1:21" x14ac:dyDescent="0.25">
      <c r="A52" t="s">
        <v>541</v>
      </c>
      <c r="B52" s="594">
        <v>4.0418458992540263E-2</v>
      </c>
      <c r="C52" s="594">
        <v>1.2460743612776159E-2</v>
      </c>
      <c r="D52" s="594">
        <v>2.0470130012032461E-2</v>
      </c>
      <c r="E52" s="594">
        <v>-9.3142319245946847E-3</v>
      </c>
      <c r="F52" s="594">
        <v>-2.768180888347771E-2</v>
      </c>
      <c r="G52" s="594">
        <v>-5.9439862643380192E-2</v>
      </c>
      <c r="H52" s="594">
        <v>-2.8236814934843313E-2</v>
      </c>
      <c r="I52" s="594">
        <v>6.3129380408367242E-2</v>
      </c>
      <c r="J52" s="594">
        <v>-2.5121046856231843E-2</v>
      </c>
      <c r="K52" s="594">
        <v>1.0461471246690834E-2</v>
      </c>
      <c r="M52" s="457">
        <v>100</v>
      </c>
      <c r="N52" s="457">
        <v>102.04701300120324</v>
      </c>
      <c r="O52" s="457">
        <v>101.09652345489791</v>
      </c>
      <c r="P52" s="457">
        <v>98.297988813835403</v>
      </c>
      <c r="Q52" s="457">
        <v>92.455169860620501</v>
      </c>
      <c r="R52" s="457">
        <v>89.844530339496657</v>
      </c>
      <c r="S52" s="457">
        <v>95.516359872909831</v>
      </c>
      <c r="T52" s="457">
        <v>93.116888921005767</v>
      </c>
      <c r="U52" s="457">
        <v>94.09102857703418</v>
      </c>
    </row>
    <row r="53" spans="1:21" x14ac:dyDescent="0.25">
      <c r="A53" t="s">
        <v>529</v>
      </c>
      <c r="B53" s="594">
        <v>2.3858166941191916E-2</v>
      </c>
      <c r="C53" s="594">
        <v>4.9834931394437509E-2</v>
      </c>
      <c r="D53" s="594">
        <v>5.1282168409284346E-2</v>
      </c>
      <c r="E53" s="594">
        <v>2.3889548316142983E-2</v>
      </c>
      <c r="F53" s="594">
        <v>3.1566149102376651E-2</v>
      </c>
      <c r="G53" s="594">
        <v>1.0828203344534382E-2</v>
      </c>
      <c r="H53" s="594">
        <v>2.1615418051039281E-2</v>
      </c>
      <c r="I53" s="594">
        <v>-9.5825363203370983E-2</v>
      </c>
      <c r="J53" s="594">
        <v>8.7668886307060045E-2</v>
      </c>
      <c r="K53" s="594">
        <v>0.11533080726986777</v>
      </c>
      <c r="M53" s="457">
        <v>100</v>
      </c>
      <c r="N53" s="457">
        <v>105.12821684092843</v>
      </c>
      <c r="O53" s="457">
        <v>107.63968245653975</v>
      </c>
      <c r="P53" s="457">
        <v>111.03745272229536</v>
      </c>
      <c r="Q53" s="457">
        <v>112.23978883923149</v>
      </c>
      <c r="R53" s="457">
        <v>114.66589879695185</v>
      </c>
      <c r="S53" s="457">
        <v>103.67799739769296</v>
      </c>
      <c r="T53" s="457">
        <v>112.76733195822845</v>
      </c>
      <c r="U53" s="457">
        <v>125.7728793866401</v>
      </c>
    </row>
    <row r="54" spans="1:21" x14ac:dyDescent="0.25">
      <c r="A54" t="s">
        <v>542</v>
      </c>
      <c r="I54" s="594">
        <v>-0.15662860713017523</v>
      </c>
      <c r="J54" s="594">
        <v>0.12983339517234938</v>
      </c>
      <c r="K54" s="594">
        <v>0.13190294697738247</v>
      </c>
    </row>
    <row r="58" spans="1:21" x14ac:dyDescent="0.25">
      <c r="A58" s="729" t="s">
        <v>633</v>
      </c>
    </row>
    <row r="59" spans="1:21" ht="15.75" thickBot="1" x14ac:dyDescent="0.3">
      <c r="A59" s="730" t="s">
        <v>143</v>
      </c>
    </row>
    <row r="60" spans="1:21" x14ac:dyDescent="0.25">
      <c r="A60" s="703" t="s">
        <v>636</v>
      </c>
      <c r="B60" s="726">
        <v>2012</v>
      </c>
      <c r="C60" s="726">
        <v>2013</v>
      </c>
      <c r="D60" s="726">
        <v>2014</v>
      </c>
      <c r="E60" s="726">
        <v>2015</v>
      </c>
      <c r="F60" s="726">
        <v>2016</v>
      </c>
      <c r="G60" s="726">
        <v>2017</v>
      </c>
      <c r="H60" s="726">
        <v>2018</v>
      </c>
      <c r="I60" s="727">
        <v>2019</v>
      </c>
      <c r="J60" s="727">
        <v>2020</v>
      </c>
      <c r="K60" s="1658">
        <v>2021</v>
      </c>
      <c r="L60" s="1658">
        <v>2022</v>
      </c>
    </row>
    <row r="61" spans="1:21" x14ac:dyDescent="0.25">
      <c r="A61" s="223" t="s">
        <v>148</v>
      </c>
      <c r="B61" s="705">
        <v>84.619738742999999</v>
      </c>
      <c r="C61" s="705">
        <v>87.415261509000004</v>
      </c>
      <c r="D61" s="705">
        <v>89.604776811999997</v>
      </c>
      <c r="E61" s="705">
        <v>91.318250391999996</v>
      </c>
      <c r="F61" s="705">
        <v>91.152350749999997</v>
      </c>
      <c r="G61" s="705">
        <v>92.659542264999999</v>
      </c>
      <c r="H61" s="705">
        <v>92.957819689000004</v>
      </c>
      <c r="I61" s="705">
        <v>96.151151486000003</v>
      </c>
      <c r="J61" s="705">
        <v>96.274952347999999</v>
      </c>
      <c r="K61" s="1659">
        <v>99.041111618000002</v>
      </c>
      <c r="L61" s="1659">
        <v>104.724059113</v>
      </c>
    </row>
    <row r="62" spans="1:21" x14ac:dyDescent="0.25">
      <c r="A62" s="204" t="s">
        <v>35</v>
      </c>
      <c r="B62" s="706">
        <v>22.491859849000001</v>
      </c>
      <c r="C62" s="706">
        <v>23.298259220999999</v>
      </c>
      <c r="D62" s="706">
        <v>23.202084601999999</v>
      </c>
      <c r="E62" s="706">
        <v>22.956471101999998</v>
      </c>
      <c r="F62" s="706">
        <v>22.689064369</v>
      </c>
      <c r="G62" s="706">
        <v>23.047102339999999</v>
      </c>
      <c r="H62" s="706">
        <v>23.549358564999999</v>
      </c>
      <c r="I62" s="706">
        <v>24.231573223000002</v>
      </c>
      <c r="J62" s="706">
        <v>23.088619376</v>
      </c>
      <c r="K62" s="1660">
        <v>24.430448685000002</v>
      </c>
      <c r="L62" s="1660">
        <v>26.778038659</v>
      </c>
    </row>
    <row r="63" spans="1:21" x14ac:dyDescent="0.25">
      <c r="A63" s="204" t="s">
        <v>37</v>
      </c>
      <c r="B63" s="706">
        <v>40.388480027999996</v>
      </c>
      <c r="C63" s="706">
        <v>41.738533861000001</v>
      </c>
      <c r="D63" s="706">
        <v>43.641680755000003</v>
      </c>
      <c r="E63" s="706">
        <v>44.689784598000003</v>
      </c>
      <c r="F63" s="706">
        <v>45.208724957999998</v>
      </c>
      <c r="G63" s="706">
        <v>46.650927088000003</v>
      </c>
      <c r="H63" s="706">
        <v>47.078825983000002</v>
      </c>
      <c r="I63" s="706">
        <v>48.031754481</v>
      </c>
      <c r="J63" s="706">
        <v>48.454301029</v>
      </c>
      <c r="K63" s="1660">
        <v>49.845667368000001</v>
      </c>
      <c r="L63" s="1660">
        <v>52.478730083000002</v>
      </c>
    </row>
    <row r="64" spans="1:21" x14ac:dyDescent="0.25">
      <c r="A64" s="204" t="s">
        <v>149</v>
      </c>
      <c r="B64" s="706">
        <v>2.92529291</v>
      </c>
      <c r="C64" s="706">
        <v>2.987616821</v>
      </c>
      <c r="D64" s="706">
        <v>3.0009865260000002</v>
      </c>
      <c r="E64" s="706">
        <v>3.0690929850000002</v>
      </c>
      <c r="F64" s="706">
        <v>2.9521254699999999</v>
      </c>
      <c r="G64" s="706">
        <v>2.5945653659999999</v>
      </c>
      <c r="H64" s="706">
        <v>2.4074840740000001</v>
      </c>
      <c r="I64" s="706">
        <v>2.2649262129999999</v>
      </c>
      <c r="J64" s="706">
        <v>2.0979470180000002</v>
      </c>
      <c r="K64" s="1660">
        <v>1.954691731</v>
      </c>
      <c r="L64" s="1660">
        <v>1.8629238859999999</v>
      </c>
    </row>
    <row r="65" spans="1:12" x14ac:dyDescent="0.25">
      <c r="A65" s="204" t="s">
        <v>39</v>
      </c>
      <c r="B65" s="706">
        <v>15.073238285</v>
      </c>
      <c r="C65" s="706">
        <v>15.442871908000001</v>
      </c>
      <c r="D65" s="706">
        <v>15.738992246</v>
      </c>
      <c r="E65" s="706">
        <v>16.465212793999999</v>
      </c>
      <c r="F65" s="706">
        <v>16.114905164</v>
      </c>
      <c r="G65" s="706">
        <v>16.019495179</v>
      </c>
      <c r="H65" s="706">
        <v>15.800250057</v>
      </c>
      <c r="I65" s="706">
        <v>17.525658393000001</v>
      </c>
      <c r="J65" s="706">
        <v>17.968226993999998</v>
      </c>
      <c r="K65" s="1660">
        <v>18.171104477</v>
      </c>
      <c r="L65" s="1660">
        <v>18.804417481000002</v>
      </c>
    </row>
    <row r="66" spans="1:12" x14ac:dyDescent="0.25">
      <c r="A66" s="204" t="s">
        <v>150</v>
      </c>
      <c r="B66" s="706">
        <v>3.740867669</v>
      </c>
      <c r="C66" s="706">
        <v>3.947979696</v>
      </c>
      <c r="D66" s="706">
        <v>4.0210326810000003</v>
      </c>
      <c r="E66" s="706">
        <v>4.1376889099999996</v>
      </c>
      <c r="F66" s="706">
        <v>4.187530787</v>
      </c>
      <c r="G66" s="706">
        <v>4.3474522909999997</v>
      </c>
      <c r="H66" s="706">
        <v>4.121901007</v>
      </c>
      <c r="I66" s="706">
        <v>4.0972391750000003</v>
      </c>
      <c r="J66" s="706">
        <v>4.6658579290000004</v>
      </c>
      <c r="K66" s="1660">
        <v>4.6391993549999997</v>
      </c>
      <c r="L66" s="1660">
        <v>4.799949002</v>
      </c>
    </row>
    <row r="67" spans="1:12" x14ac:dyDescent="0.25">
      <c r="A67" s="224" t="s">
        <v>151</v>
      </c>
      <c r="B67" s="705">
        <v>102.231938791</v>
      </c>
      <c r="C67" s="705">
        <v>104.197257205</v>
      </c>
      <c r="D67" s="705">
        <v>104.937931826</v>
      </c>
      <c r="E67" s="705">
        <v>107.48126724700001</v>
      </c>
      <c r="F67" s="705">
        <v>107.10628667899999</v>
      </c>
      <c r="G67" s="705">
        <v>109.260650914</v>
      </c>
      <c r="H67" s="705">
        <v>110.826855503</v>
      </c>
      <c r="I67" s="705">
        <v>115.137940876</v>
      </c>
      <c r="J67" s="705">
        <v>113.947576928</v>
      </c>
      <c r="K67" s="1661">
        <v>118.39413116999999</v>
      </c>
      <c r="L67" s="1661">
        <v>125.135542061</v>
      </c>
    </row>
    <row r="68" spans="1:12" x14ac:dyDescent="0.25">
      <c r="A68" s="204" t="s">
        <v>60</v>
      </c>
      <c r="B68" s="706">
        <v>58.795217448000002</v>
      </c>
      <c r="C68" s="706">
        <v>60.680175312000003</v>
      </c>
      <c r="D68" s="706">
        <v>61.473477017</v>
      </c>
      <c r="E68" s="706">
        <v>64.867565644999999</v>
      </c>
      <c r="F68" s="706">
        <v>66.208655618999998</v>
      </c>
      <c r="G68" s="706">
        <v>68.312112854000006</v>
      </c>
      <c r="H68" s="706">
        <v>69.813553756000005</v>
      </c>
      <c r="I68" s="706">
        <v>73.326158925000001</v>
      </c>
      <c r="J68" s="706">
        <v>73.831836405000004</v>
      </c>
      <c r="K68" s="1660">
        <v>75.012548230999997</v>
      </c>
      <c r="L68" s="1660">
        <v>79.223017482000003</v>
      </c>
    </row>
    <row r="69" spans="1:12" x14ac:dyDescent="0.25">
      <c r="A69" s="596" t="s">
        <v>152</v>
      </c>
      <c r="B69" s="706">
        <v>48.037313908000002</v>
      </c>
      <c r="C69" s="706">
        <v>50.161126797999998</v>
      </c>
      <c r="D69" s="706">
        <v>50.830227991000001</v>
      </c>
      <c r="E69" s="706">
        <v>53.728596744000001</v>
      </c>
      <c r="F69" s="706">
        <v>54.662692817999996</v>
      </c>
      <c r="G69" s="706">
        <v>56.062883994000003</v>
      </c>
      <c r="H69" s="706">
        <v>57.453914228000002</v>
      </c>
      <c r="I69" s="706">
        <v>59.61411786</v>
      </c>
      <c r="J69" s="706">
        <v>60.769601819999998</v>
      </c>
      <c r="K69" s="1660">
        <v>52.524186925999999</v>
      </c>
      <c r="L69" s="1660">
        <v>54.752310790000003</v>
      </c>
    </row>
    <row r="70" spans="1:12" x14ac:dyDescent="0.25">
      <c r="A70" s="596" t="s">
        <v>153</v>
      </c>
      <c r="B70" s="706">
        <v>10.757903539000001</v>
      </c>
      <c r="C70" s="706">
        <v>10.519048514</v>
      </c>
      <c r="D70" s="706">
        <v>10.643249024999999</v>
      </c>
      <c r="E70" s="706">
        <v>11.1389689</v>
      </c>
      <c r="F70" s="706">
        <v>11.545962801</v>
      </c>
      <c r="G70" s="706">
        <v>12.249228859</v>
      </c>
      <c r="H70" s="706">
        <v>12.359639527000001</v>
      </c>
      <c r="I70" s="706">
        <v>13.712041064999999</v>
      </c>
      <c r="J70" s="706">
        <v>13.062234584</v>
      </c>
      <c r="K70" s="1660">
        <v>22.488361305000002</v>
      </c>
      <c r="L70" s="1660">
        <v>24.470706692</v>
      </c>
    </row>
    <row r="71" spans="1:12" x14ac:dyDescent="0.25">
      <c r="A71" s="1500" t="s">
        <v>217</v>
      </c>
      <c r="B71" s="1503"/>
      <c r="C71" s="1503"/>
      <c r="D71" s="1503"/>
      <c r="E71" s="1503"/>
      <c r="F71" s="1503"/>
      <c r="G71" s="1503"/>
      <c r="H71" s="1503"/>
      <c r="I71" s="1503"/>
      <c r="J71" s="1503">
        <v>0</v>
      </c>
      <c r="K71" s="1675">
        <v>8.1164422629999997</v>
      </c>
      <c r="L71" s="1675">
        <v>8.9554822590000001</v>
      </c>
    </row>
    <row r="72" spans="1:12" x14ac:dyDescent="0.25">
      <c r="A72" s="204" t="s">
        <v>154</v>
      </c>
      <c r="B72" s="706">
        <v>28.018659555999999</v>
      </c>
      <c r="C72" s="706">
        <v>27.731173413</v>
      </c>
      <c r="D72" s="706">
        <v>26.891856661999999</v>
      </c>
      <c r="E72" s="706">
        <v>25.191224686000002</v>
      </c>
      <c r="F72" s="706">
        <v>23.058939039999998</v>
      </c>
      <c r="G72" s="706">
        <v>22.546747229000001</v>
      </c>
      <c r="H72" s="706">
        <v>22.412252582000001</v>
      </c>
      <c r="I72" s="706">
        <v>22.589574483</v>
      </c>
      <c r="J72" s="706">
        <v>22.735508066000001</v>
      </c>
      <c r="K72" s="1660">
        <v>24.477644860000002</v>
      </c>
      <c r="L72" s="1660">
        <v>24.828380060000001</v>
      </c>
    </row>
    <row r="73" spans="1:12" x14ac:dyDescent="0.25">
      <c r="A73" s="596" t="s">
        <v>155</v>
      </c>
      <c r="B73" s="706">
        <v>23.487998034</v>
      </c>
      <c r="C73" s="706">
        <v>23.647874444999999</v>
      </c>
      <c r="D73" s="706">
        <v>22.922104855000001</v>
      </c>
      <c r="E73" s="706">
        <v>21.187639486999998</v>
      </c>
      <c r="F73" s="706">
        <v>19.369094622999999</v>
      </c>
      <c r="G73" s="706">
        <v>18.517006417000001</v>
      </c>
      <c r="H73" s="706">
        <v>18.373151053000001</v>
      </c>
      <c r="I73" s="706">
        <v>18.34221737</v>
      </c>
      <c r="J73" s="706">
        <v>18.302980637000001</v>
      </c>
      <c r="K73" s="1660">
        <v>18.334494154000001</v>
      </c>
      <c r="L73" s="1660">
        <v>18.344072547</v>
      </c>
    </row>
    <row r="74" spans="1:12" x14ac:dyDescent="0.25">
      <c r="A74" s="596" t="s">
        <v>156</v>
      </c>
      <c r="B74" s="706">
        <v>0.235455575</v>
      </c>
      <c r="C74" s="706">
        <v>0.22619062000000001</v>
      </c>
      <c r="D74" s="706">
        <v>0.22953247299999999</v>
      </c>
      <c r="E74" s="706">
        <v>0.22235606099999999</v>
      </c>
      <c r="F74" s="706">
        <v>0.22699850999999999</v>
      </c>
      <c r="G74" s="706">
        <v>0.328244164</v>
      </c>
      <c r="H74" s="706">
        <v>0.37507886699999998</v>
      </c>
      <c r="I74" s="706">
        <v>0.39495750000000002</v>
      </c>
      <c r="J74" s="706">
        <v>0.44533883200000002</v>
      </c>
      <c r="K74" s="1660">
        <v>0.479168973</v>
      </c>
      <c r="L74" s="1660">
        <v>0.50639509500000002</v>
      </c>
    </row>
    <row r="75" spans="1:12" x14ac:dyDescent="0.25">
      <c r="A75" s="596" t="s">
        <v>157</v>
      </c>
      <c r="B75" s="706">
        <v>4.2952059460000003</v>
      </c>
      <c r="C75" s="706">
        <v>3.857108346</v>
      </c>
      <c r="D75" s="706">
        <v>3.7402193330000002</v>
      </c>
      <c r="E75" s="706">
        <v>3.781229137</v>
      </c>
      <c r="F75" s="706">
        <v>3.4628459070000002</v>
      </c>
      <c r="G75" s="706">
        <v>3.701496648</v>
      </c>
      <c r="H75" s="706">
        <v>3.6640226610000002</v>
      </c>
      <c r="I75" s="706">
        <v>3.8523996120000001</v>
      </c>
      <c r="J75" s="706">
        <v>3.9871885960000002</v>
      </c>
      <c r="K75" s="1660">
        <v>5.6639817319999999</v>
      </c>
      <c r="L75" s="1660">
        <v>5.9779124159999997</v>
      </c>
    </row>
    <row r="76" spans="1:12" x14ac:dyDescent="0.25">
      <c r="A76" s="204" t="s">
        <v>158</v>
      </c>
      <c r="B76" s="706">
        <v>4.0551426319999999</v>
      </c>
      <c r="C76" s="706">
        <v>4.1061192110000002</v>
      </c>
      <c r="D76" s="706">
        <v>4.3987418229999999</v>
      </c>
      <c r="E76" s="706">
        <v>4.9491656170000002</v>
      </c>
      <c r="F76" s="706">
        <v>4.9486347510000002</v>
      </c>
      <c r="G76" s="706">
        <v>5.0212446469999996</v>
      </c>
      <c r="H76" s="706">
        <v>4.8512562839999998</v>
      </c>
      <c r="I76" s="706">
        <v>4.9481708710000003</v>
      </c>
      <c r="J76" s="706">
        <v>5.3419183290000003</v>
      </c>
      <c r="K76" s="1660">
        <v>5.302648757</v>
      </c>
      <c r="L76" s="1660">
        <v>5.6888050520000002</v>
      </c>
    </row>
    <row r="77" spans="1:12" x14ac:dyDescent="0.25">
      <c r="A77" s="204" t="s">
        <v>94</v>
      </c>
      <c r="B77" s="706">
        <v>7.1789201800000004</v>
      </c>
      <c r="C77" s="706">
        <v>7.4547460619999999</v>
      </c>
      <c r="D77" s="706">
        <v>7.6794736859999997</v>
      </c>
      <c r="E77" s="706">
        <v>8.0831980370000007</v>
      </c>
      <c r="F77" s="706">
        <v>8.3992402189999993</v>
      </c>
      <c r="G77" s="706">
        <v>8.5807923590000001</v>
      </c>
      <c r="H77" s="706">
        <v>9.2972170280000004</v>
      </c>
      <c r="I77" s="706">
        <v>9.6622821010000006</v>
      </c>
      <c r="J77" s="706">
        <v>7.990900946</v>
      </c>
      <c r="K77" s="1660">
        <v>9.1785203739999996</v>
      </c>
      <c r="L77" s="1660">
        <v>10.342650791000001</v>
      </c>
    </row>
    <row r="78" spans="1:12" x14ac:dyDescent="0.25">
      <c r="A78" s="225" t="s">
        <v>159</v>
      </c>
      <c r="B78" s="706">
        <v>4.1839989739999996</v>
      </c>
      <c r="C78" s="706">
        <v>4.2250432050000004</v>
      </c>
      <c r="D78" s="706">
        <v>4.494382635</v>
      </c>
      <c r="E78" s="706">
        <v>4.3901132589999996</v>
      </c>
      <c r="F78" s="706">
        <v>4.4908170470000002</v>
      </c>
      <c r="G78" s="706">
        <v>4.7997538229999996</v>
      </c>
      <c r="H78" s="706">
        <v>4.4525758499999997</v>
      </c>
      <c r="I78" s="706">
        <v>4.6117544940000004</v>
      </c>
      <c r="J78" s="706">
        <v>4.0474131790000003</v>
      </c>
      <c r="K78" s="1662">
        <v>4.4227689459999997</v>
      </c>
      <c r="L78" s="1662">
        <v>5.0526886729999996</v>
      </c>
    </row>
    <row r="79" spans="1:12" x14ac:dyDescent="0.25">
      <c r="A79" s="226" t="s">
        <v>160</v>
      </c>
      <c r="B79" s="707">
        <v>17.612200047999998</v>
      </c>
      <c r="C79" s="707">
        <v>16.781995694999999</v>
      </c>
      <c r="D79" s="707">
        <v>15.333155013000001</v>
      </c>
      <c r="E79" s="707">
        <v>16.163016854999999</v>
      </c>
      <c r="F79" s="707">
        <v>15.953935929</v>
      </c>
      <c r="G79" s="707">
        <v>16.601108649</v>
      </c>
      <c r="H79" s="707">
        <v>17.869035813</v>
      </c>
      <c r="I79" s="707">
        <v>18.986789388999998</v>
      </c>
      <c r="J79" s="707">
        <v>17.672624579000001</v>
      </c>
      <c r="K79" s="1659">
        <v>19.353019550999999</v>
      </c>
      <c r="L79" s="1659">
        <v>20.411482947</v>
      </c>
    </row>
    <row r="80" spans="1:12" x14ac:dyDescent="0.25">
      <c r="A80" s="228" t="s">
        <v>161</v>
      </c>
      <c r="B80" s="708">
        <v>10.121728435</v>
      </c>
      <c r="C80" s="708">
        <v>9.0239378899999991</v>
      </c>
      <c r="D80" s="708">
        <v>7.548810596</v>
      </c>
      <c r="E80" s="708">
        <v>7.9402619479999998</v>
      </c>
      <c r="F80" s="708">
        <v>7.6316209199999996</v>
      </c>
      <c r="G80" s="708">
        <v>8.2274255010000008</v>
      </c>
      <c r="H80" s="708">
        <v>9.1475444249999995</v>
      </c>
      <c r="I80" s="708">
        <v>10.039535786</v>
      </c>
      <c r="J80" s="708">
        <v>9.0005846930000004</v>
      </c>
      <c r="K80" s="1676">
        <v>10.2703931</v>
      </c>
      <c r="L80" s="1676">
        <v>11.340044738</v>
      </c>
    </row>
    <row r="81" spans="1:12" x14ac:dyDescent="0.25">
      <c r="A81" s="213" t="s">
        <v>162</v>
      </c>
      <c r="B81" s="705">
        <v>32.951967713999998</v>
      </c>
      <c r="C81" s="705">
        <v>35.301322327999998</v>
      </c>
      <c r="D81" s="705">
        <v>31.065169385000001</v>
      </c>
      <c r="E81" s="705">
        <v>27.516645289</v>
      </c>
      <c r="F81" s="705">
        <v>27.346117252999999</v>
      </c>
      <c r="G81" s="705">
        <v>29.587007386</v>
      </c>
      <c r="H81" s="705">
        <v>31.500151343999999</v>
      </c>
      <c r="I81" s="705">
        <v>36.386644185000002</v>
      </c>
      <c r="J81" s="705">
        <v>31.477386417000002</v>
      </c>
      <c r="K81" s="1659">
        <v>33.098144648000002</v>
      </c>
      <c r="L81" s="1659">
        <v>36.310878899000002</v>
      </c>
    </row>
    <row r="82" spans="1:12" x14ac:dyDescent="0.25">
      <c r="A82" s="227" t="s">
        <v>109</v>
      </c>
      <c r="B82" s="706">
        <v>28.395407604999999</v>
      </c>
      <c r="C82" s="706">
        <v>30.502943538</v>
      </c>
      <c r="D82" s="706">
        <v>26.353184674000001</v>
      </c>
      <c r="E82" s="706">
        <v>22.740310244</v>
      </c>
      <c r="F82" s="706">
        <v>22.672353871999999</v>
      </c>
      <c r="G82" s="706">
        <v>24.79135234</v>
      </c>
      <c r="H82" s="706">
        <v>26.763738975999999</v>
      </c>
      <c r="I82" s="706">
        <v>30.898598584999998</v>
      </c>
      <c r="J82" s="706">
        <v>26.139425435</v>
      </c>
      <c r="K82" s="1660">
        <v>27.672072459999999</v>
      </c>
      <c r="L82" s="1660">
        <v>30.545019281999998</v>
      </c>
    </row>
    <row r="83" spans="1:12" x14ac:dyDescent="0.25">
      <c r="A83" s="227" t="s">
        <v>163</v>
      </c>
      <c r="B83" s="706">
        <v>2.9649856429999999</v>
      </c>
      <c r="C83" s="706">
        <v>3.1182808230000001</v>
      </c>
      <c r="D83" s="706">
        <v>3.059118427</v>
      </c>
      <c r="E83" s="706">
        <v>2.7843969670000002</v>
      </c>
      <c r="F83" s="706">
        <v>2.8742974179999998</v>
      </c>
      <c r="G83" s="706">
        <v>2.7986358849999999</v>
      </c>
      <c r="H83" s="706">
        <v>2.9922916060000002</v>
      </c>
      <c r="I83" s="706">
        <v>3.6278436940000001</v>
      </c>
      <c r="J83" s="706">
        <v>3.6442743270000002</v>
      </c>
      <c r="K83" s="1660">
        <v>3.6259446209999999</v>
      </c>
      <c r="L83" s="1660">
        <v>3.7693448300000001</v>
      </c>
    </row>
    <row r="84" spans="1:12" x14ac:dyDescent="0.25">
      <c r="A84" s="227" t="s">
        <v>164</v>
      </c>
      <c r="B84" s="706">
        <v>1.5915744650000001</v>
      </c>
      <c r="C84" s="706">
        <v>1.6800979650000001</v>
      </c>
      <c r="D84" s="706">
        <v>1.652866282</v>
      </c>
      <c r="E84" s="706">
        <v>1.9919380769999999</v>
      </c>
      <c r="F84" s="706">
        <v>1.7994659609999999</v>
      </c>
      <c r="G84" s="706">
        <v>1.9970191589999999</v>
      </c>
      <c r="H84" s="706">
        <v>1.7441207599999999</v>
      </c>
      <c r="I84" s="706">
        <v>1.860201905</v>
      </c>
      <c r="J84" s="706">
        <v>1.693686654</v>
      </c>
      <c r="K84" s="1660">
        <v>1.800127566</v>
      </c>
      <c r="L84" s="1660">
        <v>1.996514787</v>
      </c>
    </row>
    <row r="85" spans="1:12" x14ac:dyDescent="0.25">
      <c r="A85" s="228" t="s">
        <v>165</v>
      </c>
      <c r="B85" s="705">
        <v>14.425668050000001</v>
      </c>
      <c r="C85" s="705">
        <v>14.715534692</v>
      </c>
      <c r="D85" s="705">
        <v>14.561811278</v>
      </c>
      <c r="E85" s="705">
        <v>14.664946914</v>
      </c>
      <c r="F85" s="705">
        <v>13.32803043</v>
      </c>
      <c r="G85" s="705">
        <v>13.496219785999999</v>
      </c>
      <c r="H85" s="705">
        <v>14.846439365</v>
      </c>
      <c r="I85" s="705">
        <v>16.104141804000001</v>
      </c>
      <c r="J85" s="705">
        <v>15.167858223</v>
      </c>
      <c r="K85" s="1661">
        <v>15.856385158</v>
      </c>
      <c r="L85" s="1661">
        <v>16.530419509000001</v>
      </c>
    </row>
    <row r="86" spans="1:12" x14ac:dyDescent="0.25">
      <c r="A86" s="227" t="s">
        <v>124</v>
      </c>
      <c r="B86" s="706">
        <v>3.3950697989999998</v>
      </c>
      <c r="C86" s="706">
        <v>3.5218420830000001</v>
      </c>
      <c r="D86" s="706">
        <v>3.8628974989999998</v>
      </c>
      <c r="E86" s="706">
        <v>3.636955688</v>
      </c>
      <c r="F86" s="706">
        <v>3.2505127150000002</v>
      </c>
      <c r="G86" s="706">
        <v>3.0808829119999999</v>
      </c>
      <c r="H86" s="706">
        <v>3.3851327869999999</v>
      </c>
      <c r="I86" s="706">
        <v>3.6991587080000001</v>
      </c>
      <c r="J86" s="706">
        <v>4.0204258639999999</v>
      </c>
      <c r="K86" s="1660">
        <v>4.1262539589999996</v>
      </c>
      <c r="L86" s="1660">
        <v>3.7970096820000001</v>
      </c>
    </row>
    <row r="87" spans="1:12" x14ac:dyDescent="0.25">
      <c r="A87" s="227" t="s">
        <v>166</v>
      </c>
      <c r="B87" s="706">
        <v>6.9297539749999997</v>
      </c>
      <c r="C87" s="706">
        <v>6.9989645510000003</v>
      </c>
      <c r="D87" s="706">
        <v>7.0695798400000003</v>
      </c>
      <c r="E87" s="706">
        <v>6.7696175009999999</v>
      </c>
      <c r="F87" s="706">
        <v>6.3244485539999999</v>
      </c>
      <c r="G87" s="706">
        <v>6.3473766840000003</v>
      </c>
      <c r="H87" s="706">
        <v>7.2000470339999998</v>
      </c>
      <c r="I87" s="706">
        <v>8.1408298240000008</v>
      </c>
      <c r="J87" s="706">
        <v>7.760175083</v>
      </c>
      <c r="K87" s="1660">
        <v>8.3636678799999995</v>
      </c>
      <c r="L87" s="1660">
        <v>8.9447054329999993</v>
      </c>
    </row>
    <row r="88" spans="1:12" x14ac:dyDescent="0.25">
      <c r="A88" s="229" t="s">
        <v>167</v>
      </c>
      <c r="B88" s="706">
        <v>4.100844275</v>
      </c>
      <c r="C88" s="706">
        <v>4.1947280579999999</v>
      </c>
      <c r="D88" s="706">
        <v>3.6293339379999998</v>
      </c>
      <c r="E88" s="706">
        <v>4.2583737230000001</v>
      </c>
      <c r="F88" s="706">
        <v>3.753069161</v>
      </c>
      <c r="G88" s="706">
        <v>4.0679601889999999</v>
      </c>
      <c r="H88" s="706">
        <v>4.2612595430000004</v>
      </c>
      <c r="I88" s="706">
        <v>4.2641532709999996</v>
      </c>
      <c r="J88" s="706">
        <v>3.3872572750000001</v>
      </c>
      <c r="K88" s="1662">
        <v>3.3664633180000001</v>
      </c>
      <c r="L88" s="1662">
        <v>3.7887043930000002</v>
      </c>
    </row>
    <row r="89" spans="1:12" x14ac:dyDescent="0.25">
      <c r="A89" s="213" t="s">
        <v>168</v>
      </c>
      <c r="B89" s="710">
        <v>117.571706457</v>
      </c>
      <c r="C89" s="710">
        <v>122.71658383800001</v>
      </c>
      <c r="D89" s="710">
        <v>120.669946197</v>
      </c>
      <c r="E89" s="710">
        <v>118.83489568100001</v>
      </c>
      <c r="F89" s="710">
        <v>118.498468003</v>
      </c>
      <c r="G89" s="710">
        <v>122.246549651</v>
      </c>
      <c r="H89" s="710">
        <v>124.45797103300001</v>
      </c>
      <c r="I89" s="710">
        <v>132.53779567199999</v>
      </c>
      <c r="J89" s="710">
        <v>127.75233876599999</v>
      </c>
      <c r="K89" s="1659">
        <v>132.13925626599999</v>
      </c>
      <c r="L89" s="1659">
        <v>141.03493801299999</v>
      </c>
    </row>
    <row r="90" spans="1:12" x14ac:dyDescent="0.25">
      <c r="A90" s="228" t="s">
        <v>169</v>
      </c>
      <c r="B90" s="711">
        <v>116.657606841</v>
      </c>
      <c r="C90" s="711">
        <v>118.91279189799999</v>
      </c>
      <c r="D90" s="711">
        <v>119.499743104</v>
      </c>
      <c r="E90" s="711">
        <v>122.146214161</v>
      </c>
      <c r="F90" s="711">
        <v>120.43431710999999</v>
      </c>
      <c r="G90" s="711">
        <v>122.75687069999999</v>
      </c>
      <c r="H90" s="711">
        <v>125.673294868</v>
      </c>
      <c r="I90" s="711">
        <v>131.24208268000001</v>
      </c>
      <c r="J90" s="711">
        <v>129.115435152</v>
      </c>
      <c r="K90" s="1661">
        <v>134.250516328</v>
      </c>
      <c r="L90" s="1661">
        <v>141.66596157000001</v>
      </c>
    </row>
    <row r="91" spans="1:12" x14ac:dyDescent="0.25">
      <c r="A91" s="230" t="s">
        <v>170</v>
      </c>
      <c r="B91" s="712">
        <v>-0.91409961500000003</v>
      </c>
      <c r="C91" s="712">
        <v>-3.8037919389999999</v>
      </c>
      <c r="D91" s="712">
        <v>-1.1702030919999999</v>
      </c>
      <c r="E91" s="712">
        <v>3.3113184790000001</v>
      </c>
      <c r="F91" s="712">
        <v>1.9358491069999999</v>
      </c>
      <c r="G91" s="712">
        <v>0.510321048</v>
      </c>
      <c r="H91" s="712">
        <v>1.215323835</v>
      </c>
      <c r="I91" s="712">
        <v>-1.295712991</v>
      </c>
      <c r="J91" s="712">
        <v>1.363096385</v>
      </c>
      <c r="K91" s="1664">
        <v>2.1112600609999999</v>
      </c>
      <c r="L91" s="1664">
        <v>0.63102355700000001</v>
      </c>
    </row>
    <row r="92" spans="1:12" x14ac:dyDescent="0.25">
      <c r="A92" s="231" t="s">
        <v>171</v>
      </c>
      <c r="B92" s="706">
        <v>7.4904716120000003</v>
      </c>
      <c r="C92" s="706">
        <v>7.758057805</v>
      </c>
      <c r="D92" s="706">
        <v>7.7843444169999998</v>
      </c>
      <c r="E92" s="706">
        <v>8.2227549070000006</v>
      </c>
      <c r="F92" s="706">
        <v>8.3223150090000004</v>
      </c>
      <c r="G92" s="706">
        <v>8.3736831469999995</v>
      </c>
      <c r="H92" s="706">
        <v>8.7214913880000005</v>
      </c>
      <c r="I92" s="706">
        <v>8.947253602</v>
      </c>
      <c r="J92" s="706">
        <v>8.6720398860000003</v>
      </c>
      <c r="K92" s="1665">
        <v>9.0826264509999994</v>
      </c>
      <c r="L92" s="1665">
        <v>9.0714382090000001</v>
      </c>
    </row>
    <row r="93" spans="1:12" x14ac:dyDescent="0.25">
      <c r="A93" s="227" t="s">
        <v>172</v>
      </c>
      <c r="B93" s="706">
        <v>10.427059849999999</v>
      </c>
      <c r="C93" s="706">
        <v>9.7199432370000007</v>
      </c>
      <c r="D93" s="706">
        <v>8.5510536290000001</v>
      </c>
      <c r="E93" s="706">
        <v>8.4832633210000008</v>
      </c>
      <c r="F93" s="706">
        <v>7.9224601830000001</v>
      </c>
      <c r="G93" s="706">
        <v>8.8204261820000003</v>
      </c>
      <c r="H93" s="706">
        <v>8.1704356409999992</v>
      </c>
      <c r="I93" s="706">
        <v>9.1510124919999996</v>
      </c>
      <c r="J93" s="706">
        <v>9.3768481010000002</v>
      </c>
      <c r="K93" s="1660">
        <v>9.3713170659999996</v>
      </c>
      <c r="L93" s="1660">
        <v>10.744159445999999</v>
      </c>
    </row>
    <row r="94" spans="1:12" x14ac:dyDescent="0.25">
      <c r="A94" s="227" t="s">
        <v>173</v>
      </c>
      <c r="B94" s="706">
        <v>2.936588237</v>
      </c>
      <c r="C94" s="706">
        <v>1.961885431</v>
      </c>
      <c r="D94" s="706">
        <v>0.766709211</v>
      </c>
      <c r="E94" s="706">
        <v>0.26050841400000002</v>
      </c>
      <c r="F94" s="706">
        <v>-0.39985482500000002</v>
      </c>
      <c r="G94" s="706">
        <v>0.44674303399999998</v>
      </c>
      <c r="H94" s="706">
        <v>-0.55105574599999996</v>
      </c>
      <c r="I94" s="706">
        <v>0.203758889</v>
      </c>
      <c r="J94" s="706">
        <v>0.70480821400000004</v>
      </c>
      <c r="K94" s="1671">
        <v>0.28869061400000001</v>
      </c>
      <c r="L94" s="1671">
        <v>1.6727212359999999</v>
      </c>
    </row>
    <row r="95" spans="1:12" x14ac:dyDescent="0.25">
      <c r="A95" s="213" t="s">
        <v>174</v>
      </c>
      <c r="B95" s="710">
        <v>125.062178069</v>
      </c>
      <c r="C95" s="710">
        <v>130.47464164300001</v>
      </c>
      <c r="D95" s="710">
        <v>128.454290614</v>
      </c>
      <c r="E95" s="710">
        <v>127.057650588</v>
      </c>
      <c r="F95" s="710">
        <v>126.82078301200001</v>
      </c>
      <c r="G95" s="710">
        <v>130.62023279900001</v>
      </c>
      <c r="H95" s="710">
        <v>133.179462422</v>
      </c>
      <c r="I95" s="710">
        <v>141.48504927499999</v>
      </c>
      <c r="J95" s="710">
        <v>136.424378652</v>
      </c>
      <c r="K95" s="1661">
        <v>141.22188271799999</v>
      </c>
      <c r="L95" s="1661">
        <v>150.10637622199999</v>
      </c>
    </row>
    <row r="96" spans="1:12" x14ac:dyDescent="0.25">
      <c r="A96" s="228" t="s">
        <v>175</v>
      </c>
      <c r="B96" s="711">
        <v>127.084666692</v>
      </c>
      <c r="C96" s="711">
        <v>128.63273513499999</v>
      </c>
      <c r="D96" s="711">
        <v>128.050796733</v>
      </c>
      <c r="E96" s="711">
        <v>130.62947748299999</v>
      </c>
      <c r="F96" s="711">
        <v>128.35677729400001</v>
      </c>
      <c r="G96" s="711">
        <v>131.577296883</v>
      </c>
      <c r="H96" s="711">
        <v>133.84373051</v>
      </c>
      <c r="I96" s="711">
        <v>140.39309517300001</v>
      </c>
      <c r="J96" s="711">
        <v>138.49228325300001</v>
      </c>
      <c r="K96" s="1661">
        <v>143.62183339399999</v>
      </c>
      <c r="L96" s="1661">
        <v>152.41012101600001</v>
      </c>
    </row>
    <row r="97" spans="1:12" x14ac:dyDescent="0.25">
      <c r="A97" s="232" t="s">
        <v>176</v>
      </c>
      <c r="B97" s="708">
        <v>2.022488622</v>
      </c>
      <c r="C97" s="708">
        <v>-1.8419065080000001</v>
      </c>
      <c r="D97" s="708">
        <v>-0.403493881</v>
      </c>
      <c r="E97" s="708">
        <v>3.571826894</v>
      </c>
      <c r="F97" s="708">
        <v>1.535994281</v>
      </c>
      <c r="G97" s="708">
        <v>0.95706408300000001</v>
      </c>
      <c r="H97" s="708">
        <v>0.66426808800000003</v>
      </c>
      <c r="I97" s="708">
        <v>-1.091954101</v>
      </c>
      <c r="J97" s="708">
        <v>2.0679045999999999</v>
      </c>
      <c r="K97" s="1667">
        <v>2.399950676</v>
      </c>
      <c r="L97" s="1667">
        <v>2.303744794</v>
      </c>
    </row>
    <row r="98" spans="1:12" x14ac:dyDescent="0.25">
      <c r="A98" s="233" t="s">
        <v>623</v>
      </c>
      <c r="B98" s="705">
        <v>82.644345174999998</v>
      </c>
      <c r="C98" s="705">
        <v>84.968750869999994</v>
      </c>
      <c r="D98" s="705">
        <v>86.284689720000003</v>
      </c>
      <c r="E98" s="705">
        <v>87.733636892999996</v>
      </c>
      <c r="F98" s="705">
        <v>88.788164070999997</v>
      </c>
      <c r="G98" s="705">
        <v>90.282505102000002</v>
      </c>
      <c r="H98" s="705">
        <v>90.319535982999994</v>
      </c>
      <c r="I98" s="705">
        <v>90.663425072999999</v>
      </c>
      <c r="J98" s="705">
        <v>92.146284350000002</v>
      </c>
      <c r="K98" s="1668">
        <v>92.994221675999995</v>
      </c>
      <c r="L98" s="1668">
        <v>94.322052302000003</v>
      </c>
    </row>
    <row r="99" spans="1:12" x14ac:dyDescent="0.25">
      <c r="A99" t="s">
        <v>177</v>
      </c>
      <c r="K99" s="1665"/>
      <c r="L99" s="1665"/>
    </row>
    <row r="100" spans="1:12" x14ac:dyDescent="0.25">
      <c r="A100" s="227" t="s">
        <v>178</v>
      </c>
      <c r="B100" s="113">
        <v>0.17227688583707554</v>
      </c>
      <c r="C100" s="113">
        <v>0.16105986035681083</v>
      </c>
      <c r="D100" s="113">
        <v>0.14611642088033769</v>
      </c>
      <c r="E100" s="113">
        <v>0.1503798500798858</v>
      </c>
      <c r="F100" s="113">
        <v>0.14895424371133612</v>
      </c>
      <c r="G100" s="113">
        <v>0.15194041505451836</v>
      </c>
      <c r="H100" s="113">
        <v>0.1612338068413057</v>
      </c>
      <c r="I100" s="113">
        <v>0.16490471554852787</v>
      </c>
      <c r="J100" s="113">
        <v>0.15509434299043315</v>
      </c>
      <c r="K100" s="149">
        <v>0.16346265950641883</v>
      </c>
      <c r="L100" s="149">
        <v>0.16311499203839294</v>
      </c>
    </row>
    <row r="101" spans="1:12" x14ac:dyDescent="0.25">
      <c r="A101" s="227" t="s">
        <v>179</v>
      </c>
      <c r="B101" s="113">
        <v>9.9007497604956585E-2</v>
      </c>
      <c r="C101" s="113">
        <v>8.6604370710508277E-2</v>
      </c>
      <c r="D101" s="113">
        <v>7.1935957424021438E-2</v>
      </c>
      <c r="E101" s="113">
        <v>7.387577529908243E-2</v>
      </c>
      <c r="F101" s="113">
        <v>7.1252782228107145E-2</v>
      </c>
      <c r="G101" s="113">
        <v>7.5300901396568448E-2</v>
      </c>
      <c r="H101" s="113">
        <v>8.2539059540062312E-2</v>
      </c>
      <c r="I101" s="113">
        <v>8.719572114644876E-2</v>
      </c>
      <c r="J101" s="113">
        <v>7.8988820435270821E-2</v>
      </c>
      <c r="K101" s="149">
        <v>8.6747484850012768E-2</v>
      </c>
      <c r="L101" s="149">
        <v>9.0622093061874076E-2</v>
      </c>
    </row>
    <row r="102" spans="1:12" x14ac:dyDescent="0.25">
      <c r="A102" s="227" t="s">
        <v>180</v>
      </c>
      <c r="B102" s="113">
        <v>0.80840044855214666</v>
      </c>
      <c r="C102" s="113">
        <v>0.81546053273581465</v>
      </c>
      <c r="D102" s="113">
        <v>0.82224499967343201</v>
      </c>
      <c r="E102" s="113">
        <v>0.81626909637547851</v>
      </c>
      <c r="F102" s="113">
        <v>0.82897247980503863</v>
      </c>
      <c r="G102" s="113">
        <v>0.82630392869489799</v>
      </c>
      <c r="H102" s="113">
        <v>0.81496073828924176</v>
      </c>
      <c r="I102" s="113">
        <v>0.78743309445356247</v>
      </c>
      <c r="J102" s="113">
        <v>0.80867260923173845</v>
      </c>
      <c r="K102" s="149">
        <v>0.78546310325527258</v>
      </c>
      <c r="L102" s="149">
        <v>0.75375908993162544</v>
      </c>
    </row>
    <row r="103" spans="1:12" x14ac:dyDescent="0.25">
      <c r="A103" s="604" t="s">
        <v>181</v>
      </c>
      <c r="B103" s="116">
        <v>4.6924486974802955</v>
      </c>
      <c r="C103" s="116">
        <v>5.0630897787272966</v>
      </c>
      <c r="D103" s="116">
        <v>5.6273278165416531</v>
      </c>
      <c r="E103" s="116">
        <v>5.4280483451862365</v>
      </c>
      <c r="F103" s="116">
        <v>5.5652827281076638</v>
      </c>
      <c r="G103" s="116">
        <v>5.4383419210643105</v>
      </c>
      <c r="H103" s="116">
        <v>5.054527671677234</v>
      </c>
      <c r="I103" s="116">
        <v>4.7750793046414612</v>
      </c>
      <c r="J103" s="116">
        <v>5.2140690217284114</v>
      </c>
      <c r="K103" s="116">
        <v>4.805153088950135</v>
      </c>
      <c r="L103" s="116">
        <v>4.6210288858930308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55"/>
  <sheetViews>
    <sheetView workbookViewId="0">
      <pane xSplit="1" ySplit="5" topLeftCell="B18" activePane="bottomRight" state="frozen"/>
      <selection pane="topRight" activeCell="B1" sqref="B1"/>
      <selection pane="bottomLeft" activeCell="A6" sqref="A6"/>
      <selection pane="bottomRight" activeCell="H6" sqref="H6:H51"/>
    </sheetView>
  </sheetViews>
  <sheetFormatPr baseColWidth="10" defaultColWidth="11.42578125" defaultRowHeight="15" x14ac:dyDescent="0.25"/>
  <cols>
    <col min="1" max="1" width="51" style="2" customWidth="1"/>
    <col min="2" max="2" width="9.7109375" style="2" customWidth="1"/>
    <col min="3" max="3" width="10.85546875" style="2" customWidth="1"/>
    <col min="4" max="4" width="9.7109375" style="2" customWidth="1"/>
    <col min="5" max="5" width="9.42578125" customWidth="1"/>
    <col min="6" max="6" width="9.7109375" style="2" customWidth="1"/>
    <col min="7" max="7" width="9.7109375" customWidth="1"/>
    <col min="8" max="8" width="9.7109375" style="2" customWidth="1"/>
    <col min="9" max="16384" width="11.42578125" style="2"/>
  </cols>
  <sheetData>
    <row r="1" spans="1:10" ht="18" x14ac:dyDescent="0.25">
      <c r="A1" s="121" t="s">
        <v>203</v>
      </c>
      <c r="B1" s="176"/>
      <c r="C1" s="176"/>
      <c r="D1" s="176"/>
      <c r="E1" s="176"/>
      <c r="F1" s="176"/>
      <c r="G1" s="176"/>
      <c r="H1" s="176"/>
    </row>
    <row r="2" spans="1:10" x14ac:dyDescent="0.25">
      <c r="A2" s="177"/>
      <c r="B2" s="178"/>
      <c r="C2" s="178"/>
      <c r="D2" s="178"/>
      <c r="E2" s="179"/>
      <c r="F2" s="129"/>
      <c r="G2" s="179"/>
      <c r="H2" s="129"/>
    </row>
    <row r="3" spans="1:10" ht="18.75" x14ac:dyDescent="0.25">
      <c r="A3" s="180" t="s">
        <v>204</v>
      </c>
      <c r="B3" s="178"/>
      <c r="C3" s="178"/>
      <c r="D3" s="178"/>
      <c r="E3" s="179"/>
      <c r="F3" s="129"/>
      <c r="G3" s="179"/>
      <c r="H3" s="129"/>
    </row>
    <row r="4" spans="1:10" ht="12.75" x14ac:dyDescent="0.2">
      <c r="A4" s="69" t="s">
        <v>143</v>
      </c>
      <c r="B4" s="181"/>
      <c r="C4" s="178"/>
      <c r="D4" s="181"/>
      <c r="E4" s="178"/>
      <c r="F4" s="181"/>
      <c r="G4" s="1704" t="s">
        <v>144</v>
      </c>
      <c r="H4" s="1704"/>
    </row>
    <row r="5" spans="1:10" ht="27" x14ac:dyDescent="0.2">
      <c r="A5" s="70" t="s">
        <v>145</v>
      </c>
      <c r="B5" s="182">
        <v>2019</v>
      </c>
      <c r="C5" s="72" t="s">
        <v>146</v>
      </c>
      <c r="D5" s="182">
        <v>2020</v>
      </c>
      <c r="E5" s="72" t="s">
        <v>2040</v>
      </c>
      <c r="F5" s="182">
        <v>2021</v>
      </c>
      <c r="G5" s="72" t="s">
        <v>2035</v>
      </c>
      <c r="H5" s="182">
        <v>2022</v>
      </c>
    </row>
    <row r="6" spans="1:10" s="124" customFormat="1" ht="12.75" x14ac:dyDescent="0.2">
      <c r="A6" s="183" t="s">
        <v>148</v>
      </c>
      <c r="B6" s="184">
        <v>56.008894472000001</v>
      </c>
      <c r="C6" s="185">
        <v>1.8253135749913607E-2</v>
      </c>
      <c r="D6" s="184">
        <v>57.031232426000003</v>
      </c>
      <c r="E6" s="185">
        <v>1.4098296140509836E-2</v>
      </c>
      <c r="F6" s="184">
        <v>57.835275629999998</v>
      </c>
      <c r="G6" s="185">
        <v>2.8829160090232619E-2</v>
      </c>
      <c r="H6" s="184">
        <v>59.502618050000002</v>
      </c>
    </row>
    <row r="7" spans="1:10" s="124" customFormat="1" ht="12.75" x14ac:dyDescent="0.2">
      <c r="A7" s="80" t="s">
        <v>35</v>
      </c>
      <c r="B7" s="81">
        <v>3.6877735989999998</v>
      </c>
      <c r="C7" s="82">
        <v>1.5744228446059605E-3</v>
      </c>
      <c r="D7" s="81">
        <v>3.6935797140000002</v>
      </c>
      <c r="E7" s="82">
        <v>1.0402705227766429E-2</v>
      </c>
      <c r="F7" s="81">
        <v>3.7320029350000001</v>
      </c>
      <c r="G7" s="82">
        <v>8.2613820881145772E-2</v>
      </c>
      <c r="H7" s="81">
        <v>4.0403179570000001</v>
      </c>
    </row>
    <row r="8" spans="1:10" s="124" customFormat="1" ht="12.75" x14ac:dyDescent="0.2">
      <c r="A8" s="80" t="s">
        <v>37</v>
      </c>
      <c r="B8" s="81">
        <v>11.848654696000001</v>
      </c>
      <c r="C8" s="82">
        <v>1.5748454384698629E-2</v>
      </c>
      <c r="D8" s="81">
        <v>12.035252694</v>
      </c>
      <c r="E8" s="82">
        <v>2.500536155339983E-2</v>
      </c>
      <c r="F8" s="81">
        <v>12.336198539</v>
      </c>
      <c r="G8" s="82">
        <v>5.0238104391779448E-2</v>
      </c>
      <c r="H8" s="81">
        <v>12.955945769</v>
      </c>
    </row>
    <row r="9" spans="1:10" s="124" customFormat="1" ht="12.75" x14ac:dyDescent="0.2">
      <c r="A9" s="80" t="s">
        <v>149</v>
      </c>
      <c r="B9" s="81">
        <v>0.68939263399999995</v>
      </c>
      <c r="C9" s="82">
        <v>-8.5403620660095436E-2</v>
      </c>
      <c r="D9" s="81">
        <v>0.63051600699999999</v>
      </c>
      <c r="E9" s="82">
        <v>-8.3902818346687891E-2</v>
      </c>
      <c r="F9" s="81">
        <v>0.57761393699999997</v>
      </c>
      <c r="G9" s="82">
        <v>-8.109793929712561E-3</v>
      </c>
      <c r="H9" s="81">
        <v>0.57292960699999995</v>
      </c>
    </row>
    <row r="10" spans="1:10" ht="12.75" x14ac:dyDescent="0.2">
      <c r="A10" s="80" t="s">
        <v>39</v>
      </c>
      <c r="B10" s="81">
        <v>39.055996843000003</v>
      </c>
      <c r="C10" s="82">
        <v>2.1571191624852881E-2</v>
      </c>
      <c r="D10" s="81">
        <v>39.898481234999998</v>
      </c>
      <c r="E10" s="82">
        <v>1.3081795167233956E-2</v>
      </c>
      <c r="F10" s="81">
        <v>40.420424994000001</v>
      </c>
      <c r="G10" s="82">
        <v>1.6932202768812799E-2</v>
      </c>
      <c r="H10" s="81">
        <v>41.104831826000002</v>
      </c>
    </row>
    <row r="11" spans="1:10" s="124" customFormat="1" ht="12.75" x14ac:dyDescent="0.2">
      <c r="A11" s="80" t="s">
        <v>150</v>
      </c>
      <c r="B11" s="81">
        <v>0.72707669799999997</v>
      </c>
      <c r="C11" s="82">
        <v>6.3715531150195126E-2</v>
      </c>
      <c r="D11" s="81">
        <v>0.77340277599999996</v>
      </c>
      <c r="E11" s="82">
        <v>-5.6471894535842226E-3</v>
      </c>
      <c r="F11" s="81">
        <v>0.76903522400000002</v>
      </c>
      <c r="G11" s="82">
        <v>7.7444650311622176E-2</v>
      </c>
      <c r="H11" s="81">
        <v>0.82859288799999997</v>
      </c>
    </row>
    <row r="12" spans="1:10" ht="12.75" x14ac:dyDescent="0.2">
      <c r="A12" s="186" t="s">
        <v>151</v>
      </c>
      <c r="B12" s="187">
        <v>65.147502298000006</v>
      </c>
      <c r="C12" s="188">
        <v>-4.0419483128532052E-3</v>
      </c>
      <c r="D12" s="187">
        <v>64.884179461000002</v>
      </c>
      <c r="E12" s="188">
        <v>6.5908341779530755E-2</v>
      </c>
      <c r="F12" s="187">
        <v>69.160588137000005</v>
      </c>
      <c r="G12" s="188">
        <v>3.2777023722087906E-2</v>
      </c>
      <c r="H12" s="187">
        <v>71.427466374999995</v>
      </c>
    </row>
    <row r="13" spans="1:10" ht="12.75" x14ac:dyDescent="0.2">
      <c r="A13" s="189" t="s">
        <v>60</v>
      </c>
      <c r="B13" s="81">
        <v>47.668670446999997</v>
      </c>
      <c r="C13" s="82">
        <v>-4.3807710188226157E-4</v>
      </c>
      <c r="D13" s="81">
        <v>47.647787893999997</v>
      </c>
      <c r="E13" s="82">
        <v>8.1964652329469256E-2</v>
      </c>
      <c r="F13" s="81">
        <v>51.553222263000002</v>
      </c>
      <c r="G13" s="82">
        <v>3.3581421839513403E-2</v>
      </c>
      <c r="H13" s="81">
        <v>53.284452766999998</v>
      </c>
    </row>
    <row r="14" spans="1:10" ht="12.75" x14ac:dyDescent="0.2">
      <c r="A14" s="86" t="s">
        <v>152</v>
      </c>
      <c r="B14" s="81">
        <v>21.339866493999999</v>
      </c>
      <c r="C14" s="82">
        <v>1.302519409285674E-2</v>
      </c>
      <c r="D14" s="81">
        <v>21.617822397000001</v>
      </c>
      <c r="E14" s="82">
        <v>-0.66109125454667783</v>
      </c>
      <c r="F14" s="81">
        <v>7.3264690679999998</v>
      </c>
      <c r="G14" s="82">
        <v>-1.7040639200307295E-2</v>
      </c>
      <c r="H14" s="81">
        <v>7.2016213520000001</v>
      </c>
    </row>
    <row r="15" spans="1:10" ht="12.75" x14ac:dyDescent="0.2">
      <c r="A15" s="86" t="s">
        <v>153</v>
      </c>
      <c r="B15" s="81">
        <v>26.328803953000001</v>
      </c>
      <c r="C15" s="82">
        <v>-1.1350248098374038E-2</v>
      </c>
      <c r="D15" s="81">
        <v>26.029965495999999</v>
      </c>
      <c r="E15" s="82">
        <v>0.69907075753889436</v>
      </c>
      <c r="F15" s="81">
        <v>44.226753193999997</v>
      </c>
      <c r="G15" s="82">
        <v>4.1967318126617581E-2</v>
      </c>
      <c r="H15" s="81">
        <v>46.082831415000001</v>
      </c>
    </row>
    <row r="16" spans="1:10" ht="12.75" x14ac:dyDescent="0.2">
      <c r="A16" s="190" t="s">
        <v>208</v>
      </c>
      <c r="B16" s="81"/>
      <c r="C16" s="82"/>
      <c r="D16" s="81"/>
      <c r="E16" s="203" t="s">
        <v>1983</v>
      </c>
      <c r="F16" s="191">
        <v>14.699443369999999</v>
      </c>
      <c r="G16" s="82">
        <v>9.4685812378485945E-2</v>
      </c>
      <c r="H16" s="191">
        <v>16.091272107000002</v>
      </c>
      <c r="J16" s="160"/>
    </row>
    <row r="17" spans="1:8" ht="12.75" x14ac:dyDescent="0.2">
      <c r="A17" s="190" t="s">
        <v>209</v>
      </c>
      <c r="B17" s="191">
        <v>11.495102409999999</v>
      </c>
      <c r="C17" s="192">
        <v>-1.6476279396626992E-2</v>
      </c>
      <c r="D17" s="191">
        <v>11.305705891000001</v>
      </c>
      <c r="E17" s="192">
        <v>0.26969690795045986</v>
      </c>
      <c r="F17" s="191">
        <v>14.354819812000001</v>
      </c>
      <c r="G17" s="192">
        <v>1.6738942539643142E-2</v>
      </c>
      <c r="H17" s="191">
        <v>14.595104316</v>
      </c>
    </row>
    <row r="18" spans="1:8" ht="12.75" x14ac:dyDescent="0.2">
      <c r="A18" s="190" t="s">
        <v>210</v>
      </c>
      <c r="B18" s="191">
        <v>5.8264716019999998</v>
      </c>
      <c r="C18" s="192">
        <v>-8.0932821647690556E-2</v>
      </c>
      <c r="D18" s="191">
        <v>5.3549188150000004</v>
      </c>
      <c r="E18" s="192">
        <v>1.5777628554019429E-2</v>
      </c>
      <c r="F18" s="191">
        <v>5.4394067350000004</v>
      </c>
      <c r="G18" s="192">
        <v>-4.7592074027904108E-2</v>
      </c>
      <c r="H18" s="191">
        <v>5.1805340869999998</v>
      </c>
    </row>
    <row r="19" spans="1:8" s="125" customFormat="1" ht="12.75" x14ac:dyDescent="0.2">
      <c r="A19" s="190" t="s">
        <v>211</v>
      </c>
      <c r="B19" s="191">
        <v>7.2723830639999996</v>
      </c>
      <c r="C19" s="192">
        <v>3.3405561679306972E-2</v>
      </c>
      <c r="D19" s="191">
        <v>7.5153211049999999</v>
      </c>
      <c r="E19" s="192">
        <v>5.483978891145469E-2</v>
      </c>
      <c r="F19" s="191">
        <v>7.9274597279999997</v>
      </c>
      <c r="G19" s="192">
        <v>4.7313166243561078E-2</v>
      </c>
      <c r="H19" s="191">
        <v>8.3025329479999996</v>
      </c>
    </row>
    <row r="20" spans="1:8" s="125" customFormat="1" ht="12.75" x14ac:dyDescent="0.2">
      <c r="A20" s="80" t="s">
        <v>154</v>
      </c>
      <c r="B20" s="81">
        <v>10.434123202</v>
      </c>
      <c r="C20" s="82">
        <v>-1.5426514608256392E-2</v>
      </c>
      <c r="D20" s="81">
        <v>10.273161048</v>
      </c>
      <c r="E20" s="82">
        <v>-5.7934755156580087E-3</v>
      </c>
      <c r="F20" s="81">
        <v>10.213643741</v>
      </c>
      <c r="G20" s="82">
        <v>-1.88051736354371E-2</v>
      </c>
      <c r="H20" s="81">
        <v>10.021574397</v>
      </c>
    </row>
    <row r="21" spans="1:8" s="125" customFormat="1" ht="12.75" x14ac:dyDescent="0.2">
      <c r="A21" s="86" t="s">
        <v>155</v>
      </c>
      <c r="B21" s="81">
        <v>8.1327771420000001</v>
      </c>
      <c r="C21" s="82">
        <v>-1.5614167065294948E-2</v>
      </c>
      <c r="D21" s="81">
        <v>8.0057906009999993</v>
      </c>
      <c r="E21" s="82">
        <v>-3.7353916047048186E-3</v>
      </c>
      <c r="F21" s="81">
        <v>7.9758858379999999</v>
      </c>
      <c r="G21" s="82">
        <v>-2.1256992821064968E-2</v>
      </c>
      <c r="H21" s="81">
        <v>7.8063424899999996</v>
      </c>
    </row>
    <row r="22" spans="1:8" ht="12.75" x14ac:dyDescent="0.2">
      <c r="A22" s="86" t="s">
        <v>156</v>
      </c>
      <c r="B22" s="81">
        <v>0.45653349700000001</v>
      </c>
      <c r="C22" s="82">
        <v>-7.6810355057033153E-4</v>
      </c>
      <c r="D22" s="81">
        <v>0.45618283199999998</v>
      </c>
      <c r="E22" s="82">
        <v>3.9066704728598634E-3</v>
      </c>
      <c r="F22" s="81">
        <v>0.45796498800000002</v>
      </c>
      <c r="G22" s="82">
        <v>1.6638985947982521E-2</v>
      </c>
      <c r="H22" s="81">
        <v>0.46558506100000002</v>
      </c>
    </row>
    <row r="23" spans="1:8" ht="12.75" x14ac:dyDescent="0.2">
      <c r="A23" s="86" t="s">
        <v>157</v>
      </c>
      <c r="B23" s="81">
        <v>1.844812562</v>
      </c>
      <c r="C23" s="82">
        <v>-1.8226755765120339E-2</v>
      </c>
      <c r="D23" s="81">
        <v>1.8111876140000001</v>
      </c>
      <c r="E23" s="82">
        <v>-1.7333764739404844E-2</v>
      </c>
      <c r="F23" s="81">
        <v>1.7797929139999999</v>
      </c>
      <c r="G23" s="82">
        <v>-1.6937963828751346E-2</v>
      </c>
      <c r="H23" s="81">
        <v>1.7496468460000001</v>
      </c>
    </row>
    <row r="24" spans="1:8" ht="12.75" x14ac:dyDescent="0.2">
      <c r="A24" s="193" t="s">
        <v>158</v>
      </c>
      <c r="B24" s="194">
        <v>4.5966164139999997</v>
      </c>
      <c r="C24" s="195">
        <v>1.7219883686383275E-2</v>
      </c>
      <c r="D24" s="194">
        <v>4.675769614</v>
      </c>
      <c r="E24" s="195">
        <v>6.5385698449427432E-2</v>
      </c>
      <c r="F24" s="194">
        <v>4.9814980760000003</v>
      </c>
      <c r="G24" s="195">
        <v>0.12543469604262869</v>
      </c>
      <c r="H24" s="194">
        <v>5.606350773</v>
      </c>
    </row>
    <row r="25" spans="1:8" s="124" customFormat="1" ht="12.75" x14ac:dyDescent="0.2">
      <c r="A25" s="80" t="s">
        <v>94</v>
      </c>
      <c r="B25" s="81">
        <v>0.46508005899999999</v>
      </c>
      <c r="C25" s="82">
        <v>-7.0315293823423164E-2</v>
      </c>
      <c r="D25" s="81">
        <v>0.43237781800000002</v>
      </c>
      <c r="E25" s="82">
        <v>-3.2128230037924865E-2</v>
      </c>
      <c r="F25" s="81">
        <v>0.41848628399999999</v>
      </c>
      <c r="G25" s="82">
        <v>7.2435556812657786E-2</v>
      </c>
      <c r="H25" s="81">
        <v>0.44879957100000001</v>
      </c>
    </row>
    <row r="26" spans="1:8" ht="12.75" x14ac:dyDescent="0.2">
      <c r="A26" s="97" t="s">
        <v>159</v>
      </c>
      <c r="B26" s="81">
        <v>1.983012174</v>
      </c>
      <c r="C26" s="82">
        <v>-6.4512508131480573E-2</v>
      </c>
      <c r="D26" s="81">
        <v>1.855083085</v>
      </c>
      <c r="E26" s="82">
        <v>7.4743113729593302E-2</v>
      </c>
      <c r="F26" s="81">
        <v>1.9937377709999999</v>
      </c>
      <c r="G26" s="82">
        <v>3.6389486147724748E-2</v>
      </c>
      <c r="H26" s="81">
        <v>2.0662888640000001</v>
      </c>
    </row>
    <row r="27" spans="1:8" s="124" customFormat="1" ht="12.75" x14ac:dyDescent="0.2">
      <c r="A27" s="196" t="s">
        <v>160</v>
      </c>
      <c r="B27" s="184">
        <v>9.1386078249999994</v>
      </c>
      <c r="C27" s="185">
        <v>-0.14068453484598464</v>
      </c>
      <c r="D27" s="184">
        <v>7.8529470339999996</v>
      </c>
      <c r="E27" s="185">
        <v>0.44217355051117746</v>
      </c>
      <c r="F27" s="184">
        <v>11.325312506</v>
      </c>
      <c r="G27" s="185">
        <v>5.2937684296338272E-2</v>
      </c>
      <c r="H27" s="184">
        <v>11.924848323999999</v>
      </c>
    </row>
    <row r="28" spans="1:8" s="124" customFormat="1" ht="12.75" x14ac:dyDescent="0.2">
      <c r="A28" s="197" t="s">
        <v>161</v>
      </c>
      <c r="B28" s="168">
        <v>5.7431583970000002</v>
      </c>
      <c r="C28" s="198">
        <v>-0.20382126002505241</v>
      </c>
      <c r="D28" s="168">
        <v>4.5725806159999998</v>
      </c>
      <c r="E28" s="198">
        <v>0.70706358411418324</v>
      </c>
      <c r="F28" s="168">
        <v>7.8056858550000001</v>
      </c>
      <c r="G28" s="198">
        <v>0.10240937501833391</v>
      </c>
      <c r="H28" s="168">
        <v>8.6050612649999998</v>
      </c>
    </row>
    <row r="29" spans="1:8" ht="25.5" x14ac:dyDescent="0.2">
      <c r="A29" s="199" t="s">
        <v>162</v>
      </c>
      <c r="B29" s="187">
        <v>10.310968151000001</v>
      </c>
      <c r="C29" s="188">
        <v>9.553405127184611E-3</v>
      </c>
      <c r="D29" s="187">
        <v>10.409473007000001</v>
      </c>
      <c r="E29" s="188">
        <v>9.4127045081063176E-2</v>
      </c>
      <c r="F29" s="187">
        <v>11.389285942000001</v>
      </c>
      <c r="G29" s="188">
        <v>7.5108901853576882E-2</v>
      </c>
      <c r="H29" s="187">
        <v>12.244722702000001</v>
      </c>
    </row>
    <row r="30" spans="1:8" ht="12.75" x14ac:dyDescent="0.2">
      <c r="A30" s="97" t="s">
        <v>109</v>
      </c>
      <c r="B30" s="81">
        <v>6.4078527479999998</v>
      </c>
      <c r="C30" s="82">
        <v>1.514795732943397E-2</v>
      </c>
      <c r="D30" s="81">
        <v>6.5049186280000004</v>
      </c>
      <c r="E30" s="82">
        <v>0.13531322777985721</v>
      </c>
      <c r="F30" s="81">
        <v>7.3851201639999999</v>
      </c>
      <c r="G30" s="82">
        <v>8.2049934807262526E-2</v>
      </c>
      <c r="H30" s="81">
        <v>7.9910687920000001</v>
      </c>
    </row>
    <row r="31" spans="1:8" s="124" customFormat="1" ht="12.75" x14ac:dyDescent="0.2">
      <c r="A31" s="97" t="s">
        <v>163</v>
      </c>
      <c r="B31" s="81">
        <v>3.6811121519999999</v>
      </c>
      <c r="C31" s="82">
        <v>-1.2197942672190543E-2</v>
      </c>
      <c r="D31" s="81">
        <v>3.6362101569999998</v>
      </c>
      <c r="E31" s="82">
        <v>2.6817342449879655E-2</v>
      </c>
      <c r="F31" s="81">
        <v>3.7337236499999999</v>
      </c>
      <c r="G31" s="82">
        <v>5.2604658087108236E-2</v>
      </c>
      <c r="H31" s="81">
        <v>3.9301349060000002</v>
      </c>
    </row>
    <row r="32" spans="1:8" ht="12.75" x14ac:dyDescent="0.2">
      <c r="A32" s="97" t="s">
        <v>205</v>
      </c>
      <c r="B32" s="81">
        <v>0.22200325100000001</v>
      </c>
      <c r="C32" s="82">
        <v>0.20874005128870832</v>
      </c>
      <c r="D32" s="81">
        <v>0.26834422099999999</v>
      </c>
      <c r="E32" s="82">
        <v>7.8179660146286967E-3</v>
      </c>
      <c r="F32" s="81">
        <v>0.27044212699999998</v>
      </c>
      <c r="G32" s="82">
        <v>0.19625964190113021</v>
      </c>
      <c r="H32" s="81">
        <v>0.323519002</v>
      </c>
    </row>
    <row r="33" spans="1:8" ht="12.75" x14ac:dyDescent="0.2">
      <c r="A33" s="199" t="s">
        <v>165</v>
      </c>
      <c r="B33" s="187">
        <v>2.531365283</v>
      </c>
      <c r="C33" s="188">
        <v>-3.4714387366432065E-2</v>
      </c>
      <c r="D33" s="187">
        <v>2.4434904880000001</v>
      </c>
      <c r="E33" s="188">
        <v>7.5051723303454887E-2</v>
      </c>
      <c r="F33" s="187">
        <v>2.62687866</v>
      </c>
      <c r="G33" s="188">
        <v>8.7766321494270993E-2</v>
      </c>
      <c r="H33" s="187">
        <v>2.8574301370000001</v>
      </c>
    </row>
    <row r="34" spans="1:8" ht="12.75" x14ac:dyDescent="0.2">
      <c r="A34" s="97" t="s">
        <v>124</v>
      </c>
      <c r="B34" s="81">
        <v>0.88541745599999999</v>
      </c>
      <c r="C34" s="82">
        <v>0.10511352398726603</v>
      </c>
      <c r="D34" s="81">
        <v>0.97848680499999996</v>
      </c>
      <c r="E34" s="82">
        <v>2.5673027854473673E-2</v>
      </c>
      <c r="F34" s="81">
        <v>1.003607524</v>
      </c>
      <c r="G34" s="82">
        <v>6.7088552436958437E-2</v>
      </c>
      <c r="H34" s="81">
        <v>1.0709381</v>
      </c>
    </row>
    <row r="35" spans="1:8" s="124" customFormat="1" ht="12.75" x14ac:dyDescent="0.2">
      <c r="A35" s="97" t="s">
        <v>206</v>
      </c>
      <c r="B35" s="81">
        <v>1.2209364579999999</v>
      </c>
      <c r="C35" s="82">
        <v>-7.2201194765207033E-2</v>
      </c>
      <c r="D35" s="81">
        <v>1.1327833869999999</v>
      </c>
      <c r="E35" s="82">
        <v>8.2360252693218561E-2</v>
      </c>
      <c r="F35" s="81">
        <v>1.2260797130000001</v>
      </c>
      <c r="G35" s="82">
        <v>0.15920783855266341</v>
      </c>
      <c r="H35" s="81">
        <v>1.421281214</v>
      </c>
    </row>
    <row r="36" spans="1:8" ht="12.75" x14ac:dyDescent="0.2">
      <c r="A36" s="97" t="s">
        <v>167</v>
      </c>
      <c r="B36" s="81">
        <v>0.425011368</v>
      </c>
      <c r="C36" s="82">
        <v>-0.21832609898566291</v>
      </c>
      <c r="D36" s="81">
        <v>0.33222029400000003</v>
      </c>
      <c r="E36" s="82">
        <v>0.19556640329744579</v>
      </c>
      <c r="F36" s="81">
        <v>0.39719142200000002</v>
      </c>
      <c r="G36" s="82">
        <v>-8.0516844595903692E-2</v>
      </c>
      <c r="H36" s="81">
        <v>0.36521082199999999</v>
      </c>
    </row>
    <row r="37" spans="1:8" s="124" customFormat="1" ht="25.5" x14ac:dyDescent="0.2">
      <c r="A37" s="196" t="s">
        <v>168</v>
      </c>
      <c r="B37" s="184">
        <v>66.319862623999995</v>
      </c>
      <c r="C37" s="185">
        <v>1.6900559887384148E-2</v>
      </c>
      <c r="D37" s="184">
        <v>67.440705433999995</v>
      </c>
      <c r="E37" s="185">
        <v>2.6450733685544625E-2</v>
      </c>
      <c r="F37" s="184">
        <v>69.224561573000003</v>
      </c>
      <c r="G37" s="185">
        <v>3.6443411437711015E-2</v>
      </c>
      <c r="H37" s="184">
        <v>71.747340751999999</v>
      </c>
    </row>
    <row r="38" spans="1:8" s="124" customFormat="1" ht="12.75" x14ac:dyDescent="0.2">
      <c r="A38" s="199" t="s">
        <v>169</v>
      </c>
      <c r="B38" s="187">
        <v>67.678867581000006</v>
      </c>
      <c r="C38" s="188">
        <v>-5.1891771324287239E-3</v>
      </c>
      <c r="D38" s="187">
        <v>67.327669948999997</v>
      </c>
      <c r="E38" s="188">
        <v>6.624017809287408E-2</v>
      </c>
      <c r="F38" s="187">
        <v>71.787466796999993</v>
      </c>
      <c r="G38" s="188">
        <v>3.47892163692336E-2</v>
      </c>
      <c r="H38" s="187">
        <v>74.284896512000003</v>
      </c>
    </row>
    <row r="39" spans="1:8" ht="12.75" x14ac:dyDescent="0.2">
      <c r="A39" s="197" t="s">
        <v>170</v>
      </c>
      <c r="B39" s="168">
        <v>1.359004957</v>
      </c>
      <c r="C39" s="198"/>
      <c r="D39" s="168">
        <v>-0.11303548400000001</v>
      </c>
      <c r="E39" s="198"/>
      <c r="F39" s="168">
        <v>2.562905223</v>
      </c>
      <c r="G39" s="198"/>
      <c r="H39" s="168">
        <v>2.537555759</v>
      </c>
    </row>
    <row r="40" spans="1:8" ht="12.75" x14ac:dyDescent="0.2">
      <c r="A40" s="200" t="s">
        <v>171</v>
      </c>
      <c r="B40" s="103">
        <v>3.395449428</v>
      </c>
      <c r="C40" s="104">
        <v>-3.3893307039412068E-2</v>
      </c>
      <c r="D40" s="103">
        <v>3.2803664179999998</v>
      </c>
      <c r="E40" s="104">
        <v>7.29370449859299E-2</v>
      </c>
      <c r="F40" s="103">
        <v>3.5196266509999998</v>
      </c>
      <c r="G40" s="104">
        <v>-5.6778633592634464E-2</v>
      </c>
      <c r="H40" s="103">
        <v>3.3197870589999998</v>
      </c>
    </row>
    <row r="41" spans="1:8" ht="12.75" x14ac:dyDescent="0.2">
      <c r="A41" s="97" t="s">
        <v>172</v>
      </c>
      <c r="B41" s="81">
        <v>2.4390906960000001</v>
      </c>
      <c r="C41" s="82">
        <v>0.72340326167190638</v>
      </c>
      <c r="D41" s="81">
        <v>4.2035368609999999</v>
      </c>
      <c r="E41" s="82">
        <v>-0.31230681385952996</v>
      </c>
      <c r="F41" s="81">
        <v>2.8907436569999998</v>
      </c>
      <c r="G41" s="82">
        <v>-0.17697360288629704</v>
      </c>
      <c r="H41" s="81">
        <v>2.3791583369999998</v>
      </c>
    </row>
    <row r="42" spans="1:8" s="125" customFormat="1" ht="12.75" x14ac:dyDescent="0.2">
      <c r="A42" s="97" t="s">
        <v>207</v>
      </c>
      <c r="B42" s="81">
        <v>-0.95635873100000002</v>
      </c>
      <c r="C42" s="82"/>
      <c r="D42" s="81">
        <v>0.92317044199999998</v>
      </c>
      <c r="E42" s="82"/>
      <c r="F42" s="81">
        <v>-0.62888299299999995</v>
      </c>
      <c r="G42" s="82"/>
      <c r="H42" s="81">
        <v>-0.94062872200000003</v>
      </c>
    </row>
    <row r="43" spans="1:8" ht="12.75" x14ac:dyDescent="0.2">
      <c r="A43" s="196" t="s">
        <v>174</v>
      </c>
      <c r="B43" s="184">
        <v>69.715312053000005</v>
      </c>
      <c r="C43" s="185">
        <v>1.4426669986578933E-2</v>
      </c>
      <c r="D43" s="184">
        <v>70.721071852999998</v>
      </c>
      <c r="E43" s="185">
        <v>2.8606981172531132E-2</v>
      </c>
      <c r="F43" s="184">
        <v>72.744188223999998</v>
      </c>
      <c r="G43" s="185">
        <v>3.1932992101678437E-2</v>
      </c>
      <c r="H43" s="184">
        <v>75.067127811999995</v>
      </c>
    </row>
    <row r="44" spans="1:8" ht="12.75" x14ac:dyDescent="0.2">
      <c r="A44" s="199" t="s">
        <v>175</v>
      </c>
      <c r="B44" s="187">
        <v>70.117958278000003</v>
      </c>
      <c r="C44" s="188">
        <v>2.0155300677706878E-2</v>
      </c>
      <c r="D44" s="187">
        <v>71.53120681</v>
      </c>
      <c r="E44" s="188">
        <v>4.3994835042543201E-2</v>
      </c>
      <c r="F44" s="187">
        <v>74.678210453999995</v>
      </c>
      <c r="G44" s="188">
        <v>2.6592019063220951E-2</v>
      </c>
      <c r="H44" s="187">
        <v>76.664054849999999</v>
      </c>
    </row>
    <row r="45" spans="1:8" ht="12.75" x14ac:dyDescent="0.2">
      <c r="A45" s="115" t="s">
        <v>176</v>
      </c>
      <c r="B45" s="1677">
        <v>0.40264622500000002</v>
      </c>
      <c r="C45" s="198"/>
      <c r="D45" s="1677">
        <v>0.81013495700000004</v>
      </c>
      <c r="E45" s="198"/>
      <c r="F45" s="1677">
        <v>1.934022229</v>
      </c>
      <c r="G45" s="198"/>
      <c r="H45" s="1677">
        <v>1.5969270369999999</v>
      </c>
    </row>
    <row r="46" spans="1:8" ht="17.25" x14ac:dyDescent="0.2">
      <c r="A46" s="199" t="s">
        <v>198</v>
      </c>
      <c r="B46" s="110">
        <v>31.398977112000001</v>
      </c>
      <c r="C46" s="138">
        <v>3.1965350986431273E-2</v>
      </c>
      <c r="D46" s="110">
        <v>32.402656436000001</v>
      </c>
      <c r="E46" s="138">
        <v>-1.9266326488787899E-2</v>
      </c>
      <c r="F46" s="110">
        <v>31.778376278</v>
      </c>
      <c r="G46" s="138">
        <v>-3.0440778803091262E-2</v>
      </c>
      <c r="H46" s="110">
        <v>30.811017755000002</v>
      </c>
    </row>
    <row r="47" spans="1:8" ht="12.75" x14ac:dyDescent="0.2">
      <c r="A47" s="196" t="s">
        <v>177</v>
      </c>
      <c r="B47" s="103"/>
      <c r="C47" s="112"/>
      <c r="D47" s="103"/>
      <c r="E47" s="112"/>
      <c r="F47" s="103"/>
      <c r="G47" s="112"/>
      <c r="H47" s="103"/>
    </row>
    <row r="48" spans="1:8" ht="12.75" x14ac:dyDescent="0.2">
      <c r="A48" s="97" t="s">
        <v>178</v>
      </c>
      <c r="B48" s="113">
        <v>0.14027564377215657</v>
      </c>
      <c r="C48" s="114">
        <v>-1.9245415768422953</v>
      </c>
      <c r="D48" s="113">
        <v>0.12103022800373361</v>
      </c>
      <c r="E48" s="114">
        <v>4.2723620988494773</v>
      </c>
      <c r="F48" s="113">
        <v>0.16375384899222836</v>
      </c>
      <c r="G48" s="114">
        <v>0.31966103925911427</v>
      </c>
      <c r="H48" s="113">
        <v>0.16695045938481953</v>
      </c>
    </row>
    <row r="49" spans="1:232" ht="12.75" x14ac:dyDescent="0.2">
      <c r="A49" s="97" t="s">
        <v>179</v>
      </c>
      <c r="B49" s="113">
        <v>8.8156233077508361E-2</v>
      </c>
      <c r="C49" s="114">
        <v>-1.7683266416221601</v>
      </c>
      <c r="D49" s="113">
        <v>7.0472966661286746E-2</v>
      </c>
      <c r="E49" s="114">
        <v>4.2390241493301808</v>
      </c>
      <c r="F49" s="113">
        <v>0.11286320815458857</v>
      </c>
      <c r="G49" s="114">
        <v>0.76095133587677777</v>
      </c>
      <c r="H49" s="113">
        <v>0.12047272151335636</v>
      </c>
    </row>
    <row r="50" spans="1:232" ht="15" customHeight="1" x14ac:dyDescent="0.2">
      <c r="A50" s="97" t="s">
        <v>180</v>
      </c>
      <c r="B50" s="113">
        <v>0.48196747387756617</v>
      </c>
      <c r="C50" s="114">
        <v>1.7424777132963976</v>
      </c>
      <c r="D50" s="113">
        <v>0.4993922510105302</v>
      </c>
      <c r="E50" s="114">
        <v>-3.9905466209766036</v>
      </c>
      <c r="F50" s="113">
        <v>0.4594867848007641</v>
      </c>
      <c r="G50" s="114">
        <v>-2.8125862753779374</v>
      </c>
      <c r="H50" s="113">
        <v>0.43136092204698484</v>
      </c>
    </row>
    <row r="51" spans="1:232" ht="15" customHeight="1" x14ac:dyDescent="0.25">
      <c r="A51" s="115" t="s">
        <v>181</v>
      </c>
      <c r="B51" s="116">
        <v>3.435860003326054</v>
      </c>
      <c r="C51" s="117">
        <v>0.69031788832531626</v>
      </c>
      <c r="D51" s="116">
        <v>4.1261778916513707</v>
      </c>
      <c r="E51" s="117">
        <v>-1.3202176798546321</v>
      </c>
      <c r="F51" s="116">
        <v>2.8059602117967377</v>
      </c>
      <c r="G51" s="117">
        <v>-0.22219420338641571</v>
      </c>
      <c r="H51" s="116">
        <v>2.5837660084103224</v>
      </c>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1"/>
      <c r="BR51" s="201"/>
      <c r="BS51" s="201"/>
      <c r="BT51" s="201"/>
      <c r="BU51" s="201"/>
      <c r="BV51" s="201"/>
      <c r="BW51" s="201"/>
      <c r="BX51" s="201"/>
      <c r="BY51" s="201"/>
      <c r="BZ51" s="201"/>
      <c r="CA51" s="201"/>
      <c r="CB51" s="201"/>
      <c r="CC51" s="201"/>
      <c r="CD51" s="201"/>
      <c r="CE51" s="201"/>
      <c r="CF51" s="201"/>
      <c r="CG51" s="201"/>
      <c r="CH51" s="201"/>
      <c r="CI51" s="201"/>
      <c r="CJ51" s="201"/>
      <c r="CK51" s="201"/>
      <c r="CL51" s="201"/>
      <c r="CM51" s="201"/>
      <c r="CN51" s="201"/>
      <c r="CO51" s="201"/>
      <c r="CP51" s="201"/>
      <c r="CQ51" s="201"/>
      <c r="CR51" s="201"/>
      <c r="CS51" s="201"/>
      <c r="CT51" s="201"/>
      <c r="CU51" s="201"/>
      <c r="CV51" s="201"/>
      <c r="CW51" s="201"/>
      <c r="CX51" s="201"/>
      <c r="CY51" s="201"/>
      <c r="CZ51" s="201"/>
      <c r="DA51" s="201"/>
      <c r="DB51" s="201"/>
      <c r="DC51" s="201"/>
      <c r="DD51" s="201"/>
      <c r="DE51" s="201"/>
      <c r="DF51" s="201"/>
      <c r="DG51" s="201"/>
      <c r="DH51" s="201"/>
      <c r="DI51" s="201"/>
      <c r="DJ51" s="201"/>
      <c r="DK51" s="201"/>
      <c r="DL51" s="201"/>
      <c r="DM51" s="201"/>
      <c r="DN51" s="201"/>
      <c r="DO51" s="201"/>
      <c r="DP51" s="201"/>
      <c r="DQ51" s="201"/>
      <c r="DR51" s="201"/>
      <c r="DS51" s="201"/>
      <c r="DT51" s="201"/>
      <c r="DU51" s="201"/>
      <c r="DV51" s="201"/>
      <c r="DW51" s="201"/>
      <c r="DX51" s="201"/>
      <c r="DY51" s="201"/>
      <c r="DZ51" s="201"/>
      <c r="EA51" s="201"/>
      <c r="EB51" s="201"/>
      <c r="EC51" s="201"/>
      <c r="ED51" s="201"/>
      <c r="EE51" s="201"/>
      <c r="EF51" s="201"/>
      <c r="EG51" s="201"/>
      <c r="EH51" s="201"/>
      <c r="EI51" s="201"/>
      <c r="EJ51" s="201"/>
      <c r="EK51" s="201"/>
      <c r="EL51" s="201"/>
      <c r="EM51" s="201"/>
      <c r="EN51" s="201"/>
      <c r="EO51" s="201"/>
      <c r="EP51" s="201"/>
      <c r="EQ51" s="201"/>
      <c r="ER51" s="201"/>
      <c r="ES51" s="201"/>
      <c r="ET51" s="201"/>
      <c r="EU51" s="201"/>
      <c r="EV51" s="201"/>
      <c r="EW51" s="201"/>
      <c r="EX51" s="201"/>
      <c r="EY51" s="201"/>
      <c r="EZ51" s="201"/>
      <c r="FA51" s="201"/>
      <c r="FB51" s="201"/>
      <c r="FC51" s="201"/>
      <c r="FD51" s="201"/>
      <c r="FE51" s="201"/>
      <c r="FF51" s="201"/>
      <c r="FG51" s="201"/>
      <c r="FH51" s="201"/>
      <c r="FI51" s="201"/>
      <c r="FJ51" s="201"/>
      <c r="FK51" s="201"/>
      <c r="FL51" s="201"/>
      <c r="FM51" s="201"/>
      <c r="FN51" s="201"/>
      <c r="FO51" s="201"/>
      <c r="FP51" s="201"/>
      <c r="FQ51" s="201"/>
      <c r="FR51" s="201"/>
      <c r="FS51" s="201"/>
      <c r="FT51" s="201"/>
      <c r="FU51" s="201"/>
      <c r="FV51" s="201"/>
      <c r="FW51" s="201"/>
      <c r="FX51" s="201"/>
      <c r="FY51" s="201"/>
      <c r="FZ51" s="201"/>
      <c r="GA51" s="201"/>
      <c r="GB51" s="201"/>
      <c r="GC51" s="201"/>
      <c r="GD51" s="201"/>
      <c r="GE51" s="201"/>
      <c r="GF51" s="201"/>
      <c r="GG51" s="201"/>
      <c r="GH51" s="201"/>
      <c r="GI51" s="201"/>
      <c r="GJ51" s="201"/>
      <c r="GK51" s="201"/>
      <c r="GL51" s="201"/>
      <c r="GM51" s="201"/>
      <c r="GN51" s="201"/>
      <c r="GO51" s="201"/>
      <c r="GP51" s="201"/>
      <c r="GQ51" s="201"/>
      <c r="GR51" s="201"/>
      <c r="GS51" s="201"/>
      <c r="GT51" s="201"/>
      <c r="GU51" s="201"/>
      <c r="GV51" s="201"/>
      <c r="GW51" s="201"/>
      <c r="GX51" s="201"/>
      <c r="GY51" s="201"/>
      <c r="GZ51" s="201"/>
      <c r="HA51" s="201"/>
      <c r="HB51" s="201"/>
      <c r="HC51" s="201"/>
      <c r="HD51" s="201"/>
      <c r="HE51" s="201"/>
      <c r="HF51" s="201"/>
      <c r="HG51" s="201"/>
      <c r="HH51" s="201"/>
      <c r="HI51" s="201"/>
      <c r="HJ51" s="201"/>
      <c r="HK51" s="201"/>
      <c r="HL51" s="201"/>
      <c r="HM51" s="201"/>
      <c r="HN51" s="201"/>
      <c r="HO51" s="201"/>
      <c r="HP51" s="201"/>
      <c r="HQ51" s="201"/>
      <c r="HR51" s="201"/>
      <c r="HS51" s="201"/>
      <c r="HT51" s="201"/>
      <c r="HU51" s="201"/>
      <c r="HV51" s="201"/>
      <c r="HW51" s="201"/>
      <c r="HX51" s="201"/>
    </row>
    <row r="52" spans="1:232" ht="12.75" x14ac:dyDescent="0.2">
      <c r="A52" s="174" t="s">
        <v>212</v>
      </c>
      <c r="B52" s="181"/>
      <c r="C52" s="181"/>
      <c r="D52" s="181"/>
      <c r="E52" s="67"/>
      <c r="F52" s="67"/>
      <c r="G52" s="67"/>
      <c r="H52" s="67"/>
    </row>
    <row r="53" spans="1:232" ht="24" customHeight="1" x14ac:dyDescent="0.2">
      <c r="A53" s="1712" t="s">
        <v>200</v>
      </c>
      <c r="B53" s="1712"/>
      <c r="C53" s="1712"/>
      <c r="D53" s="1712"/>
      <c r="E53" s="1712"/>
      <c r="F53" s="1712"/>
      <c r="G53" s="1712"/>
      <c r="H53" s="1712"/>
    </row>
    <row r="54" spans="1:232" s="576" customFormat="1" ht="28.5" customHeight="1" x14ac:dyDescent="0.2">
      <c r="A54" s="1705" t="s">
        <v>2039</v>
      </c>
      <c r="B54" s="1705"/>
      <c r="C54" s="1705"/>
      <c r="D54" s="1705"/>
      <c r="E54" s="1705"/>
      <c r="F54" s="1705"/>
      <c r="G54" s="1705"/>
      <c r="H54" s="1705"/>
      <c r="I54" s="575"/>
      <c r="J54" s="575"/>
      <c r="K54" s="575"/>
      <c r="L54" s="575"/>
      <c r="M54" s="575"/>
      <c r="N54" s="575"/>
      <c r="O54" s="575"/>
      <c r="P54" s="575"/>
      <c r="Q54" s="575"/>
      <c r="R54" s="575"/>
      <c r="S54" s="575"/>
      <c r="T54" s="575"/>
      <c r="U54" s="575"/>
      <c r="V54" s="575"/>
      <c r="W54" s="575"/>
      <c r="X54" s="575"/>
      <c r="Y54" s="575"/>
      <c r="Z54" s="575"/>
      <c r="AA54" s="575"/>
      <c r="AB54" s="575"/>
      <c r="AC54" s="575"/>
      <c r="AD54" s="575"/>
      <c r="AE54" s="575"/>
      <c r="AF54" s="575"/>
      <c r="AG54" s="575"/>
      <c r="AH54" s="575"/>
      <c r="AI54" s="575"/>
      <c r="AJ54" s="575"/>
      <c r="AK54" s="575"/>
      <c r="AL54" s="575"/>
      <c r="AM54" s="575"/>
      <c r="AN54" s="575"/>
      <c r="AO54" s="575"/>
      <c r="AP54" s="575"/>
      <c r="AQ54" s="575"/>
      <c r="AR54" s="575"/>
      <c r="AS54" s="575"/>
      <c r="AT54" s="575"/>
      <c r="AU54" s="575"/>
      <c r="AV54" s="575"/>
      <c r="AW54" s="575"/>
      <c r="AX54" s="575"/>
      <c r="AY54" s="575"/>
      <c r="AZ54" s="575"/>
      <c r="BA54" s="575"/>
      <c r="BB54" s="575"/>
      <c r="BC54" s="575"/>
      <c r="BD54" s="575"/>
      <c r="BE54" s="575"/>
      <c r="BF54" s="575"/>
      <c r="BG54" s="575"/>
      <c r="BH54" s="575"/>
      <c r="BI54" s="575"/>
      <c r="BJ54" s="575"/>
      <c r="BK54" s="575"/>
      <c r="BL54" s="575"/>
      <c r="BM54" s="575"/>
      <c r="BN54" s="575"/>
      <c r="BO54" s="575"/>
      <c r="BP54" s="575"/>
      <c r="BQ54" s="575"/>
      <c r="BR54" s="575"/>
      <c r="BS54" s="575"/>
      <c r="BT54" s="575"/>
      <c r="BU54" s="575"/>
      <c r="BV54" s="575"/>
      <c r="BW54" s="575"/>
      <c r="BX54" s="575"/>
      <c r="BY54" s="575"/>
      <c r="BZ54" s="575"/>
      <c r="CA54" s="575"/>
      <c r="CB54" s="575"/>
      <c r="CC54" s="575"/>
      <c r="CD54" s="575"/>
      <c r="CE54" s="575"/>
      <c r="CF54" s="575"/>
      <c r="CG54" s="575"/>
      <c r="CH54" s="575"/>
      <c r="CI54" s="575"/>
      <c r="CJ54" s="575"/>
      <c r="CK54" s="575"/>
      <c r="CL54" s="575"/>
      <c r="CM54" s="575"/>
      <c r="CN54" s="575"/>
      <c r="CO54" s="575"/>
      <c r="CP54" s="575"/>
      <c r="CQ54" s="575"/>
      <c r="CR54" s="575"/>
      <c r="CS54" s="575"/>
      <c r="CT54" s="575"/>
      <c r="CU54" s="575"/>
      <c r="CV54" s="575"/>
      <c r="CW54" s="575"/>
      <c r="CX54" s="575"/>
      <c r="CY54" s="575"/>
      <c r="CZ54" s="575"/>
      <c r="DA54" s="575"/>
      <c r="DB54" s="575"/>
      <c r="DC54" s="575"/>
      <c r="DD54" s="575"/>
      <c r="DE54" s="575"/>
      <c r="DF54" s="575"/>
      <c r="DG54" s="575"/>
      <c r="DH54" s="575"/>
      <c r="DI54" s="575"/>
      <c r="DJ54" s="575"/>
      <c r="DK54" s="575"/>
      <c r="DL54" s="575"/>
      <c r="DM54" s="575"/>
      <c r="DN54" s="575"/>
      <c r="DO54" s="575"/>
      <c r="DP54" s="575"/>
      <c r="DQ54" s="575"/>
      <c r="DR54" s="575"/>
      <c r="DS54" s="575"/>
      <c r="DT54" s="575"/>
      <c r="DU54" s="575"/>
      <c r="DV54" s="575"/>
      <c r="DW54" s="575"/>
      <c r="DX54" s="575"/>
      <c r="DY54" s="575"/>
      <c r="DZ54" s="575"/>
      <c r="EA54" s="575"/>
      <c r="EB54" s="575"/>
      <c r="EC54" s="575"/>
      <c r="ED54" s="575"/>
      <c r="EE54" s="575"/>
      <c r="EF54" s="575"/>
      <c r="EG54" s="575"/>
      <c r="EH54" s="575"/>
      <c r="EI54" s="575"/>
      <c r="EJ54" s="575"/>
      <c r="EK54" s="575"/>
      <c r="EL54" s="575"/>
      <c r="EM54" s="575"/>
      <c r="EN54" s="575"/>
      <c r="EO54" s="575"/>
      <c r="EP54" s="575"/>
      <c r="EQ54" s="575"/>
      <c r="ER54" s="575"/>
      <c r="ES54" s="575"/>
      <c r="ET54" s="575"/>
      <c r="EU54" s="575"/>
      <c r="EV54" s="575"/>
      <c r="EW54" s="575"/>
      <c r="EX54" s="575"/>
      <c r="EY54" s="575"/>
      <c r="EZ54" s="575"/>
      <c r="FA54" s="575"/>
      <c r="FB54" s="575"/>
      <c r="FC54" s="575"/>
      <c r="FD54" s="575"/>
      <c r="FE54" s="575"/>
      <c r="FF54" s="575"/>
      <c r="FG54" s="575"/>
      <c r="FH54" s="575"/>
      <c r="FI54" s="575"/>
      <c r="FJ54" s="575"/>
      <c r="FK54" s="575"/>
      <c r="FL54" s="575"/>
      <c r="FM54" s="575"/>
      <c r="FN54" s="575"/>
      <c r="FO54" s="575"/>
      <c r="FP54" s="575"/>
      <c r="FQ54" s="575"/>
      <c r="FR54" s="575"/>
      <c r="FS54" s="575"/>
      <c r="FT54" s="575"/>
      <c r="FU54" s="575"/>
      <c r="FV54" s="575"/>
      <c r="FW54" s="575"/>
      <c r="FX54" s="575"/>
      <c r="FY54" s="575"/>
      <c r="FZ54" s="575"/>
      <c r="GA54" s="575"/>
      <c r="GB54" s="575"/>
      <c r="GC54" s="575"/>
      <c r="GD54" s="575"/>
      <c r="GE54" s="575"/>
      <c r="GF54" s="575"/>
      <c r="GG54" s="575"/>
      <c r="GH54" s="575"/>
      <c r="GI54" s="575"/>
      <c r="GJ54" s="575"/>
      <c r="GK54" s="575"/>
      <c r="GL54" s="575"/>
      <c r="GM54" s="575"/>
      <c r="GN54" s="575"/>
      <c r="GO54" s="575"/>
      <c r="GP54" s="575"/>
      <c r="GQ54" s="575"/>
      <c r="GR54" s="575"/>
      <c r="GS54" s="575"/>
      <c r="GT54" s="575"/>
      <c r="GU54" s="575"/>
      <c r="GV54" s="575"/>
      <c r="GW54" s="575"/>
      <c r="GX54" s="575"/>
      <c r="GY54" s="575"/>
      <c r="GZ54" s="575"/>
      <c r="HA54" s="575"/>
      <c r="HB54" s="575"/>
      <c r="HC54" s="575"/>
      <c r="HD54" s="575"/>
      <c r="HE54" s="575"/>
      <c r="HF54" s="575"/>
      <c r="HG54" s="575"/>
      <c r="HH54" s="575"/>
      <c r="HI54" s="575"/>
      <c r="HJ54" s="575"/>
      <c r="HK54" s="575"/>
      <c r="HL54" s="575"/>
      <c r="HM54" s="575"/>
      <c r="HN54" s="575"/>
      <c r="HO54" s="575"/>
      <c r="HP54" s="575"/>
      <c r="HQ54" s="575"/>
      <c r="HR54" s="575"/>
      <c r="HS54" s="575"/>
      <c r="HT54" s="575"/>
      <c r="HU54" s="575"/>
      <c r="HV54" s="575"/>
      <c r="HW54" s="575"/>
      <c r="HX54" s="575"/>
    </row>
    <row r="55" spans="1:232" ht="12.75" x14ac:dyDescent="0.2">
      <c r="A55" s="120" t="s">
        <v>192</v>
      </c>
      <c r="B55" s="174"/>
      <c r="C55" s="174"/>
      <c r="D55" s="174"/>
      <c r="E55" s="67"/>
      <c r="F55" s="67"/>
      <c r="G55" s="67"/>
      <c r="H55" s="67"/>
    </row>
  </sheetData>
  <mergeCells count="3">
    <mergeCell ref="G4:H4"/>
    <mergeCell ref="A53:H53"/>
    <mergeCell ref="A54:H54"/>
  </mergeCells>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workbookViewId="0">
      <pane xSplit="1" ySplit="3" topLeftCell="C4" activePane="bottomRight" state="frozen"/>
      <selection pane="topRight" activeCell="B1" sqref="B1"/>
      <selection pane="bottomLeft" activeCell="A4" sqref="A4"/>
      <selection pane="bottomRight" activeCell="Q23" sqref="Q23"/>
    </sheetView>
  </sheetViews>
  <sheetFormatPr baseColWidth="10" defaultRowHeight="15" x14ac:dyDescent="0.25"/>
  <cols>
    <col min="1" max="1" width="52.85546875" customWidth="1"/>
    <col min="2" max="9" width="8.85546875" customWidth="1"/>
    <col min="10" max="10" width="12" customWidth="1"/>
    <col min="11" max="12" width="12.7109375" customWidth="1"/>
    <col min="13" max="20" width="8.85546875" customWidth="1"/>
    <col min="21" max="21" width="8.5703125" customWidth="1"/>
  </cols>
  <sheetData>
    <row r="1" spans="1:23" ht="18.75" x14ac:dyDescent="0.25">
      <c r="A1" s="68" t="s">
        <v>552</v>
      </c>
      <c r="N1" s="589" t="s">
        <v>522</v>
      </c>
    </row>
    <row r="2" spans="1:23" ht="15.75" x14ac:dyDescent="0.25">
      <c r="A2" s="69"/>
      <c r="B2" s="589" t="s">
        <v>521</v>
      </c>
      <c r="N2" s="589"/>
    </row>
    <row r="3" spans="1:23" s="211" customFormat="1" ht="45" customHeight="1" x14ac:dyDescent="0.25">
      <c r="A3" s="222" t="s">
        <v>145</v>
      </c>
      <c r="B3" s="590" t="s">
        <v>523</v>
      </c>
      <c r="C3" s="590" t="s">
        <v>524</v>
      </c>
      <c r="D3" s="590" t="s">
        <v>543</v>
      </c>
      <c r="E3" s="590" t="s">
        <v>544</v>
      </c>
      <c r="F3" s="590" t="s">
        <v>526</v>
      </c>
      <c r="G3" s="590" t="s">
        <v>545</v>
      </c>
      <c r="H3" s="590" t="s">
        <v>538</v>
      </c>
      <c r="I3" s="590" t="s">
        <v>146</v>
      </c>
      <c r="J3" s="590" t="s">
        <v>147</v>
      </c>
      <c r="K3" s="590" t="s">
        <v>2035</v>
      </c>
      <c r="L3" s="623"/>
      <c r="M3" s="632" t="s">
        <v>546</v>
      </c>
      <c r="O3" s="624">
        <v>2014</v>
      </c>
      <c r="P3" s="624">
        <v>2015</v>
      </c>
      <c r="Q3" s="624">
        <v>2016</v>
      </c>
      <c r="R3" s="624">
        <v>2017</v>
      </c>
      <c r="S3" s="624">
        <v>2018</v>
      </c>
      <c r="T3" s="624">
        <v>2019</v>
      </c>
      <c r="U3" s="624">
        <v>2020</v>
      </c>
      <c r="V3" s="624">
        <v>2021</v>
      </c>
      <c r="W3" s="624">
        <v>2022</v>
      </c>
    </row>
    <row r="4" spans="1:23" s="264" customFormat="1" x14ac:dyDescent="0.25">
      <c r="A4" s="183" t="s">
        <v>148</v>
      </c>
      <c r="B4" s="592">
        <v>2.6651697049929535E-2</v>
      </c>
      <c r="C4" s="592">
        <v>2.7705373465248817E-2</v>
      </c>
      <c r="D4" s="592">
        <v>1.4579870082127133E-2</v>
      </c>
      <c r="E4" s="592">
        <v>1.2046271858754398E-3</v>
      </c>
      <c r="F4" s="592">
        <v>-2.0880311271451735E-3</v>
      </c>
      <c r="G4" s="592">
        <v>-8.479543953943347E-3</v>
      </c>
      <c r="H4" s="592">
        <v>1.3172019855950179E-2</v>
      </c>
      <c r="I4" s="592">
        <v>1.8253135749913607E-2</v>
      </c>
      <c r="J4" s="592">
        <v>1.4098296140509836E-2</v>
      </c>
      <c r="K4" s="592">
        <v>2.8829160090232619E-2</v>
      </c>
      <c r="L4" s="592"/>
      <c r="M4" s="625">
        <v>3.078649756542795E-2</v>
      </c>
      <c r="O4" s="593">
        <v>100</v>
      </c>
      <c r="P4" s="593">
        <v>100</v>
      </c>
      <c r="Q4" s="593">
        <v>100.12046271858755</v>
      </c>
      <c r="R4" s="593">
        <v>99.91140807596696</v>
      </c>
      <c r="S4" s="593">
        <v>99.06420489968643</v>
      </c>
      <c r="T4" s="593">
        <v>100.36908057363901</v>
      </c>
      <c r="U4" s="593">
        <v>102.20113102644366</v>
      </c>
      <c r="V4" s="593">
        <v>103.64199283754951</v>
      </c>
      <c r="W4" s="593">
        <v>106.62990444113396</v>
      </c>
    </row>
    <row r="5" spans="1:23" x14ac:dyDescent="0.25">
      <c r="A5" s="80" t="s">
        <v>35</v>
      </c>
      <c r="B5" s="594">
        <v>3.3246180168806649E-3</v>
      </c>
      <c r="C5" s="594">
        <v>-1.443778608579438E-2</v>
      </c>
      <c r="D5" s="594">
        <v>-3.6169654831733289E-2</v>
      </c>
      <c r="E5" s="594">
        <v>-4.593436816822094E-2</v>
      </c>
      <c r="F5" s="594">
        <v>-0.10832372442518301</v>
      </c>
      <c r="G5" s="594">
        <v>-0.16001479504749649</v>
      </c>
      <c r="H5" s="594">
        <v>1.5488653725094892E-2</v>
      </c>
      <c r="I5" s="594">
        <v>1.5744228446059605E-3</v>
      </c>
      <c r="J5" s="594">
        <v>1.0402705227766429E-2</v>
      </c>
      <c r="K5" s="594">
        <v>8.2613820881145772E-2</v>
      </c>
      <c r="L5" s="594"/>
      <c r="M5" s="626">
        <v>-1.123936253846769E-3</v>
      </c>
      <c r="O5" s="457">
        <v>100</v>
      </c>
      <c r="P5" s="457">
        <v>100</v>
      </c>
      <c r="Q5" s="457">
        <v>95.406563183177909</v>
      </c>
      <c r="R5" s="457">
        <v>85.07176892456954</v>
      </c>
      <c r="S5" s="457">
        <v>71.459027255776562</v>
      </c>
      <c r="T5" s="457">
        <v>72.565831384473398</v>
      </c>
      <c r="U5" s="457">
        <v>72.680080687142933</v>
      </c>
      <c r="V5" s="457">
        <v>73.436150142461557</v>
      </c>
      <c r="W5" s="457">
        <v>79.502991096531801</v>
      </c>
    </row>
    <row r="6" spans="1:23" x14ac:dyDescent="0.25">
      <c r="A6" s="80" t="s">
        <v>37</v>
      </c>
      <c r="B6" s="594">
        <v>2.4963747201037556E-2</v>
      </c>
      <c r="C6" s="594">
        <v>2.725657002968207E-2</v>
      </c>
      <c r="D6" s="594">
        <v>1.4659878468412879E-2</v>
      </c>
      <c r="E6" s="594">
        <v>-1.1570046874144202E-3</v>
      </c>
      <c r="F6" s="594">
        <v>1.3993551561699347E-2</v>
      </c>
      <c r="G6" s="594">
        <v>-1.7172568630957619E-3</v>
      </c>
      <c r="H6" s="594">
        <v>1.021347410289497E-2</v>
      </c>
      <c r="I6" s="594">
        <v>1.5748454384698629E-2</v>
      </c>
      <c r="J6" s="594">
        <v>2.500536155339983E-2</v>
      </c>
      <c r="K6" s="594">
        <v>5.0238104391779448E-2</v>
      </c>
      <c r="L6" s="594"/>
      <c r="M6" s="626">
        <v>1.4716073306177746E-2</v>
      </c>
      <c r="O6" s="457">
        <v>100</v>
      </c>
      <c r="P6" s="457">
        <v>100</v>
      </c>
      <c r="Q6" s="457">
        <v>99.884299531258563</v>
      </c>
      <c r="R6" s="457">
        <v>101.28203562695346</v>
      </c>
      <c r="S6" s="457">
        <v>101.10810835616476</v>
      </c>
      <c r="T6" s="457">
        <v>102.14077340245315</v>
      </c>
      <c r="U6" s="457">
        <v>103.74933271319952</v>
      </c>
      <c r="V6" s="457">
        <v>106.34362228861704</v>
      </c>
      <c r="W6" s="457">
        <v>111.68612428655254</v>
      </c>
    </row>
    <row r="7" spans="1:23" x14ac:dyDescent="0.25">
      <c r="A7" s="80" t="s">
        <v>149</v>
      </c>
      <c r="B7" s="594">
        <v>-2.3187111128460502E-2</v>
      </c>
      <c r="C7" s="594">
        <v>3.2266808641796985E-2</v>
      </c>
      <c r="D7" s="594">
        <v>-3.4563859048909351E-2</v>
      </c>
      <c r="E7" s="594">
        <v>-6.4144935479261811E-2</v>
      </c>
      <c r="F7" s="594">
        <v>-4.037407035933982E-2</v>
      </c>
      <c r="G7" s="594">
        <v>-7.8862632829029167E-2</v>
      </c>
      <c r="H7" s="594">
        <v>-5.962908616755902E-2</v>
      </c>
      <c r="I7" s="594">
        <v>-8.5403620660095436E-2</v>
      </c>
      <c r="J7" s="594">
        <v>-8.3902818346687891E-2</v>
      </c>
      <c r="K7" s="594">
        <v>-8.109793929712561E-3</v>
      </c>
      <c r="L7" s="594"/>
      <c r="M7" s="626">
        <v>-8.5932054887691067E-2</v>
      </c>
      <c r="O7" s="457">
        <v>100</v>
      </c>
      <c r="P7" s="457">
        <v>100</v>
      </c>
      <c r="Q7" s="457">
        <v>93.585506452073815</v>
      </c>
      <c r="R7" s="457">
        <v>89.807078629963343</v>
      </c>
      <c r="S7" s="457">
        <v>82.724655962520785</v>
      </c>
      <c r="T7" s="457">
        <v>77.791860323949962</v>
      </c>
      <c r="U7" s="457">
        <v>71.148153794400216</v>
      </c>
      <c r="V7" s="457">
        <v>65.178623170886439</v>
      </c>
      <c r="W7" s="457">
        <v>64.650037968348158</v>
      </c>
    </row>
    <row r="8" spans="1:23" x14ac:dyDescent="0.25">
      <c r="A8" s="80" t="s">
        <v>39</v>
      </c>
      <c r="B8" s="594">
        <v>3.1742230548032158E-2</v>
      </c>
      <c r="C8" s="594">
        <v>3.6628675342344597E-2</v>
      </c>
      <c r="D8" s="594">
        <v>2.3485317129859462E-2</v>
      </c>
      <c r="E8" s="594">
        <v>1.1225365769365281E-2</v>
      </c>
      <c r="F8" s="594">
        <v>6.7280320048470621E-3</v>
      </c>
      <c r="G8" s="594">
        <v>6.5439311242336817E-3</v>
      </c>
      <c r="H8" s="594">
        <v>1.9222298611386135E-2</v>
      </c>
      <c r="I8" s="594">
        <v>2.1571191624852881E-2</v>
      </c>
      <c r="J8" s="594">
        <v>1.3081795167233956E-2</v>
      </c>
      <c r="K8" s="594">
        <v>1.6932202768812799E-2</v>
      </c>
      <c r="L8" s="594"/>
      <c r="M8" s="627">
        <v>4.0171837826455059E-2</v>
      </c>
      <c r="O8" s="457">
        <v>100</v>
      </c>
      <c r="P8" s="457">
        <v>100</v>
      </c>
      <c r="Q8" s="457">
        <v>101.12253657693653</v>
      </c>
      <c r="R8" s="457">
        <v>101.80289223943747</v>
      </c>
      <c r="S8" s="457">
        <v>102.46908335450013</v>
      </c>
      <c r="T8" s="457">
        <v>104.43877467317535</v>
      </c>
      <c r="U8" s="457">
        <v>106.69164349471524</v>
      </c>
      <c r="V8" s="457">
        <v>108.08736172096864</v>
      </c>
      <c r="W8" s="457">
        <v>109.91751884637409</v>
      </c>
    </row>
    <row r="9" spans="1:23" x14ac:dyDescent="0.25">
      <c r="A9" s="80" t="s">
        <v>150</v>
      </c>
      <c r="B9" s="594">
        <v>3.5940601407188799E-2</v>
      </c>
      <c r="C9" s="594">
        <v>-7.6079782693971976E-2</v>
      </c>
      <c r="D9" s="594">
        <v>-9.134509631508414E-3</v>
      </c>
      <c r="E9" s="594">
        <v>-6.4248283477060575E-2</v>
      </c>
      <c r="F9" s="594">
        <v>2.8777533198568017E-2</v>
      </c>
      <c r="G9" s="594">
        <v>5.2549868139718514E-2</v>
      </c>
      <c r="H9" s="594">
        <v>-0.16219019834592996</v>
      </c>
      <c r="I9" s="594">
        <v>6.3715531150195126E-2</v>
      </c>
      <c r="J9" s="594">
        <v>-5.6471894535842226E-3</v>
      </c>
      <c r="K9" s="594">
        <v>7.7444650311622176E-2</v>
      </c>
      <c r="L9" s="594"/>
      <c r="M9" s="626">
        <v>6.4781102753861175E-2</v>
      </c>
      <c r="O9" s="457">
        <v>100</v>
      </c>
      <c r="P9" s="457">
        <v>100</v>
      </c>
      <c r="Q9" s="457">
        <v>93.575171652293946</v>
      </c>
      <c r="R9" s="457">
        <v>96.268034261079535</v>
      </c>
      <c r="S9" s="457">
        <v>101.32690676756917</v>
      </c>
      <c r="T9" s="457">
        <v>84.892675661157568</v>
      </c>
      <c r="U9" s="457">
        <v>90.30165758166946</v>
      </c>
      <c r="V9" s="457">
        <v>89.791707013333081</v>
      </c>
      <c r="W9" s="457">
        <v>96.745594363864299</v>
      </c>
    </row>
    <row r="10" spans="1:23" s="264" customFormat="1" x14ac:dyDescent="0.25">
      <c r="A10" s="186" t="s">
        <v>151</v>
      </c>
      <c r="B10" s="592">
        <v>1.1733878527047326E-2</v>
      </c>
      <c r="C10" s="592">
        <v>2.2286057674925086E-2</v>
      </c>
      <c r="D10" s="592">
        <v>1.2066988074405538E-2</v>
      </c>
      <c r="E10" s="592">
        <v>2.1444827529729871E-2</v>
      </c>
      <c r="F10" s="592">
        <v>-1.2563981848430217E-3</v>
      </c>
      <c r="G10" s="592">
        <v>-7.2821318218377895E-3</v>
      </c>
      <c r="H10" s="592">
        <v>3.2205614448663544E-2</v>
      </c>
      <c r="I10" s="592">
        <v>-4.0419483128532052E-3</v>
      </c>
      <c r="J10" s="592">
        <v>6.5908341779530755E-2</v>
      </c>
      <c r="K10" s="592">
        <v>3.2777023722087906E-2</v>
      </c>
      <c r="L10" s="592"/>
      <c r="M10" s="625">
        <v>5.3429100302597732E-3</v>
      </c>
      <c r="O10" s="593">
        <v>100</v>
      </c>
      <c r="P10" s="593">
        <v>100</v>
      </c>
      <c r="Q10" s="593">
        <v>102.14448275297299</v>
      </c>
      <c r="R10" s="593">
        <v>102.01614861025043</v>
      </c>
      <c r="S10" s="593">
        <v>101.27325356811438</v>
      </c>
      <c r="T10" s="593">
        <v>104.53482092649081</v>
      </c>
      <c r="U10" s="593">
        <v>104.11229658341257</v>
      </c>
      <c r="V10" s="593">
        <v>110.974165410084</v>
      </c>
      <c r="W10" s="593">
        <v>114.61156826226923</v>
      </c>
    </row>
    <row r="11" spans="1:23" x14ac:dyDescent="0.25">
      <c r="A11" s="189" t="s">
        <v>60</v>
      </c>
      <c r="B11" s="594">
        <v>1.1462015479331455E-2</v>
      </c>
      <c r="C11" s="594">
        <v>3.5620924009672095E-2</v>
      </c>
      <c r="D11" s="594">
        <v>4.853675623470699E-2</v>
      </c>
      <c r="E11" s="594">
        <v>4.3840793978489501E-2</v>
      </c>
      <c r="F11" s="594">
        <v>1.3741777469165273E-2</v>
      </c>
      <c r="G11" s="594">
        <v>6.9755476445962916E-3</v>
      </c>
      <c r="H11" s="594">
        <v>4.7961095098384199E-2</v>
      </c>
      <c r="I11" s="594">
        <v>-4.3807710188226157E-4</v>
      </c>
      <c r="J11" s="594">
        <v>8.1964652329469256E-2</v>
      </c>
      <c r="K11" s="594">
        <v>3.3581421839513403E-2</v>
      </c>
      <c r="L11" s="594"/>
      <c r="M11" s="627">
        <v>8.4931376593870844E-3</v>
      </c>
      <c r="O11" s="457">
        <v>100</v>
      </c>
      <c r="P11" s="457">
        <v>100</v>
      </c>
      <c r="Q11" s="457">
        <v>104.38407939784895</v>
      </c>
      <c r="R11" s="457">
        <v>105.81850218825787</v>
      </c>
      <c r="S11" s="457">
        <v>106.55664419195188</v>
      </c>
      <c r="T11" s="457">
        <v>111.66721753740677</v>
      </c>
      <c r="U11" s="457">
        <v>111.61829868637273</v>
      </c>
      <c r="V11" s="457">
        <v>120.76705373180812</v>
      </c>
      <c r="W11" s="457">
        <v>124.82258310749116</v>
      </c>
    </row>
    <row r="12" spans="1:23" x14ac:dyDescent="0.25">
      <c r="A12" s="86" t="s">
        <v>152</v>
      </c>
      <c r="B12" s="594">
        <v>5.7972908933168643E-2</v>
      </c>
      <c r="C12" s="594">
        <v>3.9914760361762447E-2</v>
      </c>
      <c r="D12" s="594">
        <v>3.5567790285116807E-2</v>
      </c>
      <c r="E12" s="594">
        <v>4.8296937094097325E-2</v>
      </c>
      <c r="F12" s="594">
        <v>-5.0276873115996823E-2</v>
      </c>
      <c r="G12" s="594">
        <v>-7.5896423766872445E-3</v>
      </c>
      <c r="H12" s="594">
        <v>3.151358583612196E-2</v>
      </c>
      <c r="I12" s="594">
        <v>1.302519409285674E-2</v>
      </c>
      <c r="J12" s="594">
        <v>-0.66109125454667783</v>
      </c>
      <c r="K12" s="594">
        <v>-1.7040639200307295E-2</v>
      </c>
      <c r="L12" s="594"/>
      <c r="M12" s="626">
        <v>1.3348775034869087E-2</v>
      </c>
      <c r="O12" s="457">
        <v>100</v>
      </c>
      <c r="P12" s="457">
        <v>100</v>
      </c>
      <c r="Q12" s="457">
        <v>104.82969370940974</v>
      </c>
      <c r="R12" s="457">
        <v>99.559184499992938</v>
      </c>
      <c r="S12" s="457">
        <v>98.80356589432337</v>
      </c>
      <c r="T12" s="457">
        <v>101.91722054904906</v>
      </c>
      <c r="U12" s="457">
        <v>103.24471212810491</v>
      </c>
      <c r="V12" s="457">
        <v>34.990535862025432</v>
      </c>
      <c r="W12" s="457">
        <v>34.394274764975243</v>
      </c>
    </row>
    <row r="13" spans="1:23" x14ac:dyDescent="0.25">
      <c r="A13" s="86" t="s">
        <v>153</v>
      </c>
      <c r="B13" s="594">
        <v>-2.8460815808061146E-2</v>
      </c>
      <c r="C13" s="594">
        <v>3.16073953282765E-2</v>
      </c>
      <c r="D13" s="594">
        <v>6.0665341049601196E-2</v>
      </c>
      <c r="E13" s="594">
        <v>3.9723904883399497E-2</v>
      </c>
      <c r="F13" s="594">
        <v>7.3374253229955055E-2</v>
      </c>
      <c r="G13" s="594">
        <v>1.901630512293484E-2</v>
      </c>
      <c r="H13" s="594">
        <v>6.1681918530795965E-2</v>
      </c>
      <c r="I13" s="594">
        <v>-1.1350248098374038E-2</v>
      </c>
      <c r="J13" s="594">
        <v>0.69907075753889436</v>
      </c>
      <c r="K13" s="594">
        <v>4.1967318126617581E-2</v>
      </c>
      <c r="L13" s="594"/>
      <c r="M13" s="627">
        <v>4.4238186043021877E-3</v>
      </c>
      <c r="O13" s="457">
        <v>100</v>
      </c>
      <c r="P13" s="457">
        <v>100</v>
      </c>
      <c r="Q13" s="457">
        <v>103.97239048833995</v>
      </c>
      <c r="R13" s="457">
        <v>111.60128699695518</v>
      </c>
      <c r="S13" s="457">
        <v>113.7235311226015</v>
      </c>
      <c r="T13" s="457">
        <v>120.73821670434025</v>
      </c>
      <c r="U13" s="457">
        <v>119.36780798979073</v>
      </c>
      <c r="V13" s="457">
        <v>202.81435194697102</v>
      </c>
      <c r="W13" s="457">
        <v>211.32592637577332</v>
      </c>
    </row>
    <row r="14" spans="1:23" x14ac:dyDescent="0.25">
      <c r="A14" s="190" t="s">
        <v>208</v>
      </c>
      <c r="B14" s="594"/>
      <c r="C14" s="594"/>
      <c r="D14" s="594"/>
      <c r="E14" s="594"/>
      <c r="F14" s="594"/>
      <c r="G14" s="594"/>
      <c r="H14" s="594">
        <v>6.7527894202981775E-2</v>
      </c>
      <c r="I14" s="594">
        <v>-0.18771924163161791</v>
      </c>
      <c r="J14" s="594" t="s">
        <v>2066</v>
      </c>
      <c r="K14" s="594">
        <v>9.4685812378485945E-2</v>
      </c>
      <c r="L14" s="594"/>
      <c r="M14" s="627"/>
      <c r="O14" s="457"/>
      <c r="P14" s="457"/>
      <c r="Q14" s="457"/>
      <c r="R14" s="457"/>
      <c r="S14" s="457"/>
      <c r="T14" s="457"/>
      <c r="U14" s="457"/>
      <c r="V14" s="457"/>
      <c r="W14" s="457"/>
    </row>
    <row r="15" spans="1:23" x14ac:dyDescent="0.25">
      <c r="A15" s="190" t="s">
        <v>209</v>
      </c>
      <c r="B15" s="594">
        <v>-0.10051039260720718</v>
      </c>
      <c r="C15" s="594">
        <v>9.4496946127020642E-2</v>
      </c>
      <c r="D15" s="594">
        <v>0.16179105241770242</v>
      </c>
      <c r="E15" s="594">
        <v>8.1523822325561213E-2</v>
      </c>
      <c r="F15" s="594">
        <v>0.1676467399739443</v>
      </c>
      <c r="G15" s="594">
        <v>3.9722489601709432E-2</v>
      </c>
      <c r="H15" s="594">
        <v>0.11084374423259691</v>
      </c>
      <c r="I15" s="594">
        <v>-1.6476279396626992E-2</v>
      </c>
      <c r="J15" s="594">
        <v>0.26969690795045986</v>
      </c>
      <c r="K15" s="594">
        <v>1.6738942539643142E-2</v>
      </c>
      <c r="L15" s="594"/>
      <c r="M15" s="626">
        <v>-1.7357378214632124E-2</v>
      </c>
      <c r="O15" s="457">
        <v>100</v>
      </c>
      <c r="P15" s="457">
        <v>100</v>
      </c>
      <c r="Q15" s="457">
        <v>108.15238223255612</v>
      </c>
      <c r="R15" s="457">
        <v>126.28377653426008</v>
      </c>
      <c r="S15" s="457">
        <v>131.30008253450683</v>
      </c>
      <c r="T15" s="457">
        <v>145.85387530068056</v>
      </c>
      <c r="U15" s="457">
        <v>143.45074610014575</v>
      </c>
      <c r="V15" s="457">
        <v>182.13896876654155</v>
      </c>
      <c r="W15" s="457">
        <v>185.18778249895456</v>
      </c>
    </row>
    <row r="16" spans="1:23" x14ac:dyDescent="0.25">
      <c r="A16" s="190" t="s">
        <v>210</v>
      </c>
      <c r="B16" s="594">
        <v>-1.0602387354260334E-2</v>
      </c>
      <c r="C16" s="594">
        <v>4.4344732234957718E-3</v>
      </c>
      <c r="D16" s="594">
        <v>-2.0370963490524696E-3</v>
      </c>
      <c r="E16" s="594">
        <v>3.2581058838969668E-3</v>
      </c>
      <c r="F16" s="594">
        <v>7.058387410270317E-4</v>
      </c>
      <c r="G16" s="594">
        <v>-1.2440873045743706E-3</v>
      </c>
      <c r="H16" s="594">
        <v>-1.3704335833260028E-3</v>
      </c>
      <c r="I16" s="594">
        <v>-8.0932821647690556E-2</v>
      </c>
      <c r="J16" s="594">
        <v>1.5777628554019429E-2</v>
      </c>
      <c r="K16" s="594">
        <v>-4.7592074027904108E-2</v>
      </c>
      <c r="L16" s="594"/>
      <c r="M16" s="627">
        <v>-1.2037442279093091E-2</v>
      </c>
      <c r="O16" s="457">
        <v>100</v>
      </c>
      <c r="P16" s="457">
        <v>100</v>
      </c>
      <c r="Q16" s="457">
        <v>100.3258105883897</v>
      </c>
      <c r="R16" s="457">
        <v>100.39662443222792</v>
      </c>
      <c r="S16" s="457">
        <v>100.27172226634967</v>
      </c>
      <c r="T16" s="457">
        <v>100.13430653069793</v>
      </c>
      <c r="U16" s="457">
        <v>92.030154559433782</v>
      </c>
      <c r="V16" s="457">
        <v>93.482172153841532</v>
      </c>
      <c r="W16" s="457">
        <v>89.033161696406623</v>
      </c>
    </row>
    <row r="17" spans="1:23" x14ac:dyDescent="0.25">
      <c r="A17" s="190" t="s">
        <v>211</v>
      </c>
      <c r="B17" s="594">
        <v>7.7278810908367745E-3</v>
      </c>
      <c r="C17" s="594">
        <v>7.5670382380488288E-3</v>
      </c>
      <c r="D17" s="594">
        <v>1.1112354523343804E-2</v>
      </c>
      <c r="E17" s="594">
        <v>2.1575306236497838E-2</v>
      </c>
      <c r="F17" s="594">
        <v>1.5633312402367983E-2</v>
      </c>
      <c r="G17" s="594">
        <v>3.0502361083549978E-2</v>
      </c>
      <c r="H17" s="594">
        <v>3.1209383619773767E-2</v>
      </c>
      <c r="I17" s="594">
        <v>3.3405561679306972E-2</v>
      </c>
      <c r="J17" s="594">
        <v>5.483978891145469E-2</v>
      </c>
      <c r="K17" s="594">
        <v>4.7313166243561078E-2</v>
      </c>
      <c r="L17" s="594"/>
      <c r="M17" s="626">
        <v>3.3387533757235133E-2</v>
      </c>
      <c r="O17" s="457">
        <v>100</v>
      </c>
      <c r="P17" s="457">
        <v>100</v>
      </c>
      <c r="Q17" s="457">
        <v>102.15753062364979</v>
      </c>
      <c r="R17" s="457">
        <v>103.75459121414379</v>
      </c>
      <c r="S17" s="457">
        <v>106.91935121943372</v>
      </c>
      <c r="T17" s="457">
        <v>110.25623826801835</v>
      </c>
      <c r="U17" s="457">
        <v>113.93940983600901</v>
      </c>
      <c r="V17" s="457">
        <v>120.18782302011147</v>
      </c>
      <c r="W17" s="457">
        <v>125.8742894711137</v>
      </c>
    </row>
    <row r="18" spans="1:23" x14ac:dyDescent="0.25">
      <c r="A18" s="80" t="s">
        <v>154</v>
      </c>
      <c r="B18" s="594">
        <v>-6.12751184240512E-3</v>
      </c>
      <c r="C18" s="594">
        <v>-3.5580115358261333E-2</v>
      </c>
      <c r="D18" s="594">
        <v>-7.9226019428229821E-2</v>
      </c>
      <c r="E18" s="594">
        <v>-7.9018600704355069E-2</v>
      </c>
      <c r="F18" s="594">
        <v>-0.10920883832269379</v>
      </c>
      <c r="G18" s="594">
        <v>-1.8511220913963733E-4</v>
      </c>
      <c r="H18" s="594">
        <v>7.1354620976307181E-3</v>
      </c>
      <c r="I18" s="594">
        <v>-1.5426514608256392E-2</v>
      </c>
      <c r="J18" s="594">
        <v>-5.7934755156580087E-3</v>
      </c>
      <c r="K18" s="594">
        <v>-1.88051736354371E-2</v>
      </c>
      <c r="L18" s="594"/>
      <c r="M18" s="627">
        <v>-3.668116803476007E-3</v>
      </c>
      <c r="O18" s="457">
        <v>100</v>
      </c>
      <c r="P18" s="457">
        <v>100</v>
      </c>
      <c r="Q18" s="457">
        <v>92.098139929564496</v>
      </c>
      <c r="R18" s="457">
        <v>82.040209056175854</v>
      </c>
      <c r="S18" s="457">
        <v>82.025022411839188</v>
      </c>
      <c r="T18" s="457">
        <v>82.610308850316173</v>
      </c>
      <c r="U18" s="457">
        <v>81.335919714044195</v>
      </c>
      <c r="V18" s="457">
        <v>80.864702054637348</v>
      </c>
      <c r="W18" s="457">
        <v>79.344027291522011</v>
      </c>
    </row>
    <row r="19" spans="1:23" x14ac:dyDescent="0.25">
      <c r="A19" s="86" t="s">
        <v>155</v>
      </c>
      <c r="B19" s="594">
        <v>5.5457927018576214E-4</v>
      </c>
      <c r="C19" s="594">
        <v>-3.6355154490195329E-2</v>
      </c>
      <c r="D19" s="594">
        <v>-8.9420698500214058E-2</v>
      </c>
      <c r="E19" s="594">
        <v>-9.7385680939184427E-2</v>
      </c>
      <c r="F19" s="594">
        <v>-0.11305023681319515</v>
      </c>
      <c r="G19" s="594">
        <v>-2.1556288172996929E-3</v>
      </c>
      <c r="H19" s="594">
        <v>-8.5683364570454668E-4</v>
      </c>
      <c r="I19" s="594">
        <v>-1.5614167065294948E-2</v>
      </c>
      <c r="J19" s="594">
        <v>-3.7353916047048186E-3</v>
      </c>
      <c r="K19" s="594">
        <v>-2.1256992821064968E-2</v>
      </c>
      <c r="L19" s="594"/>
      <c r="M19" s="627">
        <v>1.4834817019027113E-5</v>
      </c>
      <c r="O19" s="457">
        <v>100</v>
      </c>
      <c r="P19" s="457">
        <v>100</v>
      </c>
      <c r="Q19" s="457">
        <v>90.261431906081555</v>
      </c>
      <c r="R19" s="457">
        <v>80.057355654000943</v>
      </c>
      <c r="S19" s="457">
        <v>79.884781711116375</v>
      </c>
      <c r="T19" s="457">
        <v>79.816333742366524</v>
      </c>
      <c r="U19" s="457">
        <v>78.570068172773873</v>
      </c>
      <c r="V19" s="457">
        <v>78.276578199740214</v>
      </c>
      <c r="W19" s="457">
        <v>76.612653538890811</v>
      </c>
    </row>
    <row r="20" spans="1:23" x14ac:dyDescent="0.25">
      <c r="A20" s="86" t="s">
        <v>156</v>
      </c>
      <c r="B20" s="594">
        <v>-9.3930864815904291E-3</v>
      </c>
      <c r="C20" s="594">
        <v>-1.1671219619044826E-2</v>
      </c>
      <c r="D20" s="594">
        <v>5.6474542727467103E-3</v>
      </c>
      <c r="E20" s="594">
        <v>-3.3422349198097834E-3</v>
      </c>
      <c r="F20" s="594">
        <v>0.10930827523501896</v>
      </c>
      <c r="G20" s="594">
        <v>1.964700378288442E-2</v>
      </c>
      <c r="H20" s="594">
        <v>-1.2320111581249238E-2</v>
      </c>
      <c r="I20" s="594">
        <v>-7.6810355057033153E-4</v>
      </c>
      <c r="J20" s="594">
        <v>3.9066704728598634E-3</v>
      </c>
      <c r="K20" s="594">
        <v>1.6638985947982521E-2</v>
      </c>
      <c r="L20" s="594"/>
      <c r="M20" s="626">
        <v>-7.5119589717353996E-4</v>
      </c>
      <c r="O20" s="457">
        <v>100</v>
      </c>
      <c r="P20" s="457">
        <v>100</v>
      </c>
      <c r="Q20" s="457">
        <v>99.665776508019022</v>
      </c>
      <c r="R20" s="457">
        <v>110.56007063806945</v>
      </c>
      <c r="S20" s="457">
        <v>112.73224476413156</v>
      </c>
      <c r="T20" s="457">
        <v>111.34337092983276</v>
      </c>
      <c r="U20" s="457">
        <v>111.25784769128909</v>
      </c>
      <c r="V20" s="457">
        <v>111.69249543973858</v>
      </c>
      <c r="W20" s="457">
        <v>113.55094530185549</v>
      </c>
    </row>
    <row r="21" spans="1:23" x14ac:dyDescent="0.25">
      <c r="A21" s="86" t="s">
        <v>157</v>
      </c>
      <c r="B21" s="594">
        <v>-4.0219352678157572E-2</v>
      </c>
      <c r="C21" s="594">
        <v>-3.5956438460277962E-2</v>
      </c>
      <c r="D21" s="594">
        <v>-4.1115791407404623E-2</v>
      </c>
      <c r="E21" s="594">
        <v>-1.9968527051879015E-3</v>
      </c>
      <c r="F21" s="594">
        <v>-0.13607118248327443</v>
      </c>
      <c r="G21" s="594">
        <v>3.8513302656255632E-3</v>
      </c>
      <c r="H21" s="594">
        <v>4.9250938923186105E-2</v>
      </c>
      <c r="I21" s="594">
        <v>-1.8226755765120339E-2</v>
      </c>
      <c r="J21" s="594">
        <v>-1.7333764739404844E-2</v>
      </c>
      <c r="K21" s="594">
        <v>-1.6937963828751346E-2</v>
      </c>
      <c r="L21" s="594"/>
      <c r="M21" s="626">
        <v>-2.0971324950057157E-2</v>
      </c>
      <c r="O21" s="457">
        <v>100</v>
      </c>
      <c r="P21" s="457">
        <v>100</v>
      </c>
      <c r="Q21" s="457">
        <v>99.800314729481215</v>
      </c>
      <c r="R21" s="457">
        <v>86.220367892037757</v>
      </c>
      <c r="S21" s="457">
        <v>86.552431004413734</v>
      </c>
      <c r="T21" s="457">
        <v>90.815219497465392</v>
      </c>
      <c r="U21" s="457">
        <v>89.15995267192929</v>
      </c>
      <c r="V21" s="457">
        <v>87.614475028137591</v>
      </c>
      <c r="W21" s="457">
        <v>86.130464219235961</v>
      </c>
    </row>
    <row r="22" spans="1:23" x14ac:dyDescent="0.25">
      <c r="A22" s="193" t="s">
        <v>158</v>
      </c>
      <c r="B22" s="594">
        <v>9.2557008619396308E-2</v>
      </c>
      <c r="C22" s="594">
        <v>6.2724897686923908E-2</v>
      </c>
      <c r="D22" s="594">
        <v>-9.8994896956903222E-3</v>
      </c>
      <c r="E22" s="594">
        <v>6.4807131543392016E-2</v>
      </c>
      <c r="F22" s="594">
        <v>0.11758263193100116</v>
      </c>
      <c r="G22" s="594">
        <v>-8.8788352939789927E-2</v>
      </c>
      <c r="H22" s="594">
        <v>-2.8833633764785205E-2</v>
      </c>
      <c r="I22" s="594">
        <v>1.7219883686383275E-2</v>
      </c>
      <c r="J22" s="594">
        <v>6.5385698449427432E-2</v>
      </c>
      <c r="K22" s="594">
        <v>0.12543469604262869</v>
      </c>
      <c r="L22" s="594"/>
      <c r="M22" s="627">
        <v>3.1217483204577956E-2</v>
      </c>
      <c r="O22" s="457">
        <v>100</v>
      </c>
      <c r="P22" s="457">
        <v>100</v>
      </c>
      <c r="Q22" s="457">
        <v>106.4807131543392</v>
      </c>
      <c r="R22" s="457">
        <v>119.00099565691637</v>
      </c>
      <c r="S22" s="457">
        <v>108.43509325434367</v>
      </c>
      <c r="T22" s="457">
        <v>105.3085154881976</v>
      </c>
      <c r="U22" s="457">
        <v>107.12191587609006</v>
      </c>
      <c r="V22" s="457">
        <v>114.12615716488901</v>
      </c>
      <c r="W22" s="457">
        <v>128.44153699938013</v>
      </c>
    </row>
    <row r="23" spans="1:23" x14ac:dyDescent="0.25">
      <c r="A23" s="80" t="s">
        <v>94</v>
      </c>
      <c r="B23" s="594">
        <v>0.23341197730352414</v>
      </c>
      <c r="C23" s="594">
        <v>6.0559331611937495E-2</v>
      </c>
      <c r="D23" s="594">
        <v>-2.5482658007138226E-2</v>
      </c>
      <c r="E23" s="594">
        <v>8.3957203233988142E-2</v>
      </c>
      <c r="F23" s="594">
        <v>0.28666010549457166</v>
      </c>
      <c r="G23" s="594">
        <v>-0.26562137151005316</v>
      </c>
      <c r="H23" s="594">
        <v>7.0865099117120023E-2</v>
      </c>
      <c r="I23" s="594">
        <v>-7.0315293823423164E-2</v>
      </c>
      <c r="J23" s="594">
        <v>-3.2128230037924865E-2</v>
      </c>
      <c r="K23" s="594">
        <v>7.2435556812657786E-2</v>
      </c>
      <c r="L23" s="594"/>
      <c r="M23" s="626">
        <v>-6.8795741188305115E-2</v>
      </c>
      <c r="O23" s="457">
        <v>100</v>
      </c>
      <c r="P23" s="457">
        <v>100</v>
      </c>
      <c r="Q23" s="457">
        <v>108.39572032339882</v>
      </c>
      <c r="R23" s="457">
        <v>139.46844894646441</v>
      </c>
      <c r="S23" s="457">
        <v>102.4226482549247</v>
      </c>
      <c r="T23" s="457">
        <v>109.68083937534786</v>
      </c>
      <c r="U23" s="457">
        <v>101.96859892787059</v>
      </c>
      <c r="V23" s="457">
        <v>98.692528324871063</v>
      </c>
      <c r="W23" s="457">
        <v>105.84137656733211</v>
      </c>
    </row>
    <row r="24" spans="1:23" x14ac:dyDescent="0.25">
      <c r="A24" s="97" t="s">
        <v>159</v>
      </c>
      <c r="B24" s="594">
        <v>-3.3198410652190979E-2</v>
      </c>
      <c r="C24" s="594">
        <v>6.7513273123570361E-2</v>
      </c>
      <c r="D24" s="594">
        <v>-5.5019138399034162E-2</v>
      </c>
      <c r="E24" s="594">
        <v>4.901221129382316E-2</v>
      </c>
      <c r="F24" s="594">
        <v>-5.1115251808848683E-2</v>
      </c>
      <c r="G24" s="594">
        <v>-7.526463719061971E-2</v>
      </c>
      <c r="H24" s="594">
        <v>-5.5797746708152962E-2</v>
      </c>
      <c r="I24" s="594">
        <v>-6.4512508131480573E-2</v>
      </c>
      <c r="J24" s="594">
        <v>7.4743113729593302E-2</v>
      </c>
      <c r="K24" s="594">
        <v>3.6389486147724748E-2</v>
      </c>
      <c r="L24" s="594"/>
      <c r="M24" s="626">
        <v>-6.5173128381870837E-2</v>
      </c>
      <c r="O24" s="457">
        <v>100</v>
      </c>
      <c r="P24" s="457">
        <v>100</v>
      </c>
      <c r="Q24" s="457">
        <v>104.90122112938232</v>
      </c>
      <c r="R24" s="457">
        <v>99.539168796298227</v>
      </c>
      <c r="S24" s="457">
        <v>92.047389370588988</v>
      </c>
      <c r="T24" s="457">
        <v>86.911352453342133</v>
      </c>
      <c r="U24" s="457">
        <v>81.304483121477929</v>
      </c>
      <c r="V24" s="457">
        <v>87.381433350152349</v>
      </c>
      <c r="W24" s="457">
        <v>90.561198808616055</v>
      </c>
    </row>
    <row r="25" spans="1:23" s="264" customFormat="1" x14ac:dyDescent="0.25">
      <c r="A25" s="196" t="s">
        <v>160</v>
      </c>
      <c r="B25" s="592">
        <v>-9.8498323980757641E-2</v>
      </c>
      <c r="C25" s="592">
        <v>-2.331807645682582E-2</v>
      </c>
      <c r="D25" s="592">
        <v>-1.0226564286916928E-2</v>
      </c>
      <c r="E25" s="592">
        <v>0.20407174411788986</v>
      </c>
      <c r="F25" s="592">
        <v>4.9831358195366882E-3</v>
      </c>
      <c r="G25" s="592">
        <v>1.6201170844380997E-3</v>
      </c>
      <c r="H25" s="592">
        <v>0.16651449400727625</v>
      </c>
      <c r="I25" s="592">
        <v>-0.14068453484598464</v>
      </c>
      <c r="J25" s="592">
        <v>0.44217355051117746</v>
      </c>
      <c r="K25" s="592">
        <v>5.2937684296338272E-2</v>
      </c>
      <c r="L25" s="592"/>
      <c r="M25" s="628">
        <v>-0.14782470077986876</v>
      </c>
      <c r="O25" s="593">
        <v>100</v>
      </c>
      <c r="P25" s="593">
        <v>100</v>
      </c>
      <c r="Q25" s="593">
        <v>120.40717441178899</v>
      </c>
      <c r="R25" s="593">
        <v>121.00717971552957</v>
      </c>
      <c r="S25" s="593">
        <v>121.20322551472637</v>
      </c>
      <c r="T25" s="593">
        <v>141.38531928336081</v>
      </c>
      <c r="U25" s="593">
        <v>121.49459140593018</v>
      </c>
      <c r="V25" s="593">
        <v>175.21628625579513</v>
      </c>
      <c r="W25" s="593">
        <v>184.49183070118124</v>
      </c>
    </row>
    <row r="26" spans="1:23" x14ac:dyDescent="0.25">
      <c r="A26" s="197" t="s">
        <v>161</v>
      </c>
      <c r="B26" s="594">
        <v>-8.2752605651946864E-2</v>
      </c>
      <c r="C26" s="594">
        <v>-6.6594851277126499E-2</v>
      </c>
      <c r="D26" s="594">
        <v>-5.1304287334065779E-2</v>
      </c>
      <c r="E26" s="594">
        <v>0.3201306038155054</v>
      </c>
      <c r="F26" s="594">
        <v>-2.068849245108606E-2</v>
      </c>
      <c r="G26" s="594">
        <v>1.7135426778703389E-2</v>
      </c>
      <c r="H26" s="594">
        <v>0.24645017709198513</v>
      </c>
      <c r="I26" s="594">
        <v>-0.20382126002505241</v>
      </c>
      <c r="J26" s="594">
        <v>0.70706358411418324</v>
      </c>
      <c r="K26" s="594">
        <v>0.10240937501833391</v>
      </c>
      <c r="L26" s="594"/>
      <c r="M26" s="626">
        <v>-0.21450947314870561</v>
      </c>
      <c r="O26" s="457">
        <v>100</v>
      </c>
      <c r="P26" s="457">
        <v>100</v>
      </c>
      <c r="Q26" s="457">
        <v>132.01306038155053</v>
      </c>
      <c r="R26" s="457">
        <v>129.28190917840206</v>
      </c>
      <c r="S26" s="457">
        <v>131.49720986693956</v>
      </c>
      <c r="T26" s="457">
        <v>163.90472052574876</v>
      </c>
      <c r="U26" s="457">
        <v>130.49745386413659</v>
      </c>
      <c r="V26" s="457">
        <v>222.76745131108828</v>
      </c>
      <c r="W26" s="457">
        <v>245.58092677428397</v>
      </c>
    </row>
    <row r="27" spans="1:23" s="264" customFormat="1" ht="25.5" x14ac:dyDescent="0.25">
      <c r="A27" s="199" t="s">
        <v>162</v>
      </c>
      <c r="B27" s="592">
        <v>-2.5012786067072135E-2</v>
      </c>
      <c r="C27" s="592">
        <v>-3.3667884659394742E-2</v>
      </c>
      <c r="D27" s="592">
        <v>-8.0217292688607555E-2</v>
      </c>
      <c r="E27" s="592">
        <v>-5.6783937305198151E-2</v>
      </c>
      <c r="F27" s="592">
        <v>-1.0659691959875706E-2</v>
      </c>
      <c r="G27" s="592">
        <v>4.1395313848458626E-2</v>
      </c>
      <c r="H27" s="592">
        <v>0.13538432317736193</v>
      </c>
      <c r="I27" s="592">
        <v>9.553405127184611E-3</v>
      </c>
      <c r="J27" s="592">
        <v>9.4127045081063176E-2</v>
      </c>
      <c r="K27" s="592">
        <v>7.5108901853576882E-2</v>
      </c>
      <c r="L27" s="592"/>
      <c r="M27" s="628">
        <v>5.945349569403291E-3</v>
      </c>
      <c r="O27" s="593">
        <v>100</v>
      </c>
      <c r="P27" s="593">
        <v>100</v>
      </c>
      <c r="Q27" s="593">
        <v>94.321606269480185</v>
      </c>
      <c r="R27" s="593">
        <v>93.316167001486846</v>
      </c>
      <c r="S27" s="593">
        <v>97.179019021648571</v>
      </c>
      <c r="T27" s="593">
        <v>110.33553473893444</v>
      </c>
      <c r="U27" s="593">
        <v>111.38961480222004</v>
      </c>
      <c r="V27" s="593">
        <v>121.87439009627087</v>
      </c>
      <c r="W27" s="593">
        <v>131.02824170047623</v>
      </c>
    </row>
    <row r="28" spans="1:23" x14ac:dyDescent="0.25">
      <c r="A28" s="97" t="s">
        <v>109</v>
      </c>
      <c r="B28" s="594">
        <v>-8.6667695421405178E-4</v>
      </c>
      <c r="C28" s="594">
        <v>-2.9971685704723972E-2</v>
      </c>
      <c r="D28" s="594">
        <v>-8.0723907630101066E-2</v>
      </c>
      <c r="E28" s="594">
        <v>-3.3347439807498991E-2</v>
      </c>
      <c r="F28" s="594">
        <v>-1.7148606475682615E-2</v>
      </c>
      <c r="G28" s="594">
        <v>7.9497093030005406E-2</v>
      </c>
      <c r="H28" s="594">
        <v>0.11854622025065598</v>
      </c>
      <c r="I28" s="594">
        <v>1.514795732943397E-2</v>
      </c>
      <c r="J28" s="594">
        <v>0.13531322777985721</v>
      </c>
      <c r="K28" s="594">
        <v>8.2049934807262526E-2</v>
      </c>
      <c r="L28" s="594"/>
      <c r="M28" s="626">
        <v>1.4547426268957553E-2</v>
      </c>
      <c r="O28" s="457">
        <v>100</v>
      </c>
      <c r="P28" s="457">
        <v>100</v>
      </c>
      <c r="Q28" s="457">
        <v>96.665256019250094</v>
      </c>
      <c r="R28" s="457">
        <v>95.007581583904866</v>
      </c>
      <c r="S28" s="457">
        <v>102.56040813563638</v>
      </c>
      <c r="T28" s="457">
        <v>114.7185568674807</v>
      </c>
      <c r="U28" s="457">
        <v>116.45630867180354</v>
      </c>
      <c r="V28" s="457">
        <v>132.21438769351266</v>
      </c>
      <c r="W28" s="457">
        <v>143.0625695843475</v>
      </c>
    </row>
    <row r="29" spans="1:23" x14ac:dyDescent="0.25">
      <c r="A29" s="97" t="s">
        <v>163</v>
      </c>
      <c r="B29" s="594">
        <v>-3.5111323963587959E-2</v>
      </c>
      <c r="C29" s="594">
        <v>-4.1686817440939938E-2</v>
      </c>
      <c r="D29" s="594">
        <v>-8.2922464507977911E-2</v>
      </c>
      <c r="E29" s="594">
        <v>-8.6623893968813426E-2</v>
      </c>
      <c r="F29" s="594">
        <v>4.5869496176189628E-3</v>
      </c>
      <c r="G29" s="594">
        <v>-2.4290212219211127E-2</v>
      </c>
      <c r="H29" s="594">
        <v>0.16935478130737991</v>
      </c>
      <c r="I29" s="594">
        <v>-1.2197942672190543E-2</v>
      </c>
      <c r="J29" s="594">
        <v>2.6817342449879655E-2</v>
      </c>
      <c r="K29" s="594">
        <v>5.2604658087108236E-2</v>
      </c>
      <c r="L29" s="594"/>
      <c r="M29" s="626">
        <v>-2.0154868315816921E-2</v>
      </c>
      <c r="O29" s="457">
        <v>100</v>
      </c>
      <c r="P29" s="457">
        <v>100</v>
      </c>
      <c r="Q29" s="457">
        <v>91.337610603118662</v>
      </c>
      <c r="R29" s="457">
        <v>91.756571621148865</v>
      </c>
      <c r="S29" s="457">
        <v>89.527785023963915</v>
      </c>
      <c r="T29" s="457">
        <v>104.68974347763145</v>
      </c>
      <c r="U29" s="457">
        <v>103.41274398832498</v>
      </c>
      <c r="V29" s="457">
        <v>106.18599895754163</v>
      </c>
      <c r="W29" s="457">
        <v>111.77187712634114</v>
      </c>
    </row>
    <row r="30" spans="1:23" x14ac:dyDescent="0.25">
      <c r="A30" s="97" t="s">
        <v>205</v>
      </c>
      <c r="B30" s="594">
        <v>-0.32108598488947471</v>
      </c>
      <c r="C30" s="594">
        <v>6.78074813847096E-3</v>
      </c>
      <c r="D30" s="594">
        <v>-2.5848909331758096E-2</v>
      </c>
      <c r="E30" s="594">
        <v>-0.14820928540172185</v>
      </c>
      <c r="F30" s="594">
        <v>-8.4756284824871631E-2</v>
      </c>
      <c r="G30" s="594">
        <v>0.1302415267353787</v>
      </c>
      <c r="H30" s="594">
        <v>8.42144607896822E-2</v>
      </c>
      <c r="I30" s="594">
        <v>0.20874005128870832</v>
      </c>
      <c r="J30" s="594">
        <v>7.8179660146286967E-3</v>
      </c>
      <c r="K30" s="594">
        <v>0.19625964190113021</v>
      </c>
      <c r="L30" s="594"/>
      <c r="M30" s="626">
        <v>0.19151216298806406</v>
      </c>
      <c r="O30" s="457">
        <v>100</v>
      </c>
      <c r="P30" s="457">
        <v>100</v>
      </c>
      <c r="Q30" s="457">
        <v>85.17907145982781</v>
      </c>
      <c r="R30" s="457">
        <v>77.959609818060557</v>
      </c>
      <c r="S30" s="457">
        <v>88.113188424459182</v>
      </c>
      <c r="T30" s="457">
        <v>95.533593076084685</v>
      </c>
      <c r="U30" s="457">
        <v>115.47528019458119</v>
      </c>
      <c r="V30" s="457">
        <v>116.37806201067215</v>
      </c>
      <c r="W30" s="457">
        <v>139.21837878603421</v>
      </c>
    </row>
    <row r="31" spans="1:23" s="264" customFormat="1" x14ac:dyDescent="0.25">
      <c r="A31" s="199" t="s">
        <v>165</v>
      </c>
      <c r="B31" s="592">
        <v>8.2153197039089854E-3</v>
      </c>
      <c r="C31" s="592">
        <v>-2.8540329445821411E-2</v>
      </c>
      <c r="D31" s="592">
        <v>2.3327514687772721E-2</v>
      </c>
      <c r="E31" s="592">
        <v>-0.12476786976814902</v>
      </c>
      <c r="F31" s="592">
        <v>-6.0298928297354726E-2</v>
      </c>
      <c r="G31" s="592">
        <v>3.5997999633750499E-2</v>
      </c>
      <c r="H31" s="592">
        <v>0.11149461372395719</v>
      </c>
      <c r="I31" s="592">
        <v>-3.4714387366432065E-2</v>
      </c>
      <c r="J31" s="592">
        <v>7.5051723303454887E-2</v>
      </c>
      <c r="K31" s="592">
        <v>8.7766321494270993E-2</v>
      </c>
      <c r="L31" s="592"/>
      <c r="M31" s="628">
        <v>-3.9120077768417305E-2</v>
      </c>
      <c r="O31" s="593">
        <v>100</v>
      </c>
      <c r="P31" s="593">
        <v>100</v>
      </c>
      <c r="Q31" s="593">
        <v>87.523213023185093</v>
      </c>
      <c r="R31" s="593">
        <v>82.245657076745957</v>
      </c>
      <c r="S31" s="593">
        <v>85.206336210072223</v>
      </c>
      <c r="T31" s="593">
        <v>94.706383752647852</v>
      </c>
      <c r="U31" s="593">
        <v>91.418709660984462</v>
      </c>
      <c r="V31" s="593">
        <v>98.279841363219546</v>
      </c>
      <c r="W31" s="593">
        <v>106.90550151670982</v>
      </c>
    </row>
    <row r="32" spans="1:23" x14ac:dyDescent="0.25">
      <c r="A32" s="97" t="s">
        <v>124</v>
      </c>
      <c r="B32" s="594">
        <v>-5.2625006626314752E-2</v>
      </c>
      <c r="C32" s="594">
        <v>2.7311787367105822E-2</v>
      </c>
      <c r="D32" s="594">
        <v>-1.8866124980182808E-2</v>
      </c>
      <c r="E32" s="594">
        <v>-4.6161815765439762E-2</v>
      </c>
      <c r="F32" s="594">
        <v>-5.6848486592596448E-2</v>
      </c>
      <c r="G32" s="594">
        <v>1.94948387493592E-2</v>
      </c>
      <c r="H32" s="594">
        <v>6.0663007853934969E-2</v>
      </c>
      <c r="I32" s="594">
        <v>0.10511352398726603</v>
      </c>
      <c r="J32" s="594">
        <v>2.5673027854473673E-2</v>
      </c>
      <c r="K32" s="594">
        <v>6.7088552436958437E-2</v>
      </c>
      <c r="L32" s="594"/>
      <c r="M32" s="626">
        <v>0.10093026576636843</v>
      </c>
      <c r="O32" s="457">
        <v>100</v>
      </c>
      <c r="P32" s="457">
        <v>100</v>
      </c>
      <c r="Q32" s="457">
        <v>95.38381842345602</v>
      </c>
      <c r="R32" s="457">
        <v>89.96139270065953</v>
      </c>
      <c r="S32" s="457">
        <v>91.715175545026668</v>
      </c>
      <c r="T32" s="457">
        <v>97.278893959439642</v>
      </c>
      <c r="U32" s="457">
        <v>107.5042213130999</v>
      </c>
      <c r="V32" s="457">
        <v>110.26418018134461</v>
      </c>
      <c r="W32" s="457">
        <v>117.66164441535898</v>
      </c>
    </row>
    <row r="33" spans="1:23" x14ac:dyDescent="0.25">
      <c r="A33" s="97" t="s">
        <v>206</v>
      </c>
      <c r="B33" s="594">
        <v>4.2632549175960044E-2</v>
      </c>
      <c r="C33" s="594">
        <v>-4.7282505712440415E-2</v>
      </c>
      <c r="D33" s="594">
        <v>-0.10600458074915664</v>
      </c>
      <c r="E33" s="594">
        <v>-9.1127428137582789E-2</v>
      </c>
      <c r="F33" s="594">
        <v>-1.6689698051227664E-2</v>
      </c>
      <c r="G33" s="594">
        <v>2.9235776471949082E-2</v>
      </c>
      <c r="H33" s="594">
        <v>0.13077148946622552</v>
      </c>
      <c r="I33" s="594">
        <v>-7.2201194765207033E-2</v>
      </c>
      <c r="J33" s="594">
        <v>8.2360252693218561E-2</v>
      </c>
      <c r="K33" s="594">
        <v>0.15920783855266341</v>
      </c>
      <c r="L33" s="594"/>
      <c r="M33" s="626">
        <v>-7.422027257560504E-2</v>
      </c>
      <c r="O33" s="457">
        <v>100</v>
      </c>
      <c r="P33" s="457">
        <v>100</v>
      </c>
      <c r="Q33" s="457">
        <v>90.887257186241726</v>
      </c>
      <c r="R33" s="457">
        <v>89.370376307099079</v>
      </c>
      <c r="S33" s="457">
        <v>91.983188652027408</v>
      </c>
      <c r="T33" s="457">
        <v>104.01196723790585</v>
      </c>
      <c r="U33" s="457">
        <v>96.502178933449471</v>
      </c>
      <c r="V33" s="457">
        <v>104.45012277585457</v>
      </c>
      <c r="W33" s="457">
        <v>121.07940105955869</v>
      </c>
    </row>
    <row r="34" spans="1:23" x14ac:dyDescent="0.25">
      <c r="A34" s="97" t="s">
        <v>167</v>
      </c>
      <c r="B34" s="594">
        <v>2.4328888523382775E-2</v>
      </c>
      <c r="C34" s="594">
        <v>-7.4472859262044167E-2</v>
      </c>
      <c r="D34" s="594">
        <v>0.5717124511772278</v>
      </c>
      <c r="E34" s="594">
        <v>-0.29664413423606117</v>
      </c>
      <c r="F34" s="594">
        <v>-0.17697569466099194</v>
      </c>
      <c r="G34" s="594">
        <v>9.0190540574066169E-2</v>
      </c>
      <c r="H34" s="594">
        <v>0.17106323387708811</v>
      </c>
      <c r="I34" s="594">
        <v>-0.21832609898566291</v>
      </c>
      <c r="J34" s="594">
        <v>0.19556640329744579</v>
      </c>
      <c r="K34" s="594">
        <v>-8.0516844595903692E-2</v>
      </c>
      <c r="L34" s="594"/>
      <c r="M34" s="626">
        <v>-0.23053882289655414</v>
      </c>
      <c r="O34" s="457">
        <v>100</v>
      </c>
      <c r="P34" s="457">
        <v>100</v>
      </c>
      <c r="Q34" s="457">
        <v>70.335586576393879</v>
      </c>
      <c r="R34" s="457">
        <v>57.887897282648233</v>
      </c>
      <c r="S34" s="457">
        <v>63.108838031266295</v>
      </c>
      <c r="T34" s="457">
        <v>73.904439951120068</v>
      </c>
      <c r="U34" s="457">
        <v>57.769171878871845</v>
      </c>
      <c r="V34" s="457">
        <v>69.066881044694753</v>
      </c>
      <c r="W34" s="457">
        <v>63.505833716895296</v>
      </c>
    </row>
    <row r="35" spans="1:23" x14ac:dyDescent="0.25">
      <c r="A35" s="196" t="s">
        <v>168</v>
      </c>
      <c r="B35" s="594">
        <v>1.7882194148618469E-2</v>
      </c>
      <c r="C35" s="594">
        <v>1.7726914621252421E-2</v>
      </c>
      <c r="D35" s="594">
        <v>-3.2639826787583814E-5</v>
      </c>
      <c r="E35" s="594">
        <v>-7.0506979227031863E-3</v>
      </c>
      <c r="F35" s="594">
        <v>-3.2471845328757576E-3</v>
      </c>
      <c r="G35" s="594">
        <v>-1.814827430660193E-3</v>
      </c>
      <c r="H35" s="594">
        <v>3.0416118854164731E-2</v>
      </c>
      <c r="I35" s="594">
        <v>1.6900559887384148E-2</v>
      </c>
      <c r="J35" s="594">
        <v>2.6450733685544625E-2</v>
      </c>
      <c r="K35" s="594">
        <v>3.6443411437711015E-2</v>
      </c>
      <c r="L35" s="594"/>
      <c r="M35" s="627">
        <v>2.6880259273106111E-2</v>
      </c>
      <c r="O35" s="457">
        <v>100</v>
      </c>
      <c r="P35" s="457">
        <v>100</v>
      </c>
      <c r="Q35" s="457">
        <v>99.294930207729678</v>
      </c>
      <c r="R35" s="457">
        <v>98.972501246166161</v>
      </c>
      <c r="S35" s="457">
        <v>98.79288323602357</v>
      </c>
      <c r="T35" s="457">
        <v>101.79777931447609</v>
      </c>
      <c r="U35" s="457">
        <v>103.5182187801831</v>
      </c>
      <c r="V35" s="457">
        <v>106.25635161673968</v>
      </c>
      <c r="W35" s="457">
        <v>110.12869555657861</v>
      </c>
    </row>
    <row r="36" spans="1:23" x14ac:dyDescent="0.25">
      <c r="A36" s="199" t="s">
        <v>169</v>
      </c>
      <c r="B36" s="594">
        <v>1.1572903247365707E-2</v>
      </c>
      <c r="C36" s="594">
        <v>1.9968451303056245E-2</v>
      </c>
      <c r="D36" s="594">
        <v>1.2555920519444763E-2</v>
      </c>
      <c r="E36" s="594">
        <v>1.504254358389967E-2</v>
      </c>
      <c r="F36" s="594">
        <v>-3.4856226808080981E-3</v>
      </c>
      <c r="G36" s="594">
        <v>-5.7540289215050056E-3</v>
      </c>
      <c r="H36" s="594">
        <v>3.496704312742982E-2</v>
      </c>
      <c r="I36" s="594">
        <v>-5.1891771324287239E-3</v>
      </c>
      <c r="J36" s="594">
        <v>6.624017809287408E-2</v>
      </c>
      <c r="K36" s="594">
        <v>3.47892163692336E-2</v>
      </c>
      <c r="L36" s="594"/>
      <c r="M36" s="627">
        <v>3.6690929437537267E-3</v>
      </c>
      <c r="O36" s="457">
        <v>100</v>
      </c>
      <c r="P36" s="457">
        <v>100</v>
      </c>
      <c r="Q36" s="457">
        <v>101.50425435838997</v>
      </c>
      <c r="R36" s="457">
        <v>101.15044882719985</v>
      </c>
      <c r="S36" s="457">
        <v>100.56842621922493</v>
      </c>
      <c r="T36" s="457">
        <v>104.08500671609032</v>
      </c>
      <c r="U36" s="457">
        <v>103.5448911794105</v>
      </c>
      <c r="V36" s="457">
        <v>110.40372321174192</v>
      </c>
      <c r="W36" s="457">
        <v>114.24458222652419</v>
      </c>
    </row>
    <row r="37" spans="1:23" x14ac:dyDescent="0.25">
      <c r="A37" s="197" t="s">
        <v>170</v>
      </c>
      <c r="M37" s="629"/>
    </row>
    <row r="38" spans="1:23" x14ac:dyDescent="0.25">
      <c r="A38" s="200" t="s">
        <v>171</v>
      </c>
      <c r="B38" s="594">
        <v>-0.12067308726845394</v>
      </c>
      <c r="C38" s="594">
        <v>4.0257092449424547E-2</v>
      </c>
      <c r="D38" s="594">
        <v>4.2832847681970598E-2</v>
      </c>
      <c r="E38" s="594">
        <v>6.766994263150683E-2</v>
      </c>
      <c r="F38" s="594">
        <v>4.2288828025069281E-2</v>
      </c>
      <c r="G38" s="594">
        <v>-1.950156083542598E-2</v>
      </c>
      <c r="H38" s="594">
        <v>5.2362226058179751E-2</v>
      </c>
      <c r="I38" s="594">
        <v>-3.3893307039412068E-2</v>
      </c>
      <c r="J38" s="594">
        <v>7.29370449859299E-2</v>
      </c>
      <c r="K38" s="594">
        <v>-5.6778633592634464E-2</v>
      </c>
      <c r="L38" s="594"/>
      <c r="M38" s="626">
        <v>-3.5139315768055734E-2</v>
      </c>
      <c r="O38" s="457">
        <v>100</v>
      </c>
      <c r="P38" s="457">
        <v>100</v>
      </c>
      <c r="Q38" s="457">
        <v>106.76699426315068</v>
      </c>
      <c r="R38" s="457">
        <v>111.28204532229861</v>
      </c>
      <c r="S38" s="457">
        <v>109.11187174555518</v>
      </c>
      <c r="T38" s="457">
        <v>114.82521223952705</v>
      </c>
      <c r="U38" s="457">
        <v>110.9334060652271</v>
      </c>
      <c r="V38" s="457">
        <v>119.024560893849</v>
      </c>
      <c r="W38" s="457">
        <v>112.26650896233294</v>
      </c>
    </row>
    <row r="39" spans="1:23" x14ac:dyDescent="0.25">
      <c r="A39" s="97" t="s">
        <v>172</v>
      </c>
      <c r="B39" s="594">
        <v>-3.5287185400186605E-2</v>
      </c>
      <c r="C39" s="594">
        <v>3.486622347981827E-2</v>
      </c>
      <c r="D39" s="594">
        <v>-5.2554033224995744E-2</v>
      </c>
      <c r="E39" s="594">
        <v>-0.20889037307034086</v>
      </c>
      <c r="F39" s="594">
        <v>-0.11670603499330168</v>
      </c>
      <c r="G39" s="594">
        <v>8.6996608751468418E-3</v>
      </c>
      <c r="H39" s="594">
        <v>-2.2019515287486469E-2</v>
      </c>
      <c r="I39" s="594">
        <v>0.72340326167190638</v>
      </c>
      <c r="J39" s="594">
        <v>-0.31230681385952996</v>
      </c>
      <c r="K39" s="594">
        <v>-0.17697360288629704</v>
      </c>
      <c r="L39" s="594"/>
      <c r="M39" s="626">
        <v>0.72923676932969217</v>
      </c>
      <c r="O39" s="457">
        <v>100</v>
      </c>
      <c r="P39" s="457">
        <v>100</v>
      </c>
      <c r="Q39" s="457">
        <v>79.110962692965913</v>
      </c>
      <c r="R39" s="457">
        <v>69.878235912566851</v>
      </c>
      <c r="S39" s="457">
        <v>70.486152867559696</v>
      </c>
      <c r="T39" s="457">
        <v>68.934081946936359</v>
      </c>
      <c r="U39" s="457">
        <v>118.8012216677086</v>
      </c>
      <c r="V39" s="457">
        <v>81.698790646046774</v>
      </c>
      <c r="W39" s="457">
        <v>67.240261313962577</v>
      </c>
    </row>
    <row r="40" spans="1:23" x14ac:dyDescent="0.25">
      <c r="A40" s="97" t="s">
        <v>207</v>
      </c>
      <c r="M40" s="629"/>
    </row>
    <row r="41" spans="1:23" x14ac:dyDescent="0.25">
      <c r="A41" s="196" t="s">
        <v>174</v>
      </c>
      <c r="B41" s="594">
        <v>1.170602318329772E-2</v>
      </c>
      <c r="C41" s="594">
        <v>1.8599799308581577E-2</v>
      </c>
      <c r="D41" s="594">
        <v>1.6795002446348128E-3</v>
      </c>
      <c r="E41" s="594">
        <v>-3.9224175393561822E-3</v>
      </c>
      <c r="F41" s="594">
        <v>-1.2037349096226668E-3</v>
      </c>
      <c r="G41" s="594">
        <v>-2.6466215039011587E-3</v>
      </c>
      <c r="H41" s="594">
        <v>3.1463766687093608E-2</v>
      </c>
      <c r="I41" s="594">
        <v>1.4426669986578933E-2</v>
      </c>
      <c r="J41" s="594">
        <v>2.8606981172531132E-2</v>
      </c>
      <c r="K41" s="594">
        <v>3.1932992101678437E-2</v>
      </c>
      <c r="L41" s="594"/>
      <c r="M41" s="627">
        <v>2.3812075410007294E-2</v>
      </c>
      <c r="O41" s="457">
        <v>100</v>
      </c>
      <c r="P41" s="457">
        <v>100</v>
      </c>
      <c r="Q41" s="457">
        <v>99.607758246064378</v>
      </c>
      <c r="R41" s="457">
        <v>99.487856910194338</v>
      </c>
      <c r="S41" s="457">
        <v>99.224550208718782</v>
      </c>
      <c r="T41" s="457">
        <v>102.34652830611772</v>
      </c>
      <c r="U41" s="457">
        <v>103.82304789426213</v>
      </c>
      <c r="V41" s="457">
        <v>106.79311187064809</v>
      </c>
      <c r="W41" s="457">
        <v>110.20333546852716</v>
      </c>
    </row>
    <row r="42" spans="1:23" x14ac:dyDescent="0.25">
      <c r="A42" s="199" t="s">
        <v>175</v>
      </c>
      <c r="B42" s="594">
        <v>9.0000899122011369E-3</v>
      </c>
      <c r="C42" s="594">
        <v>2.0750499173492365E-2</v>
      </c>
      <c r="D42" s="594">
        <v>9.0806502235385445E-3</v>
      </c>
      <c r="E42" s="594">
        <v>3.7998245510544315E-3</v>
      </c>
      <c r="F42" s="594">
        <v>-7.9655163763967529E-3</v>
      </c>
      <c r="G42" s="594">
        <v>-5.2464873468587303E-3</v>
      </c>
      <c r="H42" s="594">
        <v>3.2873470403726568E-2</v>
      </c>
      <c r="I42" s="594">
        <v>2.0155300677706878E-2</v>
      </c>
      <c r="J42" s="594">
        <v>4.3994835042543201E-2</v>
      </c>
      <c r="K42" s="594">
        <v>2.6592019063220951E-2</v>
      </c>
      <c r="L42" s="594"/>
      <c r="M42" s="627">
        <v>2.9217030150124224E-2</v>
      </c>
      <c r="O42" s="457">
        <v>100</v>
      </c>
      <c r="P42" s="457">
        <v>100</v>
      </c>
      <c r="Q42" s="457">
        <v>100.37998245510545</v>
      </c>
      <c r="R42" s="457">
        <v>99.580404060996884</v>
      </c>
      <c r="S42" s="457">
        <v>99.057956731095786</v>
      </c>
      <c r="T42" s="457">
        <v>102.31433553994908</v>
      </c>
      <c r="U42" s="457">
        <v>104.37651173639655</v>
      </c>
      <c r="V42" s="457">
        <v>108.96853915255539</v>
      </c>
      <c r="W42" s="457">
        <v>111.86623262299149</v>
      </c>
    </row>
    <row r="43" spans="1:23" x14ac:dyDescent="0.25">
      <c r="A43" s="115" t="s">
        <v>176</v>
      </c>
      <c r="M43" s="629"/>
    </row>
    <row r="44" spans="1:23" s="264" customFormat="1" ht="17.25" x14ac:dyDescent="0.25">
      <c r="A44" s="199" t="s">
        <v>198</v>
      </c>
      <c r="B44" s="592">
        <v>3.551150835815764E-2</v>
      </c>
      <c r="C44" s="592">
        <v>4.1469161860612891E-2</v>
      </c>
      <c r="D44" s="592">
        <v>2.6823630976780644E-2</v>
      </c>
      <c r="E44" s="592">
        <v>-1.1611305653025372E-3</v>
      </c>
      <c r="F44" s="592">
        <v>-1.9905078977902724E-2</v>
      </c>
      <c r="G44" s="592">
        <v>-1.8150385159291793E-2</v>
      </c>
      <c r="H44" s="592">
        <v>-2.5446494894133198E-2</v>
      </c>
      <c r="I44" s="592">
        <v>3.1965350986431273E-2</v>
      </c>
      <c r="J44" s="592">
        <v>-1.9266326488787899E-2</v>
      </c>
      <c r="K44" s="592">
        <v>-3.0440778803091262E-2</v>
      </c>
      <c r="L44" s="592"/>
      <c r="M44" s="628">
        <v>3.2115698389165503E-2</v>
      </c>
      <c r="O44" s="593">
        <v>100</v>
      </c>
      <c r="P44" s="593">
        <v>100</v>
      </c>
      <c r="Q44" s="593">
        <v>99.883886943469747</v>
      </c>
      <c r="R44" s="593">
        <v>97.895690285240079</v>
      </c>
      <c r="S44" s="593">
        <v>96.118845801128231</v>
      </c>
      <c r="T44" s="593">
        <v>93.67295808221985</v>
      </c>
      <c r="U44" s="593">
        <v>96.667247065255268</v>
      </c>
      <c r="V44" s="593">
        <v>94.804824322523729</v>
      </c>
      <c r="W44" s="593">
        <v>91.918891635855857</v>
      </c>
    </row>
    <row r="45" spans="1:23" x14ac:dyDescent="0.25">
      <c r="A45" s="196" t="s">
        <v>177</v>
      </c>
    </row>
    <row r="46" spans="1:23" x14ac:dyDescent="0.25">
      <c r="A46" s="97" t="s">
        <v>178</v>
      </c>
      <c r="B46" s="114">
        <v>-1.2987231597647226</v>
      </c>
      <c r="C46" s="114">
        <v>-0.47381239239095152</v>
      </c>
      <c r="D46" s="114">
        <v>-0.223140176788518</v>
      </c>
      <c r="E46" s="114">
        <v>1.7838281901948028</v>
      </c>
      <c r="F46" s="114">
        <v>7.3474856558083945E-2</v>
      </c>
      <c r="G46" s="114">
        <v>0.1063189673447984</v>
      </c>
      <c r="H46" s="114">
        <v>1.6150904803317336</v>
      </c>
      <c r="I46" s="114">
        <v>-1.9245415768422953</v>
      </c>
      <c r="J46" s="114">
        <v>4.2723620988494773</v>
      </c>
      <c r="K46" s="114">
        <v>0.31966103925911427</v>
      </c>
      <c r="L46" s="114"/>
      <c r="M46" s="114"/>
    </row>
    <row r="47" spans="1:23" x14ac:dyDescent="0.25">
      <c r="A47" s="97" t="s">
        <v>179</v>
      </c>
      <c r="B47" s="114">
        <v>-0.65097294189174892</v>
      </c>
      <c r="C47" s="114">
        <v>-0.54943432049934515</v>
      </c>
      <c r="D47" s="114">
        <v>-0.35751346327777406</v>
      </c>
      <c r="E47" s="114">
        <v>1.57626477045216</v>
      </c>
      <c r="F47" s="114">
        <v>-0.13554925196027634</v>
      </c>
      <c r="G47" s="114">
        <v>0.16812098026762617</v>
      </c>
      <c r="H47" s="114">
        <v>1.5152626191636127</v>
      </c>
      <c r="I47" s="114">
        <v>-1.7683266416221601</v>
      </c>
      <c r="J47" s="114">
        <v>4.2390241493301808</v>
      </c>
      <c r="K47" s="114">
        <v>0.76095133587677777</v>
      </c>
      <c r="L47" s="114"/>
      <c r="M47" s="114"/>
    </row>
    <row r="48" spans="1:23" x14ac:dyDescent="0.25">
      <c r="A48" s="97" t="s">
        <v>180</v>
      </c>
      <c r="B48" s="114">
        <v>1.1488013493863636</v>
      </c>
      <c r="C48" s="114">
        <v>0.93881009939477122</v>
      </c>
      <c r="D48" s="114">
        <v>0.74180608194196473</v>
      </c>
      <c r="E48" s="114">
        <v>-1.1534687646103881</v>
      </c>
      <c r="F48" s="114">
        <v>-0.95163949936947212</v>
      </c>
      <c r="G48" s="114">
        <v>-0.54813961510308262</v>
      </c>
      <c r="H48" s="114">
        <v>-2.8511971234090994</v>
      </c>
      <c r="I48" s="114">
        <v>1.7424777132963976</v>
      </c>
      <c r="J48" s="114">
        <v>-3.9905466209766036</v>
      </c>
      <c r="K48" s="114">
        <v>-2.8125862753779374</v>
      </c>
      <c r="L48" s="114"/>
      <c r="M48" s="114"/>
    </row>
    <row r="49" spans="1:13" x14ac:dyDescent="0.25">
      <c r="A49" s="115" t="s">
        <v>181</v>
      </c>
      <c r="B49" s="117">
        <v>0.60959079500921032</v>
      </c>
      <c r="C49" s="117">
        <v>0.3124589609829318</v>
      </c>
      <c r="D49" s="117">
        <v>0.1880005124373918</v>
      </c>
      <c r="E49" s="117">
        <v>-0.89040839809710359</v>
      </c>
      <c r="F49" s="117">
        <v>-0.10731803837380127</v>
      </c>
      <c r="G49" s="117">
        <v>-8.3355657993927856E-2</v>
      </c>
      <c r="H49" s="117">
        <v>-0.67677257380919409</v>
      </c>
      <c r="I49" s="117">
        <v>0.69031788832531626</v>
      </c>
      <c r="J49" s="117">
        <v>-1.3202176798546321</v>
      </c>
      <c r="K49" s="117">
        <v>-0.22219420338641571</v>
      </c>
      <c r="L49" s="587"/>
      <c r="M49" s="587"/>
    </row>
    <row r="50" spans="1:13" x14ac:dyDescent="0.25">
      <c r="A50" s="588" t="s">
        <v>212</v>
      </c>
      <c r="B50" s="630"/>
      <c r="C50" s="630"/>
      <c r="D50" s="630"/>
      <c r="E50" s="616"/>
      <c r="F50" s="616"/>
      <c r="G50" s="616"/>
      <c r="H50" s="616"/>
      <c r="I50" s="587"/>
      <c r="J50" s="587"/>
      <c r="K50" s="587"/>
      <c r="L50" s="587"/>
      <c r="M50" s="587"/>
    </row>
    <row r="51" spans="1:13" x14ac:dyDescent="0.25">
      <c r="A51" s="631" t="s">
        <v>200</v>
      </c>
      <c r="B51" s="631"/>
      <c r="C51" s="631"/>
      <c r="D51" s="631"/>
      <c r="E51" s="631"/>
      <c r="F51" s="631"/>
      <c r="G51" s="631"/>
      <c r="H51" s="631"/>
      <c r="I51" s="587"/>
      <c r="J51" s="587"/>
      <c r="K51" s="587"/>
      <c r="L51" s="587"/>
      <c r="M51" s="587"/>
    </row>
    <row r="52" spans="1:13" x14ac:dyDescent="0.25">
      <c r="A52" s="588" t="s">
        <v>547</v>
      </c>
    </row>
    <row r="53" spans="1:13" x14ac:dyDescent="0.25">
      <c r="A53" s="588" t="s">
        <v>548</v>
      </c>
    </row>
    <row r="54" spans="1:13" x14ac:dyDescent="0.25">
      <c r="A54" s="588" t="s">
        <v>549</v>
      </c>
    </row>
    <row r="55" spans="1:13" x14ac:dyDescent="0.25">
      <c r="A55" s="588" t="s">
        <v>550</v>
      </c>
    </row>
    <row r="56" spans="1:13" x14ac:dyDescent="0.25">
      <c r="A56" t="s">
        <v>528</v>
      </c>
      <c r="B56" s="594">
        <v>6.5535148633080187E-3</v>
      </c>
      <c r="C56" s="594">
        <v>-2.3821489826341802E-2</v>
      </c>
      <c r="F56" s="594">
        <v>-6.0486824829975028E-3</v>
      </c>
      <c r="H56" s="594">
        <v>-0.11522503669058193</v>
      </c>
      <c r="I56" s="594">
        <v>-8.8604452750693508E-3</v>
      </c>
      <c r="J56" s="594">
        <v>-4.0792688789035192E-2</v>
      </c>
      <c r="K56" s="594">
        <v>4.0748054941980527E-2</v>
      </c>
      <c r="L56" s="594"/>
      <c r="M56" s="594"/>
    </row>
    <row r="57" spans="1:13" x14ac:dyDescent="0.25">
      <c r="A57" t="s">
        <v>529</v>
      </c>
      <c r="B57" s="594">
        <v>5.3320710787457148E-2</v>
      </c>
      <c r="C57" s="594">
        <v>6.4219346499543306E-2</v>
      </c>
      <c r="F57" s="594">
        <v>7.3155608400689687E-2</v>
      </c>
      <c r="H57" s="594">
        <v>-3.066787571484153E-2</v>
      </c>
      <c r="I57" s="594">
        <v>-1.1565862278023031E-2</v>
      </c>
      <c r="J57" s="594">
        <v>6.1823547698011572E-2</v>
      </c>
      <c r="K57" s="594">
        <v>9.8423644289912904E-2</v>
      </c>
      <c r="L57" s="594"/>
      <c r="M57" s="594"/>
    </row>
    <row r="61" spans="1:13" ht="15.75" x14ac:dyDescent="0.25">
      <c r="A61" s="68" t="s">
        <v>635</v>
      </c>
    </row>
    <row r="62" spans="1:13" ht="15.75" thickBot="1" x14ac:dyDescent="0.3">
      <c r="A62" s="69" t="s">
        <v>143</v>
      </c>
    </row>
    <row r="63" spans="1:13" x14ac:dyDescent="0.25">
      <c r="A63" s="703" t="s">
        <v>636</v>
      </c>
      <c r="B63" s="731">
        <v>2012</v>
      </c>
      <c r="C63" s="731">
        <v>2013</v>
      </c>
      <c r="D63" s="731">
        <v>2014</v>
      </c>
      <c r="E63" s="731">
        <v>2015</v>
      </c>
      <c r="F63" s="731">
        <v>2016</v>
      </c>
      <c r="G63" s="731">
        <v>2017</v>
      </c>
      <c r="H63" s="731">
        <v>2018</v>
      </c>
      <c r="I63" s="732">
        <v>2019</v>
      </c>
      <c r="J63" s="732">
        <v>2020</v>
      </c>
      <c r="K63" s="732">
        <v>2021</v>
      </c>
      <c r="L63" s="732">
        <v>2022</v>
      </c>
    </row>
    <row r="64" spans="1:13" x14ac:dyDescent="0.25">
      <c r="A64" s="183" t="s">
        <v>148</v>
      </c>
      <c r="B64" s="705">
        <v>56.198702664000002</v>
      </c>
      <c r="C64" s="705">
        <v>57.696493461999999</v>
      </c>
      <c r="D64" s="705">
        <v>59.294996361000003</v>
      </c>
      <c r="E64" s="705">
        <v>59.147872857000003</v>
      </c>
      <c r="F64" s="705">
        <v>58.308307964000001</v>
      </c>
      <c r="G64" s="705">
        <v>58.186558402000003</v>
      </c>
      <c r="H64" s="705">
        <v>57.279889996000001</v>
      </c>
      <c r="I64" s="705">
        <v>56.008894472000001</v>
      </c>
      <c r="J64" s="705">
        <v>57.031232426000003</v>
      </c>
      <c r="K64" s="705">
        <v>57.834053769999997</v>
      </c>
      <c r="L64" s="705">
        <v>59.502618050000002</v>
      </c>
    </row>
    <row r="65" spans="1:12" x14ac:dyDescent="0.25">
      <c r="A65" s="80" t="s">
        <v>35</v>
      </c>
      <c r="B65" s="706">
        <v>5.6364998640000001</v>
      </c>
      <c r="C65" s="706">
        <v>5.6552390729999997</v>
      </c>
      <c r="D65" s="706">
        <v>5.5735899409999998</v>
      </c>
      <c r="E65" s="706">
        <v>5.3400069549999998</v>
      </c>
      <c r="F65" s="706">
        <v>5.0347508349999996</v>
      </c>
      <c r="G65" s="706">
        <v>4.489367873</v>
      </c>
      <c r="H65" s="706">
        <v>3.7325609219999998</v>
      </c>
      <c r="I65" s="706">
        <v>3.6877735989999998</v>
      </c>
      <c r="J65" s="706">
        <v>3.6935797140000002</v>
      </c>
      <c r="K65" s="706">
        <v>3.7320077029999998</v>
      </c>
      <c r="L65" s="706">
        <v>4.0403179570000001</v>
      </c>
    </row>
    <row r="66" spans="1:12" x14ac:dyDescent="0.25">
      <c r="A66" s="80" t="s">
        <v>37</v>
      </c>
      <c r="B66" s="706">
        <v>11.537769137</v>
      </c>
      <c r="C66" s="706">
        <v>11.825795089</v>
      </c>
      <c r="D66" s="706">
        <v>12.148125701</v>
      </c>
      <c r="E66" s="706">
        <v>12.156726539999999</v>
      </c>
      <c r="F66" s="706">
        <v>11.906303575999999</v>
      </c>
      <c r="G66" s="706">
        <v>12.072915049000001</v>
      </c>
      <c r="H66" s="706">
        <v>11.919630851999999</v>
      </c>
      <c r="I66" s="706">
        <v>11.848654696000001</v>
      </c>
      <c r="J66" s="706">
        <v>12.035252694</v>
      </c>
      <c r="K66" s="706">
        <v>12.336198539</v>
      </c>
      <c r="L66" s="706">
        <v>12.955945769</v>
      </c>
    </row>
    <row r="67" spans="1:12" x14ac:dyDescent="0.25">
      <c r="A67" s="80" t="s">
        <v>149</v>
      </c>
      <c r="B67" s="706">
        <v>0.94113052200000002</v>
      </c>
      <c r="C67" s="706">
        <v>0.91930842400000001</v>
      </c>
      <c r="D67" s="706">
        <v>0.94897157300000001</v>
      </c>
      <c r="E67" s="706">
        <v>0.90574778600000005</v>
      </c>
      <c r="F67" s="706">
        <v>0.83951671699999997</v>
      </c>
      <c r="G67" s="706">
        <v>0.80562201</v>
      </c>
      <c r="H67" s="706">
        <v>0.73310714300000002</v>
      </c>
      <c r="I67" s="706">
        <v>0.68939263399999995</v>
      </c>
      <c r="J67" s="706">
        <v>0.63051600699999999</v>
      </c>
      <c r="K67" s="706">
        <v>0.57656176000000003</v>
      </c>
      <c r="L67" s="706">
        <v>0.57292960699999995</v>
      </c>
    </row>
    <row r="68" spans="1:12" x14ac:dyDescent="0.25">
      <c r="A68" s="80" t="s">
        <v>39</v>
      </c>
      <c r="B68" s="706">
        <v>37.130850404999997</v>
      </c>
      <c r="C68" s="706">
        <v>38.309466419000003</v>
      </c>
      <c r="D68" s="706">
        <v>39.712691427000003</v>
      </c>
      <c r="E68" s="706">
        <v>39.852169830000001</v>
      </c>
      <c r="F68" s="706">
        <v>39.700293014000003</v>
      </c>
      <c r="G68" s="706">
        <v>39.967397855999998</v>
      </c>
      <c r="H68" s="706">
        <v>40.006197301</v>
      </c>
      <c r="I68" s="706">
        <v>39.055996843000003</v>
      </c>
      <c r="J68" s="706">
        <v>39.898481234999998</v>
      </c>
      <c r="K68" s="706">
        <v>40.420245370000004</v>
      </c>
      <c r="L68" s="706">
        <v>41.104831826000002</v>
      </c>
    </row>
    <row r="69" spans="1:12" x14ac:dyDescent="0.25">
      <c r="A69" s="80" t="s">
        <v>150</v>
      </c>
      <c r="B69" s="706">
        <v>0.95245273200000002</v>
      </c>
      <c r="C69" s="706">
        <v>0.98668445599999999</v>
      </c>
      <c r="D69" s="706">
        <v>0.91161771700000005</v>
      </c>
      <c r="E69" s="706">
        <v>0.89322174300000001</v>
      </c>
      <c r="F69" s="706">
        <v>0.82744382000000005</v>
      </c>
      <c r="G69" s="706">
        <v>0.85125561199999999</v>
      </c>
      <c r="H69" s="706">
        <v>0.88839377600000002</v>
      </c>
      <c r="I69" s="706">
        <v>0.72707669799999997</v>
      </c>
      <c r="J69" s="706">
        <v>0.77340277599999996</v>
      </c>
      <c r="K69" s="706">
        <v>0.76904039700000004</v>
      </c>
      <c r="L69" s="706">
        <v>0.82859288799999997</v>
      </c>
    </row>
    <row r="70" spans="1:12" x14ac:dyDescent="0.25">
      <c r="A70" s="186" t="s">
        <v>151</v>
      </c>
      <c r="B70" s="705">
        <v>63.804121311999999</v>
      </c>
      <c r="C70" s="705">
        <v>64.552791120999998</v>
      </c>
      <c r="D70" s="705">
        <v>65.991418347000007</v>
      </c>
      <c r="E70" s="705">
        <v>65.633462237000003</v>
      </c>
      <c r="F70" s="705">
        <v>66.079899670000003</v>
      </c>
      <c r="G70" s="705">
        <v>65.996877003999998</v>
      </c>
      <c r="H70" s="705">
        <v>65.062897629000005</v>
      </c>
      <c r="I70" s="705">
        <v>65.147502298000006</v>
      </c>
      <c r="J70" s="705">
        <v>64.884179461000002</v>
      </c>
      <c r="K70" s="705">
        <v>69.160396728999999</v>
      </c>
      <c r="L70" s="705">
        <v>71.427466374999995</v>
      </c>
    </row>
    <row r="71" spans="1:12" x14ac:dyDescent="0.25">
      <c r="A71" s="189" t="s">
        <v>60</v>
      </c>
      <c r="B71" s="706">
        <v>42.045311652999999</v>
      </c>
      <c r="C71" s="706">
        <v>42.527235666000003</v>
      </c>
      <c r="D71" s="706">
        <v>44.042095095999997</v>
      </c>
      <c r="E71" s="706">
        <v>45.264068514000002</v>
      </c>
      <c r="F71" s="706">
        <v>46.597650735999999</v>
      </c>
      <c r="G71" s="706">
        <v>47.237985283</v>
      </c>
      <c r="H71" s="706">
        <v>47.283314546</v>
      </c>
      <c r="I71" s="706">
        <v>47.668670446999997</v>
      </c>
      <c r="J71" s="706">
        <v>47.647787893999997</v>
      </c>
      <c r="K71" s="706">
        <v>51.553227213</v>
      </c>
      <c r="L71" s="706">
        <v>53.284452766999998</v>
      </c>
    </row>
    <row r="72" spans="1:12" x14ac:dyDescent="0.25">
      <c r="A72" s="86" t="s">
        <v>152</v>
      </c>
      <c r="B72" s="706">
        <v>19.420288661000001</v>
      </c>
      <c r="C72" s="706">
        <v>20.546139286999999</v>
      </c>
      <c r="D72" s="706">
        <v>21.366233513000001</v>
      </c>
      <c r="E72" s="706">
        <v>21.603424663999999</v>
      </c>
      <c r="F72" s="706">
        <v>22.472365283999999</v>
      </c>
      <c r="G72" s="706">
        <v>21.342525026000001</v>
      </c>
      <c r="H72" s="706">
        <v>21.088969389999999</v>
      </c>
      <c r="I72" s="706">
        <v>21.339866493999999</v>
      </c>
      <c r="J72" s="706">
        <v>21.617822397000001</v>
      </c>
      <c r="K72" s="706">
        <v>7.3360748329999996</v>
      </c>
      <c r="L72" s="706">
        <v>7.2016213520000001</v>
      </c>
    </row>
    <row r="73" spans="1:12" x14ac:dyDescent="0.25">
      <c r="A73" s="86" t="s">
        <v>153</v>
      </c>
      <c r="B73" s="706">
        <v>22.625022991000002</v>
      </c>
      <c r="C73" s="706">
        <v>21.981096379</v>
      </c>
      <c r="D73" s="706">
        <v>22.675861582</v>
      </c>
      <c r="E73" s="706">
        <v>23.660643849</v>
      </c>
      <c r="F73" s="706">
        <v>24.125285452</v>
      </c>
      <c r="G73" s="706">
        <v>25.895460256</v>
      </c>
      <c r="H73" s="706">
        <v>26.194345155000001</v>
      </c>
      <c r="I73" s="706">
        <v>26.328803953000001</v>
      </c>
      <c r="J73" s="706">
        <v>26.029965495999999</v>
      </c>
      <c r="K73" s="706">
        <v>44.217152378999998</v>
      </c>
      <c r="L73" s="706">
        <v>46.082831415000001</v>
      </c>
    </row>
    <row r="74" spans="1:12" x14ac:dyDescent="0.25">
      <c r="A74" s="190" t="s">
        <v>208</v>
      </c>
      <c r="B74" s="706"/>
      <c r="C74" s="706"/>
      <c r="D74" s="706"/>
      <c r="E74" s="706"/>
      <c r="F74" s="706"/>
      <c r="G74" s="706"/>
      <c r="H74" s="706">
        <v>7.8376499999999996E-4</v>
      </c>
      <c r="I74" s="706">
        <v>8.3669099999999998E-4</v>
      </c>
      <c r="J74" s="706">
        <v>6.7962800000000005E-4</v>
      </c>
      <c r="K74" s="706">
        <v>14.689837604999999</v>
      </c>
      <c r="L74" s="706">
        <v>16.091272107000002</v>
      </c>
    </row>
    <row r="75" spans="1:12" x14ac:dyDescent="0.25">
      <c r="A75" s="190" t="s">
        <v>209</v>
      </c>
      <c r="B75" s="706">
        <v>7.9635841950000001</v>
      </c>
      <c r="C75" s="706">
        <v>7.1631612210000002</v>
      </c>
      <c r="D75" s="706">
        <v>7.8400580809999996</v>
      </c>
      <c r="E75" s="706">
        <v>8.8498753400000005</v>
      </c>
      <c r="F75" s="706">
        <v>9.5463600500000005</v>
      </c>
      <c r="G75" s="706">
        <v>11.146776191000001</v>
      </c>
      <c r="H75" s="706">
        <v>11.524972946</v>
      </c>
      <c r="I75" s="706">
        <v>11.495102409999999</v>
      </c>
      <c r="J75" s="706">
        <v>11.305705891000001</v>
      </c>
      <c r="K75" s="706">
        <v>14.354824762</v>
      </c>
      <c r="L75" s="706">
        <v>14.595104316</v>
      </c>
    </row>
    <row r="76" spans="1:12" x14ac:dyDescent="0.25">
      <c r="A76" s="190" t="s">
        <v>210</v>
      </c>
      <c r="B76" s="706">
        <v>6.5355447489999996</v>
      </c>
      <c r="C76" s="706">
        <v>6.4662523719999996</v>
      </c>
      <c r="D76" s="706">
        <v>6.4949267949999996</v>
      </c>
      <c r="E76" s="706">
        <v>6.3682788869999998</v>
      </c>
      <c r="F76" s="706">
        <v>6.1377022090000004</v>
      </c>
      <c r="G76" s="706">
        <v>6.1420344370000004</v>
      </c>
      <c r="H76" s="706">
        <v>6.0970700830000002</v>
      </c>
      <c r="I76" s="706">
        <v>5.8264716019999998</v>
      </c>
      <c r="J76" s="706">
        <v>5.3549188150000004</v>
      </c>
      <c r="K76" s="706">
        <v>5.4394067350000004</v>
      </c>
      <c r="L76" s="706">
        <v>5.1805340869999998</v>
      </c>
    </row>
    <row r="77" spans="1:12" x14ac:dyDescent="0.25">
      <c r="A77" s="190" t="s">
        <v>211</v>
      </c>
      <c r="B77" s="706">
        <v>6.633414567</v>
      </c>
      <c r="C77" s="706">
        <v>6.6846768059999997</v>
      </c>
      <c r="D77" s="706">
        <v>6.7352600110000003</v>
      </c>
      <c r="E77" s="706">
        <v>6.7554043520000002</v>
      </c>
      <c r="F77" s="706">
        <v>6.8550015660000003</v>
      </c>
      <c r="G77" s="706">
        <v>6.9621679470000002</v>
      </c>
      <c r="H77" s="706">
        <v>7.1217968359999997</v>
      </c>
      <c r="I77" s="706">
        <v>7.2723830639999996</v>
      </c>
      <c r="J77" s="706">
        <v>7.5153211049999999</v>
      </c>
      <c r="K77" s="706">
        <v>7.9274597279999997</v>
      </c>
      <c r="L77" s="706">
        <v>8.3025329479999996</v>
      </c>
    </row>
    <row r="78" spans="1:12" x14ac:dyDescent="0.25">
      <c r="A78" s="80" t="s">
        <v>154</v>
      </c>
      <c r="B78" s="706">
        <v>15.029034683000001</v>
      </c>
      <c r="C78" s="706">
        <v>14.936944094999999</v>
      </c>
      <c r="D78" s="706">
        <v>14.405485901</v>
      </c>
      <c r="E78" s="706">
        <v>13.033355138999999</v>
      </c>
      <c r="F78" s="706">
        <v>11.781863325</v>
      </c>
      <c r="G78" s="706">
        <v>10.495179717999999</v>
      </c>
      <c r="H78" s="706">
        <v>10.360936806</v>
      </c>
      <c r="I78" s="706">
        <v>10.434123202</v>
      </c>
      <c r="J78" s="706">
        <v>10.273161048</v>
      </c>
      <c r="K78" s="706">
        <v>10.213643741</v>
      </c>
      <c r="L78" s="706">
        <v>10.021574397</v>
      </c>
    </row>
    <row r="79" spans="1:12" x14ac:dyDescent="0.25">
      <c r="A79" s="86" t="s">
        <v>155</v>
      </c>
      <c r="B79" s="706">
        <v>12.235998286999999</v>
      </c>
      <c r="C79" s="706">
        <v>12.242784117999999</v>
      </c>
      <c r="D79" s="706">
        <v>11.79769581</v>
      </c>
      <c r="E79" s="706">
        <v>10.534369372</v>
      </c>
      <c r="F79" s="706">
        <v>9.3182394189999993</v>
      </c>
      <c r="G79" s="706">
        <v>8.2648102459999997</v>
      </c>
      <c r="H79" s="706">
        <v>8.1397515550000001</v>
      </c>
      <c r="I79" s="706">
        <v>8.1327771420000001</v>
      </c>
      <c r="J79" s="706">
        <v>8.0057906009999993</v>
      </c>
      <c r="K79" s="706">
        <v>7.9758858379999999</v>
      </c>
      <c r="L79" s="706">
        <v>7.8063424899999996</v>
      </c>
    </row>
    <row r="80" spans="1:12" x14ac:dyDescent="0.25">
      <c r="A80" s="86" t="s">
        <v>156</v>
      </c>
      <c r="B80" s="706">
        <v>0.43656587299999999</v>
      </c>
      <c r="C80" s="706">
        <v>0.43246517200000001</v>
      </c>
      <c r="D80" s="706">
        <v>0.42741777600000003</v>
      </c>
      <c r="E80" s="706">
        <v>0.42977777499999997</v>
      </c>
      <c r="F80" s="706">
        <v>0.41557588299999998</v>
      </c>
      <c r="G80" s="706">
        <v>0.46100176599999998</v>
      </c>
      <c r="H80" s="706">
        <v>0.462950582</v>
      </c>
      <c r="I80" s="706">
        <v>0.45653349700000001</v>
      </c>
      <c r="J80" s="706">
        <v>0.45618283199999998</v>
      </c>
      <c r="K80" s="706">
        <v>0.45796498800000002</v>
      </c>
      <c r="L80" s="706">
        <v>0.46558506100000002</v>
      </c>
    </row>
    <row r="81" spans="1:12" x14ac:dyDescent="0.25">
      <c r="A81" s="86" t="s">
        <v>157</v>
      </c>
      <c r="B81" s="706">
        <v>2.356470522</v>
      </c>
      <c r="C81" s="706">
        <v>2.2616948030000001</v>
      </c>
      <c r="D81" s="706">
        <v>2.1803723129999999</v>
      </c>
      <c r="E81" s="706">
        <v>2.0692079909999999</v>
      </c>
      <c r="F81" s="706">
        <v>2.0480480210000001</v>
      </c>
      <c r="G81" s="706">
        <v>1.7693677050000001</v>
      </c>
      <c r="H81" s="706">
        <v>1.7582346680000001</v>
      </c>
      <c r="I81" s="706">
        <v>1.844812562</v>
      </c>
      <c r="J81" s="706">
        <v>1.8111876140000001</v>
      </c>
      <c r="K81" s="706">
        <v>1.7797929139999999</v>
      </c>
      <c r="L81" s="706">
        <v>1.7496468460000001</v>
      </c>
    </row>
    <row r="82" spans="1:12" x14ac:dyDescent="0.25">
      <c r="A82" s="193" t="s">
        <v>158</v>
      </c>
      <c r="B82" s="706">
        <v>3.8938352630000002</v>
      </c>
      <c r="C82" s="706">
        <v>4.2542370070000004</v>
      </c>
      <c r="D82" s="706">
        <v>4.5210835879999998</v>
      </c>
      <c r="E82" s="706">
        <v>4.5113930519999998</v>
      </c>
      <c r="F82" s="706">
        <v>4.7494014450000002</v>
      </c>
      <c r="G82" s="706">
        <v>5.3078485669999997</v>
      </c>
      <c r="H82" s="706">
        <v>4.8092827720000004</v>
      </c>
      <c r="I82" s="706">
        <v>4.5966164139999997</v>
      </c>
      <c r="J82" s="706">
        <v>4.675769614</v>
      </c>
      <c r="K82" s="706">
        <v>4.9814980760000003</v>
      </c>
      <c r="L82" s="706">
        <v>5.606350773</v>
      </c>
    </row>
    <row r="83" spans="1:12" x14ac:dyDescent="0.25">
      <c r="A83" s="80" t="s">
        <v>94</v>
      </c>
      <c r="B83" s="706">
        <v>0.34726078300000002</v>
      </c>
      <c r="C83" s="706">
        <v>0.42831560899999999</v>
      </c>
      <c r="D83" s="706">
        <v>0.45425411599999999</v>
      </c>
      <c r="E83" s="706">
        <v>0.430220151</v>
      </c>
      <c r="F83" s="706">
        <v>0.46101519000000002</v>
      </c>
      <c r="G83" s="706">
        <v>0.59316985300000002</v>
      </c>
      <c r="H83" s="706">
        <v>0.434893737</v>
      </c>
      <c r="I83" s="706">
        <v>0.46508005899999999</v>
      </c>
      <c r="J83" s="706">
        <v>0.43237781800000002</v>
      </c>
      <c r="K83" s="706">
        <v>0.41848628399999999</v>
      </c>
      <c r="L83" s="706">
        <v>0.44879957100000001</v>
      </c>
    </row>
    <row r="84" spans="1:12" x14ac:dyDescent="0.25">
      <c r="A84" s="97" t="s">
        <v>159</v>
      </c>
      <c r="B84" s="706">
        <v>2.488678927</v>
      </c>
      <c r="C84" s="706">
        <v>2.4060587419999999</v>
      </c>
      <c r="D84" s="706">
        <v>2.568499643</v>
      </c>
      <c r="E84" s="706">
        <v>2.3944253799999999</v>
      </c>
      <c r="F84" s="706">
        <v>2.4899689719999998</v>
      </c>
      <c r="G84" s="706">
        <v>2.3626935809999998</v>
      </c>
      <c r="H84" s="706">
        <v>2.1744697660000001</v>
      </c>
      <c r="I84" s="706">
        <v>1.983012174</v>
      </c>
      <c r="J84" s="706">
        <v>1.855083085</v>
      </c>
      <c r="K84" s="706">
        <v>1.9935414140000001</v>
      </c>
      <c r="L84" s="706">
        <v>2.0662888640000001</v>
      </c>
    </row>
    <row r="85" spans="1:12" x14ac:dyDescent="0.25">
      <c r="A85" s="196" t="s">
        <v>160</v>
      </c>
      <c r="B85" s="707">
        <v>7.6054186479999997</v>
      </c>
      <c r="C85" s="707">
        <v>6.8562976579999999</v>
      </c>
      <c r="D85" s="707">
        <v>6.6964219849999997</v>
      </c>
      <c r="E85" s="707">
        <v>6.4855893800000004</v>
      </c>
      <c r="F85" s="707">
        <v>7.7715917049999996</v>
      </c>
      <c r="G85" s="707">
        <v>7.8103186019999997</v>
      </c>
      <c r="H85" s="707">
        <v>7.7830076330000004</v>
      </c>
      <c r="I85" s="707">
        <v>9.1386078249999994</v>
      </c>
      <c r="J85" s="707">
        <v>7.8529470339999996</v>
      </c>
      <c r="K85" s="707">
        <v>11.326342958</v>
      </c>
      <c r="L85" s="707">
        <v>11.924848323999999</v>
      </c>
    </row>
    <row r="86" spans="1:12" x14ac:dyDescent="0.25">
      <c r="A86" s="197" t="s">
        <v>161</v>
      </c>
      <c r="B86" s="708">
        <v>4.4474213120000003</v>
      </c>
      <c r="C86" s="708">
        <v>4.0793856100000001</v>
      </c>
      <c r="D86" s="708">
        <v>3.8077195320000001</v>
      </c>
      <c r="E86" s="708">
        <v>3.4864035489999998</v>
      </c>
      <c r="F86" s="708">
        <v>4.6036351959999999</v>
      </c>
      <c r="G86" s="708">
        <v>4.5083929239999998</v>
      </c>
      <c r="H86" s="708">
        <v>4.5565050610000002</v>
      </c>
      <c r="I86" s="708">
        <v>5.7431583970000002</v>
      </c>
      <c r="J86" s="708">
        <v>4.5725806159999998</v>
      </c>
      <c r="K86" s="708">
        <v>7.8067163070000003</v>
      </c>
      <c r="L86" s="708">
        <v>8.6050612649999998</v>
      </c>
    </row>
    <row r="87" spans="1:12" ht="25.5" x14ac:dyDescent="0.25">
      <c r="A87" s="199" t="s">
        <v>162</v>
      </c>
      <c r="B87" s="705">
        <v>11.489332425000001</v>
      </c>
      <c r="C87" s="705">
        <v>11.201952211</v>
      </c>
      <c r="D87" s="705">
        <v>10.824806175999999</v>
      </c>
      <c r="E87" s="705">
        <v>9.7716662840000001</v>
      </c>
      <c r="F87" s="705">
        <v>9.1181390950000001</v>
      </c>
      <c r="G87" s="705">
        <v>9.0209425410000001</v>
      </c>
      <c r="H87" s="705">
        <v>9.2792336720000002</v>
      </c>
      <c r="I87" s="705">
        <v>10.310968151000001</v>
      </c>
      <c r="J87" s="705">
        <v>10.409473007000001</v>
      </c>
      <c r="K87" s="705">
        <v>11.389296166999999</v>
      </c>
      <c r="L87" s="705">
        <v>12.244722702000001</v>
      </c>
    </row>
    <row r="88" spans="1:12" x14ac:dyDescent="0.25">
      <c r="A88" s="97" t="s">
        <v>109</v>
      </c>
      <c r="B88" s="706">
        <v>6.5948274869999999</v>
      </c>
      <c r="C88" s="706">
        <v>6.589111902</v>
      </c>
      <c r="D88" s="706">
        <v>6.3916251109999997</v>
      </c>
      <c r="E88" s="706">
        <v>5.7794699019999998</v>
      </c>
      <c r="F88" s="706">
        <v>5.5150816560000004</v>
      </c>
      <c r="G88" s="706">
        <v>5.4205056909999998</v>
      </c>
      <c r="H88" s="706">
        <v>5.7734295099999997</v>
      </c>
      <c r="I88" s="706">
        <v>6.4078527479999998</v>
      </c>
      <c r="J88" s="706">
        <v>6.5049186280000004</v>
      </c>
      <c r="K88" s="706">
        <v>7.3851203889999999</v>
      </c>
      <c r="L88" s="706">
        <v>7.9910687920000001</v>
      </c>
    </row>
    <row r="89" spans="1:12" x14ac:dyDescent="0.25">
      <c r="A89" s="97" t="s">
        <v>163</v>
      </c>
      <c r="B89" s="706">
        <v>4.5105125959999999</v>
      </c>
      <c r="C89" s="706">
        <v>4.3521425269999998</v>
      </c>
      <c r="D89" s="706">
        <v>4.1707155560000002</v>
      </c>
      <c r="E89" s="706">
        <v>3.739350398</v>
      </c>
      <c r="F89" s="706">
        <v>3.3887420389999998</v>
      </c>
      <c r="G89" s="706">
        <v>3.404286028</v>
      </c>
      <c r="H89" s="706">
        <v>3.2849073010000001</v>
      </c>
      <c r="I89" s="706">
        <v>3.6811121519999999</v>
      </c>
      <c r="J89" s="706">
        <v>3.6362101569999998</v>
      </c>
      <c r="K89" s="706">
        <v>3.73373365</v>
      </c>
      <c r="L89" s="706">
        <v>3.9301349060000002</v>
      </c>
    </row>
    <row r="90" spans="1:12" x14ac:dyDescent="0.25">
      <c r="A90" s="97" t="s">
        <v>205</v>
      </c>
      <c r="B90" s="706">
        <v>0.38399234100000001</v>
      </c>
      <c r="C90" s="706">
        <v>0.26069778199999999</v>
      </c>
      <c r="D90" s="706">
        <v>0.26246550800000001</v>
      </c>
      <c r="E90" s="706">
        <v>0.252845983</v>
      </c>
      <c r="F90" s="706">
        <v>0.21431539899999999</v>
      </c>
      <c r="G90" s="706">
        <v>0.196150822</v>
      </c>
      <c r="H90" s="706">
        <v>0.22089686</v>
      </c>
      <c r="I90" s="706">
        <v>0.22200325100000001</v>
      </c>
      <c r="J90" s="706">
        <v>0.26834422099999999</v>
      </c>
      <c r="K90" s="706">
        <v>0.27044212699999998</v>
      </c>
      <c r="L90" s="706">
        <v>0.323519002</v>
      </c>
    </row>
    <row r="91" spans="1:12" x14ac:dyDescent="0.25">
      <c r="A91" s="199" t="s">
        <v>165</v>
      </c>
      <c r="B91" s="705">
        <v>3.0590110799999999</v>
      </c>
      <c r="C91" s="705">
        <v>3.084141834</v>
      </c>
      <c r="D91" s="705">
        <v>2.9961194099999999</v>
      </c>
      <c r="E91" s="705">
        <v>3.015734181</v>
      </c>
      <c r="F91" s="705">
        <v>2.592824523</v>
      </c>
      <c r="G91" s="705">
        <v>2.4364799829999999</v>
      </c>
      <c r="H91" s="705">
        <v>2.4850864559999999</v>
      </c>
      <c r="I91" s="705">
        <v>2.531365283</v>
      </c>
      <c r="J91" s="705">
        <v>2.4434904880000001</v>
      </c>
      <c r="K91" s="705">
        <v>2.6268272439999998</v>
      </c>
      <c r="L91" s="705">
        <v>2.8574301370000001</v>
      </c>
    </row>
    <row r="92" spans="1:12" x14ac:dyDescent="0.25">
      <c r="A92" s="97" t="s">
        <v>124</v>
      </c>
      <c r="B92" s="706">
        <v>1.011082362</v>
      </c>
      <c r="C92" s="706">
        <v>0.95787414599999998</v>
      </c>
      <c r="D92" s="706">
        <v>0.98403540099999998</v>
      </c>
      <c r="E92" s="706">
        <v>0.94371805099999995</v>
      </c>
      <c r="F92" s="706">
        <v>0.884638959</v>
      </c>
      <c r="G92" s="706">
        <v>0.83434857299999998</v>
      </c>
      <c r="H92" s="706">
        <v>0.84010630900000005</v>
      </c>
      <c r="I92" s="706">
        <v>0.88541745599999999</v>
      </c>
      <c r="J92" s="706">
        <v>0.97848680499999996</v>
      </c>
      <c r="K92" s="706">
        <v>1.003607524</v>
      </c>
      <c r="L92" s="706">
        <v>1.0709381</v>
      </c>
    </row>
    <row r="93" spans="1:12" x14ac:dyDescent="0.25">
      <c r="A93" s="97" t="s">
        <v>206</v>
      </c>
      <c r="B93" s="706">
        <v>1.557892767</v>
      </c>
      <c r="C93" s="706">
        <v>1.6243097070000001</v>
      </c>
      <c r="D93" s="706">
        <v>1.5475082739999999</v>
      </c>
      <c r="E93" s="706">
        <v>1.3777039090000001</v>
      </c>
      <c r="F93" s="706">
        <v>1.224393751</v>
      </c>
      <c r="G93" s="706">
        <v>1.203958989</v>
      </c>
      <c r="H93" s="706">
        <v>1.2113036660000001</v>
      </c>
      <c r="I93" s="706">
        <v>1.2209364579999999</v>
      </c>
      <c r="J93" s="706">
        <v>1.1327833869999999</v>
      </c>
      <c r="K93" s="706">
        <v>1.2260347140000001</v>
      </c>
      <c r="L93" s="706">
        <v>1.421281214</v>
      </c>
    </row>
    <row r="94" spans="1:12" x14ac:dyDescent="0.25">
      <c r="A94" s="97" t="s">
        <v>167</v>
      </c>
      <c r="B94" s="706">
        <v>0.49003595</v>
      </c>
      <c r="C94" s="706">
        <v>0.50195798000000003</v>
      </c>
      <c r="D94" s="706">
        <v>0.46457573400000002</v>
      </c>
      <c r="E94" s="706">
        <v>0.69431222100000001</v>
      </c>
      <c r="F94" s="706">
        <v>0.48379181199999999</v>
      </c>
      <c r="G94" s="706">
        <v>0.39817242000000003</v>
      </c>
      <c r="H94" s="706">
        <v>0.433676479</v>
      </c>
      <c r="I94" s="706">
        <v>0.425011368</v>
      </c>
      <c r="J94" s="706">
        <v>0.33222029400000003</v>
      </c>
      <c r="K94" s="706">
        <v>0.39718500600000001</v>
      </c>
      <c r="L94" s="706">
        <v>0.36521082199999999</v>
      </c>
    </row>
    <row r="95" spans="1:12" x14ac:dyDescent="0.25">
      <c r="A95" s="196" t="s">
        <v>168</v>
      </c>
      <c r="B95" s="710">
        <v>67.688035088999996</v>
      </c>
      <c r="C95" s="710">
        <v>68.898445674000001</v>
      </c>
      <c r="D95" s="710">
        <v>70.119802538000002</v>
      </c>
      <c r="E95" s="710">
        <v>68.919539141000001</v>
      </c>
      <c r="F95" s="710">
        <v>67.426447060000001</v>
      </c>
      <c r="G95" s="710">
        <v>67.207500944000003</v>
      </c>
      <c r="H95" s="710">
        <v>66.559123669000002</v>
      </c>
      <c r="I95" s="710">
        <v>66.319862623999995</v>
      </c>
      <c r="J95" s="710">
        <v>67.440705433999995</v>
      </c>
      <c r="K95" s="710">
        <v>69.223349937999998</v>
      </c>
      <c r="L95" s="710">
        <v>71.747340751999999</v>
      </c>
    </row>
    <row r="96" spans="1:12" x14ac:dyDescent="0.25">
      <c r="A96" s="199" t="s">
        <v>169</v>
      </c>
      <c r="B96" s="711">
        <v>66.863132393000001</v>
      </c>
      <c r="C96" s="711">
        <v>67.636932955000006</v>
      </c>
      <c r="D96" s="711">
        <v>68.987537756999998</v>
      </c>
      <c r="E96" s="711">
        <v>68.649196419000006</v>
      </c>
      <c r="F96" s="711">
        <v>68.672724192999993</v>
      </c>
      <c r="G96" s="711">
        <v>68.433356988</v>
      </c>
      <c r="H96" s="711">
        <v>67.547984084999996</v>
      </c>
      <c r="I96" s="711">
        <v>67.678867581000006</v>
      </c>
      <c r="J96" s="711">
        <v>67.327669948999997</v>
      </c>
      <c r="K96" s="711">
        <v>71.787223972999996</v>
      </c>
      <c r="L96" s="711">
        <v>74.284896512000003</v>
      </c>
    </row>
    <row r="97" spans="1:12" x14ac:dyDescent="0.25">
      <c r="A97" s="197" t="s">
        <v>170</v>
      </c>
      <c r="B97" s="712">
        <v>-0.82490269500000002</v>
      </c>
      <c r="C97" s="712">
        <v>-1.2615127189999999</v>
      </c>
      <c r="D97" s="712">
        <v>-1.1322647809999999</v>
      </c>
      <c r="E97" s="712">
        <v>-0.27034272100000001</v>
      </c>
      <c r="F97" s="712">
        <v>1.246277133</v>
      </c>
      <c r="G97" s="712">
        <v>1.2258560439999999</v>
      </c>
      <c r="H97" s="712">
        <v>0.98886041599999996</v>
      </c>
      <c r="I97" s="712">
        <v>1.359004957</v>
      </c>
      <c r="J97" s="712">
        <v>-0.11303548400000001</v>
      </c>
      <c r="K97" s="712">
        <v>2.563874035</v>
      </c>
      <c r="L97" s="712">
        <v>2.537555759</v>
      </c>
    </row>
    <row r="98" spans="1:12" x14ac:dyDescent="0.25">
      <c r="A98" s="200" t="s">
        <v>171</v>
      </c>
      <c r="B98" s="706">
        <v>3.1579973350000001</v>
      </c>
      <c r="C98" s="706">
        <v>2.7769120470000002</v>
      </c>
      <c r="D98" s="706">
        <v>2.888702452</v>
      </c>
      <c r="E98" s="706">
        <v>2.9991858310000001</v>
      </c>
      <c r="F98" s="706">
        <v>3.1679565090000001</v>
      </c>
      <c r="G98" s="706">
        <v>3.3019256769999998</v>
      </c>
      <c r="H98" s="706">
        <v>3.2265025710000002</v>
      </c>
      <c r="I98" s="706">
        <v>3.395449428</v>
      </c>
      <c r="J98" s="706">
        <v>3.2803664179999998</v>
      </c>
      <c r="K98" s="706">
        <v>3.5196266509999998</v>
      </c>
      <c r="L98" s="706">
        <v>3.3197870589999998</v>
      </c>
    </row>
    <row r="99" spans="1:12" x14ac:dyDescent="0.25">
      <c r="A99" s="97" t="s">
        <v>172</v>
      </c>
      <c r="B99" s="706">
        <v>3.884329267</v>
      </c>
      <c r="C99" s="706">
        <v>3.7472622200000001</v>
      </c>
      <c r="D99" s="706">
        <v>3.8779151019999998</v>
      </c>
      <c r="E99" s="706">
        <v>3.6262174150000002</v>
      </c>
      <c r="F99" s="706">
        <v>2.8291800249999999</v>
      </c>
      <c r="G99" s="706">
        <v>2.498997642</v>
      </c>
      <c r="H99" s="706">
        <v>2.494007533</v>
      </c>
      <c r="I99" s="706">
        <v>2.4390906960000001</v>
      </c>
      <c r="J99" s="706">
        <v>4.2035368609999999</v>
      </c>
      <c r="K99" s="706">
        <v>2.8907436569999998</v>
      </c>
      <c r="L99" s="706">
        <v>2.3791583369999998</v>
      </c>
    </row>
    <row r="100" spans="1:12" x14ac:dyDescent="0.25">
      <c r="A100" s="97" t="s">
        <v>207</v>
      </c>
      <c r="B100" s="706">
        <v>0.72633193100000004</v>
      </c>
      <c r="C100" s="706">
        <v>0.97035017199999996</v>
      </c>
      <c r="D100" s="706">
        <v>0.98921264900000005</v>
      </c>
      <c r="E100" s="706">
        <v>0.62703158400000003</v>
      </c>
      <c r="F100" s="706">
        <v>-0.33877648300000002</v>
      </c>
      <c r="G100" s="706">
        <v>-0.80292803499999998</v>
      </c>
      <c r="H100" s="706">
        <v>-0.73249503699999996</v>
      </c>
      <c r="I100" s="706">
        <v>-0.95635873100000002</v>
      </c>
      <c r="J100" s="706">
        <v>0.92317044199999998</v>
      </c>
      <c r="K100" s="706">
        <v>-0.62888299299999995</v>
      </c>
      <c r="L100" s="706">
        <v>-0.94062872200000003</v>
      </c>
    </row>
    <row r="101" spans="1:12" x14ac:dyDescent="0.25">
      <c r="A101" s="196" t="s">
        <v>174</v>
      </c>
      <c r="B101" s="710">
        <v>70.846032424000001</v>
      </c>
      <c r="C101" s="710">
        <v>71.675357722000001</v>
      </c>
      <c r="D101" s="710">
        <v>73.008504990999995</v>
      </c>
      <c r="E101" s="710">
        <v>71.918724972000007</v>
      </c>
      <c r="F101" s="710">
        <v>70.594403568999994</v>
      </c>
      <c r="G101" s="710">
        <v>70.509426621000003</v>
      </c>
      <c r="H101" s="710">
        <v>69.785626239999999</v>
      </c>
      <c r="I101" s="710">
        <v>69.715312053000005</v>
      </c>
      <c r="J101" s="710">
        <v>70.721071852999998</v>
      </c>
      <c r="K101" s="710">
        <v>72.742976588999994</v>
      </c>
      <c r="L101" s="710">
        <v>75.067127811999995</v>
      </c>
    </row>
    <row r="102" spans="1:12" x14ac:dyDescent="0.25">
      <c r="A102" s="199" t="s">
        <v>175</v>
      </c>
      <c r="B102" s="711">
        <v>70.747461659999999</v>
      </c>
      <c r="C102" s="711">
        <v>71.384195176000006</v>
      </c>
      <c r="D102" s="711">
        <v>72.865452859000001</v>
      </c>
      <c r="E102" s="711">
        <v>72.275413834000005</v>
      </c>
      <c r="F102" s="711">
        <v>71.501904218999996</v>
      </c>
      <c r="G102" s="711">
        <v>70.932354630000006</v>
      </c>
      <c r="H102" s="711">
        <v>70.041991619000001</v>
      </c>
      <c r="I102" s="711">
        <v>70.117958278000003</v>
      </c>
      <c r="J102" s="711">
        <v>71.53120681</v>
      </c>
      <c r="K102" s="711">
        <v>74.677967631000001</v>
      </c>
      <c r="L102" s="711">
        <v>76.664054849999999</v>
      </c>
    </row>
    <row r="103" spans="1:12" x14ac:dyDescent="0.25">
      <c r="A103" s="115" t="s">
        <v>176</v>
      </c>
      <c r="B103" s="708">
        <v>-9.8570764000000005E-2</v>
      </c>
      <c r="C103" s="708">
        <v>-0.29116254600000002</v>
      </c>
      <c r="D103" s="708">
        <v>-0.143052131</v>
      </c>
      <c r="E103" s="708">
        <v>0.356688862</v>
      </c>
      <c r="F103" s="708">
        <v>0.90750064900000005</v>
      </c>
      <c r="G103" s="708">
        <v>0.42292800800000002</v>
      </c>
      <c r="H103" s="708">
        <v>0.25636537799999998</v>
      </c>
      <c r="I103" s="708">
        <v>0.40264622500000002</v>
      </c>
      <c r="J103" s="708">
        <v>0.81013495700000004</v>
      </c>
      <c r="K103" s="708">
        <v>1.934991041</v>
      </c>
      <c r="L103" s="708">
        <v>1.5969270369999999</v>
      </c>
    </row>
    <row r="104" spans="1:12" x14ac:dyDescent="0.25">
      <c r="A104" s="128" t="s">
        <v>634</v>
      </c>
      <c r="B104" s="705">
        <v>31.188278257</v>
      </c>
      <c r="C104" s="705">
        <v>32.295821060999998</v>
      </c>
      <c r="D104" s="705">
        <v>33.635101691999999</v>
      </c>
      <c r="E104" s="705">
        <v>34.063583225999999</v>
      </c>
      <c r="F104" s="705">
        <v>33.678111438000002</v>
      </c>
      <c r="G104" s="705">
        <v>33.007745970000002</v>
      </c>
      <c r="H104" s="705">
        <v>32.218833494000002</v>
      </c>
      <c r="I104" s="705">
        <v>31.398977112000001</v>
      </c>
      <c r="J104" s="705">
        <v>32.402656436000001</v>
      </c>
      <c r="K104" s="705">
        <v>31.778376278</v>
      </c>
      <c r="L104" s="705">
        <v>30.811017755000002</v>
      </c>
    </row>
    <row r="105" spans="1:12" x14ac:dyDescent="0.25">
      <c r="A105" s="199"/>
      <c r="B105" s="705"/>
      <c r="C105" s="705"/>
      <c r="D105" s="705"/>
      <c r="E105" s="705"/>
      <c r="F105" s="705"/>
      <c r="G105" s="705"/>
      <c r="H105" s="705"/>
      <c r="I105" s="705"/>
      <c r="J105" s="705"/>
      <c r="K105" s="705"/>
      <c r="L105" s="705"/>
    </row>
    <row r="106" spans="1:12" x14ac:dyDescent="0.25">
      <c r="A106" s="97" t="s">
        <v>178</v>
      </c>
      <c r="B106" s="113">
        <v>0.11919948886702411</v>
      </c>
      <c r="C106" s="113">
        <v>0.10621225726937689</v>
      </c>
      <c r="D106" s="113">
        <v>0.10147413334546736</v>
      </c>
      <c r="E106" s="113">
        <v>9.8815286577154451E-2</v>
      </c>
      <c r="F106" s="113">
        <v>0.11760901187518404</v>
      </c>
      <c r="G106" s="113">
        <v>0.11834376044076488</v>
      </c>
      <c r="H106" s="113">
        <v>0.11962282524488946</v>
      </c>
      <c r="I106" s="113">
        <v>0.14027564377215657</v>
      </c>
      <c r="J106" s="113">
        <v>0.12103022800373361</v>
      </c>
      <c r="K106" s="113">
        <v>0.16376920164847308</v>
      </c>
      <c r="L106" s="113">
        <v>0.16695045938481953</v>
      </c>
    </row>
    <row r="107" spans="1:12" x14ac:dyDescent="0.25">
      <c r="A107" s="97" t="s">
        <v>179</v>
      </c>
      <c r="B107" s="113">
        <v>6.9704295279802694E-2</v>
      </c>
      <c r="C107" s="113">
        <v>6.3194565860885205E-2</v>
      </c>
      <c r="D107" s="113">
        <v>5.7700222655891746E-2</v>
      </c>
      <c r="E107" s="113">
        <v>5.3119299670810076E-2</v>
      </c>
      <c r="F107" s="113">
        <v>6.966770862229428E-2</v>
      </c>
      <c r="G107" s="113">
        <v>6.8312216102691517E-2</v>
      </c>
      <c r="H107" s="113">
        <v>7.0032310687759211E-2</v>
      </c>
      <c r="I107" s="113">
        <v>8.8156233077508361E-2</v>
      </c>
      <c r="J107" s="113">
        <v>7.0472966661286746E-2</v>
      </c>
      <c r="K107" s="113">
        <v>0.11287841996612674</v>
      </c>
      <c r="L107" s="113">
        <v>0.12047272151335636</v>
      </c>
    </row>
    <row r="108" spans="1:12" x14ac:dyDescent="0.25">
      <c r="A108" s="97" t="s">
        <v>180</v>
      </c>
      <c r="B108" s="113">
        <v>0.48881291075995503</v>
      </c>
      <c r="C108" s="113">
        <v>0.50030092425381867</v>
      </c>
      <c r="D108" s="113">
        <v>0.50968902524776638</v>
      </c>
      <c r="E108" s="113">
        <v>0.5189972015036729</v>
      </c>
      <c r="F108" s="113">
        <v>0.50965742390934232</v>
      </c>
      <c r="G108" s="113">
        <v>0.5001410289156476</v>
      </c>
      <c r="H108" s="113">
        <v>0.49519518294001308</v>
      </c>
      <c r="I108" s="113">
        <v>0.48196747387756617</v>
      </c>
      <c r="J108" s="113">
        <v>0.4993922510105302</v>
      </c>
      <c r="K108" s="113">
        <v>0.45948805647430369</v>
      </c>
      <c r="L108" s="113">
        <v>0.43136092204698484</v>
      </c>
    </row>
    <row r="109" spans="1:12" x14ac:dyDescent="0.25">
      <c r="A109" s="115" t="s">
        <v>181</v>
      </c>
      <c r="B109" s="116">
        <v>4.1007970370180207</v>
      </c>
      <c r="C109" s="116">
        <v>4.710387832027231</v>
      </c>
      <c r="D109" s="116">
        <v>5.0228467930101628</v>
      </c>
      <c r="E109" s="116">
        <v>5.2521954798809656</v>
      </c>
      <c r="F109" s="116">
        <v>4.3334895496803512</v>
      </c>
      <c r="G109" s="116">
        <v>4.2261715113065499</v>
      </c>
      <c r="H109" s="116">
        <v>4.1396379154752401</v>
      </c>
      <c r="I109" s="116">
        <v>3.435860003326054</v>
      </c>
      <c r="J109" s="116">
        <v>4.1261778916513707</v>
      </c>
      <c r="K109" s="116">
        <v>2.8057049301649797</v>
      </c>
      <c r="L109" s="116">
        <v>2.5837660084103224</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workbookViewId="0">
      <pane xSplit="1" ySplit="5" topLeftCell="B31" activePane="bottomRight" state="frozen"/>
      <selection pane="topRight" activeCell="B1" sqref="B1"/>
      <selection pane="bottomLeft" activeCell="A6" sqref="A6"/>
      <selection pane="bottomRight" activeCell="H37" sqref="H37"/>
    </sheetView>
  </sheetViews>
  <sheetFormatPr baseColWidth="10" defaultColWidth="11.42578125" defaultRowHeight="12.75" x14ac:dyDescent="0.2"/>
  <cols>
    <col min="1" max="1" width="52.85546875" style="2" customWidth="1"/>
    <col min="2" max="2" width="9.5703125" style="2" customWidth="1"/>
    <col min="3" max="3" width="11.85546875" style="2" customWidth="1"/>
    <col min="4" max="4" width="9.5703125" style="2" customWidth="1"/>
    <col min="5" max="5" width="10.5703125" style="2" customWidth="1"/>
    <col min="6" max="6" width="9.5703125" style="2" customWidth="1"/>
    <col min="7" max="7" width="11.140625" style="2" customWidth="1"/>
    <col min="8" max="8" width="9.5703125" style="2" customWidth="1"/>
    <col min="9" max="16384" width="11.42578125" style="2"/>
  </cols>
  <sheetData>
    <row r="1" spans="1:10" ht="18" x14ac:dyDescent="0.25">
      <c r="A1" s="121" t="s">
        <v>213</v>
      </c>
      <c r="B1" s="176"/>
      <c r="C1" s="176"/>
      <c r="D1" s="176"/>
      <c r="E1" s="176"/>
      <c r="F1" s="176"/>
      <c r="G1" s="176"/>
      <c r="H1" s="176"/>
    </row>
    <row r="2" spans="1:10" x14ac:dyDescent="0.2">
      <c r="A2" s="177"/>
      <c r="B2" s="178"/>
      <c r="C2" s="178"/>
      <c r="D2" s="178"/>
      <c r="E2" s="129"/>
      <c r="F2" s="129"/>
      <c r="G2" s="129"/>
      <c r="H2" s="129"/>
    </row>
    <row r="3" spans="1:10" ht="18.75" x14ac:dyDescent="0.25">
      <c r="A3" s="180" t="s">
        <v>214</v>
      </c>
      <c r="B3" s="178"/>
      <c r="C3" s="178"/>
      <c r="D3" s="178"/>
      <c r="E3" s="129"/>
      <c r="F3" s="129"/>
      <c r="G3" s="129"/>
      <c r="H3" s="129"/>
    </row>
    <row r="4" spans="1:10" x14ac:dyDescent="0.2">
      <c r="A4" s="69" t="s">
        <v>143</v>
      </c>
      <c r="B4" s="181"/>
      <c r="C4" s="178"/>
      <c r="D4" s="181"/>
      <c r="E4" s="178"/>
      <c r="F4" s="181"/>
      <c r="G4" s="1704" t="s">
        <v>144</v>
      </c>
      <c r="H4" s="1704"/>
    </row>
    <row r="5" spans="1:10" ht="46.15" customHeight="1" x14ac:dyDescent="0.2">
      <c r="A5" s="70" t="s">
        <v>145</v>
      </c>
      <c r="B5" s="182">
        <v>2019</v>
      </c>
      <c r="C5" s="72" t="s">
        <v>146</v>
      </c>
      <c r="D5" s="182">
        <v>2020</v>
      </c>
      <c r="E5" s="72" t="s">
        <v>2041</v>
      </c>
      <c r="F5" s="182">
        <v>2021</v>
      </c>
      <c r="G5" s="72" t="s">
        <v>2035</v>
      </c>
      <c r="H5" s="182">
        <v>2022</v>
      </c>
    </row>
    <row r="6" spans="1:10" s="124" customFormat="1" ht="15" customHeight="1" x14ac:dyDescent="0.2">
      <c r="A6" s="183" t="s">
        <v>148</v>
      </c>
      <c r="B6" s="184">
        <v>22.537411261999999</v>
      </c>
      <c r="C6" s="185">
        <v>-3.2291864382272273E-2</v>
      </c>
      <c r="D6" s="184">
        <v>21.809636233999999</v>
      </c>
      <c r="E6" s="185">
        <v>3.4536028291282328E-2</v>
      </c>
      <c r="F6" s="184">
        <v>22.562854448</v>
      </c>
      <c r="G6" s="185">
        <v>2.9961358991965836E-2</v>
      </c>
      <c r="H6" s="184">
        <v>23.238868230000001</v>
      </c>
    </row>
    <row r="7" spans="1:10" s="124" customFormat="1" ht="15" customHeight="1" x14ac:dyDescent="0.2">
      <c r="A7" s="80" t="s">
        <v>35</v>
      </c>
      <c r="B7" s="81">
        <v>3.722077654</v>
      </c>
      <c r="C7" s="82">
        <v>2.931084360444669E-2</v>
      </c>
      <c r="D7" s="81">
        <v>3.8311748900000002</v>
      </c>
      <c r="E7" s="82">
        <v>8.3696209180364578E-2</v>
      </c>
      <c r="F7" s="81">
        <v>4.1518297049999999</v>
      </c>
      <c r="G7" s="82">
        <v>4.4326928144081901E-2</v>
      </c>
      <c r="H7" s="81">
        <v>4.3358675619999998</v>
      </c>
    </row>
    <row r="8" spans="1:10" s="124" customFormat="1" ht="15" customHeight="1" x14ac:dyDescent="0.2">
      <c r="A8" s="80" t="s">
        <v>37</v>
      </c>
      <c r="B8" s="81">
        <v>4.0465452380000002</v>
      </c>
      <c r="C8" s="82">
        <v>1.8687767108066522E-2</v>
      </c>
      <c r="D8" s="81">
        <v>4.1221661330000003</v>
      </c>
      <c r="E8" s="82">
        <v>3.7439617672003322E-2</v>
      </c>
      <c r="F8" s="81">
        <v>4.2764984569999998</v>
      </c>
      <c r="G8" s="82">
        <v>3.5438112634398999E-2</v>
      </c>
      <c r="H8" s="81">
        <v>4.4280494910000003</v>
      </c>
    </row>
    <row r="9" spans="1:10" s="124" customFormat="1" ht="15" customHeight="1" x14ac:dyDescent="0.2">
      <c r="A9" s="80" t="s">
        <v>149</v>
      </c>
      <c r="B9" s="81">
        <v>0.58654557500000004</v>
      </c>
      <c r="C9" s="82">
        <v>-3.7709864233482659E-2</v>
      </c>
      <c r="D9" s="81">
        <v>0.56442702099999997</v>
      </c>
      <c r="E9" s="82">
        <v>-7.4952258531223448E-3</v>
      </c>
      <c r="F9" s="81">
        <v>0.56019651299999995</v>
      </c>
      <c r="G9" s="82">
        <v>7.3642371993853928E-4</v>
      </c>
      <c r="H9" s="81">
        <v>0.56060905500000002</v>
      </c>
    </row>
    <row r="10" spans="1:10" ht="15" customHeight="1" x14ac:dyDescent="0.2">
      <c r="A10" s="80" t="s">
        <v>39</v>
      </c>
      <c r="B10" s="81">
        <v>13.957108754</v>
      </c>
      <c r="C10" s="82">
        <v>-7.4845603943626049E-2</v>
      </c>
      <c r="D10" s="81">
        <v>12.912480520000001</v>
      </c>
      <c r="E10" s="82">
        <v>3.5227103676591653E-3</v>
      </c>
      <c r="F10" s="81">
        <v>12.957967449</v>
      </c>
      <c r="G10" s="82">
        <v>4.1795917927066162E-2</v>
      </c>
      <c r="H10" s="81">
        <v>13.499557593</v>
      </c>
    </row>
    <row r="11" spans="1:10" s="124" customFormat="1" ht="15" customHeight="1" x14ac:dyDescent="0.2">
      <c r="A11" s="80" t="s">
        <v>150</v>
      </c>
      <c r="B11" s="81">
        <v>0.22513403800000001</v>
      </c>
      <c r="C11" s="82">
        <v>0.68516352023144544</v>
      </c>
      <c r="D11" s="81">
        <v>0.37938766800000001</v>
      </c>
      <c r="E11" s="82">
        <v>0.62462402968775455</v>
      </c>
      <c r="F11" s="81">
        <v>0.61636232199999996</v>
      </c>
      <c r="G11" s="82">
        <v>-0.32704431761161412</v>
      </c>
      <c r="H11" s="81">
        <v>0.41478452700000001</v>
      </c>
    </row>
    <row r="12" spans="1:10" ht="15" customHeight="1" x14ac:dyDescent="0.2">
      <c r="A12" s="186" t="s">
        <v>151</v>
      </c>
      <c r="B12" s="187">
        <v>28.980543073</v>
      </c>
      <c r="C12" s="188">
        <v>-7.3070361713576726E-2</v>
      </c>
      <c r="D12" s="187">
        <v>26.862924308</v>
      </c>
      <c r="E12" s="188">
        <v>5.4231675684175196E-2</v>
      </c>
      <c r="F12" s="187">
        <v>28.319745706999999</v>
      </c>
      <c r="G12" s="188">
        <v>4.0386726167434883E-2</v>
      </c>
      <c r="H12" s="187">
        <v>29.463487522000001</v>
      </c>
    </row>
    <row r="13" spans="1:10" ht="15" customHeight="1" x14ac:dyDescent="0.2">
      <c r="A13" s="189" t="s">
        <v>60</v>
      </c>
      <c r="B13" s="81">
        <v>24.434323921000001</v>
      </c>
      <c r="C13" s="82">
        <v>-9.7846845762129542E-2</v>
      </c>
      <c r="D13" s="81">
        <v>22.043502397000001</v>
      </c>
      <c r="E13" s="82">
        <v>2.6945757498174849E-2</v>
      </c>
      <c r="F13" s="81">
        <v>22.637481266999998</v>
      </c>
      <c r="G13" s="82">
        <v>5.5039827147921994E-2</v>
      </c>
      <c r="H13" s="81">
        <v>23.883444322999999</v>
      </c>
    </row>
    <row r="14" spans="1:10" ht="15" customHeight="1" x14ac:dyDescent="0.2">
      <c r="A14" s="86" t="s">
        <v>152</v>
      </c>
      <c r="B14" s="81">
        <v>8.5164229900000006</v>
      </c>
      <c r="C14" s="82">
        <v>2.6135941963117526E-2</v>
      </c>
      <c r="D14" s="81">
        <v>8.7390077270000006</v>
      </c>
      <c r="E14" s="82">
        <v>-1.1463673504999981</v>
      </c>
      <c r="F14" s="81">
        <v>-1.2791054070000001</v>
      </c>
      <c r="G14" s="82">
        <v>-7.6460036416685973E-2</v>
      </c>
      <c r="H14" s="81">
        <v>-1.1813049609999999</v>
      </c>
    </row>
    <row r="15" spans="1:10" ht="15" customHeight="1" x14ac:dyDescent="0.2">
      <c r="A15" s="86" t="s">
        <v>153</v>
      </c>
      <c r="B15" s="81">
        <v>15.91790093</v>
      </c>
      <c r="C15" s="82">
        <v>-0.16418033203577675</v>
      </c>
      <c r="D15" s="81">
        <v>13.30449467</v>
      </c>
      <c r="E15" s="82">
        <v>0.79763209856658168</v>
      </c>
      <c r="F15" s="81">
        <v>23.916586674000001</v>
      </c>
      <c r="G15" s="82">
        <v>4.8006959590441101E-2</v>
      </c>
      <c r="H15" s="81">
        <v>25.064749284000001</v>
      </c>
    </row>
    <row r="16" spans="1:10" ht="15" customHeight="1" x14ac:dyDescent="0.2">
      <c r="A16" s="207" t="s">
        <v>217</v>
      </c>
      <c r="B16" s="81">
        <v>4.2914789559999997</v>
      </c>
      <c r="C16" s="82">
        <v>-6.2038889559918875E-2</v>
      </c>
      <c r="D16" s="81">
        <v>4.0252403670000003</v>
      </c>
      <c r="E16" s="82">
        <v>2.6384202128816621</v>
      </c>
      <c r="F16" s="81">
        <v>14.645515913000001</v>
      </c>
      <c r="G16" s="82">
        <v>8.3192570493095142E-2</v>
      </c>
      <c r="H16" s="81">
        <v>15.863914028</v>
      </c>
      <c r="J16" s="160"/>
    </row>
    <row r="17" spans="1:8" ht="15" customHeight="1" x14ac:dyDescent="0.2">
      <c r="A17" s="208" t="s">
        <v>218</v>
      </c>
      <c r="B17" s="191">
        <v>2.2986395700000002</v>
      </c>
      <c r="C17" s="192">
        <v>-9.0205055070900042E-2</v>
      </c>
      <c r="D17" s="191">
        <v>2.0912906609999999</v>
      </c>
      <c r="E17" s="192">
        <v>3.4520029351386317E-2</v>
      </c>
      <c r="F17" s="191">
        <v>2.1634820760000002</v>
      </c>
      <c r="G17" s="192">
        <v>-0.12608208361232576</v>
      </c>
      <c r="H17" s="191">
        <v>1.890705748</v>
      </c>
    </row>
    <row r="18" spans="1:8" ht="15" customHeight="1" x14ac:dyDescent="0.2">
      <c r="A18" s="208" t="s">
        <v>210</v>
      </c>
      <c r="B18" s="191">
        <v>5.4560952550000001</v>
      </c>
      <c r="C18" s="192">
        <v>-7.7629009246467096E-2</v>
      </c>
      <c r="D18" s="191">
        <v>5.0325439860000003</v>
      </c>
      <c r="E18" s="192">
        <v>2.1688401592442563E-2</v>
      </c>
      <c r="F18" s="191">
        <v>5.1416918210000002</v>
      </c>
      <c r="G18" s="192">
        <v>3.6854455614406145E-2</v>
      </c>
      <c r="H18" s="191">
        <v>5.3311860739999997</v>
      </c>
    </row>
    <row r="19" spans="1:8" s="125" customFormat="1" ht="15" customHeight="1" x14ac:dyDescent="0.2">
      <c r="A19" s="204" t="s">
        <v>154</v>
      </c>
      <c r="B19" s="81">
        <v>1.8570384900000001</v>
      </c>
      <c r="C19" s="82">
        <v>3.9820085796929305E-2</v>
      </c>
      <c r="D19" s="81">
        <v>1.9309859220000001</v>
      </c>
      <c r="E19" s="82">
        <v>0.14221564273009757</v>
      </c>
      <c r="F19" s="81">
        <v>2.2056023260000002</v>
      </c>
      <c r="G19" s="82">
        <v>2.4242983592138279E-2</v>
      </c>
      <c r="H19" s="81">
        <v>2.2590727070000001</v>
      </c>
    </row>
    <row r="20" spans="1:8" s="125" customFormat="1" ht="15" customHeight="1" x14ac:dyDescent="0.2">
      <c r="A20" s="86" t="s">
        <v>155</v>
      </c>
      <c r="B20" s="81">
        <v>0.30438569999999998</v>
      </c>
      <c r="C20" s="82">
        <v>-1.4231384720110318E-3</v>
      </c>
      <c r="D20" s="81">
        <v>0.30395251699999998</v>
      </c>
      <c r="E20" s="82">
        <v>3.8070321358780745E-3</v>
      </c>
      <c r="F20" s="81">
        <v>0.305109674</v>
      </c>
      <c r="G20" s="82">
        <v>-2.3891671163465134E-3</v>
      </c>
      <c r="H20" s="81">
        <v>0.304380716</v>
      </c>
    </row>
    <row r="21" spans="1:8" ht="15" customHeight="1" x14ac:dyDescent="0.2">
      <c r="A21" s="86" t="s">
        <v>156</v>
      </c>
      <c r="B21" s="81">
        <v>0.87424120299999997</v>
      </c>
      <c r="C21" s="82">
        <v>0.14752702521617489</v>
      </c>
      <c r="D21" s="81">
        <v>1.0032154069999999</v>
      </c>
      <c r="E21" s="82">
        <v>2.3103451998719216E-2</v>
      </c>
      <c r="F21" s="81">
        <v>1.026393146</v>
      </c>
      <c r="G21" s="82">
        <v>7.993763434581691E-3</v>
      </c>
      <c r="H21" s="81">
        <v>1.0345978899999999</v>
      </c>
    </row>
    <row r="22" spans="1:8" ht="15" customHeight="1" x14ac:dyDescent="0.2">
      <c r="A22" s="86" t="s">
        <v>157</v>
      </c>
      <c r="B22" s="81">
        <v>0.67841158700000004</v>
      </c>
      <c r="C22" s="82">
        <v>-8.0472667398589159E-2</v>
      </c>
      <c r="D22" s="81">
        <v>0.62381799699999996</v>
      </c>
      <c r="E22" s="82">
        <v>0.40120918152991347</v>
      </c>
      <c r="F22" s="81">
        <v>0.874099505</v>
      </c>
      <c r="G22" s="82">
        <v>5.2619405155709398E-2</v>
      </c>
      <c r="H22" s="81">
        <v>0.920094101</v>
      </c>
    </row>
    <row r="23" spans="1:8" ht="15" customHeight="1" x14ac:dyDescent="0.2">
      <c r="A23" s="205" t="s">
        <v>158</v>
      </c>
      <c r="B23" s="81">
        <v>2.115400932</v>
      </c>
      <c r="C23" s="82">
        <v>0.10700222240423973</v>
      </c>
      <c r="D23" s="81">
        <v>2.3417535329999999</v>
      </c>
      <c r="E23" s="82">
        <v>0.14129330492612513</v>
      </c>
      <c r="F23" s="81">
        <v>2.6726276289999999</v>
      </c>
      <c r="G23" s="82">
        <v>3.678806913957855E-2</v>
      </c>
      <c r="H23" s="81">
        <v>2.7709484390000001</v>
      </c>
    </row>
    <row r="24" spans="1:8" s="124" customFormat="1" ht="15" customHeight="1" x14ac:dyDescent="0.2">
      <c r="A24" s="193" t="s">
        <v>94</v>
      </c>
      <c r="B24" s="194">
        <v>0.168363702</v>
      </c>
      <c r="C24" s="195">
        <v>-0.13348117042472729</v>
      </c>
      <c r="D24" s="194">
        <v>0.14589031799999999</v>
      </c>
      <c r="E24" s="195">
        <v>0.14565416191635139</v>
      </c>
      <c r="F24" s="194">
        <v>0.16713985000000001</v>
      </c>
      <c r="G24" s="195">
        <v>0.13744835238275011</v>
      </c>
      <c r="H24" s="194">
        <v>0.190112947</v>
      </c>
    </row>
    <row r="25" spans="1:8" ht="15" customHeight="1" x14ac:dyDescent="0.2">
      <c r="A25" s="80" t="s">
        <v>159</v>
      </c>
      <c r="B25" s="81">
        <v>0.40541602700000001</v>
      </c>
      <c r="C25" s="82">
        <v>-1.1405301448529026E-2</v>
      </c>
      <c r="D25" s="81">
        <v>0.40079213499999999</v>
      </c>
      <c r="E25" s="82">
        <v>0.58908965117292045</v>
      </c>
      <c r="F25" s="81">
        <v>0.63689463400000002</v>
      </c>
      <c r="G25" s="82">
        <v>-0.43490008427359428</v>
      </c>
      <c r="H25" s="81">
        <v>0.35990910399999998</v>
      </c>
    </row>
    <row r="26" spans="1:8" s="124" customFormat="1" ht="15" customHeight="1" x14ac:dyDescent="0.2">
      <c r="A26" s="196" t="s">
        <v>160</v>
      </c>
      <c r="B26" s="184">
        <v>6.4431318109999998</v>
      </c>
      <c r="C26" s="185">
        <v>-0.21570934411541876</v>
      </c>
      <c r="D26" s="184">
        <v>5.0532880740000001</v>
      </c>
      <c r="E26" s="185">
        <v>0.13923670562542334</v>
      </c>
      <c r="F26" s="184">
        <v>5.7568912579999996</v>
      </c>
      <c r="G26" s="185">
        <v>8.1246633476014907E-2</v>
      </c>
      <c r="H26" s="184">
        <v>6.2246192919999999</v>
      </c>
    </row>
    <row r="27" spans="1:8" s="124" customFormat="1" ht="15" customHeight="1" x14ac:dyDescent="0.2">
      <c r="A27" s="197" t="s">
        <v>161</v>
      </c>
      <c r="B27" s="168">
        <v>4.5510949690000002</v>
      </c>
      <c r="C27" s="198">
        <v>-0.41405113117515346</v>
      </c>
      <c r="D27" s="168">
        <v>2.6667089490000002</v>
      </c>
      <c r="E27" s="198">
        <v>0.50204722922688938</v>
      </c>
      <c r="F27" s="168">
        <v>4.0055227880000004</v>
      </c>
      <c r="G27" s="198">
        <v>2.9753983763879166E-2</v>
      </c>
      <c r="H27" s="168">
        <v>4.1247030479999998</v>
      </c>
    </row>
    <row r="28" spans="1:8" ht="15" customHeight="1" x14ac:dyDescent="0.2">
      <c r="A28" s="199" t="s">
        <v>162</v>
      </c>
      <c r="B28" s="187">
        <v>11.087845642</v>
      </c>
      <c r="C28" s="188">
        <v>0.14249207934635488</v>
      </c>
      <c r="D28" s="187">
        <v>12.667775822999999</v>
      </c>
      <c r="E28" s="188">
        <v>4.4103425084742964E-2</v>
      </c>
      <c r="F28" s="187">
        <v>13.226468125</v>
      </c>
      <c r="G28" s="188">
        <v>-1.002865880342485E-2</v>
      </c>
      <c r="H28" s="187">
        <v>13.093824389</v>
      </c>
    </row>
    <row r="29" spans="1:8" ht="15" customHeight="1" x14ac:dyDescent="0.2">
      <c r="A29" s="97" t="s">
        <v>109</v>
      </c>
      <c r="B29" s="81">
        <v>3.3825536270000001</v>
      </c>
      <c r="C29" s="82">
        <v>-4.17816415006389E-2</v>
      </c>
      <c r="D29" s="81">
        <v>3.241224984</v>
      </c>
      <c r="E29" s="82">
        <v>0.2006749535162784</v>
      </c>
      <c r="F29" s="81">
        <v>3.8916576570000001</v>
      </c>
      <c r="G29" s="82">
        <v>2.0561834326837669E-3</v>
      </c>
      <c r="H29" s="81">
        <v>3.8996596189999999</v>
      </c>
    </row>
    <row r="30" spans="1:8" s="124" customFormat="1" ht="15" customHeight="1" x14ac:dyDescent="0.2">
      <c r="A30" s="97" t="s">
        <v>163</v>
      </c>
      <c r="B30" s="81">
        <v>7.137316964</v>
      </c>
      <c r="C30" s="82">
        <v>0.19971120873426296</v>
      </c>
      <c r="D30" s="81">
        <v>8.5627191620000005</v>
      </c>
      <c r="E30" s="82">
        <v>7.6849482921299561E-3</v>
      </c>
      <c r="F30" s="81">
        <v>8.6285232159999996</v>
      </c>
      <c r="G30" s="82">
        <v>-3.2191412487010407E-3</v>
      </c>
      <c r="H30" s="81">
        <v>8.6007467809999998</v>
      </c>
    </row>
    <row r="31" spans="1:8" ht="15" customHeight="1" x14ac:dyDescent="0.2">
      <c r="A31" s="97" t="s">
        <v>205</v>
      </c>
      <c r="B31" s="81">
        <v>0.56797505000000004</v>
      </c>
      <c r="C31" s="82">
        <v>0.52089722251003812</v>
      </c>
      <c r="D31" s="81">
        <v>0.86383167599999999</v>
      </c>
      <c r="E31" s="82">
        <v>-0.18237861539126976</v>
      </c>
      <c r="F31" s="81">
        <v>0.706287251</v>
      </c>
      <c r="G31" s="82">
        <v>-0.15980645529165871</v>
      </c>
      <c r="H31" s="81">
        <v>0.59341798899999998</v>
      </c>
    </row>
    <row r="32" spans="1:8" ht="15" customHeight="1" x14ac:dyDescent="0.2">
      <c r="A32" s="199" t="s">
        <v>165</v>
      </c>
      <c r="B32" s="187">
        <v>4.6263251179999996</v>
      </c>
      <c r="C32" s="188">
        <v>0.13903062962381285</v>
      </c>
      <c r="D32" s="187">
        <v>5.269526012</v>
      </c>
      <c r="E32" s="188">
        <v>1.2011698747830479E-2</v>
      </c>
      <c r="F32" s="187">
        <v>5.3328219710000004</v>
      </c>
      <c r="G32" s="188">
        <v>3.9854880053336039E-3</v>
      </c>
      <c r="H32" s="187">
        <v>5.3540758689999999</v>
      </c>
    </row>
    <row r="33" spans="1:8" ht="15" customHeight="1" x14ac:dyDescent="0.2">
      <c r="A33" s="97" t="s">
        <v>124</v>
      </c>
      <c r="B33" s="81">
        <v>0.51270956700000003</v>
      </c>
      <c r="C33" s="82">
        <v>9.2287745432297896E-3</v>
      </c>
      <c r="D33" s="81">
        <v>0.51744124800000002</v>
      </c>
      <c r="E33" s="82">
        <v>0.10216833544742832</v>
      </c>
      <c r="F33" s="81">
        <v>0.57030735899999996</v>
      </c>
      <c r="G33" s="82">
        <v>5.5299852793938786E-2</v>
      </c>
      <c r="H33" s="81">
        <v>0.60184527200000004</v>
      </c>
    </row>
    <row r="34" spans="1:8" s="124" customFormat="1" ht="15" customHeight="1" x14ac:dyDescent="0.2">
      <c r="A34" s="97" t="s">
        <v>206</v>
      </c>
      <c r="B34" s="81">
        <v>3.6168560250000001</v>
      </c>
      <c r="C34" s="82">
        <v>0.15947096677700912</v>
      </c>
      <c r="D34" s="81">
        <v>4.1936395519999996</v>
      </c>
      <c r="E34" s="82">
        <v>2.6504810111063204E-3</v>
      </c>
      <c r="F34" s="81">
        <v>4.2047547139999999</v>
      </c>
      <c r="G34" s="82">
        <v>7.1260594346289619E-3</v>
      </c>
      <c r="H34" s="81">
        <v>4.2347180460000002</v>
      </c>
    </row>
    <row r="35" spans="1:8" ht="15" customHeight="1" x14ac:dyDescent="0.2">
      <c r="A35" s="97" t="s">
        <v>167</v>
      </c>
      <c r="B35" s="81">
        <v>0.49675952499999998</v>
      </c>
      <c r="C35" s="82">
        <v>0.12417615142860128</v>
      </c>
      <c r="D35" s="81">
        <v>0.558445211</v>
      </c>
      <c r="E35" s="82">
        <v>-1.2271821595046806E-3</v>
      </c>
      <c r="F35" s="81">
        <v>0.55775989699999995</v>
      </c>
      <c r="G35" s="82">
        <v>-7.2158909624870371E-2</v>
      </c>
      <c r="H35" s="81">
        <v>0.51751255100000004</v>
      </c>
    </row>
    <row r="36" spans="1:8" s="124" customFormat="1" ht="15" customHeight="1" x14ac:dyDescent="0.2">
      <c r="A36" s="196" t="s">
        <v>168</v>
      </c>
      <c r="B36" s="184">
        <v>33.625256903999997</v>
      </c>
      <c r="C36" s="185">
        <v>2.5342710553346803E-2</v>
      </c>
      <c r="D36" s="184">
        <v>34.477412057000002</v>
      </c>
      <c r="E36" s="185">
        <v>3.8051304832017907E-2</v>
      </c>
      <c r="F36" s="184">
        <v>35.789322573</v>
      </c>
      <c r="G36" s="185">
        <v>1.5182462447890233E-2</v>
      </c>
      <c r="H36" s="184">
        <v>36.332692618999999</v>
      </c>
    </row>
    <row r="37" spans="1:8" s="124" customFormat="1" ht="15" customHeight="1" x14ac:dyDescent="0.2">
      <c r="A37" s="199" t="s">
        <v>169</v>
      </c>
      <c r="B37" s="187">
        <v>33.606868190999997</v>
      </c>
      <c r="C37" s="188">
        <v>-4.3872516225562874E-2</v>
      </c>
      <c r="D37" s="187">
        <v>32.132450321</v>
      </c>
      <c r="E37" s="188">
        <v>4.73078567869607E-2</v>
      </c>
      <c r="F37" s="187">
        <v>33.652567679000001</v>
      </c>
      <c r="G37" s="188">
        <v>3.4618330586613233E-2</v>
      </c>
      <c r="H37" s="187">
        <v>34.817563391999997</v>
      </c>
    </row>
    <row r="38" spans="1:8" ht="15" customHeight="1" x14ac:dyDescent="0.2">
      <c r="A38" s="197" t="s">
        <v>170</v>
      </c>
      <c r="B38" s="166">
        <v>-1.8388712000000002E-2</v>
      </c>
      <c r="C38" s="198"/>
      <c r="D38" s="166">
        <v>-2.3449617360000001</v>
      </c>
      <c r="E38" s="198"/>
      <c r="F38" s="166">
        <v>-2.1367548940000001</v>
      </c>
      <c r="G38" s="198"/>
      <c r="H38" s="166">
        <v>-1.5151292270000001</v>
      </c>
    </row>
    <row r="39" spans="1:8" ht="15" customHeight="1" x14ac:dyDescent="0.2">
      <c r="A39" s="200" t="s">
        <v>171</v>
      </c>
      <c r="B39" s="103">
        <v>1.8920368409999999</v>
      </c>
      <c r="C39" s="104">
        <v>0.26138089506683126</v>
      </c>
      <c r="D39" s="103">
        <v>2.3865791239999998</v>
      </c>
      <c r="E39" s="104">
        <v>-0.26615947806304541</v>
      </c>
      <c r="F39" s="103">
        <v>1.7513684700000001</v>
      </c>
      <c r="G39" s="104">
        <v>0.19901453062016117</v>
      </c>
      <c r="H39" s="103">
        <v>2.0999162440000001</v>
      </c>
    </row>
    <row r="40" spans="1:8" ht="15" customHeight="1" x14ac:dyDescent="0.2">
      <c r="A40" s="97" t="s">
        <v>172</v>
      </c>
      <c r="B40" s="81">
        <v>2.031829568</v>
      </c>
      <c r="C40" s="82">
        <v>1.3618576693534958</v>
      </c>
      <c r="D40" s="81">
        <v>4.7988922479999996</v>
      </c>
      <c r="E40" s="82">
        <v>-0.15402515951635509</v>
      </c>
      <c r="F40" s="81">
        <v>4.0597421039999997</v>
      </c>
      <c r="G40" s="82">
        <v>-0.15724515637853431</v>
      </c>
      <c r="H40" s="81">
        <v>3.421367322</v>
      </c>
    </row>
    <row r="41" spans="1:8" ht="15" customHeight="1" x14ac:dyDescent="0.2">
      <c r="A41" s="97" t="s">
        <v>207</v>
      </c>
      <c r="B41" s="105">
        <v>0.13979272600000001</v>
      </c>
      <c r="C41" s="82"/>
      <c r="D41" s="105">
        <v>2.4123131230000001</v>
      </c>
      <c r="E41" s="82"/>
      <c r="F41" s="105">
        <v>2.3083736340000001</v>
      </c>
      <c r="G41" s="82"/>
      <c r="H41" s="105">
        <v>1.3214510779999999</v>
      </c>
    </row>
    <row r="42" spans="1:8" ht="15" customHeight="1" x14ac:dyDescent="0.2">
      <c r="A42" s="196" t="s">
        <v>174</v>
      </c>
      <c r="B42" s="184">
        <v>35.517293746</v>
      </c>
      <c r="C42" s="185">
        <v>3.79166680218046E-2</v>
      </c>
      <c r="D42" s="184">
        <v>36.863991181999999</v>
      </c>
      <c r="E42" s="185">
        <v>1.8356662946751756E-2</v>
      </c>
      <c r="F42" s="184">
        <v>37.540691043000002</v>
      </c>
      <c r="G42" s="185">
        <v>2.375869479808923E-2</v>
      </c>
      <c r="H42" s="184">
        <v>38.432608864000002</v>
      </c>
    </row>
    <row r="43" spans="1:8" ht="15" customHeight="1" x14ac:dyDescent="0.2">
      <c r="A43" s="199" t="s">
        <v>175</v>
      </c>
      <c r="B43" s="187">
        <v>35.638697759999999</v>
      </c>
      <c r="C43" s="188">
        <v>3.627082049139374E-2</v>
      </c>
      <c r="D43" s="187">
        <v>36.931342569000002</v>
      </c>
      <c r="E43" s="188">
        <v>2.1146461505993086E-2</v>
      </c>
      <c r="F43" s="187">
        <v>37.712309783000002</v>
      </c>
      <c r="G43" s="188">
        <v>1.3964165415224494E-2</v>
      </c>
      <c r="H43" s="187">
        <v>38.238930715000002</v>
      </c>
    </row>
    <row r="44" spans="1:8" ht="15" customHeight="1" x14ac:dyDescent="0.2">
      <c r="A44" s="115" t="s">
        <v>176</v>
      </c>
      <c r="B44" s="107">
        <v>0.12140401300000001</v>
      </c>
      <c r="C44" s="93"/>
      <c r="D44" s="107">
        <v>6.7351386999999999E-2</v>
      </c>
      <c r="E44" s="93"/>
      <c r="F44" s="107">
        <v>0.17161873899999999</v>
      </c>
      <c r="G44" s="93"/>
      <c r="H44" s="107">
        <v>-0.19367814799999999</v>
      </c>
    </row>
    <row r="45" spans="1:8" ht="21" customHeight="1" x14ac:dyDescent="0.2">
      <c r="A45" s="199" t="s">
        <v>215</v>
      </c>
      <c r="B45" s="110">
        <v>27.990351164</v>
      </c>
      <c r="C45" s="111">
        <v>8.9754105487291902E-2</v>
      </c>
      <c r="D45" s="110">
        <v>30.502600094999998</v>
      </c>
      <c r="E45" s="111">
        <v>7.9718168465205297E-2</v>
      </c>
      <c r="F45" s="110">
        <v>32.934211507999997</v>
      </c>
      <c r="G45" s="111">
        <v>3.8215516430210483E-2</v>
      </c>
      <c r="H45" s="110">
        <v>34.192809408999999</v>
      </c>
    </row>
    <row r="46" spans="1:8" ht="15" customHeight="1" x14ac:dyDescent="0.2">
      <c r="A46" s="196" t="s">
        <v>177</v>
      </c>
      <c r="B46" s="103"/>
      <c r="C46" s="112"/>
      <c r="D46" s="103"/>
      <c r="E46" s="112"/>
      <c r="F46" s="103"/>
      <c r="G46" s="112"/>
      <c r="H46" s="103"/>
    </row>
    <row r="47" spans="1:8" ht="15" customHeight="1" x14ac:dyDescent="0.2">
      <c r="A47" s="97" t="s">
        <v>178</v>
      </c>
      <c r="B47" s="113">
        <v>0.22232612393667686</v>
      </c>
      <c r="C47" s="114">
        <v>-3.4212275419630291</v>
      </c>
      <c r="D47" s="113">
        <v>0.18811384851704657</v>
      </c>
      <c r="E47" s="114">
        <v>1.5168035351600828</v>
      </c>
      <c r="F47" s="113">
        <v>0.2032818838686474</v>
      </c>
      <c r="G47" s="114">
        <v>0.79836456228005725</v>
      </c>
      <c r="H47" s="113">
        <v>0.21126552949144795</v>
      </c>
    </row>
    <row r="48" spans="1:8" ht="15" customHeight="1" x14ac:dyDescent="0.2">
      <c r="A48" s="97" t="s">
        <v>179</v>
      </c>
      <c r="B48" s="113">
        <v>0.15703967166992366</v>
      </c>
      <c r="C48" s="114">
        <v>-5.776868693183121</v>
      </c>
      <c r="D48" s="113">
        <v>9.9270984738092427E-2</v>
      </c>
      <c r="E48" s="114">
        <v>4.2168236836906567</v>
      </c>
      <c r="F48" s="113">
        <v>0.14143922157499902</v>
      </c>
      <c r="G48" s="114">
        <v>-0.14455074934552337</v>
      </c>
      <c r="H48" s="113">
        <v>0.13999371408154374</v>
      </c>
    </row>
    <row r="49" spans="1:8" ht="15" customHeight="1" x14ac:dyDescent="0.2">
      <c r="A49" s="97" t="s">
        <v>180</v>
      </c>
      <c r="B49" s="113">
        <v>0.96583252748211879</v>
      </c>
      <c r="C49" s="114">
        <v>16.965814900823172</v>
      </c>
      <c r="D49" s="113">
        <v>1.1354906764903505</v>
      </c>
      <c r="E49" s="114">
        <v>2.7450963196032907</v>
      </c>
      <c r="F49" s="113">
        <v>1.1629416396863834</v>
      </c>
      <c r="G49" s="114">
        <v>-0.24269727288932508</v>
      </c>
      <c r="H49" s="113">
        <v>1.1605146669574902</v>
      </c>
    </row>
    <row r="50" spans="1:8" ht="15" customHeight="1" x14ac:dyDescent="0.25">
      <c r="A50" s="115" t="s">
        <v>190</v>
      </c>
      <c r="B50" s="116">
        <v>4.3442152023358629</v>
      </c>
      <c r="C50" s="117">
        <v>1.6919734432196725</v>
      </c>
      <c r="D50" s="116">
        <v>6.0361886455555345</v>
      </c>
      <c r="E50" s="117">
        <v>-0.31535598917465624</v>
      </c>
      <c r="F50" s="116">
        <v>5.7208326563808791</v>
      </c>
      <c r="G50" s="117">
        <v>-0.22767591779202245</v>
      </c>
      <c r="H50" s="116">
        <v>5.4931567385888567</v>
      </c>
    </row>
    <row r="51" spans="1:8" s="66" customFormat="1" ht="13.7" customHeight="1" x14ac:dyDescent="0.2">
      <c r="A51" s="631" t="s">
        <v>216</v>
      </c>
      <c r="B51" s="67"/>
      <c r="C51" s="67"/>
      <c r="D51" s="67"/>
      <c r="E51" s="67"/>
      <c r="F51" s="67"/>
      <c r="G51" s="67"/>
      <c r="H51" s="67"/>
    </row>
    <row r="52" spans="1:8" s="66" customFormat="1" ht="13.7" customHeight="1" x14ac:dyDescent="0.2">
      <c r="A52" s="1715" t="s">
        <v>200</v>
      </c>
      <c r="B52" s="1715"/>
      <c r="C52" s="1715"/>
      <c r="D52" s="1715"/>
      <c r="E52" s="1715"/>
      <c r="F52" s="1715"/>
      <c r="G52" s="1715"/>
      <c r="H52" s="1715"/>
    </row>
    <row r="53" spans="1:8" s="66" customFormat="1" ht="27" customHeight="1" x14ac:dyDescent="0.2">
      <c r="A53" s="1713" t="s">
        <v>1989</v>
      </c>
      <c r="B53" s="1714"/>
      <c r="C53" s="1714"/>
      <c r="D53" s="1714"/>
      <c r="E53" s="1714"/>
      <c r="F53" s="1714"/>
      <c r="G53" s="1714"/>
      <c r="H53" s="1714"/>
    </row>
    <row r="54" spans="1:8" s="66" customFormat="1" ht="13.7" customHeight="1" x14ac:dyDescent="0.2">
      <c r="A54" s="120" t="s">
        <v>192</v>
      </c>
      <c r="B54" s="206"/>
      <c r="C54" s="206"/>
      <c r="D54" s="206"/>
      <c r="E54" s="67"/>
      <c r="F54" s="67"/>
      <c r="G54" s="67"/>
      <c r="H54" s="67"/>
    </row>
    <row r="55" spans="1:8" x14ac:dyDescent="0.2">
      <c r="A55" s="158"/>
      <c r="B55" s="158"/>
      <c r="C55" s="158"/>
      <c r="D55" s="158"/>
    </row>
    <row r="56" spans="1:8" x14ac:dyDescent="0.2">
      <c r="A56" s="158"/>
      <c r="B56" s="158"/>
      <c r="C56" s="158"/>
      <c r="D56" s="158"/>
    </row>
    <row r="57" spans="1:8" x14ac:dyDescent="0.2">
      <c r="A57" s="158"/>
      <c r="B57" s="158"/>
      <c r="C57" s="158"/>
      <c r="D57" s="158"/>
    </row>
  </sheetData>
  <mergeCells count="3">
    <mergeCell ref="G4:H4"/>
    <mergeCell ref="A53:H53"/>
    <mergeCell ref="A52:H52"/>
  </mergeCells>
  <pageMargins left="0.7" right="0.7" top="0.75" bottom="0.75" header="0.3" footer="0.3"/>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5"/>
  <sheetViews>
    <sheetView workbookViewId="0">
      <pane xSplit="1" ySplit="3" topLeftCell="G46" activePane="bottomRight" state="frozen"/>
      <selection pane="topRight" activeCell="B1" sqref="B1"/>
      <selection pane="bottomLeft" activeCell="A4" sqref="A4"/>
      <selection pane="bottomRight" activeCell="L67" sqref="L67"/>
    </sheetView>
  </sheetViews>
  <sheetFormatPr baseColWidth="10" defaultRowHeight="15" x14ac:dyDescent="0.25"/>
  <cols>
    <col min="1" max="1" width="54.140625" customWidth="1"/>
    <col min="2" max="11" width="9.85546875" customWidth="1"/>
    <col min="12" max="13" width="9.140625" customWidth="1"/>
    <col min="14" max="21" width="9.7109375" customWidth="1"/>
  </cols>
  <sheetData>
    <row r="1" spans="1:23" ht="18.75" x14ac:dyDescent="0.25">
      <c r="A1" s="589" t="s">
        <v>561</v>
      </c>
      <c r="O1" s="589" t="s">
        <v>522</v>
      </c>
    </row>
    <row r="2" spans="1:23" ht="15.75" x14ac:dyDescent="0.25">
      <c r="A2" s="221"/>
      <c r="B2" s="589" t="s">
        <v>521</v>
      </c>
      <c r="M2" s="633" t="s">
        <v>553</v>
      </c>
      <c r="O2" s="589"/>
    </row>
    <row r="3" spans="1:23" ht="64.5" x14ac:dyDescent="0.25">
      <c r="A3" s="222" t="s">
        <v>145</v>
      </c>
      <c r="B3" s="590" t="s">
        <v>523</v>
      </c>
      <c r="C3" s="590" t="s">
        <v>524</v>
      </c>
      <c r="D3" s="590" t="s">
        <v>525</v>
      </c>
      <c r="E3" s="590" t="s">
        <v>554</v>
      </c>
      <c r="F3" s="590" t="s">
        <v>526</v>
      </c>
      <c r="G3" s="590" t="s">
        <v>555</v>
      </c>
      <c r="H3" s="590" t="s">
        <v>188</v>
      </c>
      <c r="I3" s="590" t="s">
        <v>146</v>
      </c>
      <c r="J3" s="590" t="s">
        <v>147</v>
      </c>
      <c r="K3" s="623" t="s">
        <v>2035</v>
      </c>
      <c r="L3" s="623"/>
      <c r="M3" s="634" t="s">
        <v>556</v>
      </c>
      <c r="N3" s="211"/>
      <c r="O3" s="624">
        <v>2014</v>
      </c>
      <c r="P3" s="624">
        <v>2015</v>
      </c>
      <c r="Q3" s="624">
        <v>2016</v>
      </c>
      <c r="R3" s="624">
        <v>2017</v>
      </c>
      <c r="S3" s="624">
        <v>2018</v>
      </c>
      <c r="T3" s="624">
        <v>2019</v>
      </c>
      <c r="U3" s="624">
        <v>2020</v>
      </c>
      <c r="V3" s="624">
        <v>2021</v>
      </c>
      <c r="W3" s="624">
        <v>2022</v>
      </c>
    </row>
    <row r="4" spans="1:23" s="264" customFormat="1" x14ac:dyDescent="0.25">
      <c r="A4" s="635" t="s">
        <v>148</v>
      </c>
      <c r="B4" s="592">
        <v>2.4154918522659496E-2</v>
      </c>
      <c r="C4" s="592">
        <v>1.4749505760783155E-2</v>
      </c>
      <c r="D4" s="592">
        <v>2.8003194508620322E-2</v>
      </c>
      <c r="E4" s="592">
        <v>-9.0883267004072676E-3</v>
      </c>
      <c r="F4" s="592">
        <v>0.10321211724172863</v>
      </c>
      <c r="G4" s="592">
        <v>3.4951656231209771E-2</v>
      </c>
      <c r="H4" s="592">
        <v>1.2440950517514482E-2</v>
      </c>
      <c r="I4" s="592">
        <v>-3.2291864382272273E-2</v>
      </c>
      <c r="J4" s="592">
        <v>3.4536028291282328E-2</v>
      </c>
      <c r="K4" s="592">
        <v>2.9961358991965836E-2</v>
      </c>
      <c r="L4" s="592"/>
      <c r="M4" s="636">
        <v>2.019396337047441E-2</v>
      </c>
      <c r="O4" s="593">
        <v>100</v>
      </c>
      <c r="P4" s="593">
        <v>100</v>
      </c>
      <c r="Q4" s="593">
        <v>99.091167329959276</v>
      </c>
      <c r="R4" s="593">
        <v>109.31857651003878</v>
      </c>
      <c r="S4" s="593">
        <v>113.13944181590286</v>
      </c>
      <c r="T4" s="593">
        <v>114.54700401311371</v>
      </c>
      <c r="U4" s="593">
        <v>110.84806769412664</v>
      </c>
      <c r="V4" s="593">
        <v>114.67631969604497</v>
      </c>
      <c r="W4" s="593">
        <v>118.11217807833562</v>
      </c>
    </row>
    <row r="5" spans="1:23" x14ac:dyDescent="0.25">
      <c r="A5" s="204" t="s">
        <v>35</v>
      </c>
      <c r="B5" s="594">
        <v>6.4088244339729261E-2</v>
      </c>
      <c r="C5" s="594">
        <v>2.0221072425172348E-2</v>
      </c>
      <c r="D5" s="594">
        <v>1.940303335188398E-2</v>
      </c>
      <c r="E5" s="594">
        <v>9.704691523912512E-3</v>
      </c>
      <c r="F5" s="594">
        <v>0.37048163145445212</v>
      </c>
      <c r="G5" s="594">
        <v>0.18448604142518921</v>
      </c>
      <c r="H5" s="594">
        <v>3.8912664914653394E-2</v>
      </c>
      <c r="I5" s="594">
        <v>2.931084360444669E-2</v>
      </c>
      <c r="J5" s="594">
        <v>8.3696209180364578E-2</v>
      </c>
      <c r="K5" s="594">
        <v>4.4326928144081901E-2</v>
      </c>
      <c r="L5" s="594"/>
      <c r="M5" s="594">
        <v>3.9516933437471202E-2</v>
      </c>
      <c r="O5" s="457">
        <v>100</v>
      </c>
      <c r="P5" s="457">
        <v>100</v>
      </c>
      <c r="Q5" s="457">
        <v>100.97046915239125</v>
      </c>
      <c r="R5" s="457">
        <v>138.37817329269058</v>
      </c>
      <c r="S5" s="457">
        <v>163.9070147031079</v>
      </c>
      <c r="T5" s="457">
        <v>170.28507344341111</v>
      </c>
      <c r="U5" s="457">
        <v>175.27627259928266</v>
      </c>
      <c r="V5" s="457">
        <v>189.94623217510684</v>
      </c>
      <c r="W5" s="457">
        <v>198.36596515997189</v>
      </c>
    </row>
    <row r="6" spans="1:23" x14ac:dyDescent="0.25">
      <c r="A6" s="204" t="s">
        <v>37</v>
      </c>
      <c r="B6" s="594">
        <v>3.1699773746758142E-2</v>
      </c>
      <c r="C6" s="594">
        <v>3.9699537032883869E-2</v>
      </c>
      <c r="D6" s="594">
        <v>2.7202018541919282E-2</v>
      </c>
      <c r="E6" s="594">
        <v>1.3587265416599825E-2</v>
      </c>
      <c r="F6" s="594">
        <v>3.4698307682635932E-2</v>
      </c>
      <c r="G6" s="594">
        <v>3.5460819171162949E-2</v>
      </c>
      <c r="H6" s="594">
        <v>2.343251160276294E-2</v>
      </c>
      <c r="I6" s="594">
        <v>1.8687767108066522E-2</v>
      </c>
      <c r="J6" s="594">
        <v>3.7439617672003322E-2</v>
      </c>
      <c r="K6" s="594">
        <v>3.5438112634398999E-2</v>
      </c>
      <c r="L6" s="594"/>
      <c r="M6" s="594">
        <v>2.3424180365348768E-2</v>
      </c>
      <c r="O6" s="457">
        <v>100</v>
      </c>
      <c r="P6" s="457">
        <v>100</v>
      </c>
      <c r="Q6" s="457">
        <v>101.35872654165998</v>
      </c>
      <c r="R6" s="457">
        <v>104.87570282152265</v>
      </c>
      <c r="S6" s="457">
        <v>108.59468115472529</v>
      </c>
      <c r="T6" s="457">
        <v>111.13932728088173</v>
      </c>
      <c r="U6" s="457">
        <v>113.21627314565403</v>
      </c>
      <c r="V6" s="457">
        <v>117.45504712647642</v>
      </c>
      <c r="W6" s="457">
        <v>121.61743231602313</v>
      </c>
    </row>
    <row r="7" spans="1:23" x14ac:dyDescent="0.25">
      <c r="A7" s="204" t="s">
        <v>149</v>
      </c>
      <c r="B7" s="594">
        <v>2.1860300740071725E-2</v>
      </c>
      <c r="C7" s="594">
        <v>1.1345810668139222E-2</v>
      </c>
      <c r="D7" s="594">
        <v>2.0304558376615489E-2</v>
      </c>
      <c r="E7" s="594">
        <v>-3.7983451992653294E-2</v>
      </c>
      <c r="F7" s="594">
        <v>-2.3769942617291484E-2</v>
      </c>
      <c r="G7" s="594">
        <v>-3.8064685209475702E-3</v>
      </c>
      <c r="H7" s="594">
        <v>-2.337623356188101E-2</v>
      </c>
      <c r="I7" s="594">
        <v>-3.7709864233482659E-2</v>
      </c>
      <c r="J7" s="594">
        <v>-7.4952258531223448E-3</v>
      </c>
      <c r="K7" s="594">
        <v>7.3642371993853928E-4</v>
      </c>
      <c r="L7" s="594"/>
      <c r="M7" s="594">
        <v>-2.3095927550814577E-2</v>
      </c>
      <c r="O7" s="457">
        <v>100</v>
      </c>
      <c r="P7" s="457">
        <v>100</v>
      </c>
      <c r="Q7" s="457">
        <v>96.201654800734673</v>
      </c>
      <c r="R7" s="457">
        <v>93.914946986432724</v>
      </c>
      <c r="S7" s="457">
        <v>93.557462697082414</v>
      </c>
      <c r="T7" s="457">
        <v>91.370441597618452</v>
      </c>
      <c r="U7" s="457">
        <v>87.924874650018907</v>
      </c>
      <c r="V7" s="457">
        <v>87.265857856409539</v>
      </c>
      <c r="W7" s="457">
        <v>87.330122504075788</v>
      </c>
    </row>
    <row r="8" spans="1:23" x14ac:dyDescent="0.25">
      <c r="A8" s="204" t="s">
        <v>39</v>
      </c>
      <c r="B8" s="594">
        <v>1.3974918451668872E-2</v>
      </c>
      <c r="C8" s="594">
        <v>1.5960896501587829E-3</v>
      </c>
      <c r="D8" s="594">
        <v>3.8915842318214322E-2</v>
      </c>
      <c r="E8" s="594">
        <v>-1.8099233151908645E-2</v>
      </c>
      <c r="F8" s="594">
        <v>8.6233109068921454E-2</v>
      </c>
      <c r="G8" s="594">
        <v>1.762103033219109E-3</v>
      </c>
      <c r="H8" s="594">
        <v>6.6591828146445042E-3</v>
      </c>
      <c r="I8" s="594">
        <v>-7.4845603943626049E-2</v>
      </c>
      <c r="J8" s="594">
        <v>3.5227103676591653E-3</v>
      </c>
      <c r="K8" s="594">
        <v>4.1795917927066162E-2</v>
      </c>
      <c r="L8" s="594"/>
      <c r="M8" s="595">
        <v>1.8879491149512484E-2</v>
      </c>
      <c r="O8" s="457">
        <v>100</v>
      </c>
      <c r="P8" s="457">
        <v>100</v>
      </c>
      <c r="Q8" s="457">
        <v>98.190076684809142</v>
      </c>
      <c r="R8" s="457">
        <v>106.65731227705605</v>
      </c>
      <c r="S8" s="457">
        <v>106.84525345053444</v>
      </c>
      <c r="T8" s="457">
        <v>107.55675552613857</v>
      </c>
      <c r="U8" s="457">
        <v>99.50660520056779</v>
      </c>
      <c r="V8" s="457">
        <v>99.857138150358395</v>
      </c>
      <c r="W8" s="457">
        <v>104.03075890092248</v>
      </c>
    </row>
    <row r="9" spans="1:23" x14ac:dyDescent="0.25">
      <c r="A9" s="204" t="s">
        <v>150</v>
      </c>
      <c r="B9" s="594">
        <v>0.11715631304052754</v>
      </c>
      <c r="C9" s="594">
        <v>0.28537413726562333</v>
      </c>
      <c r="D9" s="594">
        <v>-0.28980697155104063</v>
      </c>
      <c r="E9" s="594">
        <v>6.1256111134712965E-2</v>
      </c>
      <c r="F9" s="594">
        <v>-9.8830701179501879E-2</v>
      </c>
      <c r="G9" s="594">
        <v>0.11680149761612002</v>
      </c>
      <c r="H9" s="594">
        <v>-0.12921722074128161</v>
      </c>
      <c r="I9" s="594">
        <v>0.68516352023144544</v>
      </c>
      <c r="J9" s="594">
        <v>0.62462402968775455</v>
      </c>
      <c r="K9" s="594">
        <v>-0.32704431761161412</v>
      </c>
      <c r="L9" s="594"/>
      <c r="M9" s="594">
        <v>-0.12497875215689958</v>
      </c>
      <c r="O9" s="457">
        <v>100</v>
      </c>
      <c r="P9" s="457">
        <v>100</v>
      </c>
      <c r="Q9" s="457">
        <v>106.12561111347129</v>
      </c>
      <c r="R9" s="457">
        <v>95.637142554023782</v>
      </c>
      <c r="S9" s="457">
        <v>106.80770403206012</v>
      </c>
      <c r="T9" s="457">
        <v>93.006309363279925</v>
      </c>
      <c r="U9" s="457">
        <v>156.73083969035963</v>
      </c>
      <c r="V9" s="457">
        <v>254.62868835409753</v>
      </c>
      <c r="W9" s="457">
        <v>171.35382272699135</v>
      </c>
    </row>
    <row r="10" spans="1:23" s="264" customFormat="1" x14ac:dyDescent="0.25">
      <c r="A10" s="637" t="s">
        <v>151</v>
      </c>
      <c r="B10" s="592">
        <v>1.6205535917081626E-2</v>
      </c>
      <c r="C10" s="592">
        <v>-1.2047183456578847E-2</v>
      </c>
      <c r="D10" s="592">
        <v>1.5356070538769195E-2</v>
      </c>
      <c r="E10" s="592">
        <v>-2.3406996356751808E-3</v>
      </c>
      <c r="F10" s="592">
        <v>0.10547790377143373</v>
      </c>
      <c r="G10" s="592">
        <v>4.1777328995290297E-2</v>
      </c>
      <c r="H10" s="592">
        <v>3.506929778166934E-2</v>
      </c>
      <c r="I10" s="592">
        <v>-7.3070361713576726E-2</v>
      </c>
      <c r="J10" s="592">
        <v>5.4231675684175196E-2</v>
      </c>
      <c r="K10" s="592">
        <v>4.0386726167434883E-2</v>
      </c>
      <c r="L10" s="592"/>
      <c r="M10" s="636">
        <v>4.1107135442712828E-2</v>
      </c>
      <c r="O10" s="593">
        <v>100</v>
      </c>
      <c r="P10" s="593">
        <v>100</v>
      </c>
      <c r="Q10" s="593">
        <v>99.765930036432479</v>
      </c>
      <c r="R10" s="593">
        <v>110.2890312044829</v>
      </c>
      <c r="S10" s="593">
        <v>114.89661234568442</v>
      </c>
      <c r="T10" s="593">
        <v>118.92595585814026</v>
      </c>
      <c r="U10" s="593">
        <v>110.23599324645309</v>
      </c>
      <c r="V10" s="593">
        <v>116.21427588091767</v>
      </c>
      <c r="W10" s="593">
        <v>120.90779001766703</v>
      </c>
    </row>
    <row r="11" spans="1:23" x14ac:dyDescent="0.25">
      <c r="A11" s="189" t="s">
        <v>60</v>
      </c>
      <c r="B11" s="594">
        <v>2.2763620996261835E-2</v>
      </c>
      <c r="C11" s="594">
        <v>8.5032998252766889E-2</v>
      </c>
      <c r="D11" s="594">
        <v>9.8159493768961825E-2</v>
      </c>
      <c r="E11" s="594">
        <v>2.6748065151718015E-2</v>
      </c>
      <c r="F11" s="594">
        <v>0.1360002682289434</v>
      </c>
      <c r="G11" s="594">
        <v>0.2816496660756449</v>
      </c>
      <c r="H11" s="594">
        <v>2.6495464783064415E-2</v>
      </c>
      <c r="I11" s="594">
        <v>-9.7846845762129542E-2</v>
      </c>
      <c r="J11" s="594">
        <v>2.6945757498174849E-2</v>
      </c>
      <c r="K11" s="594">
        <v>5.5039827147921994E-2</v>
      </c>
      <c r="L11" s="594"/>
      <c r="M11" s="594">
        <v>2.9763655700855818E-2</v>
      </c>
      <c r="O11" s="457">
        <v>100</v>
      </c>
      <c r="P11" s="457">
        <v>100</v>
      </c>
      <c r="Q11" s="457">
        <v>102.6748065151718</v>
      </c>
      <c r="R11" s="457">
        <v>116.63860774159002</v>
      </c>
      <c r="S11" s="457">
        <v>149.48983266353699</v>
      </c>
      <c r="T11" s="457">
        <v>153.45063526029992</v>
      </c>
      <c r="U11" s="457">
        <v>138.43597461988455</v>
      </c>
      <c r="V11" s="457">
        <v>142.16623681217919</v>
      </c>
      <c r="W11" s="457">
        <v>149.99104191259207</v>
      </c>
    </row>
    <row r="12" spans="1:23" x14ac:dyDescent="0.25">
      <c r="A12" s="596" t="s">
        <v>152</v>
      </c>
      <c r="B12" s="594">
        <v>6.2668161140140066E-2</v>
      </c>
      <c r="C12" s="594">
        <v>-2.3608502744903004E-2</v>
      </c>
      <c r="D12" s="594">
        <v>3.6653179638244771E-2</v>
      </c>
      <c r="E12" s="594">
        <v>1.0416020954637117E-2</v>
      </c>
      <c r="F12" s="594">
        <v>0.41153682421440796</v>
      </c>
      <c r="G12" s="594">
        <v>0.1037795503353971</v>
      </c>
      <c r="H12" s="594">
        <v>6.8963243454931211E-2</v>
      </c>
      <c r="I12" s="594">
        <v>2.6135941963117526E-2</v>
      </c>
      <c r="J12" s="594">
        <v>-1.1463673504999981</v>
      </c>
      <c r="K12" s="594">
        <v>-7.6460036416685973E-2</v>
      </c>
      <c r="L12" s="594"/>
      <c r="M12" s="594">
        <v>7.1351685000056841E-2</v>
      </c>
      <c r="O12" s="457">
        <v>100</v>
      </c>
      <c r="P12" s="457">
        <v>100</v>
      </c>
      <c r="Q12" s="457">
        <v>101.04160209546372</v>
      </c>
      <c r="R12" s="457">
        <v>142.62394213536672</v>
      </c>
      <c r="S12" s="457">
        <v>157.42539071723678</v>
      </c>
      <c r="T12" s="457">
        <v>168.28195626325726</v>
      </c>
      <c r="U12" s="457">
        <v>172.68016370559363</v>
      </c>
      <c r="V12" s="457">
        <v>-25.274738045493663</v>
      </c>
      <c r="W12" s="457">
        <v>-23.34223065411302</v>
      </c>
    </row>
    <row r="13" spans="1:23" x14ac:dyDescent="0.25">
      <c r="A13" s="596" t="s">
        <v>153</v>
      </c>
      <c r="B13" s="594">
        <v>-6.2244575035674821E-5</v>
      </c>
      <c r="C13" s="594">
        <v>0.15107578722057502</v>
      </c>
      <c r="D13" s="594">
        <v>0.12987483723877702</v>
      </c>
      <c r="E13" s="594">
        <v>3.460292566791745E-2</v>
      </c>
      <c r="F13" s="594">
        <v>9.8159266443154092E-3</v>
      </c>
      <c r="G13" s="594">
        <v>0.39732923441320289</v>
      </c>
      <c r="H13" s="594">
        <v>5.1310553561976224E-3</v>
      </c>
      <c r="I13" s="594">
        <v>-0.16418033203577675</v>
      </c>
      <c r="J13" s="594">
        <v>0.79763209856658168</v>
      </c>
      <c r="K13" s="594">
        <v>4.8006959590441101E-2</v>
      </c>
      <c r="L13" s="594"/>
      <c r="M13" s="595">
        <v>8.7187443773284468E-3</v>
      </c>
      <c r="O13" s="457">
        <v>100</v>
      </c>
      <c r="P13" s="457">
        <v>100</v>
      </c>
      <c r="Q13" s="457">
        <v>103.46029256679175</v>
      </c>
      <c r="R13" s="457">
        <v>104.47585120922679</v>
      </c>
      <c r="S13" s="457">
        <v>145.98716118485657</v>
      </c>
      <c r="T13" s="457">
        <v>146.73622939019023</v>
      </c>
      <c r="U13" s="457">
        <v>122.6450265272309</v>
      </c>
      <c r="V13" s="457">
        <v>220.47063641490016</v>
      </c>
      <c r="W13" s="457">
        <v>231.0547613481491</v>
      </c>
    </row>
    <row r="14" spans="1:23" x14ac:dyDescent="0.25">
      <c r="A14" s="638" t="s">
        <v>217</v>
      </c>
      <c r="B14" s="594"/>
      <c r="C14" s="594"/>
      <c r="D14" s="594"/>
      <c r="E14" s="594"/>
      <c r="F14" s="594"/>
      <c r="G14" s="594"/>
      <c r="H14" s="594">
        <v>2.2523840783251314E-2</v>
      </c>
      <c r="I14" s="594">
        <v>-6.2038889559918875E-2</v>
      </c>
      <c r="J14" s="594">
        <v>2.6384202128816621</v>
      </c>
      <c r="K14" s="594">
        <v>8.3192570493095142E-2</v>
      </c>
      <c r="L14" s="594"/>
      <c r="M14" s="595"/>
      <c r="O14" s="457"/>
      <c r="P14" s="457"/>
      <c r="Q14" s="457"/>
      <c r="R14" s="457"/>
      <c r="S14" s="457"/>
      <c r="T14" s="457"/>
      <c r="U14" s="457"/>
      <c r="V14" s="457"/>
      <c r="W14" s="457"/>
    </row>
    <row r="15" spans="1:23" x14ac:dyDescent="0.25">
      <c r="A15" s="639" t="s">
        <v>557</v>
      </c>
      <c r="B15" s="594">
        <v>-3.5542920107908271E-2</v>
      </c>
      <c r="C15" s="594">
        <v>1.7239755896288234E-2</v>
      </c>
      <c r="D15" s="594">
        <v>4.5889420409945814E-3</v>
      </c>
      <c r="E15" s="594">
        <v>4.7836550852283333E-2</v>
      </c>
      <c r="F15" s="594">
        <v>1.9124639087853001E-2</v>
      </c>
      <c r="G15" s="594">
        <v>4.3755225070166937E-2</v>
      </c>
      <c r="H15" s="594">
        <v>-1.1860496276591026E-2</v>
      </c>
      <c r="I15" s="594">
        <v>-9.0205055070900042E-2</v>
      </c>
      <c r="J15" s="594">
        <v>3.4520029351386317E-2</v>
      </c>
      <c r="K15" s="594">
        <v>-0.12608208361232576</v>
      </c>
      <c r="L15" s="594"/>
      <c r="M15" s="594">
        <v>-1.1781945056548726E-2</v>
      </c>
      <c r="O15" s="457">
        <v>100</v>
      </c>
      <c r="P15" s="457">
        <v>100</v>
      </c>
      <c r="Q15" s="457">
        <v>104.78365508522833</v>
      </c>
      <c r="R15" s="457">
        <v>106.7876046710394</v>
      </c>
      <c r="S15" s="457">
        <v>111.46012034812475</v>
      </c>
      <c r="T15" s="457">
        <v>110.13814800574742</v>
      </c>
      <c r="U15" s="457">
        <v>100.20313029948204</v>
      </c>
      <c r="V15" s="457">
        <v>103.66214529852095</v>
      </c>
      <c r="W15" s="457">
        <v>90.592206027559769</v>
      </c>
    </row>
    <row r="16" spans="1:23" x14ac:dyDescent="0.25">
      <c r="A16" s="639" t="s">
        <v>558</v>
      </c>
      <c r="B16" s="594">
        <v>6.919139656372586E-3</v>
      </c>
      <c r="C16" s="594">
        <v>1.5831046316788777E-2</v>
      </c>
      <c r="D16" s="594">
        <v>0.23353490939707511</v>
      </c>
      <c r="E16" s="594">
        <v>9.6126959912921084E-3</v>
      </c>
      <c r="F16" s="594">
        <v>-1.0757167093012665E-2</v>
      </c>
      <c r="G16" s="594">
        <v>4.8671953248067279E-3</v>
      </c>
      <c r="H16" s="594">
        <v>-1.403417041983368E-2</v>
      </c>
      <c r="I16" s="594">
        <v>-7.7629009246467096E-2</v>
      </c>
      <c r="J16" s="594">
        <v>2.1688401592442563E-2</v>
      </c>
      <c r="K16" s="594">
        <v>3.6854455614406145E-2</v>
      </c>
      <c r="L16" s="594"/>
      <c r="M16" s="595">
        <v>4.1030690474985754E-4</v>
      </c>
      <c r="O16" s="457">
        <v>100</v>
      </c>
      <c r="P16" s="457">
        <v>100</v>
      </c>
      <c r="Q16" s="457">
        <v>100.96126959912921</v>
      </c>
      <c r="R16" s="457">
        <v>99.875212352128671</v>
      </c>
      <c r="S16" s="457">
        <v>100.36132451875304</v>
      </c>
      <c r="T16" s="457">
        <v>98.952836586896623</v>
      </c>
      <c r="U16" s="457">
        <v>91.271225920528281</v>
      </c>
      <c r="V16" s="457">
        <v>93.250752922127248</v>
      </c>
      <c r="W16" s="457">
        <v>96.687458656705743</v>
      </c>
    </row>
    <row r="17" spans="1:23" x14ac:dyDescent="0.25">
      <c r="A17" s="204" t="s">
        <v>154</v>
      </c>
      <c r="B17" s="594">
        <v>6.1581341167338266E-4</v>
      </c>
      <c r="C17" s="594">
        <v>-0.14906941973962606</v>
      </c>
      <c r="D17" s="594">
        <v>-0.17115564559902063</v>
      </c>
      <c r="E17" s="594">
        <v>-7.0323187358131145E-2</v>
      </c>
      <c r="F17" s="594">
        <v>-7.7369840476286811E-2</v>
      </c>
      <c r="G17" s="594">
        <v>-0.71281686499222663</v>
      </c>
      <c r="H17" s="594">
        <v>-3.4448488626247942E-2</v>
      </c>
      <c r="I17" s="594">
        <v>3.9820085796929305E-2</v>
      </c>
      <c r="J17" s="594">
        <v>0.14221564273009757</v>
      </c>
      <c r="K17" s="594">
        <v>2.4242983592138279E-2</v>
      </c>
      <c r="L17" s="594"/>
      <c r="M17" s="594">
        <v>-3.5758869458709652E-2</v>
      </c>
      <c r="O17" s="457">
        <v>100</v>
      </c>
      <c r="P17" s="457">
        <v>100</v>
      </c>
      <c r="Q17" s="457">
        <v>92.967681264186879</v>
      </c>
      <c r="R17" s="457">
        <v>85.774786595326461</v>
      </c>
      <c r="S17" s="457">
        <v>24.63307211906859</v>
      </c>
      <c r="T17" s="457">
        <v>23.784500014345312</v>
      </c>
      <c r="U17" s="457">
        <v>24.731600845553608</v>
      </c>
      <c r="V17" s="457">
        <v>28.248821355548237</v>
      </c>
      <c r="W17" s="457">
        <v>28.933657068168039</v>
      </c>
    </row>
    <row r="18" spans="1:23" x14ac:dyDescent="0.25">
      <c r="A18" s="596" t="s">
        <v>155</v>
      </c>
      <c r="B18" s="594">
        <v>1.8806426614768057E-3</v>
      </c>
      <c r="C18" s="594">
        <v>-3.3746830778426773E-2</v>
      </c>
      <c r="D18" s="594">
        <v>-8.5334095698035628E-2</v>
      </c>
      <c r="E18" s="594">
        <v>-9.1777172270834928E-2</v>
      </c>
      <c r="F18" s="594">
        <v>-9.9916501690817783E-2</v>
      </c>
      <c r="G18" s="594">
        <v>-0.95208972415943338</v>
      </c>
      <c r="H18" s="594">
        <v>-4.7373880202039587E-6</v>
      </c>
      <c r="I18" s="594">
        <v>-1.4231384720110318E-3</v>
      </c>
      <c r="J18" s="594">
        <v>3.8070321358780745E-3</v>
      </c>
      <c r="K18" s="594">
        <v>-2.3891671163465134E-3</v>
      </c>
      <c r="L18" s="594"/>
      <c r="M18" s="594">
        <v>-3.6536318389012168E-3</v>
      </c>
      <c r="O18" s="457">
        <v>100</v>
      </c>
      <c r="P18" s="457">
        <v>100</v>
      </c>
      <c r="Q18" s="457">
        <v>90.822282772916509</v>
      </c>
      <c r="R18" s="457">
        <v>81.74763800267246</v>
      </c>
      <c r="S18" s="457">
        <v>3.9165518860228241</v>
      </c>
      <c r="T18" s="457">
        <v>3.9165333317968387</v>
      </c>
      <c r="U18" s="457">
        <v>3.910959562535445</v>
      </c>
      <c r="V18" s="457">
        <v>3.925848711272137</v>
      </c>
      <c r="W18" s="457">
        <v>3.9164692026274142</v>
      </c>
    </row>
    <row r="19" spans="1:23" x14ac:dyDescent="0.25">
      <c r="A19" s="596" t="s">
        <v>156</v>
      </c>
      <c r="B19" s="594">
        <v>8.0917556645674349E-3</v>
      </c>
      <c r="C19" s="594">
        <v>-0.39224481985973825</v>
      </c>
      <c r="D19" s="594">
        <v>-0.48165710624610425</v>
      </c>
      <c r="E19" s="594">
        <v>-1.3547251410640504E-2</v>
      </c>
      <c r="F19" s="594">
        <v>1.5144875121565704E-2</v>
      </c>
      <c r="G19" s="594">
        <v>-8.8376588851224458E-4</v>
      </c>
      <c r="H19" s="594">
        <v>-2.6170928541645266E-2</v>
      </c>
      <c r="I19" s="594">
        <v>0.14752702521617489</v>
      </c>
      <c r="J19" s="594">
        <v>2.3103451998719216E-2</v>
      </c>
      <c r="K19" s="594">
        <v>7.993763434581691E-3</v>
      </c>
      <c r="L19" s="594"/>
      <c r="M19" s="594">
        <v>-2.6635817824302355E-2</v>
      </c>
      <c r="O19" s="457">
        <v>100</v>
      </c>
      <c r="P19" s="457">
        <v>100</v>
      </c>
      <c r="Q19" s="457">
        <v>98.645274858935949</v>
      </c>
      <c r="R19" s="457">
        <v>100.13924522800706</v>
      </c>
      <c r="S19" s="457">
        <v>100.05074557897318</v>
      </c>
      <c r="T19" s="457">
        <v>97.432324665887535</v>
      </c>
      <c r="U19" s="457">
        <v>111.80622568374247</v>
      </c>
      <c r="V19" s="457">
        <v>114.38933545198478</v>
      </c>
      <c r="W19" s="457">
        <v>115.30373673902696</v>
      </c>
    </row>
    <row r="20" spans="1:23" x14ac:dyDescent="0.25">
      <c r="A20" s="596" t="s">
        <v>157</v>
      </c>
      <c r="B20" s="594">
        <v>-3.3517721101486431E-2</v>
      </c>
      <c r="C20" s="594">
        <v>-1.4358792181971114E-2</v>
      </c>
      <c r="D20" s="594">
        <v>-2.158596479229935E-2</v>
      </c>
      <c r="E20" s="594">
        <v>-6.2789770992263128E-3</v>
      </c>
      <c r="F20" s="594">
        <v>-6.0400330343052366E-2</v>
      </c>
      <c r="G20" s="594">
        <v>-8.5286033343157208E-2</v>
      </c>
      <c r="H20" s="594">
        <v>-5.9290472278493822E-2</v>
      </c>
      <c r="I20" s="594">
        <v>-8.0472667398589159E-2</v>
      </c>
      <c r="J20" s="594">
        <v>0.40120918152991347</v>
      </c>
      <c r="K20" s="594">
        <v>5.2619405155709398E-2</v>
      </c>
      <c r="L20" s="594"/>
      <c r="M20" s="594">
        <v>-5.8454457619154465E-2</v>
      </c>
      <c r="O20" s="457">
        <v>100</v>
      </c>
      <c r="P20" s="457">
        <v>100</v>
      </c>
      <c r="Q20" s="457">
        <v>99.372102290077365</v>
      </c>
      <c r="R20" s="457">
        <v>93.369994484873104</v>
      </c>
      <c r="S20" s="457">
        <v>85.406838021985806</v>
      </c>
      <c r="T20" s="457">
        <v>80.343026259849438</v>
      </c>
      <c r="U20" s="457">
        <v>73.87760862984446</v>
      </c>
      <c r="V20" s="457">
        <v>103.51798352161163</v>
      </c>
      <c r="W20" s="457">
        <v>108.96503823743735</v>
      </c>
    </row>
    <row r="21" spans="1:23" x14ac:dyDescent="0.25">
      <c r="A21" s="205" t="s">
        <v>158</v>
      </c>
      <c r="B21" s="594">
        <v>0.13431117055825981</v>
      </c>
      <c r="C21" s="594">
        <v>4.6973308559212557E-2</v>
      </c>
      <c r="D21" s="594">
        <v>0.46908103176680838</v>
      </c>
      <c r="E21" s="594">
        <v>3.0586268913019854E-2</v>
      </c>
      <c r="F21" s="594">
        <v>0.65352917791602971</v>
      </c>
      <c r="G21" s="594">
        <v>-5.531727722593105E-2</v>
      </c>
      <c r="H21" s="594">
        <v>0.19742211581453462</v>
      </c>
      <c r="I21" s="594">
        <v>0.10700222240423973</v>
      </c>
      <c r="J21" s="594">
        <v>0.14129330492612513</v>
      </c>
      <c r="K21" s="594">
        <v>3.678806913957855E-2</v>
      </c>
      <c r="L21" s="594"/>
      <c r="M21" s="595">
        <v>0.26001850243805036</v>
      </c>
      <c r="O21" s="457">
        <v>100</v>
      </c>
      <c r="P21" s="457">
        <v>100</v>
      </c>
      <c r="Q21" s="457">
        <v>103.05862689130198</v>
      </c>
      <c r="R21" s="457">
        <v>170.41044660072941</v>
      </c>
      <c r="S21" s="457">
        <v>160.98380468392216</v>
      </c>
      <c r="T21" s="457">
        <v>192.76556801649585</v>
      </c>
      <c r="U21" s="457">
        <v>213.39191219727653</v>
      </c>
      <c r="V21" s="457">
        <v>243.54276071613523</v>
      </c>
      <c r="W21" s="457">
        <v>252.50222863580424</v>
      </c>
    </row>
    <row r="22" spans="1:23" x14ac:dyDescent="0.25">
      <c r="A22" s="189" t="s">
        <v>94</v>
      </c>
      <c r="B22" s="594">
        <v>0.59460640598940651</v>
      </c>
      <c r="C22" s="594">
        <v>0.45483425442697123</v>
      </c>
      <c r="D22" s="594">
        <v>0.15317507408001307</v>
      </c>
      <c r="E22" s="594">
        <v>-6.4633391573512888E-2</v>
      </c>
      <c r="F22" s="594">
        <v>1.5380025534502226</v>
      </c>
      <c r="G22" s="594">
        <v>0.62079994682415562</v>
      </c>
      <c r="H22" s="594">
        <v>0.2484763265811154</v>
      </c>
      <c r="I22" s="594">
        <v>-0.13348117042472729</v>
      </c>
      <c r="J22" s="594">
        <v>0.14565416191635139</v>
      </c>
      <c r="K22" s="594">
        <v>0.13744835238275011</v>
      </c>
      <c r="L22" s="594"/>
      <c r="M22" s="594">
        <v>0.24743427269960883</v>
      </c>
      <c r="O22" s="457">
        <v>100</v>
      </c>
      <c r="P22" s="457">
        <v>100</v>
      </c>
      <c r="Q22" s="457">
        <v>93.536660842648715</v>
      </c>
      <c r="R22" s="457">
        <v>237.3962840598499</v>
      </c>
      <c r="S22" s="457">
        <v>384.77188458045686</v>
      </c>
      <c r="T22" s="457">
        <v>480.37858903270171</v>
      </c>
      <c r="U22" s="457">
        <v>416.2570927216376</v>
      </c>
      <c r="V22" s="457">
        <v>476.8866707037447</v>
      </c>
      <c r="W22" s="457">
        <v>542.43395786526946</v>
      </c>
    </row>
    <row r="23" spans="1:23" x14ac:dyDescent="0.25">
      <c r="A23" s="204" t="s">
        <v>159</v>
      </c>
      <c r="B23" s="594">
        <v>-1.8507175659211117E-2</v>
      </c>
      <c r="C23" s="594">
        <v>3.8274505516549873E-2</v>
      </c>
      <c r="D23" s="594">
        <v>0.15371885467357194</v>
      </c>
      <c r="E23" s="594">
        <v>-5.6483670506850769E-2</v>
      </c>
      <c r="F23" s="594">
        <v>0.15858799963149028</v>
      </c>
      <c r="G23" s="594">
        <v>8.8030765045745252E-2</v>
      </c>
      <c r="H23" s="594">
        <v>9.5017822385142336E-2</v>
      </c>
      <c r="I23" s="594">
        <v>-1.1405301448529026E-2</v>
      </c>
      <c r="J23" s="594">
        <v>0.58908965117292045</v>
      </c>
      <c r="K23" s="594">
        <v>-0.43490008427359428</v>
      </c>
      <c r="L23" s="594"/>
      <c r="M23" s="594">
        <v>0.10375940830160668</v>
      </c>
      <c r="O23" s="457">
        <v>100</v>
      </c>
      <c r="P23" s="457">
        <v>100</v>
      </c>
      <c r="Q23" s="457">
        <v>94.351632949314919</v>
      </c>
      <c r="R23" s="457">
        <v>109.31466968071138</v>
      </c>
      <c r="S23" s="457">
        <v>118.93772368342734</v>
      </c>
      <c r="T23" s="457">
        <v>130.23892718727237</v>
      </c>
      <c r="U23" s="457">
        <v>128.75351296236849</v>
      </c>
      <c r="V23" s="457">
        <v>204.60087500065822</v>
      </c>
      <c r="W23" s="457">
        <v>115.61993722042084</v>
      </c>
    </row>
    <row r="24" spans="1:23" s="264" customFormat="1" x14ac:dyDescent="0.25">
      <c r="A24" s="640" t="s">
        <v>160</v>
      </c>
      <c r="B24" s="592">
        <v>-9.3209433091896443E-3</v>
      </c>
      <c r="C24" s="592">
        <v>-0.10100238163455266</v>
      </c>
      <c r="D24" s="592">
        <v>-3.2033445349530565E-2</v>
      </c>
      <c r="E24" s="592">
        <v>2.4081111305120695E-2</v>
      </c>
      <c r="F24" s="592">
        <v>0.11456648248217816</v>
      </c>
      <c r="G24" s="592">
        <v>6.9063955801176302E-2</v>
      </c>
      <c r="H24" s="592">
        <v>0.12285281523774771</v>
      </c>
      <c r="I24" s="592">
        <v>-0.21570934411541876</v>
      </c>
      <c r="J24" s="592">
        <v>0.13923670562542334</v>
      </c>
      <c r="K24" s="592">
        <v>8.1246633476014907E-2</v>
      </c>
      <c r="L24" s="592"/>
      <c r="M24" s="592">
        <v>0.12074814008713752</v>
      </c>
      <c r="O24" s="593">
        <v>100</v>
      </c>
      <c r="P24" s="593">
        <v>100</v>
      </c>
      <c r="Q24" s="593">
        <v>102.40811113051207</v>
      </c>
      <c r="R24" s="593">
        <v>114.14064820037883</v>
      </c>
      <c r="S24" s="593">
        <v>122.02365288280741</v>
      </c>
      <c r="T24" s="593">
        <v>137.01460216505401</v>
      </c>
      <c r="U24" s="593">
        <v>107.45927219779517</v>
      </c>
      <c r="V24" s="593">
        <v>122.42154724752181</v>
      </c>
      <c r="W24" s="593">
        <v>132.36788582630786</v>
      </c>
    </row>
    <row r="25" spans="1:23" x14ac:dyDescent="0.25">
      <c r="A25" s="641" t="s">
        <v>161</v>
      </c>
      <c r="B25" s="594">
        <v>-0.11403268189735039</v>
      </c>
      <c r="C25" s="594">
        <v>-0.1415070844395192</v>
      </c>
      <c r="D25" s="594">
        <v>-0.10393020803306252</v>
      </c>
      <c r="E25" s="594">
        <v>0.14993199404669655</v>
      </c>
      <c r="F25" s="594">
        <v>0.23429664229128599</v>
      </c>
      <c r="G25" s="594">
        <v>2.5697252764615541E-2</v>
      </c>
      <c r="H25" s="594">
        <v>0.25288398673667478</v>
      </c>
      <c r="I25" s="594">
        <v>-0.41405113117515346</v>
      </c>
      <c r="J25" s="594">
        <v>0.50204722922688938</v>
      </c>
      <c r="K25" s="594">
        <v>2.9753983763879166E-2</v>
      </c>
      <c r="L25" s="594"/>
      <c r="M25" s="594">
        <v>0.24960213577346302</v>
      </c>
      <c r="O25" s="457">
        <v>100</v>
      </c>
      <c r="P25" s="457">
        <v>100</v>
      </c>
      <c r="Q25" s="457">
        <v>114.99319940466965</v>
      </c>
      <c r="R25" s="457">
        <v>141.93571991151606</v>
      </c>
      <c r="S25" s="457">
        <v>145.58307798240997</v>
      </c>
      <c r="T25" s="457">
        <v>182.39870714399802</v>
      </c>
      <c r="U25" s="457">
        <v>106.8763161261401</v>
      </c>
      <c r="V25" s="457">
        <v>160.53327450724584</v>
      </c>
      <c r="W25" s="457">
        <v>165.30977895049679</v>
      </c>
    </row>
    <row r="26" spans="1:23" s="264" customFormat="1" x14ac:dyDescent="0.25">
      <c r="A26" s="642" t="s">
        <v>162</v>
      </c>
      <c r="B26" s="592">
        <v>5.3814562755567952E-2</v>
      </c>
      <c r="C26" s="592">
        <v>3.7010684235627478E-2</v>
      </c>
      <c r="D26" s="592">
        <v>3.5420516178649608E-2</v>
      </c>
      <c r="E26" s="592">
        <v>-6.0753610859107132E-2</v>
      </c>
      <c r="F26" s="592">
        <v>7.2731988934981118E-2</v>
      </c>
      <c r="G26" s="592">
        <v>2.5831274552831074E-2</v>
      </c>
      <c r="H26" s="592">
        <v>0.1054332413661454</v>
      </c>
      <c r="I26" s="592">
        <v>0.14249207934635488</v>
      </c>
      <c r="J26" s="592">
        <v>4.4103425084742964E-2</v>
      </c>
      <c r="K26" s="592">
        <v>-1.002865880342485E-2</v>
      </c>
      <c r="L26" s="592"/>
      <c r="M26" s="592">
        <v>0.10686154597692221</v>
      </c>
      <c r="O26" s="593">
        <v>100</v>
      </c>
      <c r="P26" s="593">
        <v>100</v>
      </c>
      <c r="Q26" s="593">
        <v>93.924638914089286</v>
      </c>
      <c r="R26" s="593">
        <v>100.75596471231093</v>
      </c>
      <c r="S26" s="593">
        <v>103.35861969962998</v>
      </c>
      <c r="T26" s="593">
        <v>114.2560539976927</v>
      </c>
      <c r="U26" s="593">
        <v>130.53663670973333</v>
      </c>
      <c r="V26" s="593">
        <v>136.29374948767537</v>
      </c>
      <c r="W26" s="593">
        <v>134.92690597702401</v>
      </c>
    </row>
    <row r="27" spans="1:23" x14ac:dyDescent="0.25">
      <c r="A27" s="227" t="s">
        <v>109</v>
      </c>
      <c r="B27" s="594">
        <v>-1.8920474493160699E-2</v>
      </c>
      <c r="C27" s="594">
        <v>6.0843459082745577E-2</v>
      </c>
      <c r="D27" s="594">
        <v>5.631347295479272E-2</v>
      </c>
      <c r="E27" s="594">
        <v>2.4019468387804332E-2</v>
      </c>
      <c r="F27" s="594">
        <v>5.7076570993167541E-2</v>
      </c>
      <c r="G27" s="594">
        <v>-6.0432901025666785E-2</v>
      </c>
      <c r="H27" s="594">
        <v>5.8352852661752497E-2</v>
      </c>
      <c r="I27" s="594">
        <v>-4.17816415006389E-2</v>
      </c>
      <c r="J27" s="594">
        <v>0.2006749535162784</v>
      </c>
      <c r="K27" s="594">
        <v>2.0561834326837669E-3</v>
      </c>
      <c r="L27" s="594"/>
      <c r="M27" s="594">
        <v>5.6814445938145441E-2</v>
      </c>
      <c r="O27" s="457">
        <v>100</v>
      </c>
      <c r="P27" s="457">
        <v>100</v>
      </c>
      <c r="Q27" s="457">
        <v>102.40194683878043</v>
      </c>
      <c r="R27" s="457">
        <v>108.24669882736265</v>
      </c>
      <c r="S27" s="457">
        <v>101.70503679077348</v>
      </c>
      <c r="T27" s="457">
        <v>107.6398158175836</v>
      </c>
      <c r="U27" s="457">
        <v>103.14244762189851</v>
      </c>
      <c r="V27" s="457">
        <v>123.84055350397817</v>
      </c>
      <c r="W27" s="457">
        <v>124.09519239838744</v>
      </c>
    </row>
    <row r="28" spans="1:23" x14ac:dyDescent="0.25">
      <c r="A28" s="227" t="s">
        <v>163</v>
      </c>
      <c r="B28" s="594">
        <v>9.1524470344670483E-2</v>
      </c>
      <c r="C28" s="594">
        <v>2.3628315911090159E-2</v>
      </c>
      <c r="D28" s="594">
        <v>5.0795493641708767E-3</v>
      </c>
      <c r="E28" s="594">
        <v>-8.2529324316355734E-2</v>
      </c>
      <c r="F28" s="594">
        <v>4.8660917154845107E-2</v>
      </c>
      <c r="G28" s="594">
        <v>0.10321665774513633</v>
      </c>
      <c r="H28" s="594">
        <v>0.12444950906585417</v>
      </c>
      <c r="I28" s="594">
        <v>0.19971120873426296</v>
      </c>
      <c r="J28" s="594">
        <v>7.6849482921299561E-3</v>
      </c>
      <c r="K28" s="594">
        <v>-3.2191412487010407E-3</v>
      </c>
      <c r="L28" s="594"/>
      <c r="M28" s="594">
        <v>0.12591620807903103</v>
      </c>
      <c r="O28" s="457">
        <v>100</v>
      </c>
      <c r="P28" s="457">
        <v>100</v>
      </c>
      <c r="Q28" s="457">
        <v>91.747067568364429</v>
      </c>
      <c r="R28" s="457">
        <v>96.211564022508583</v>
      </c>
      <c r="S28" s="457">
        <v>106.14220009734413</v>
      </c>
      <c r="T28" s="457">
        <v>119.35154479062827</v>
      </c>
      <c r="U28" s="457">
        <v>143.18738606506616</v>
      </c>
      <c r="V28" s="457">
        <v>144.28777372306143</v>
      </c>
      <c r="W28" s="457">
        <v>143.82329099898629</v>
      </c>
    </row>
    <row r="29" spans="1:23" x14ac:dyDescent="0.25">
      <c r="A29" s="227" t="s">
        <v>205</v>
      </c>
      <c r="B29" s="594">
        <v>6.7593262718032676E-2</v>
      </c>
      <c r="C29" s="594">
        <v>6.5410562771736735E-2</v>
      </c>
      <c r="D29" s="594">
        <v>0.31000147786526622</v>
      </c>
      <c r="E29" s="594">
        <v>-0.28017551660599882</v>
      </c>
      <c r="F29" s="594">
        <v>0.51891527761282363</v>
      </c>
      <c r="G29" s="594">
        <v>-0.23049601415592624</v>
      </c>
      <c r="H29" s="594">
        <v>0.16657400690830282</v>
      </c>
      <c r="I29" s="594">
        <v>0.52089722251003812</v>
      </c>
      <c r="J29" s="594">
        <v>-0.18237861539126976</v>
      </c>
      <c r="K29" s="594">
        <v>-0.15980645529165871</v>
      </c>
      <c r="L29" s="594"/>
      <c r="M29" s="594">
        <v>0.18477247269055486</v>
      </c>
      <c r="O29" s="457">
        <v>100</v>
      </c>
      <c r="P29" s="457">
        <v>100</v>
      </c>
      <c r="Q29" s="457">
        <v>71.982448339400122</v>
      </c>
      <c r="R29" s="457">
        <v>109.33524050269067</v>
      </c>
      <c r="S29" s="457">
        <v>84.133903360040875</v>
      </c>
      <c r="T29" s="457">
        <v>98.148424759558807</v>
      </c>
      <c r="U29" s="457">
        <v>149.27366661054845</v>
      </c>
      <c r="V29" s="457">
        <v>122.0493419797386</v>
      </c>
      <c r="W29" s="457">
        <v>102.54506926727714</v>
      </c>
    </row>
    <row r="30" spans="1:23" s="264" customFormat="1" x14ac:dyDescent="0.25">
      <c r="A30" s="642" t="s">
        <v>165</v>
      </c>
      <c r="B30" s="592">
        <v>6.9034887424250346E-2</v>
      </c>
      <c r="C30" s="592">
        <v>-6.7519126421600184E-4</v>
      </c>
      <c r="D30" s="592">
        <v>0.16643183257088556</v>
      </c>
      <c r="E30" s="592">
        <v>-3.7463362839174286E-2</v>
      </c>
      <c r="F30" s="592">
        <v>0.24963133941362137</v>
      </c>
      <c r="G30" s="592">
        <v>0.18734844120640282</v>
      </c>
      <c r="H30" s="592">
        <v>0.10119552933504505</v>
      </c>
      <c r="I30" s="592">
        <v>0.13903062962381285</v>
      </c>
      <c r="J30" s="592">
        <v>1.2011698747830479E-2</v>
      </c>
      <c r="K30" s="592">
        <v>3.9854880053336039E-3</v>
      </c>
      <c r="L30" s="592"/>
      <c r="M30" s="592">
        <v>9.9832269308553157E-2</v>
      </c>
      <c r="O30" s="593">
        <v>100</v>
      </c>
      <c r="P30" s="593">
        <v>100</v>
      </c>
      <c r="Q30" s="593">
        <v>96.253663716082571</v>
      </c>
      <c r="R30" s="593">
        <v>120.28159471299655</v>
      </c>
      <c r="S30" s="593">
        <v>142.81616398829675</v>
      </c>
      <c r="T30" s="593">
        <v>157.26852130069304</v>
      </c>
      <c r="U30" s="593">
        <v>179.13366283713441</v>
      </c>
      <c r="V30" s="593">
        <v>181.28536243072949</v>
      </c>
      <c r="W30" s="593">
        <v>182.00787306823972</v>
      </c>
    </row>
    <row r="31" spans="1:23" x14ac:dyDescent="0.25">
      <c r="A31" s="227" t="s">
        <v>124</v>
      </c>
      <c r="B31" s="594">
        <v>4.5109439176578725E-2</v>
      </c>
      <c r="C31" s="594">
        <v>-5.5700631029682701E-2</v>
      </c>
      <c r="D31" s="594">
        <v>-7.2912426421234411E-4</v>
      </c>
      <c r="E31" s="594">
        <v>3.317278538857682E-2</v>
      </c>
      <c r="F31" s="594">
        <v>7.4681114685700933E-2</v>
      </c>
      <c r="G31" s="594">
        <v>1.5908659728580465E-2</v>
      </c>
      <c r="H31" s="594">
        <v>-0.10325155705078237</v>
      </c>
      <c r="I31" s="594">
        <v>9.2287745432297896E-3</v>
      </c>
      <c r="J31" s="594">
        <v>0.10216833544742832</v>
      </c>
      <c r="K31" s="594">
        <v>5.5299852793938786E-2</v>
      </c>
      <c r="L31" s="594"/>
      <c r="M31" s="594">
        <v>-0.10710794988723527</v>
      </c>
      <c r="O31" s="457">
        <v>100</v>
      </c>
      <c r="P31" s="457">
        <v>100</v>
      </c>
      <c r="Q31" s="457">
        <v>103.31727853885768</v>
      </c>
      <c r="R31" s="457">
        <v>111.03312806643261</v>
      </c>
      <c r="S31" s="457">
        <v>112.79951631944138</v>
      </c>
      <c r="T31" s="457">
        <v>101.15279062488392</v>
      </c>
      <c r="U31" s="457">
        <v>102.08630692397951</v>
      </c>
      <c r="V31" s="457">
        <v>112.51629497437777</v>
      </c>
      <c r="W31" s="457">
        <v>118.73842952338026</v>
      </c>
    </row>
    <row r="32" spans="1:23" x14ac:dyDescent="0.25">
      <c r="A32" s="227" t="s">
        <v>206</v>
      </c>
      <c r="B32" s="594">
        <v>3.595645384984536E-2</v>
      </c>
      <c r="C32" s="594">
        <v>2.0457310200397538E-2</v>
      </c>
      <c r="D32" s="594">
        <v>0.14202734124090233</v>
      </c>
      <c r="E32" s="594">
        <v>8.9978718817691039E-2</v>
      </c>
      <c r="F32" s="594">
        <v>0.31044459759238574</v>
      </c>
      <c r="G32" s="594">
        <v>0.19571353209428088</v>
      </c>
      <c r="H32" s="594">
        <v>0.14392598731837314</v>
      </c>
      <c r="I32" s="594">
        <v>0.15947096677700912</v>
      </c>
      <c r="J32" s="594">
        <v>2.6504810111063204E-3</v>
      </c>
      <c r="K32" s="594">
        <v>7.1260594346289619E-3</v>
      </c>
      <c r="L32" s="594"/>
      <c r="M32" s="594">
        <v>0.14070365487272873</v>
      </c>
      <c r="O32" s="457">
        <v>100</v>
      </c>
      <c r="P32" s="457">
        <v>100</v>
      </c>
      <c r="Q32" s="457">
        <v>108.9978718817691</v>
      </c>
      <c r="R32" s="457">
        <v>142.83567235653132</v>
      </c>
      <c r="S32" s="457">
        <v>170.7905463024895</v>
      </c>
      <c r="T32" s="457">
        <v>195.37174430371962</v>
      </c>
      <c r="U32" s="457">
        <v>226.5278652487444</v>
      </c>
      <c r="V32" s="457">
        <v>227.12827305407265</v>
      </c>
      <c r="W32" s="457">
        <v>228.7468026271406</v>
      </c>
    </row>
    <row r="33" spans="1:23" x14ac:dyDescent="0.25">
      <c r="A33" s="227" t="s">
        <v>167</v>
      </c>
      <c r="B33" s="594">
        <v>0.26393605119710162</v>
      </c>
      <c r="C33" s="594">
        <v>-1.4070401573817892E-2</v>
      </c>
      <c r="D33" s="594">
        <v>0.46780865820443007</v>
      </c>
      <c r="E33" s="594">
        <v>-0.48618015083553201</v>
      </c>
      <c r="F33" s="594">
        <v>0.14232814685467754</v>
      </c>
      <c r="G33" s="594">
        <v>0.39780405926689166</v>
      </c>
      <c r="H33" s="594">
        <v>6.2248283658334902E-2</v>
      </c>
      <c r="I33" s="594">
        <v>0.12417615142860128</v>
      </c>
      <c r="J33" s="594">
        <v>-1.2271821595046806E-3</v>
      </c>
      <c r="K33" s="594">
        <v>-7.2158909624870371E-2</v>
      </c>
      <c r="L33" s="594"/>
      <c r="M33" s="594">
        <v>7.7171076783122183E-2</v>
      </c>
      <c r="O33" s="457">
        <v>100</v>
      </c>
      <c r="P33" s="457">
        <v>100</v>
      </c>
      <c r="Q33" s="457">
        <v>51.381984916446797</v>
      </c>
      <c r="R33" s="457">
        <v>58.695087611319664</v>
      </c>
      <c r="S33" s="457">
        <v>82.044231722128472</v>
      </c>
      <c r="T33" s="457">
        <v>87.151344330897686</v>
      </c>
      <c r="U33" s="457">
        <v>97.973462861737403</v>
      </c>
      <c r="V33" s="457">
        <v>97.853231576008582</v>
      </c>
      <c r="W33" s="457">
        <v>90.792249082213871</v>
      </c>
    </row>
    <row r="34" spans="1:23" x14ac:dyDescent="0.25">
      <c r="A34" s="640" t="s">
        <v>168</v>
      </c>
      <c r="B34" s="594">
        <v>3.3973020515380092E-2</v>
      </c>
      <c r="C34" s="594">
        <v>2.2259934719924379E-2</v>
      </c>
      <c r="D34" s="594">
        <v>3.0541743770241769E-2</v>
      </c>
      <c r="E34" s="594">
        <v>-2.6726033843671781E-2</v>
      </c>
      <c r="F34" s="594">
        <v>9.3447138515191819E-2</v>
      </c>
      <c r="G34" s="594">
        <v>3.2078733469910858E-2</v>
      </c>
      <c r="H34" s="594">
        <v>4.1326655557137659E-2</v>
      </c>
      <c r="I34" s="594">
        <v>2.5342710553346803E-2</v>
      </c>
      <c r="J34" s="594">
        <v>3.8051304832017907E-2</v>
      </c>
      <c r="K34" s="594">
        <v>1.5182462447890233E-2</v>
      </c>
      <c r="L34" s="594"/>
      <c r="M34" s="594">
        <v>4.7430420611309421E-2</v>
      </c>
      <c r="O34" s="457">
        <v>100</v>
      </c>
      <c r="P34" s="457">
        <v>100</v>
      </c>
      <c r="Q34" s="457">
        <v>97.327396615632821</v>
      </c>
      <c r="R34" s="457">
        <v>106.42236332849687</v>
      </c>
      <c r="S34" s="457">
        <v>109.83625795694974</v>
      </c>
      <c r="T34" s="457">
        <v>114.37542315722152</v>
      </c>
      <c r="U34" s="457">
        <v>117.27400640071154</v>
      </c>
      <c r="V34" s="457">
        <v>121.73643536713703</v>
      </c>
      <c r="W34" s="457">
        <v>123.58469422563861</v>
      </c>
    </row>
    <row r="35" spans="1:23" x14ac:dyDescent="0.25">
      <c r="A35" s="642" t="s">
        <v>169</v>
      </c>
      <c r="B35" s="594">
        <v>2.1167528862260809E-2</v>
      </c>
      <c r="C35" s="594">
        <v>-1.0929001930647275E-2</v>
      </c>
      <c r="D35" s="594">
        <v>3.0365000762800243E-2</v>
      </c>
      <c r="E35" s="594">
        <v>-6.1575344218400829E-3</v>
      </c>
      <c r="F35" s="594">
        <v>0.12066034783546709</v>
      </c>
      <c r="G35" s="594">
        <v>5.9028786142333978E-2</v>
      </c>
      <c r="H35" s="594">
        <v>4.3696934479005467E-2</v>
      </c>
      <c r="I35" s="594">
        <v>-4.3872516225562874E-2</v>
      </c>
      <c r="J35" s="594">
        <v>4.73078567869607E-2</v>
      </c>
      <c r="K35" s="594">
        <v>3.4618330586613233E-2</v>
      </c>
      <c r="L35" s="594"/>
      <c r="M35" s="594">
        <v>4.8823567905653897E-2</v>
      </c>
      <c r="O35" s="457">
        <v>100</v>
      </c>
      <c r="P35" s="457">
        <v>100</v>
      </c>
      <c r="Q35" s="457">
        <v>99.384246557815999</v>
      </c>
      <c r="R35" s="457">
        <v>111.37598431684791</v>
      </c>
      <c r="S35" s="457">
        <v>117.95037347647906</v>
      </c>
      <c r="T35" s="457">
        <v>123.10444321805498</v>
      </c>
      <c r="U35" s="457">
        <v>117.70354153553198</v>
      </c>
      <c r="V35" s="457">
        <v>123.27184382181301</v>
      </c>
      <c r="W35" s="457">
        <v>127.53930926325789</v>
      </c>
    </row>
    <row r="36" spans="1:23" x14ac:dyDescent="0.25">
      <c r="A36" s="641" t="s">
        <v>170</v>
      </c>
      <c r="B36" s="594"/>
      <c r="C36" s="594"/>
      <c r="D36" s="594"/>
      <c r="E36" s="594"/>
      <c r="F36" s="594"/>
      <c r="G36" s="594"/>
      <c r="H36" s="594"/>
      <c r="I36" s="594"/>
      <c r="J36" s="594"/>
      <c r="K36" s="594"/>
      <c r="L36" s="594"/>
      <c r="M36" s="594"/>
    </row>
    <row r="37" spans="1:23" x14ac:dyDescent="0.25">
      <c r="A37" s="643" t="s">
        <v>171</v>
      </c>
      <c r="B37" s="594">
        <v>0.23042866966103071</v>
      </c>
      <c r="C37" s="594">
        <v>-3.422501985657167E-2</v>
      </c>
      <c r="D37" s="594">
        <v>7.3330955822901389E-2</v>
      </c>
      <c r="E37" s="594">
        <v>-0.13149515352630525</v>
      </c>
      <c r="F37" s="594">
        <v>-6.1065625025058412E-2</v>
      </c>
      <c r="G37" s="594">
        <v>0.15017184526040572</v>
      </c>
      <c r="H37" s="594">
        <v>-0.10146258550593013</v>
      </c>
      <c r="I37" s="594">
        <v>0.26138089506683126</v>
      </c>
      <c r="J37" s="594">
        <v>-0.26615947806304541</v>
      </c>
      <c r="K37" s="594">
        <v>0.19901453062016117</v>
      </c>
      <c r="L37" s="594"/>
      <c r="M37" s="594">
        <v>-0.10221401133267571</v>
      </c>
      <c r="O37" s="457">
        <v>100</v>
      </c>
      <c r="P37" s="457">
        <v>100</v>
      </c>
      <c r="Q37" s="457">
        <v>86.85048464736947</v>
      </c>
      <c r="R37" s="457">
        <v>81.546905518648614</v>
      </c>
      <c r="S37" s="457">
        <v>93.792954795660037</v>
      </c>
      <c r="T37" s="457">
        <v>84.276479099851542</v>
      </c>
      <c r="U37" s="457">
        <v>106.30474064005183</v>
      </c>
      <c r="V37" s="457">
        <v>78.010726355668226</v>
      </c>
      <c r="W37" s="457">
        <v>93.535994444679375</v>
      </c>
    </row>
    <row r="38" spans="1:23" x14ac:dyDescent="0.25">
      <c r="A38" s="227" t="s">
        <v>172</v>
      </c>
      <c r="B38" s="594">
        <v>0.11093097119289164</v>
      </c>
      <c r="C38" s="594">
        <v>0.18511334964313897</v>
      </c>
      <c r="D38" s="594">
        <v>0.15945996811610241</v>
      </c>
      <c r="E38" s="594">
        <v>-0.17958322575475227</v>
      </c>
      <c r="F38" s="594">
        <v>-0.28221075323679923</v>
      </c>
      <c r="G38" s="594">
        <v>7.0395536311119056E-2</v>
      </c>
      <c r="H38" s="594">
        <v>-0.24655068484357001</v>
      </c>
      <c r="I38" s="594">
        <v>1.3618576693534958</v>
      </c>
      <c r="J38" s="594">
        <v>-0.15402515951635509</v>
      </c>
      <c r="K38" s="594">
        <v>-0.15724515637853431</v>
      </c>
      <c r="L38" s="594"/>
      <c r="M38" s="594">
        <v>-0.24655068484357001</v>
      </c>
      <c r="O38" s="457">
        <v>100</v>
      </c>
      <c r="P38" s="457">
        <v>100</v>
      </c>
      <c r="Q38" s="457">
        <v>82.041677424524778</v>
      </c>
      <c r="R38" s="457">
        <v>58.888633841739136</v>
      </c>
      <c r="S38" s="457">
        <v>63.034130803657476</v>
      </c>
      <c r="T38" s="457">
        <v>47.493022685496555</v>
      </c>
      <c r="U38" s="457">
        <v>112.17175987051959</v>
      </c>
      <c r="V38" s="457">
        <v>94.894486663232541</v>
      </c>
      <c r="W38" s="457">
        <v>79.972788268411804</v>
      </c>
    </row>
    <row r="39" spans="1:23" x14ac:dyDescent="0.25">
      <c r="A39" s="227" t="s">
        <v>207</v>
      </c>
      <c r="B39" s="594"/>
      <c r="C39" s="594"/>
      <c r="D39" s="594"/>
      <c r="E39" s="594"/>
      <c r="F39" s="594"/>
      <c r="G39" s="594"/>
      <c r="H39" s="594"/>
      <c r="I39" s="594"/>
      <c r="J39" s="594"/>
      <c r="K39" s="594"/>
      <c r="L39" s="594"/>
      <c r="M39" s="594"/>
    </row>
    <row r="40" spans="1:23" x14ac:dyDescent="0.25">
      <c r="A40" s="640" t="s">
        <v>174</v>
      </c>
      <c r="B40" s="594">
        <v>4.5673494408704496E-2</v>
      </c>
      <c r="C40" s="594">
        <v>1.8301421895016379E-2</v>
      </c>
      <c r="D40" s="594">
        <v>3.3385767145843515E-2</v>
      </c>
      <c r="E40" s="594">
        <v>-3.4055097525107492E-2</v>
      </c>
      <c r="F40" s="594">
        <v>8.3516921939766453E-2</v>
      </c>
      <c r="G40" s="594">
        <v>3.8731526922278103E-2</v>
      </c>
      <c r="H40" s="594">
        <v>3.2585375969262032E-2</v>
      </c>
      <c r="I40" s="594">
        <v>3.79166680218046E-2</v>
      </c>
      <c r="J40" s="594">
        <v>1.8356662946751756E-2</v>
      </c>
      <c r="K40" s="594">
        <v>2.375869479808923E-2</v>
      </c>
      <c r="L40" s="594"/>
      <c r="M40" s="594">
        <v>3.8171809930961365E-2</v>
      </c>
      <c r="O40" s="457">
        <v>100</v>
      </c>
      <c r="P40" s="457">
        <v>100</v>
      </c>
      <c r="Q40" s="457">
        <v>96.594490247489247</v>
      </c>
      <c r="R40" s="457">
        <v>104.66176474930033</v>
      </c>
      <c r="S40" s="457">
        <v>108.715474708421</v>
      </c>
      <c r="T40" s="457">
        <v>112.25800932547169</v>
      </c>
      <c r="U40" s="457">
        <v>116.51445899785425</v>
      </c>
      <c r="V40" s="457">
        <v>118.65327565010098</v>
      </c>
      <c r="W40" s="457">
        <v>121.47232261306529</v>
      </c>
    </row>
    <row r="41" spans="1:23" x14ac:dyDescent="0.25">
      <c r="A41" s="642" t="s">
        <v>175</v>
      </c>
      <c r="B41" s="594">
        <v>2.9989619343705698E-2</v>
      </c>
      <c r="C41" s="594">
        <v>9.8524621369675547E-3</v>
      </c>
      <c r="D41" s="594">
        <v>4.6424703852849136E-2</v>
      </c>
      <c r="E41" s="594">
        <v>-3.0006814762442824E-2</v>
      </c>
      <c r="F41" s="594">
        <v>7.3668852044944222E-2</v>
      </c>
      <c r="G41" s="594">
        <v>5.992580949487647E-2</v>
      </c>
      <c r="H41" s="594">
        <v>2.1267436267491835E-2</v>
      </c>
      <c r="I41" s="594">
        <v>3.627082049139374E-2</v>
      </c>
      <c r="J41" s="594">
        <v>2.1146461505993086E-2</v>
      </c>
      <c r="K41" s="594">
        <v>1.3964165415224494E-2</v>
      </c>
      <c r="L41" s="594"/>
      <c r="M41" s="594">
        <v>2.5591754946803658E-2</v>
      </c>
      <c r="O41" s="457">
        <v>100</v>
      </c>
      <c r="P41" s="457">
        <v>100</v>
      </c>
      <c r="Q41" s="457">
        <v>96.999318523755719</v>
      </c>
      <c r="R41" s="457">
        <v>104.14514696854269</v>
      </c>
      <c r="S41" s="457">
        <v>110.38612920559549</v>
      </c>
      <c r="T41" s="457">
        <v>112.73375917329062</v>
      </c>
      <c r="U41" s="457">
        <v>116.82270511558505</v>
      </c>
      <c r="V41" s="457">
        <v>119.29309195233775</v>
      </c>
      <c r="W41" s="457">
        <v>120.95892042125378</v>
      </c>
    </row>
    <row r="42" spans="1:23" x14ac:dyDescent="0.25">
      <c r="A42" s="604" t="s">
        <v>176</v>
      </c>
      <c r="B42" s="594"/>
      <c r="C42" s="594"/>
      <c r="D42" s="594"/>
      <c r="E42" s="594"/>
      <c r="F42" s="594"/>
      <c r="G42" s="594"/>
      <c r="H42" s="594"/>
      <c r="I42" s="594"/>
      <c r="J42" s="594"/>
      <c r="K42" s="594"/>
      <c r="L42" s="594"/>
      <c r="M42" s="594"/>
    </row>
    <row r="43" spans="1:23" s="264" customFormat="1" ht="17.25" x14ac:dyDescent="0.25">
      <c r="A43" s="642" t="s">
        <v>198</v>
      </c>
      <c r="B43" s="592">
        <v>6.0757611387918464E-2</v>
      </c>
      <c r="C43" s="592">
        <v>8.5249484428322253E-2</v>
      </c>
      <c r="D43" s="592">
        <v>9.2364070222489936E-2</v>
      </c>
      <c r="E43" s="592">
        <v>6.9257176483590754E-2</v>
      </c>
      <c r="F43" s="592">
        <v>2.8090212219316513E-2</v>
      </c>
      <c r="G43" s="592">
        <v>3.072710756043584E-2</v>
      </c>
      <c r="H43" s="592">
        <v>6.6192492080261456E-3</v>
      </c>
      <c r="I43" s="592">
        <v>8.9754105487291902E-2</v>
      </c>
      <c r="J43" s="592">
        <v>7.9718168465205297E-2</v>
      </c>
      <c r="K43" s="592">
        <v>3.8215516430210483E-2</v>
      </c>
      <c r="L43" s="592"/>
      <c r="M43" s="592">
        <v>7.2151512766582826E-3</v>
      </c>
      <c r="O43" s="593">
        <v>100</v>
      </c>
      <c r="P43" s="593">
        <v>100</v>
      </c>
      <c r="Q43" s="593">
        <v>106.92571764835907</v>
      </c>
      <c r="R43" s="593">
        <v>109.9292837488042</v>
      </c>
      <c r="S43" s="593">
        <v>113.30709267459537</v>
      </c>
      <c r="T43" s="593">
        <v>114.05710055804543</v>
      </c>
      <c r="U43" s="593">
        <v>124.2941935931069</v>
      </c>
      <c r="V43" s="593">
        <v>134.20269905720903</v>
      </c>
      <c r="W43" s="593">
        <v>139.33132450800841</v>
      </c>
    </row>
    <row r="44" spans="1:23" x14ac:dyDescent="0.25">
      <c r="A44" s="640" t="s">
        <v>177</v>
      </c>
    </row>
    <row r="45" spans="1:23" x14ac:dyDescent="0.25">
      <c r="A45" s="227" t="s">
        <v>178</v>
      </c>
      <c r="B45" s="603">
        <v>-0.59650075173592609</v>
      </c>
      <c r="C45" s="603">
        <v>-2.0844341840645568</v>
      </c>
      <c r="D45" s="603">
        <v>-0.98319417968261158</v>
      </c>
      <c r="E45" s="603">
        <v>0.53875744349478061</v>
      </c>
      <c r="F45" s="603">
        <v>0.1640597467031879</v>
      </c>
      <c r="G45" s="603">
        <v>0.52409427491688088</v>
      </c>
      <c r="H45" s="603">
        <v>1.7381235471547711</v>
      </c>
      <c r="I45" s="603">
        <v>-3.4212275419630291</v>
      </c>
      <c r="J45" s="603">
        <v>1.5168035351600828</v>
      </c>
      <c r="K45" s="603">
        <v>0.79836456228005725</v>
      </c>
      <c r="L45" s="603"/>
    </row>
    <row r="46" spans="1:23" x14ac:dyDescent="0.25">
      <c r="A46" s="227" t="s">
        <v>179</v>
      </c>
      <c r="B46" s="603">
        <v>-2.1182437570015589</v>
      </c>
      <c r="C46" s="603">
        <v>-1.8882272418890567</v>
      </c>
      <c r="D46" s="603">
        <v>-1.4710513210077103</v>
      </c>
      <c r="E46" s="603">
        <v>1.7164457598872223</v>
      </c>
      <c r="F46" s="603">
        <v>1.3827192399579538</v>
      </c>
      <c r="G46" s="603">
        <v>-0.20124729654662499</v>
      </c>
      <c r="H46" s="603">
        <v>2.7301448179151948</v>
      </c>
      <c r="I46" s="603">
        <v>-5.776868693183121</v>
      </c>
      <c r="J46" s="603">
        <v>4.2168236836906567</v>
      </c>
      <c r="K46" s="603">
        <v>-0.14455074934552337</v>
      </c>
      <c r="L46" s="603"/>
    </row>
    <row r="47" spans="1:23" x14ac:dyDescent="0.25">
      <c r="A47" s="227" t="s">
        <v>180</v>
      </c>
      <c r="B47" s="603">
        <v>3.7259947688177641</v>
      </c>
      <c r="C47" s="603">
        <v>8.7367965079854457</v>
      </c>
      <c r="D47" s="603">
        <v>7.3909678697797858</v>
      </c>
      <c r="E47" s="603">
        <v>7.5428488997213439</v>
      </c>
      <c r="F47" s="603">
        <v>-7.6372651673110248</v>
      </c>
      <c r="G47" s="603">
        <v>-1.0753998665256503</v>
      </c>
      <c r="H47" s="603">
        <v>-2.7297294724385246</v>
      </c>
      <c r="I47" s="603">
        <v>16.965814900823172</v>
      </c>
      <c r="J47" s="603">
        <v>2.7450963196032907</v>
      </c>
      <c r="K47" s="603">
        <v>-0.24269727288932508</v>
      </c>
      <c r="L47" s="603"/>
    </row>
    <row r="48" spans="1:23" x14ac:dyDescent="0.25">
      <c r="A48" s="604" t="s">
        <v>181</v>
      </c>
      <c r="B48" s="605">
        <v>0.2531665816357731</v>
      </c>
      <c r="C48" s="605">
        <v>0.79392502140368881</v>
      </c>
      <c r="D48" s="605">
        <v>0.59451087057083907</v>
      </c>
      <c r="E48" s="605">
        <v>0.22791799251786493</v>
      </c>
      <c r="F48" s="605">
        <v>-0.42418068112609753</v>
      </c>
      <c r="G48" s="605">
        <v>-0.18169883857792168</v>
      </c>
      <c r="H48" s="605">
        <v>-0.50162325523309725</v>
      </c>
      <c r="I48" s="605">
        <v>1.6919734432196725</v>
      </c>
      <c r="J48" s="605">
        <v>-0.31535598917465624</v>
      </c>
      <c r="K48" s="570">
        <v>-0.22767591779202245</v>
      </c>
      <c r="L48" s="570"/>
    </row>
    <row r="49" spans="1:12" x14ac:dyDescent="0.25">
      <c r="A49" s="631" t="s">
        <v>216</v>
      </c>
      <c r="B49" s="219"/>
      <c r="C49" s="616"/>
      <c r="D49" s="616"/>
      <c r="E49" s="616"/>
      <c r="F49" s="616"/>
      <c r="G49" s="570"/>
      <c r="H49" s="570"/>
      <c r="I49" s="570"/>
      <c r="J49" s="570"/>
      <c r="K49" s="570"/>
      <c r="L49" s="570"/>
    </row>
    <row r="50" spans="1:12" ht="14.45" customHeight="1" x14ac:dyDescent="0.25">
      <c r="A50" s="644" t="s">
        <v>200</v>
      </c>
      <c r="B50" s="644"/>
      <c r="C50" s="644"/>
      <c r="D50" s="644"/>
      <c r="E50" s="644"/>
      <c r="F50" s="644"/>
      <c r="G50" s="570"/>
      <c r="H50" s="570"/>
      <c r="I50" s="570"/>
      <c r="J50" s="570"/>
      <c r="K50" s="570"/>
      <c r="L50" s="570"/>
    </row>
    <row r="51" spans="1:12" x14ac:dyDescent="0.25">
      <c r="A51" s="644" t="s">
        <v>559</v>
      </c>
    </row>
    <row r="52" spans="1:12" x14ac:dyDescent="0.25">
      <c r="A52" s="644" t="s">
        <v>560</v>
      </c>
    </row>
    <row r="53" spans="1:12" x14ac:dyDescent="0.25">
      <c r="A53" t="s">
        <v>528</v>
      </c>
      <c r="H53" s="594">
        <v>-5.5227578869922911E-2</v>
      </c>
      <c r="I53" s="594">
        <v>0.16279215824039683</v>
      </c>
      <c r="J53" s="594">
        <v>0.24659941057560708</v>
      </c>
      <c r="K53" s="594">
        <v>-0.17097764005996352</v>
      </c>
      <c r="L53" s="594"/>
    </row>
    <row r="54" spans="1:12" x14ac:dyDescent="0.25">
      <c r="A54" t="s">
        <v>529</v>
      </c>
      <c r="H54" s="594">
        <v>0.18376334774249536</v>
      </c>
      <c r="I54" s="594">
        <v>7.409517995191317E-2</v>
      </c>
      <c r="J54" s="594">
        <v>0.20364866310040486</v>
      </c>
      <c r="K54" s="594">
        <v>-4.4781925289154478E-2</v>
      </c>
      <c r="L54" s="594"/>
    </row>
    <row r="58" spans="1:12" ht="15.75" x14ac:dyDescent="0.25">
      <c r="A58" s="589" t="s">
        <v>637</v>
      </c>
    </row>
    <row r="59" spans="1:12" ht="15.75" thickBot="1" x14ac:dyDescent="0.3">
      <c r="A59" s="221" t="s">
        <v>143</v>
      </c>
    </row>
    <row r="60" spans="1:12" x14ac:dyDescent="0.25">
      <c r="A60" s="703" t="s">
        <v>636</v>
      </c>
      <c r="B60" s="726">
        <v>2012</v>
      </c>
      <c r="C60" s="726">
        <v>2013</v>
      </c>
      <c r="D60" s="726">
        <v>2014</v>
      </c>
      <c r="E60" s="726">
        <v>2015</v>
      </c>
      <c r="F60" s="726">
        <v>2016</v>
      </c>
      <c r="G60" s="726">
        <v>2017</v>
      </c>
      <c r="H60" s="726">
        <v>2018</v>
      </c>
      <c r="I60" s="727">
        <v>2019</v>
      </c>
      <c r="J60" s="727">
        <v>2020</v>
      </c>
      <c r="K60" s="1678">
        <v>2021</v>
      </c>
      <c r="L60" s="1678">
        <v>2022</v>
      </c>
    </row>
    <row r="61" spans="1:12" x14ac:dyDescent="0.25">
      <c r="A61" s="635" t="s">
        <v>148</v>
      </c>
      <c r="B61" s="705">
        <v>17.155601191999999</v>
      </c>
      <c r="C61" s="705">
        <v>17.569993341</v>
      </c>
      <c r="D61" s="705">
        <v>17.829142058999999</v>
      </c>
      <c r="E61" s="705">
        <v>18.328414991999999</v>
      </c>
      <c r="F61" s="705">
        <v>19.149652073999999</v>
      </c>
      <c r="G61" s="705">
        <v>21.126128209000001</v>
      </c>
      <c r="H61" s="705">
        <v>22.260469858</v>
      </c>
      <c r="I61" s="705">
        <v>22.537411261999999</v>
      </c>
      <c r="J61" s="705">
        <v>21.809636233999999</v>
      </c>
      <c r="K61" s="1679">
        <v>22.562854448</v>
      </c>
      <c r="L61" s="1679">
        <v>23.238868230000001</v>
      </c>
    </row>
    <row r="62" spans="1:12" x14ac:dyDescent="0.25">
      <c r="A62" s="204" t="s">
        <v>35</v>
      </c>
      <c r="B62" s="706">
        <v>1.878499454</v>
      </c>
      <c r="C62" s="706">
        <v>1.998889186</v>
      </c>
      <c r="D62" s="706">
        <v>2.0393088690000001</v>
      </c>
      <c r="E62" s="706">
        <v>2.0788776470000001</v>
      </c>
      <c r="F62" s="706">
        <v>2.187487757</v>
      </c>
      <c r="G62" s="706">
        <v>2.9979117899999999</v>
      </c>
      <c r="H62" s="706">
        <v>3.582666551</v>
      </c>
      <c r="I62" s="706">
        <v>3.722077654</v>
      </c>
      <c r="J62" s="706">
        <v>3.8311748900000002</v>
      </c>
      <c r="K62" s="1660">
        <v>4.1518297049999999</v>
      </c>
      <c r="L62" s="1660">
        <v>4.3358675619999998</v>
      </c>
    </row>
    <row r="63" spans="1:12" x14ac:dyDescent="0.25">
      <c r="A63" s="204" t="s">
        <v>37</v>
      </c>
      <c r="B63" s="706">
        <v>2.9699141309999999</v>
      </c>
      <c r="C63" s="706">
        <v>3.064059737</v>
      </c>
      <c r="D63" s="706">
        <v>3.18570149</v>
      </c>
      <c r="E63" s="706">
        <v>3.2723590009999999</v>
      </c>
      <c r="F63" s="706">
        <v>3.5623850629999998</v>
      </c>
      <c r="G63" s="706">
        <v>3.685993796</v>
      </c>
      <c r="H63" s="706">
        <v>3.953895535</v>
      </c>
      <c r="I63" s="706">
        <v>4.0465452380000002</v>
      </c>
      <c r="J63" s="706">
        <v>4.1221661330000003</v>
      </c>
      <c r="K63" s="1660">
        <v>4.2764984569999998</v>
      </c>
      <c r="L63" s="1660">
        <v>4.4280494910000003</v>
      </c>
    </row>
    <row r="64" spans="1:12" x14ac:dyDescent="0.25">
      <c r="A64" s="204" t="s">
        <v>149</v>
      </c>
      <c r="B64" s="706">
        <v>0.59514922299999995</v>
      </c>
      <c r="C64" s="706">
        <v>0.60815936400000004</v>
      </c>
      <c r="D64" s="706">
        <v>0.61505942499999999</v>
      </c>
      <c r="E64" s="706">
        <v>0.62754793499999995</v>
      </c>
      <c r="F64" s="706">
        <v>0.61254741899999998</v>
      </c>
      <c r="G64" s="706">
        <v>0.597987202</v>
      </c>
      <c r="H64" s="706">
        <v>0.60058498999999999</v>
      </c>
      <c r="I64" s="706">
        <v>0.58654557500000004</v>
      </c>
      <c r="J64" s="706">
        <v>0.56442702099999997</v>
      </c>
      <c r="K64" s="1660">
        <v>0.56019651299999995</v>
      </c>
      <c r="L64" s="1660">
        <v>0.56060905500000002</v>
      </c>
    </row>
    <row r="65" spans="1:12" x14ac:dyDescent="0.25">
      <c r="A65" s="204" t="s">
        <v>39</v>
      </c>
      <c r="B65" s="706">
        <v>11.487464099</v>
      </c>
      <c r="C65" s="706">
        <v>11.648000473</v>
      </c>
      <c r="D65" s="706">
        <v>11.666591726</v>
      </c>
      <c r="E65" s="706">
        <v>12.120606970000001</v>
      </c>
      <c r="F65" s="706">
        <v>12.540402540000001</v>
      </c>
      <c r="G65" s="706">
        <v>13.621800439999999</v>
      </c>
      <c r="H65" s="706">
        <v>13.864780645</v>
      </c>
      <c r="I65" s="706">
        <v>13.957108754</v>
      </c>
      <c r="J65" s="706">
        <v>12.912480520000001</v>
      </c>
      <c r="K65" s="1660">
        <v>12.957967449</v>
      </c>
      <c r="L65" s="1660">
        <v>13.499557593</v>
      </c>
    </row>
    <row r="66" spans="1:12" x14ac:dyDescent="0.25">
      <c r="A66" s="204" t="s">
        <v>150</v>
      </c>
      <c r="B66" s="706">
        <v>0.22457428300000001</v>
      </c>
      <c r="C66" s="706">
        <v>0.25088457800000002</v>
      </c>
      <c r="D66" s="706">
        <v>0.32248054799999998</v>
      </c>
      <c r="E66" s="706">
        <v>0.229023437</v>
      </c>
      <c r="F66" s="706">
        <v>0.24682929200000001</v>
      </c>
      <c r="G66" s="706">
        <v>0.22243498</v>
      </c>
      <c r="H66" s="706">
        <v>0.25854213399999998</v>
      </c>
      <c r="I66" s="706">
        <v>0.22513403800000001</v>
      </c>
      <c r="J66" s="706">
        <v>0.37938766800000001</v>
      </c>
      <c r="K66" s="1660">
        <v>0.61636232199999996</v>
      </c>
      <c r="L66" s="1660">
        <v>0.41478452700000001</v>
      </c>
    </row>
    <row r="67" spans="1:12" x14ac:dyDescent="0.25">
      <c r="A67" s="637" t="s">
        <v>151</v>
      </c>
      <c r="B67" s="705">
        <v>22.498149081000001</v>
      </c>
      <c r="C67" s="705">
        <v>22.862743643999998</v>
      </c>
      <c r="D67" s="705">
        <v>22.587311976999999</v>
      </c>
      <c r="E67" s="705">
        <v>22.934164332999998</v>
      </c>
      <c r="F67" s="705">
        <v>23.923668462999998</v>
      </c>
      <c r="G67" s="705">
        <v>26.447086862999999</v>
      </c>
      <c r="H67" s="705">
        <v>27.998650076000001</v>
      </c>
      <c r="I67" s="705">
        <v>28.980543073</v>
      </c>
      <c r="J67" s="705">
        <v>26.862924308</v>
      </c>
      <c r="K67" s="1680">
        <v>28.319745706999999</v>
      </c>
      <c r="L67" s="1680">
        <v>29.463487522000001</v>
      </c>
    </row>
    <row r="68" spans="1:12" x14ac:dyDescent="0.25">
      <c r="A68" s="189" t="s">
        <v>60</v>
      </c>
      <c r="B68" s="706">
        <v>12.299279585000001</v>
      </c>
      <c r="C68" s="706">
        <v>12.579255723999999</v>
      </c>
      <c r="D68" s="706">
        <v>13.648907554000001</v>
      </c>
      <c r="E68" s="706">
        <v>14.988677409999999</v>
      </c>
      <c r="F68" s="706">
        <v>16.089001973999999</v>
      </c>
      <c r="G68" s="706">
        <v>18.277110558</v>
      </c>
      <c r="H68" s="706">
        <v>23.803635534000001</v>
      </c>
      <c r="I68" s="706">
        <v>24.434323921000001</v>
      </c>
      <c r="J68" s="706">
        <v>22.043502397000001</v>
      </c>
      <c r="K68" s="1660">
        <v>22.637481266999998</v>
      </c>
      <c r="L68" s="1660">
        <v>23.883444322999999</v>
      </c>
    </row>
    <row r="69" spans="1:12" x14ac:dyDescent="0.25">
      <c r="A69" s="596" t="s">
        <v>152</v>
      </c>
      <c r="B69" s="706">
        <v>4.4753688299999999</v>
      </c>
      <c r="C69" s="706">
        <v>4.7558319649999996</v>
      </c>
      <c r="D69" s="706">
        <v>4.643553893</v>
      </c>
      <c r="E69" s="706">
        <v>4.8137549079999999</v>
      </c>
      <c r="F69" s="706">
        <v>5.0537080149999998</v>
      </c>
      <c r="G69" s="706">
        <v>7.1334949620000003</v>
      </c>
      <c r="H69" s="706">
        <v>7.9669932919999997</v>
      </c>
      <c r="I69" s="706">
        <v>8.5164229900000006</v>
      </c>
      <c r="J69" s="706">
        <v>8.7390077270000006</v>
      </c>
      <c r="K69" s="1660">
        <v>-1.2791054070000001</v>
      </c>
      <c r="L69" s="1660">
        <v>-1.1813049609999999</v>
      </c>
    </row>
    <row r="70" spans="1:12" x14ac:dyDescent="0.25">
      <c r="A70" s="596" t="s">
        <v>153</v>
      </c>
      <c r="B70" s="706">
        <v>7.8239107539999999</v>
      </c>
      <c r="C70" s="706">
        <v>7.8234237579999997</v>
      </c>
      <c r="D70" s="706">
        <v>9.0053536609999991</v>
      </c>
      <c r="E70" s="706">
        <v>10.174922501999999</v>
      </c>
      <c r="F70" s="706">
        <v>11.035293959000001</v>
      </c>
      <c r="G70" s="706">
        <v>11.143615595</v>
      </c>
      <c r="H70" s="706">
        <v>15.836642242</v>
      </c>
      <c r="I70" s="706">
        <v>15.91790093</v>
      </c>
      <c r="J70" s="706">
        <v>13.30449467</v>
      </c>
      <c r="K70" s="1660">
        <v>23.916586674000001</v>
      </c>
      <c r="L70" s="1660">
        <v>25.064749284000001</v>
      </c>
    </row>
    <row r="71" spans="1:12" x14ac:dyDescent="0.25">
      <c r="A71" s="638" t="s">
        <v>217</v>
      </c>
      <c r="B71" s="706"/>
      <c r="C71" s="706"/>
      <c r="D71" s="706"/>
      <c r="E71" s="706"/>
      <c r="F71" s="706"/>
      <c r="G71" s="706">
        <v>0</v>
      </c>
      <c r="H71" s="706">
        <v>4.1969475770000004</v>
      </c>
      <c r="I71" s="706">
        <v>4.2914789559999997</v>
      </c>
      <c r="J71" s="706">
        <v>4.0252403670000003</v>
      </c>
      <c r="K71" s="1660">
        <v>14.645515913000001</v>
      </c>
      <c r="L71" s="1660">
        <v>15.863914028</v>
      </c>
    </row>
    <row r="72" spans="1:12" x14ac:dyDescent="0.25">
      <c r="A72" s="639" t="s">
        <v>557</v>
      </c>
      <c r="B72" s="706">
        <v>2.1168495940000001</v>
      </c>
      <c r="C72" s="706">
        <v>2.0416105779999998</v>
      </c>
      <c r="D72" s="706">
        <v>2.0768074460000001</v>
      </c>
      <c r="E72" s="706">
        <v>2.0863377949999999</v>
      </c>
      <c r="F72" s="706">
        <v>2.1867167169999999</v>
      </c>
      <c r="G72" s="706">
        <v>2.228536885</v>
      </c>
      <c r="H72" s="706">
        <v>2.3262298100000001</v>
      </c>
      <c r="I72" s="706">
        <v>2.2986395700000002</v>
      </c>
      <c r="J72" s="706">
        <v>2.0912906609999999</v>
      </c>
      <c r="K72" s="1675">
        <v>2.1634820760000002</v>
      </c>
      <c r="L72" s="1675">
        <v>1.890705748</v>
      </c>
    </row>
    <row r="73" spans="1:12" x14ac:dyDescent="0.25">
      <c r="A73" s="639" t="s">
        <v>558</v>
      </c>
      <c r="B73" s="706">
        <v>4.1477427000000002</v>
      </c>
      <c r="C73" s="706">
        <v>4.1764415110000002</v>
      </c>
      <c r="D73" s="706">
        <v>4.2425589500000003</v>
      </c>
      <c r="E73" s="706">
        <v>5.2333445699999999</v>
      </c>
      <c r="F73" s="706">
        <v>5.535957979</v>
      </c>
      <c r="G73" s="706">
        <v>5.4764067540000001</v>
      </c>
      <c r="H73" s="706">
        <v>5.5337569430000002</v>
      </c>
      <c r="I73" s="706">
        <v>5.4560952550000001</v>
      </c>
      <c r="J73" s="706">
        <v>5.0325439860000003</v>
      </c>
      <c r="K73" s="1675">
        <v>5.1416918210000002</v>
      </c>
      <c r="L73" s="1675">
        <v>5.3311860739999997</v>
      </c>
    </row>
    <row r="74" spans="1:12" x14ac:dyDescent="0.25">
      <c r="A74" s="204" t="s">
        <v>154</v>
      </c>
      <c r="B74" s="706">
        <v>9.3412174710000002</v>
      </c>
      <c r="C74" s="706">
        <v>9.3469699179999992</v>
      </c>
      <c r="D74" s="706">
        <v>7.9536225360000001</v>
      </c>
      <c r="E74" s="706">
        <v>6.5923151359999999</v>
      </c>
      <c r="F74" s="706">
        <v>6.3705775139999998</v>
      </c>
      <c r="G74" s="706">
        <v>5.877686948</v>
      </c>
      <c r="H74" s="706">
        <v>1.923293028</v>
      </c>
      <c r="I74" s="706">
        <v>1.8570384900000001</v>
      </c>
      <c r="J74" s="706">
        <v>1.9309859220000001</v>
      </c>
      <c r="K74" s="1660">
        <v>2.2056023260000002</v>
      </c>
      <c r="L74" s="1660">
        <v>2.2590727070000001</v>
      </c>
    </row>
    <row r="75" spans="1:12" x14ac:dyDescent="0.25">
      <c r="A75" s="596" t="s">
        <v>155</v>
      </c>
      <c r="B75" s="706">
        <v>5.4487613250000004</v>
      </c>
      <c r="C75" s="706">
        <v>5.4590084980000002</v>
      </c>
      <c r="D75" s="706">
        <v>5.2747842619999998</v>
      </c>
      <c r="E75" s="706">
        <v>4.824665317</v>
      </c>
      <c r="F75" s="706">
        <v>4.5842437260000004</v>
      </c>
      <c r="G75" s="706">
        <v>4.1262021300000002</v>
      </c>
      <c r="H75" s="706">
        <v>0.304387142</v>
      </c>
      <c r="I75" s="706">
        <v>0.30438569999999998</v>
      </c>
      <c r="J75" s="706">
        <v>0.30395251699999998</v>
      </c>
      <c r="K75" s="1660">
        <v>0.305109674</v>
      </c>
      <c r="L75" s="1660">
        <v>0.304380716</v>
      </c>
    </row>
    <row r="76" spans="1:12" x14ac:dyDescent="0.25">
      <c r="A76" s="596" t="s">
        <v>156</v>
      </c>
      <c r="B76" s="706">
        <v>3.0274721599999999</v>
      </c>
      <c r="C76" s="706">
        <v>3.0519697250000002</v>
      </c>
      <c r="D76" s="706">
        <v>1.8548504100000001</v>
      </c>
      <c r="E76" s="706">
        <v>0.961448529</v>
      </c>
      <c r="F76" s="706">
        <v>0.96692015499999995</v>
      </c>
      <c r="G76" s="706">
        <v>0.98156403999999997</v>
      </c>
      <c r="H76" s="706">
        <v>0.89773578200000004</v>
      </c>
      <c r="I76" s="706">
        <v>0.87424120299999997</v>
      </c>
      <c r="J76" s="706">
        <v>1.0032154069999999</v>
      </c>
      <c r="K76" s="1660">
        <v>1.026393146</v>
      </c>
      <c r="L76" s="1660">
        <v>1.0345978899999999</v>
      </c>
    </row>
    <row r="77" spans="1:12" x14ac:dyDescent="0.25">
      <c r="A77" s="596" t="s">
        <v>157</v>
      </c>
      <c r="B77" s="706">
        <v>0.86498398600000004</v>
      </c>
      <c r="C77" s="706">
        <v>0.83599169399999995</v>
      </c>
      <c r="D77" s="706">
        <v>0.82398786300000004</v>
      </c>
      <c r="E77" s="706">
        <v>0.80620128999999996</v>
      </c>
      <c r="F77" s="706">
        <v>0.81941363099999998</v>
      </c>
      <c r="G77" s="706">
        <v>0.76992077699999995</v>
      </c>
      <c r="H77" s="706">
        <v>0.72117010299999995</v>
      </c>
      <c r="I77" s="706">
        <v>0.67841158700000004</v>
      </c>
      <c r="J77" s="706">
        <v>0.62381799699999996</v>
      </c>
      <c r="K77" s="1660">
        <v>0.874099505</v>
      </c>
      <c r="L77" s="1660">
        <v>0.920094101</v>
      </c>
    </row>
    <row r="78" spans="1:12" x14ac:dyDescent="0.25">
      <c r="A78" s="205" t="s">
        <v>158</v>
      </c>
      <c r="B78" s="706">
        <v>0.57946672399999999</v>
      </c>
      <c r="C78" s="706">
        <v>0.65729557800000005</v>
      </c>
      <c r="D78" s="706">
        <v>0.68817092599999996</v>
      </c>
      <c r="E78" s="706">
        <v>1.010978854</v>
      </c>
      <c r="F78" s="706">
        <v>1.1132689520000001</v>
      </c>
      <c r="G78" s="706">
        <v>1.840822695</v>
      </c>
      <c r="H78" s="706">
        <v>1.7666292480000001</v>
      </c>
      <c r="I78" s="706">
        <v>2.115400932</v>
      </c>
      <c r="J78" s="706">
        <v>2.3417535329999999</v>
      </c>
      <c r="K78" s="1660">
        <v>2.6726276289999999</v>
      </c>
      <c r="L78" s="1660">
        <v>2.7709484390000001</v>
      </c>
    </row>
    <row r="79" spans="1:12" x14ac:dyDescent="0.25">
      <c r="A79" s="189" t="s">
        <v>94</v>
      </c>
      <c r="B79" s="706">
        <v>1.0088746000000001E-2</v>
      </c>
      <c r="C79" s="706">
        <v>1.6087579000000001E-2</v>
      </c>
      <c r="D79" s="706">
        <v>2.3404761E-2</v>
      </c>
      <c r="E79" s="706">
        <v>2.6989787000000001E-2</v>
      </c>
      <c r="F79" s="706">
        <v>3.2630359999999997E-2</v>
      </c>
      <c r="G79" s="706">
        <v>8.2815937000000006E-2</v>
      </c>
      <c r="H79" s="706">
        <v>0.13485534199999999</v>
      </c>
      <c r="I79" s="706">
        <v>0.168363702</v>
      </c>
      <c r="J79" s="706">
        <v>0.14589031799999999</v>
      </c>
      <c r="K79" s="1681">
        <v>0.16713985000000001</v>
      </c>
      <c r="L79" s="1681">
        <v>0.190112947</v>
      </c>
    </row>
    <row r="80" spans="1:12" x14ac:dyDescent="0.25">
      <c r="A80" s="204" t="s">
        <v>159</v>
      </c>
      <c r="B80" s="706">
        <v>0.26809655300000002</v>
      </c>
      <c r="C80" s="706">
        <v>0.26313484300000001</v>
      </c>
      <c r="D80" s="706">
        <v>0.27320619899999998</v>
      </c>
      <c r="E80" s="706">
        <v>0.31520314300000002</v>
      </c>
      <c r="F80" s="706">
        <v>0.31818966199999998</v>
      </c>
      <c r="G80" s="706">
        <v>0.36865072399999999</v>
      </c>
      <c r="H80" s="706">
        <v>0.370236921</v>
      </c>
      <c r="I80" s="706">
        <v>0.40541602700000001</v>
      </c>
      <c r="J80" s="706">
        <v>0.40079213499999999</v>
      </c>
      <c r="K80" s="1660">
        <v>0.63689463400000002</v>
      </c>
      <c r="L80" s="1660">
        <v>0.35990910399999998</v>
      </c>
    </row>
    <row r="81" spans="1:12" x14ac:dyDescent="0.25">
      <c r="A81" s="640" t="s">
        <v>160</v>
      </c>
      <c r="B81" s="705">
        <v>5.3425478890000004</v>
      </c>
      <c r="C81" s="705">
        <v>5.292750303</v>
      </c>
      <c r="D81" s="705">
        <v>4.758169917</v>
      </c>
      <c r="E81" s="705">
        <v>4.6057493410000001</v>
      </c>
      <c r="F81" s="705">
        <v>4.7740163889999998</v>
      </c>
      <c r="G81" s="705">
        <v>5.320958654</v>
      </c>
      <c r="H81" s="705">
        <v>5.738180217</v>
      </c>
      <c r="I81" s="705">
        <v>6.4431318109999998</v>
      </c>
      <c r="J81" s="705">
        <v>5.0532880740000001</v>
      </c>
      <c r="K81" s="1679">
        <v>5.7568912579999996</v>
      </c>
      <c r="L81" s="1679">
        <v>6.2246192919999999</v>
      </c>
    </row>
    <row r="82" spans="1:12" x14ac:dyDescent="0.25">
      <c r="A82" s="641" t="s">
        <v>161</v>
      </c>
      <c r="B82" s="706">
        <v>3.7184833149999998</v>
      </c>
      <c r="C82" s="706">
        <v>3.2944546899999998</v>
      </c>
      <c r="D82" s="706">
        <v>2.8282660119999998</v>
      </c>
      <c r="E82" s="706">
        <v>2.5343237369999998</v>
      </c>
      <c r="F82" s="706">
        <v>2.8387869860000001</v>
      </c>
      <c r="G82" s="706">
        <v>3.5039052449999999</v>
      </c>
      <c r="H82" s="706">
        <v>3.6324951209999998</v>
      </c>
      <c r="I82" s="706">
        <v>4.5510949690000002</v>
      </c>
      <c r="J82" s="706">
        <v>2.6667089490000002</v>
      </c>
      <c r="K82" s="1682">
        <v>4.0055227880000004</v>
      </c>
      <c r="L82" s="1682">
        <v>4.1247030479999998</v>
      </c>
    </row>
    <row r="83" spans="1:12" x14ac:dyDescent="0.25">
      <c r="A83" s="642" t="s">
        <v>162</v>
      </c>
      <c r="B83" s="705">
        <v>8.4890297459999999</v>
      </c>
      <c r="C83" s="705">
        <v>8.9458631700000009</v>
      </c>
      <c r="D83" s="705">
        <v>9.2769556869999992</v>
      </c>
      <c r="E83" s="705">
        <v>9.605550246</v>
      </c>
      <c r="F83" s="705">
        <v>9.0270139399999998</v>
      </c>
      <c r="G83" s="705">
        <v>9.6835666180000004</v>
      </c>
      <c r="H83" s="705">
        <v>10.030316827</v>
      </c>
      <c r="I83" s="705">
        <v>11.087845642</v>
      </c>
      <c r="J83" s="705">
        <v>12.667775822999999</v>
      </c>
      <c r="K83" s="1680">
        <v>13.226468125</v>
      </c>
      <c r="L83" s="1680">
        <v>13.093824389</v>
      </c>
    </row>
    <row r="84" spans="1:12" x14ac:dyDescent="0.25">
      <c r="A84" s="227" t="s">
        <v>109</v>
      </c>
      <c r="B84" s="706">
        <v>2.8164379820000001</v>
      </c>
      <c r="C84" s="706">
        <v>2.7631496389999999</v>
      </c>
      <c r="D84" s="706">
        <v>2.931269221</v>
      </c>
      <c r="E84" s="706">
        <v>3.0963391709999999</v>
      </c>
      <c r="F84" s="706">
        <v>3.1515853329999999</v>
      </c>
      <c r="G84" s="706">
        <v>3.331467017</v>
      </c>
      <c r="H84" s="706">
        <v>3.196054717</v>
      </c>
      <c r="I84" s="706">
        <v>3.3825536270000001</v>
      </c>
      <c r="J84" s="706">
        <v>3.241224984</v>
      </c>
      <c r="K84" s="1660">
        <v>3.8916576570000001</v>
      </c>
      <c r="L84" s="1660">
        <v>3.8996596189999999</v>
      </c>
    </row>
    <row r="85" spans="1:12" x14ac:dyDescent="0.25">
      <c r="A85" s="227" t="s">
        <v>163</v>
      </c>
      <c r="B85" s="706">
        <v>5.2940404699999997</v>
      </c>
      <c r="C85" s="706">
        <v>5.7785747199999999</v>
      </c>
      <c r="D85" s="706">
        <v>5.9151127089999997</v>
      </c>
      <c r="E85" s="706">
        <v>5.9451588160000002</v>
      </c>
      <c r="F85" s="706">
        <v>5.4697603859999999</v>
      </c>
      <c r="G85" s="706">
        <v>5.7359239430000004</v>
      </c>
      <c r="H85" s="706">
        <v>6.347387683</v>
      </c>
      <c r="I85" s="706">
        <v>7.137316964</v>
      </c>
      <c r="J85" s="706">
        <v>8.5627191620000005</v>
      </c>
      <c r="K85" s="1660">
        <v>8.6285232159999996</v>
      </c>
      <c r="L85" s="1660">
        <v>8.6007467809999998</v>
      </c>
    </row>
    <row r="86" spans="1:12" x14ac:dyDescent="0.25">
      <c r="A86" s="227" t="s">
        <v>205</v>
      </c>
      <c r="B86" s="706">
        <v>0.37855129300000001</v>
      </c>
      <c r="C86" s="706">
        <v>0.40413881000000001</v>
      </c>
      <c r="D86" s="706">
        <v>0.430573757</v>
      </c>
      <c r="E86" s="706">
        <v>0.56405225800000003</v>
      </c>
      <c r="F86" s="706">
        <v>0.40566822000000002</v>
      </c>
      <c r="G86" s="706">
        <v>0.61617565699999999</v>
      </c>
      <c r="H86" s="706">
        <v>0.48687442600000003</v>
      </c>
      <c r="I86" s="706">
        <v>0.56797505000000004</v>
      </c>
      <c r="J86" s="706">
        <v>0.86383167599999999</v>
      </c>
      <c r="K86" s="1660">
        <v>0.706287251</v>
      </c>
      <c r="L86" s="1660">
        <v>0.59341798899999998</v>
      </c>
    </row>
    <row r="87" spans="1:12" x14ac:dyDescent="0.25">
      <c r="A87" s="642" t="s">
        <v>165</v>
      </c>
      <c r="B87" s="705">
        <v>2.3321875360000002</v>
      </c>
      <c r="C87" s="705">
        <v>2.4931898399999999</v>
      </c>
      <c r="D87" s="705">
        <v>2.4915064600000001</v>
      </c>
      <c r="E87" s="705">
        <v>2.9061724459999998</v>
      </c>
      <c r="F87" s="705">
        <v>2.8162903450000001</v>
      </c>
      <c r="G87" s="705">
        <v>3.5193246760000001</v>
      </c>
      <c r="H87" s="705">
        <v>4.2011840720000002</v>
      </c>
      <c r="I87" s="705">
        <v>4.6263251179999996</v>
      </c>
      <c r="J87" s="705">
        <v>5.269526012</v>
      </c>
      <c r="K87" s="1680">
        <v>5.3328219710000004</v>
      </c>
      <c r="L87" s="1680">
        <v>5.3540758689999999</v>
      </c>
    </row>
    <row r="88" spans="1:12" x14ac:dyDescent="0.25">
      <c r="A88" s="227" t="s">
        <v>124</v>
      </c>
      <c r="B88" s="706">
        <v>0.48714374199999999</v>
      </c>
      <c r="C88" s="706">
        <v>0.50911852300000005</v>
      </c>
      <c r="D88" s="706">
        <v>0.48076029999999997</v>
      </c>
      <c r="E88" s="706">
        <v>0.48040976600000002</v>
      </c>
      <c r="F88" s="706">
        <v>0.51502442299999995</v>
      </c>
      <c r="G88" s="706">
        <v>0.55348702100000002</v>
      </c>
      <c r="H88" s="706">
        <v>0.57174291300000002</v>
      </c>
      <c r="I88" s="706">
        <v>0.51270956700000003</v>
      </c>
      <c r="J88" s="706">
        <v>0.51744124800000002</v>
      </c>
      <c r="K88" s="1660">
        <v>0.57030735899999996</v>
      </c>
      <c r="L88" s="1660">
        <v>0.60184527200000004</v>
      </c>
    </row>
    <row r="89" spans="1:12" x14ac:dyDescent="0.25">
      <c r="A89" s="227" t="s">
        <v>206</v>
      </c>
      <c r="B89" s="706">
        <v>1.526215745</v>
      </c>
      <c r="C89" s="706">
        <v>1.5810930510000001</v>
      </c>
      <c r="D89" s="706">
        <v>1.6134379619999999</v>
      </c>
      <c r="E89" s="706">
        <v>1.842590266</v>
      </c>
      <c r="F89" s="706">
        <v>2.0047819090000001</v>
      </c>
      <c r="G89" s="706">
        <v>2.6271556220000001</v>
      </c>
      <c r="H89" s="706">
        <v>3.1617919909999999</v>
      </c>
      <c r="I89" s="706">
        <v>3.6168560250000001</v>
      </c>
      <c r="J89" s="706">
        <v>4.1936395519999996</v>
      </c>
      <c r="K89" s="1660">
        <v>4.2047547139999999</v>
      </c>
      <c r="L89" s="1660">
        <v>4.2347180460000002</v>
      </c>
    </row>
    <row r="90" spans="1:12" x14ac:dyDescent="0.25">
      <c r="A90" s="227" t="s">
        <v>167</v>
      </c>
      <c r="B90" s="706">
        <v>0.31882804799999998</v>
      </c>
      <c r="C90" s="706">
        <v>0.40297826399999997</v>
      </c>
      <c r="D90" s="706">
        <v>0.397308198</v>
      </c>
      <c r="E90" s="706">
        <v>0.583172413</v>
      </c>
      <c r="F90" s="706">
        <v>0.29648401200000002</v>
      </c>
      <c r="G90" s="706">
        <v>0.33868203200000002</v>
      </c>
      <c r="H90" s="706">
        <v>0.46764916699999998</v>
      </c>
      <c r="I90" s="706">
        <v>0.49675952499999998</v>
      </c>
      <c r="J90" s="706">
        <v>0.558445211</v>
      </c>
      <c r="K90" s="1660">
        <v>0.55775989699999995</v>
      </c>
      <c r="L90" s="1660">
        <v>0.51751255100000004</v>
      </c>
    </row>
    <row r="91" spans="1:12" x14ac:dyDescent="0.25">
      <c r="A91" s="640" t="s">
        <v>168</v>
      </c>
      <c r="B91" s="706">
        <v>25.644630938999999</v>
      </c>
      <c r="C91" s="706">
        <v>26.515856511999999</v>
      </c>
      <c r="D91" s="706">
        <v>27.106097747</v>
      </c>
      <c r="E91" s="706">
        <v>27.933965238999999</v>
      </c>
      <c r="F91" s="706">
        <v>28.176666014999999</v>
      </c>
      <c r="G91" s="706">
        <v>30.809694827000001</v>
      </c>
      <c r="H91" s="706">
        <v>32.290786685</v>
      </c>
      <c r="I91" s="706">
        <v>33.625256903999997</v>
      </c>
      <c r="J91" s="706">
        <v>34.477412057000002</v>
      </c>
      <c r="K91" s="1679">
        <v>35.789322573</v>
      </c>
      <c r="L91" s="1679">
        <v>36.332692618999999</v>
      </c>
    </row>
    <row r="92" spans="1:12" x14ac:dyDescent="0.25">
      <c r="A92" s="642" t="s">
        <v>169</v>
      </c>
      <c r="B92" s="706">
        <v>24.830336617</v>
      </c>
      <c r="C92" s="706">
        <v>25.355933484000001</v>
      </c>
      <c r="D92" s="706">
        <v>25.078818437999999</v>
      </c>
      <c r="E92" s="706">
        <v>25.840336779000001</v>
      </c>
      <c r="F92" s="706">
        <v>26.739958809000001</v>
      </c>
      <c r="G92" s="706">
        <v>29.966411539999999</v>
      </c>
      <c r="H92" s="706">
        <v>32.199834148000001</v>
      </c>
      <c r="I92" s="706">
        <v>33.606868190999997</v>
      </c>
      <c r="J92" s="706">
        <v>32.132450321</v>
      </c>
      <c r="K92" s="1680">
        <v>33.652567679000001</v>
      </c>
      <c r="L92" s="1680">
        <v>34.817563391999997</v>
      </c>
    </row>
    <row r="93" spans="1:12" x14ac:dyDescent="0.25">
      <c r="A93" s="641" t="s">
        <v>170</v>
      </c>
      <c r="B93" s="705">
        <v>-0.81429432099999999</v>
      </c>
      <c r="C93" s="705">
        <v>-1.1599230270000001</v>
      </c>
      <c r="D93" s="705">
        <v>-2.0272793089999999</v>
      </c>
      <c r="E93" s="705">
        <v>-2.0936284590000001</v>
      </c>
      <c r="F93" s="705">
        <v>-1.4367072059999999</v>
      </c>
      <c r="G93" s="705">
        <v>-0.84328328699999999</v>
      </c>
      <c r="H93" s="705">
        <v>-9.0952536E-2</v>
      </c>
      <c r="I93" s="705">
        <v>-1.8388712000000002E-2</v>
      </c>
      <c r="J93" s="705">
        <v>-2.3449617360000001</v>
      </c>
      <c r="K93" s="1683">
        <v>-2.1367548940000001</v>
      </c>
      <c r="L93" s="1683">
        <v>-1.5151292270000001</v>
      </c>
    </row>
    <row r="94" spans="1:12" x14ac:dyDescent="0.25">
      <c r="A94" s="643" t="s">
        <v>171</v>
      </c>
      <c r="B94" s="706">
        <v>1.6240645730000001</v>
      </c>
      <c r="C94" s="706">
        <v>1.9982956119999999</v>
      </c>
      <c r="D94" s="706">
        <v>1.929903905</v>
      </c>
      <c r="E94" s="706">
        <v>2.0714256029999998</v>
      </c>
      <c r="F94" s="706">
        <v>1.935229402</v>
      </c>
      <c r="G94" s="706">
        <v>1.8170534089999999</v>
      </c>
      <c r="H94" s="706">
        <v>2.1056850950000001</v>
      </c>
      <c r="I94" s="706">
        <v>1.8920368409999999</v>
      </c>
      <c r="J94" s="706">
        <v>2.3865791239999998</v>
      </c>
      <c r="K94" s="1665">
        <v>1.7513684700000001</v>
      </c>
      <c r="L94" s="1665">
        <v>2.0999162440000001</v>
      </c>
    </row>
    <row r="95" spans="1:12" x14ac:dyDescent="0.25">
      <c r="A95" s="227" t="s">
        <v>172</v>
      </c>
      <c r="B95" s="706">
        <v>2.7063481440000001</v>
      </c>
      <c r="C95" s="706">
        <v>3.0065659720000002</v>
      </c>
      <c r="D95" s="706">
        <v>3.56312147</v>
      </c>
      <c r="E95" s="706">
        <v>4.1312967059999997</v>
      </c>
      <c r="F95" s="706">
        <v>3.5308307729999999</v>
      </c>
      <c r="G95" s="706">
        <v>2.5343923610000001</v>
      </c>
      <c r="H95" s="706">
        <v>2.696703716</v>
      </c>
      <c r="I95" s="706">
        <v>2.031829568</v>
      </c>
      <c r="J95" s="706">
        <v>4.7988922479999996</v>
      </c>
      <c r="K95" s="1660">
        <v>4.0597421039999997</v>
      </c>
      <c r="L95" s="1660">
        <v>3.421367322</v>
      </c>
    </row>
    <row r="96" spans="1:12" x14ac:dyDescent="0.25">
      <c r="A96" s="227" t="s">
        <v>207</v>
      </c>
      <c r="B96" s="706">
        <v>1.08228357</v>
      </c>
      <c r="C96" s="706">
        <v>1.0082703589999999</v>
      </c>
      <c r="D96" s="706">
        <v>1.633217565</v>
      </c>
      <c r="E96" s="706">
        <v>2.0598711019999998</v>
      </c>
      <c r="F96" s="706">
        <v>1.5956013710000001</v>
      </c>
      <c r="G96" s="706">
        <v>0.717338951</v>
      </c>
      <c r="H96" s="706">
        <v>0.59101862000000005</v>
      </c>
      <c r="I96" s="706">
        <v>0.13979272600000001</v>
      </c>
      <c r="J96" s="706">
        <v>2.4123131230000001</v>
      </c>
      <c r="K96" s="1666">
        <v>2.3083736340000001</v>
      </c>
      <c r="L96" s="1666">
        <v>1.3214510779999999</v>
      </c>
    </row>
    <row r="97" spans="1:12" x14ac:dyDescent="0.25">
      <c r="A97" s="640" t="s">
        <v>174</v>
      </c>
      <c r="B97" s="706">
        <v>27.268695512000001</v>
      </c>
      <c r="C97" s="706">
        <v>28.514152123999999</v>
      </c>
      <c r="D97" s="706">
        <v>29.036001651999999</v>
      </c>
      <c r="E97" s="706">
        <v>30.005390842000001</v>
      </c>
      <c r="F97" s="706">
        <v>30.111895416999999</v>
      </c>
      <c r="G97" s="706">
        <v>32.626748235999997</v>
      </c>
      <c r="H97" s="706">
        <v>34.396471781000002</v>
      </c>
      <c r="I97" s="706">
        <v>35.517293746</v>
      </c>
      <c r="J97" s="706">
        <v>36.863991181999999</v>
      </c>
      <c r="K97" s="1679">
        <v>37.540691043000002</v>
      </c>
      <c r="L97" s="1679">
        <v>38.432608864000002</v>
      </c>
    </row>
    <row r="98" spans="1:12" x14ac:dyDescent="0.25">
      <c r="A98" s="642" t="s">
        <v>175</v>
      </c>
      <c r="B98" s="706">
        <v>27.536684762</v>
      </c>
      <c r="C98" s="706">
        <v>28.362499455999998</v>
      </c>
      <c r="D98" s="706">
        <v>28.641939908000001</v>
      </c>
      <c r="E98" s="706">
        <v>29.971633486000002</v>
      </c>
      <c r="F98" s="706">
        <v>30.270789581999999</v>
      </c>
      <c r="G98" s="706">
        <v>32.500803900999998</v>
      </c>
      <c r="H98" s="706">
        <v>34.896537864999999</v>
      </c>
      <c r="I98" s="706">
        <v>35.638697759999999</v>
      </c>
      <c r="J98" s="706">
        <v>36.931342569000002</v>
      </c>
      <c r="K98" s="1680">
        <v>37.712309783000002</v>
      </c>
      <c r="L98" s="1680">
        <v>38.238930715000002</v>
      </c>
    </row>
    <row r="99" spans="1:12" x14ac:dyDescent="0.25">
      <c r="A99" s="604" t="s">
        <v>176</v>
      </c>
      <c r="B99" s="706">
        <v>0.26798924899999998</v>
      </c>
      <c r="C99" s="706">
        <v>-0.15165266799999999</v>
      </c>
      <c r="D99" s="706">
        <v>-0.39406174300000002</v>
      </c>
      <c r="E99" s="706">
        <v>-3.3757356000000002E-2</v>
      </c>
      <c r="F99" s="706">
        <v>0.158894165</v>
      </c>
      <c r="G99" s="706">
        <v>-0.12594433499999999</v>
      </c>
      <c r="H99" s="706">
        <v>0.50006608299999999</v>
      </c>
      <c r="I99" s="706">
        <v>0.12140401300000001</v>
      </c>
      <c r="J99" s="706">
        <v>6.7351386999999999E-2</v>
      </c>
      <c r="K99" s="1667">
        <v>0.17161873899999999</v>
      </c>
      <c r="L99" s="1667">
        <v>-0.19367814799999999</v>
      </c>
    </row>
    <row r="100" spans="1:12" x14ac:dyDescent="0.25">
      <c r="A100" s="728" t="s">
        <v>631</v>
      </c>
      <c r="B100" s="705">
        <v>19.120649783000001</v>
      </c>
      <c r="C100" s="705">
        <v>20.282374791999999</v>
      </c>
      <c r="D100" s="705">
        <v>22.011436786000001</v>
      </c>
      <c r="E100" s="705">
        <v>24.044502679000001</v>
      </c>
      <c r="F100" s="705">
        <v>26.10019904</v>
      </c>
      <c r="G100" s="705">
        <v>26.833359170000001</v>
      </c>
      <c r="H100" s="705">
        <v>27.806294372</v>
      </c>
      <c r="I100" s="705">
        <v>27.990351164</v>
      </c>
      <c r="J100" s="705">
        <v>30.502600094999998</v>
      </c>
      <c r="K100" s="1668">
        <v>32.934211507999997</v>
      </c>
      <c r="L100" s="1668">
        <v>34.192809408999999</v>
      </c>
    </row>
    <row r="101" spans="1:12" x14ac:dyDescent="0.25">
      <c r="A101" s="640" t="s">
        <v>177</v>
      </c>
      <c r="K101" s="1665"/>
      <c r="L101" s="1665"/>
    </row>
    <row r="102" spans="1:12" x14ac:dyDescent="0.25">
      <c r="A102" s="97" t="s">
        <v>178</v>
      </c>
      <c r="B102" s="149">
        <v>0.23746610753467964</v>
      </c>
      <c r="C102" s="149">
        <v>0.23150110001732041</v>
      </c>
      <c r="D102" s="149">
        <v>0.21065675817667484</v>
      </c>
      <c r="E102" s="149">
        <v>0.2008248163798487</v>
      </c>
      <c r="F102" s="149">
        <v>0.19955202089443033</v>
      </c>
      <c r="G102" s="149">
        <v>0.20119261836146221</v>
      </c>
      <c r="H102" s="149">
        <v>0.20494488846512915</v>
      </c>
      <c r="I102" s="149">
        <v>0.22232612393667686</v>
      </c>
      <c r="J102" s="149">
        <v>0.18811384851704657</v>
      </c>
      <c r="K102" s="113">
        <v>0.2032818838686474</v>
      </c>
      <c r="L102" s="113">
        <v>0.21126552949144795</v>
      </c>
    </row>
    <row r="103" spans="1:12" x14ac:dyDescent="0.25">
      <c r="A103" s="97" t="s">
        <v>179</v>
      </c>
      <c r="B103" s="149">
        <v>0.16527952151140782</v>
      </c>
      <c r="C103" s="149">
        <v>0.14409708394139226</v>
      </c>
      <c r="D103" s="149">
        <v>0.12521481152250169</v>
      </c>
      <c r="E103" s="149">
        <v>0.11050429831242459</v>
      </c>
      <c r="F103" s="149">
        <v>0.11866018752058979</v>
      </c>
      <c r="G103" s="149">
        <v>0.13248737992016932</v>
      </c>
      <c r="H103" s="149">
        <v>0.12973822349077169</v>
      </c>
      <c r="I103" s="149">
        <v>0.15703967166992366</v>
      </c>
      <c r="J103" s="149">
        <v>9.9270984738092427E-2</v>
      </c>
      <c r="K103" s="113">
        <v>0.14143922157499902</v>
      </c>
      <c r="L103" s="113">
        <v>0.13999371408154374</v>
      </c>
    </row>
    <row r="104" spans="1:12" x14ac:dyDescent="0.25">
      <c r="A104" s="97" t="s">
        <v>180</v>
      </c>
      <c r="B104" s="149">
        <v>0.84987657047519771</v>
      </c>
      <c r="C104" s="149">
        <v>0.88713651816337535</v>
      </c>
      <c r="D104" s="149">
        <v>0.97450448324322991</v>
      </c>
      <c r="E104" s="149">
        <v>1.0484141619410277</v>
      </c>
      <c r="F104" s="149">
        <v>1.0909781282233615</v>
      </c>
      <c r="G104" s="149">
        <v>1.0146054765502512</v>
      </c>
      <c r="H104" s="149">
        <v>0.99312982220650403</v>
      </c>
      <c r="I104" s="149">
        <v>0.96583252748211879</v>
      </c>
      <c r="J104" s="149">
        <v>1.1354906764903505</v>
      </c>
      <c r="K104" s="113">
        <v>1.1629416396863834</v>
      </c>
      <c r="L104" s="113">
        <v>1.1605146669574902</v>
      </c>
    </row>
    <row r="105" spans="1:12" x14ac:dyDescent="0.25">
      <c r="A105" s="115" t="s">
        <v>181</v>
      </c>
      <c r="B105" s="116">
        <v>3.5789383979820419</v>
      </c>
      <c r="C105" s="116">
        <v>3.832104979617815</v>
      </c>
      <c r="D105" s="116">
        <v>4.6260300010215039</v>
      </c>
      <c r="E105" s="116">
        <v>5.2205408715923429</v>
      </c>
      <c r="F105" s="116">
        <v>5.4671364556138728</v>
      </c>
      <c r="G105" s="116">
        <v>5.0429557744877753</v>
      </c>
      <c r="H105" s="116">
        <v>4.8458384575689601</v>
      </c>
      <c r="I105" s="116">
        <v>4.3442152023358629</v>
      </c>
      <c r="J105" s="116">
        <v>6.0361886455555345</v>
      </c>
      <c r="K105" s="116">
        <v>5.7208326563808791</v>
      </c>
      <c r="L105" s="116">
        <v>5.4931567385888567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workbookViewId="0">
      <selection activeCell="H27" sqref="H27"/>
    </sheetView>
  </sheetViews>
  <sheetFormatPr baseColWidth="10" defaultRowHeight="15" x14ac:dyDescent="0.25"/>
  <cols>
    <col min="1" max="1" width="33.28515625" customWidth="1"/>
    <col min="2" max="12" width="9" customWidth="1"/>
    <col min="15" max="15" width="37" customWidth="1"/>
  </cols>
  <sheetData>
    <row r="1" spans="1:12" ht="18" x14ac:dyDescent="0.25">
      <c r="A1" s="422" t="s">
        <v>397</v>
      </c>
      <c r="B1" s="423"/>
      <c r="C1" s="423"/>
      <c r="D1" s="423"/>
      <c r="E1" s="423"/>
      <c r="F1" s="423"/>
      <c r="G1" s="423"/>
      <c r="H1" s="423"/>
      <c r="I1" s="423"/>
      <c r="J1" s="423"/>
      <c r="K1" s="423"/>
      <c r="L1" s="423"/>
    </row>
    <row r="2" spans="1:12" ht="18" x14ac:dyDescent="0.25">
      <c r="A2" s="424"/>
      <c r="B2" s="424"/>
      <c r="C2" s="424"/>
      <c r="D2" s="424"/>
      <c r="E2" s="424"/>
      <c r="F2" s="424"/>
      <c r="G2" s="424"/>
      <c r="H2" s="424"/>
      <c r="I2" s="424"/>
      <c r="J2" s="424"/>
      <c r="K2" s="424"/>
    </row>
    <row r="3" spans="1:12" ht="15.75" x14ac:dyDescent="0.25">
      <c r="A3" s="425" t="s">
        <v>2043</v>
      </c>
      <c r="B3" s="426"/>
      <c r="C3" s="426"/>
      <c r="D3" s="426"/>
      <c r="E3" s="426"/>
      <c r="F3" s="426"/>
      <c r="G3" s="426"/>
      <c r="H3" s="426"/>
      <c r="I3" s="426"/>
      <c r="J3" s="426"/>
      <c r="K3" s="426"/>
    </row>
    <row r="4" spans="1:12" x14ac:dyDescent="0.25">
      <c r="A4" s="427"/>
      <c r="B4" s="426"/>
      <c r="C4" s="426"/>
      <c r="D4" s="426"/>
      <c r="E4" s="426"/>
      <c r="F4" s="426"/>
      <c r="G4" s="426"/>
      <c r="H4" s="426"/>
      <c r="I4" s="426"/>
      <c r="J4" s="426"/>
      <c r="K4" s="426"/>
    </row>
    <row r="5" spans="1:12" x14ac:dyDescent="0.25">
      <c r="A5" s="428"/>
      <c r="B5" s="429" t="s">
        <v>399</v>
      </c>
      <c r="C5" s="430" t="s">
        <v>400</v>
      </c>
      <c r="D5" s="430" t="s">
        <v>401</v>
      </c>
      <c r="E5" s="429" t="s">
        <v>402</v>
      </c>
      <c r="F5" s="430" t="s">
        <v>403</v>
      </c>
      <c r="G5" s="429" t="s">
        <v>404</v>
      </c>
      <c r="H5" s="430" t="s">
        <v>405</v>
      </c>
      <c r="I5" s="429" t="s">
        <v>406</v>
      </c>
      <c r="J5" s="430" t="s">
        <v>407</v>
      </c>
      <c r="K5" s="429" t="s">
        <v>408</v>
      </c>
      <c r="L5" s="430" t="s">
        <v>409</v>
      </c>
    </row>
    <row r="6" spans="1:12" x14ac:dyDescent="0.25">
      <c r="A6" s="431"/>
      <c r="B6" s="432" t="s">
        <v>410</v>
      </c>
      <c r="C6" s="433" t="s">
        <v>410</v>
      </c>
      <c r="D6" s="433" t="s">
        <v>410</v>
      </c>
      <c r="E6" s="432" t="s">
        <v>410</v>
      </c>
      <c r="F6" s="433" t="s">
        <v>410</v>
      </c>
      <c r="G6" s="432" t="s">
        <v>410</v>
      </c>
      <c r="H6" s="433" t="s">
        <v>410</v>
      </c>
      <c r="I6" s="432" t="s">
        <v>411</v>
      </c>
      <c r="J6" s="433" t="s">
        <v>411</v>
      </c>
      <c r="K6" s="432" t="s">
        <v>411</v>
      </c>
      <c r="L6" s="433" t="s">
        <v>411</v>
      </c>
    </row>
    <row r="7" spans="1:12" x14ac:dyDescent="0.25">
      <c r="A7" s="434" t="s">
        <v>412</v>
      </c>
      <c r="B7" s="435">
        <v>1024.4300792360625</v>
      </c>
      <c r="C7" s="436">
        <v>562.30411763050301</v>
      </c>
      <c r="D7" s="436">
        <v>709.51267699123298</v>
      </c>
      <c r="E7" s="435">
        <v>1225.0750573992982</v>
      </c>
      <c r="F7" s="436">
        <v>328.25660728912788</v>
      </c>
      <c r="G7" s="435">
        <v>850.8087940813565</v>
      </c>
      <c r="H7" s="436">
        <v>177.16119686116912</v>
      </c>
      <c r="I7" s="437">
        <v>55.920977588031818</v>
      </c>
      <c r="J7" s="438">
        <v>91.036133738700826</v>
      </c>
      <c r="K7" s="437">
        <v>26.794815983437054</v>
      </c>
      <c r="L7" s="438">
        <v>69.449523842851832</v>
      </c>
    </row>
    <row r="8" spans="1:12" x14ac:dyDescent="0.25">
      <c r="A8" s="434" t="s">
        <v>413</v>
      </c>
      <c r="B8" s="435">
        <v>1093.8060244341639</v>
      </c>
      <c r="C8" s="436">
        <v>576.24286121393482</v>
      </c>
      <c r="D8" s="436">
        <v>720.36763282343532</v>
      </c>
      <c r="E8" s="435">
        <v>1294.6152960558913</v>
      </c>
      <c r="F8" s="436">
        <v>335.19684801993395</v>
      </c>
      <c r="G8" s="435">
        <v>961.95010732258311</v>
      </c>
      <c r="H8" s="436">
        <v>171.33209805430894</v>
      </c>
      <c r="I8" s="437">
        <v>54.127607340341299</v>
      </c>
      <c r="J8" s="439">
        <v>91.660616842438245</v>
      </c>
      <c r="K8" s="437">
        <v>25.891618076901107</v>
      </c>
      <c r="L8" s="438">
        <v>74.303934941384597</v>
      </c>
    </row>
    <row r="9" spans="1:12" x14ac:dyDescent="0.25">
      <c r="A9" s="434" t="s">
        <v>414</v>
      </c>
      <c r="B9" s="435">
        <v>1359.9419746551953</v>
      </c>
      <c r="C9" s="436">
        <v>424.5976886082496</v>
      </c>
      <c r="D9" s="436">
        <v>502.11643602873534</v>
      </c>
      <c r="E9" s="435">
        <v>1521.8391692643602</v>
      </c>
      <c r="F9" s="436">
        <v>310.17789735772317</v>
      </c>
      <c r="G9" s="435">
        <v>848.23867967450701</v>
      </c>
      <c r="H9" s="436">
        <v>245.77012461585736</v>
      </c>
      <c r="I9" s="437">
        <v>65.420303315219968</v>
      </c>
      <c r="J9" s="438">
        <v>94.61231380922851</v>
      </c>
      <c r="K9" s="437">
        <v>20.381779075095015</v>
      </c>
      <c r="L9" s="438">
        <v>55.737734762375446</v>
      </c>
    </row>
    <row r="10" spans="1:12" x14ac:dyDescent="0.25">
      <c r="A10" s="440" t="s">
        <v>415</v>
      </c>
      <c r="B10" s="441">
        <v>1102.2660486263733</v>
      </c>
      <c r="C10" s="442">
        <v>571.422310559994</v>
      </c>
      <c r="D10" s="442">
        <v>713.42978619531914</v>
      </c>
      <c r="E10" s="441">
        <v>1301.8383693114783</v>
      </c>
      <c r="F10" s="442">
        <v>334.40153672249443</v>
      </c>
      <c r="G10" s="441">
        <v>958.3354080381223</v>
      </c>
      <c r="H10" s="442">
        <v>173.69836050403654</v>
      </c>
      <c r="I10" s="443">
        <v>54.5725108405992</v>
      </c>
      <c r="J10" s="444">
        <v>91.770302923599715</v>
      </c>
      <c r="K10" s="443">
        <v>25.6868705520912</v>
      </c>
      <c r="L10" s="444">
        <v>73.614008515125462</v>
      </c>
    </row>
    <row r="11" spans="1:12" x14ac:dyDescent="0.25">
      <c r="A11" s="445" t="s">
        <v>416</v>
      </c>
      <c r="B11" s="446"/>
      <c r="C11" s="447"/>
      <c r="D11" s="447"/>
      <c r="E11" s="446"/>
      <c r="F11" s="447"/>
      <c r="G11" s="446"/>
      <c r="H11" s="447"/>
      <c r="I11" s="437"/>
      <c r="J11" s="438"/>
      <c r="K11" s="437"/>
      <c r="L11" s="438"/>
    </row>
    <row r="12" spans="1:12" x14ac:dyDescent="0.25">
      <c r="A12" s="434" t="s">
        <v>417</v>
      </c>
      <c r="B12" s="435">
        <v>712.88169468042395</v>
      </c>
      <c r="C12" s="436">
        <v>377.09522473645171</v>
      </c>
      <c r="D12" s="436">
        <v>445.09099535895439</v>
      </c>
      <c r="E12" s="435">
        <v>908.61361125370149</v>
      </c>
      <c r="F12" s="436">
        <v>332.44402919183284</v>
      </c>
      <c r="G12" s="435">
        <v>616.50657794405663</v>
      </c>
      <c r="H12" s="436">
        <v>159.40612595770148</v>
      </c>
      <c r="I12" s="437">
        <v>44.400702906561698</v>
      </c>
      <c r="J12" s="438">
        <v>86.769841146145239</v>
      </c>
      <c r="K12" s="437">
        <v>36.588052949496088</v>
      </c>
      <c r="L12" s="438">
        <v>67.851347405351248</v>
      </c>
    </row>
    <row r="13" spans="1:12" x14ac:dyDescent="0.25">
      <c r="A13" s="434" t="s">
        <v>418</v>
      </c>
      <c r="B13" s="435">
        <v>971.44119605840342</v>
      </c>
      <c r="C13" s="436">
        <v>525.39210065200029</v>
      </c>
      <c r="D13" s="436">
        <v>686.33805811232696</v>
      </c>
      <c r="E13" s="435">
        <v>1179.2599816392642</v>
      </c>
      <c r="F13" s="436">
        <v>334.91158837168791</v>
      </c>
      <c r="G13" s="435">
        <v>778.96569712400083</v>
      </c>
      <c r="H13" s="436">
        <v>153.47435174867124</v>
      </c>
      <c r="I13" s="437">
        <v>55.957096395883234</v>
      </c>
      <c r="J13" s="438">
        <v>89.273373311285937</v>
      </c>
      <c r="K13" s="437">
        <v>28.40014870225092</v>
      </c>
      <c r="L13" s="438">
        <v>66.05546777235476</v>
      </c>
    </row>
    <row r="14" spans="1:12" x14ac:dyDescent="0.25">
      <c r="A14" s="434" t="s">
        <v>419</v>
      </c>
      <c r="B14" s="435">
        <v>807.49931517459038</v>
      </c>
      <c r="C14" s="436">
        <v>431.36318801402757</v>
      </c>
      <c r="D14" s="436">
        <v>533.37327818855795</v>
      </c>
      <c r="E14" s="435">
        <v>1007.6543172605918</v>
      </c>
      <c r="F14" s="436">
        <v>333.34701120093342</v>
      </c>
      <c r="G14" s="435">
        <v>675.95709205188689</v>
      </c>
      <c r="H14" s="436">
        <v>157.23544432358662</v>
      </c>
      <c r="I14" s="437">
        <v>49.494752579261785</v>
      </c>
      <c r="J14" s="438">
        <v>87.842008765433945</v>
      </c>
      <c r="K14" s="437">
        <v>33.08148493891936</v>
      </c>
      <c r="L14" s="438">
        <v>67.082240454200914</v>
      </c>
    </row>
    <row r="15" spans="1:12" x14ac:dyDescent="0.25">
      <c r="A15" s="448" t="s">
        <v>420</v>
      </c>
      <c r="B15" s="449">
        <v>1261.1266129719356</v>
      </c>
      <c r="C15" s="450">
        <v>705.17580435719753</v>
      </c>
      <c r="D15" s="450">
        <v>901.70111707389538</v>
      </c>
      <c r="E15" s="449">
        <v>1462.30621166074</v>
      </c>
      <c r="F15" s="450">
        <v>322.70238833612336</v>
      </c>
      <c r="G15" s="449">
        <v>1041.5922081685619</v>
      </c>
      <c r="H15" s="450">
        <v>198.90249564896183</v>
      </c>
      <c r="I15" s="451">
        <v>60.415427003567189</v>
      </c>
      <c r="J15" s="452">
        <v>93.437707342939746</v>
      </c>
      <c r="K15" s="451">
        <v>22.068044692884847</v>
      </c>
      <c r="L15" s="452">
        <v>71.229418288911347</v>
      </c>
    </row>
    <row r="16" spans="1:12" x14ac:dyDescent="0.25">
      <c r="A16" s="453" t="s">
        <v>516</v>
      </c>
      <c r="B16" s="426"/>
      <c r="C16" s="426"/>
      <c r="D16" s="426"/>
      <c r="E16" s="426"/>
      <c r="F16" s="426"/>
      <c r="G16" s="426"/>
      <c r="H16" s="426"/>
      <c r="I16" s="454"/>
      <c r="J16" s="454"/>
      <c r="K16" s="454"/>
      <c r="L16" s="455"/>
    </row>
    <row r="17" spans="1:15" x14ac:dyDescent="0.25">
      <c r="A17" s="456" t="s">
        <v>421</v>
      </c>
      <c r="B17" s="426"/>
      <c r="C17" s="426"/>
      <c r="D17" s="426"/>
      <c r="E17" s="426"/>
      <c r="F17" s="426"/>
      <c r="G17" s="426"/>
      <c r="H17" s="426"/>
      <c r="I17" s="454"/>
      <c r="J17" s="454"/>
      <c r="K17" s="454"/>
      <c r="L17" s="454"/>
    </row>
    <row r="18" spans="1:15" x14ac:dyDescent="0.25">
      <c r="I18" s="457"/>
      <c r="J18" s="457"/>
      <c r="K18" s="457"/>
      <c r="L18" s="457"/>
    </row>
    <row r="19" spans="1:15" x14ac:dyDescent="0.25">
      <c r="A19" s="1716" t="s">
        <v>416</v>
      </c>
      <c r="B19" s="429" t="s">
        <v>399</v>
      </c>
      <c r="C19" s="458" t="s">
        <v>400</v>
      </c>
      <c r="D19" s="458" t="s">
        <v>401</v>
      </c>
      <c r="E19" s="429" t="s">
        <v>402</v>
      </c>
      <c r="F19" s="458" t="s">
        <v>403</v>
      </c>
      <c r="G19" s="429" t="s">
        <v>404</v>
      </c>
      <c r="H19" s="458" t="s">
        <v>405</v>
      </c>
      <c r="I19" s="429" t="s">
        <v>406</v>
      </c>
      <c r="J19" s="458" t="s">
        <v>407</v>
      </c>
      <c r="K19" s="429" t="s">
        <v>408</v>
      </c>
      <c r="L19" s="458" t="s">
        <v>409</v>
      </c>
    </row>
    <row r="20" spans="1:15" x14ac:dyDescent="0.25">
      <c r="A20" s="1717"/>
      <c r="B20" s="432" t="s">
        <v>410</v>
      </c>
      <c r="C20" s="433" t="s">
        <v>410</v>
      </c>
      <c r="D20" s="433" t="s">
        <v>410</v>
      </c>
      <c r="E20" s="432" t="s">
        <v>410</v>
      </c>
      <c r="F20" s="433" t="s">
        <v>410</v>
      </c>
      <c r="G20" s="432" t="s">
        <v>410</v>
      </c>
      <c r="H20" s="433" t="s">
        <v>410</v>
      </c>
      <c r="I20" s="432" t="s">
        <v>411</v>
      </c>
      <c r="J20" s="433" t="s">
        <v>411</v>
      </c>
      <c r="K20" s="432" t="s">
        <v>411</v>
      </c>
      <c r="L20" s="433" t="s">
        <v>411</v>
      </c>
    </row>
    <row r="21" spans="1:15" x14ac:dyDescent="0.25">
      <c r="A21" s="434" t="s">
        <v>422</v>
      </c>
      <c r="B21" s="435">
        <v>1005.1890019582484</v>
      </c>
      <c r="C21" s="436">
        <v>383.41730179276726</v>
      </c>
      <c r="D21" s="436">
        <v>396.56869072512023</v>
      </c>
      <c r="E21" s="435">
        <v>1446.7297322939953</v>
      </c>
      <c r="F21" s="436">
        <v>668.17195554354339</v>
      </c>
      <c r="G21" s="435">
        <v>668.88883496204289</v>
      </c>
      <c r="H21" s="436">
        <v>268.40056357662064</v>
      </c>
      <c r="I21" s="459">
        <v>23.151409518121426</v>
      </c>
      <c r="J21" s="460">
        <v>77.208556848840544</v>
      </c>
      <c r="K21" s="459">
        <v>46.18498815836611</v>
      </c>
      <c r="L21" s="460">
        <v>46.234539875075683</v>
      </c>
      <c r="O21" s="434" t="s">
        <v>423</v>
      </c>
    </row>
    <row r="22" spans="1:15" x14ac:dyDescent="0.25">
      <c r="A22" s="434" t="s">
        <v>424</v>
      </c>
      <c r="B22" s="435">
        <v>747.29412490381537</v>
      </c>
      <c r="C22" s="436">
        <v>329.63871574353226</v>
      </c>
      <c r="D22" s="436">
        <v>347.74696606834277</v>
      </c>
      <c r="E22" s="435">
        <v>1035.6268936513693</v>
      </c>
      <c r="F22" s="436">
        <v>439.85436267770018</v>
      </c>
      <c r="G22" s="435">
        <v>623.97109471851809</v>
      </c>
      <c r="H22" s="436">
        <v>205.92418263809176</v>
      </c>
      <c r="I22" s="459">
        <v>28.44244685400546</v>
      </c>
      <c r="J22" s="460">
        <v>80.938040575357533</v>
      </c>
      <c r="K22" s="459">
        <v>42.472280835319019</v>
      </c>
      <c r="L22" s="460">
        <v>60.250568862551205</v>
      </c>
      <c r="O22" s="434" t="s">
        <v>425</v>
      </c>
    </row>
    <row r="23" spans="1:15" x14ac:dyDescent="0.25">
      <c r="A23" s="434" t="s">
        <v>426</v>
      </c>
      <c r="B23" s="435">
        <v>650.63056218317399</v>
      </c>
      <c r="C23" s="436">
        <v>327.50227482238336</v>
      </c>
      <c r="D23" s="436">
        <v>343.79550990863106</v>
      </c>
      <c r="E23" s="435">
        <v>854.09741946243173</v>
      </c>
      <c r="F23" s="436">
        <v>329.46648830108944</v>
      </c>
      <c r="G23" s="435">
        <v>540.43138003112904</v>
      </c>
      <c r="H23" s="436">
        <v>165.43526053079358</v>
      </c>
      <c r="I23" s="459">
        <v>35.249944807006436</v>
      </c>
      <c r="J23" s="460">
        <v>85.26906679747816</v>
      </c>
      <c r="K23" s="459">
        <v>38.574813691446977</v>
      </c>
      <c r="L23" s="460">
        <v>63.275144932679481</v>
      </c>
      <c r="O23" s="434" t="s">
        <v>427</v>
      </c>
    </row>
    <row r="24" spans="1:15" x14ac:dyDescent="0.25">
      <c r="A24" s="434" t="s">
        <v>428</v>
      </c>
      <c r="B24" s="435">
        <v>681.65922603091576</v>
      </c>
      <c r="C24" s="436">
        <v>363.66285513400118</v>
      </c>
      <c r="D24" s="436">
        <v>426.09867105869301</v>
      </c>
      <c r="E24" s="435">
        <v>863.27818277248457</v>
      </c>
      <c r="F24" s="436">
        <v>318.88601080412309</v>
      </c>
      <c r="G24" s="435">
        <v>599.57654662735263</v>
      </c>
      <c r="H24" s="436">
        <v>155.80191077743859</v>
      </c>
      <c r="I24" s="459">
        <v>44.663926971648017</v>
      </c>
      <c r="J24" s="460">
        <v>87.351963710416399</v>
      </c>
      <c r="K24" s="459">
        <v>36.93896326442492</v>
      </c>
      <c r="L24" s="460">
        <v>69.45345759831045</v>
      </c>
      <c r="O24" s="434" t="s">
        <v>429</v>
      </c>
    </row>
    <row r="25" spans="1:15" x14ac:dyDescent="0.25">
      <c r="A25" s="434" t="s">
        <v>430</v>
      </c>
      <c r="B25" s="435">
        <v>788.41769834824981</v>
      </c>
      <c r="C25" s="436">
        <v>433.88444642796225</v>
      </c>
      <c r="D25" s="436">
        <v>547.58447101057652</v>
      </c>
      <c r="E25" s="435">
        <v>985.47165803711016</v>
      </c>
      <c r="F25" s="436">
        <v>333.15165846187091</v>
      </c>
      <c r="G25" s="435">
        <v>684.63171079273843</v>
      </c>
      <c r="H25" s="436">
        <v>152.980223695098</v>
      </c>
      <c r="I25" s="459">
        <v>50.833874933323564</v>
      </c>
      <c r="J25" s="460">
        <v>87.802205215459324</v>
      </c>
      <c r="K25" s="459">
        <v>33.806315559135577</v>
      </c>
      <c r="L25" s="460">
        <v>69.472491188270894</v>
      </c>
      <c r="O25" s="434" t="s">
        <v>431</v>
      </c>
    </row>
    <row r="26" spans="1:15" x14ac:dyDescent="0.25">
      <c r="A26" s="434" t="s">
        <v>432</v>
      </c>
      <c r="B26" s="435">
        <v>908.85596201348187</v>
      </c>
      <c r="C26" s="436">
        <v>490.28600101465673</v>
      </c>
      <c r="D26" s="436">
        <v>632.63301546544335</v>
      </c>
      <c r="E26" s="435">
        <v>1118.0557817113254</v>
      </c>
      <c r="F26" s="436">
        <v>351.01679458484421</v>
      </c>
      <c r="G26" s="435">
        <v>743.88529067910167</v>
      </c>
      <c r="H26" s="436">
        <v>154.54022534528417</v>
      </c>
      <c r="I26" s="459">
        <v>53.5433905478219</v>
      </c>
      <c r="J26" s="460">
        <v>88.279442281719184</v>
      </c>
      <c r="K26" s="459">
        <v>31.395284593722934</v>
      </c>
      <c r="L26" s="460">
        <v>66.533826205029897</v>
      </c>
      <c r="O26" s="434" t="s">
        <v>433</v>
      </c>
    </row>
    <row r="27" spans="1:15" x14ac:dyDescent="0.25">
      <c r="A27" s="434" t="s">
        <v>434</v>
      </c>
      <c r="B27" s="435">
        <v>1002.8049632135168</v>
      </c>
      <c r="C27" s="436">
        <v>542.9850609013713</v>
      </c>
      <c r="D27" s="436">
        <v>713.25163410731716</v>
      </c>
      <c r="E27" s="435">
        <v>1209.9316617048426</v>
      </c>
      <c r="F27" s="436">
        <v>326.84067603329157</v>
      </c>
      <c r="G27" s="435">
        <v>796.54578156780167</v>
      </c>
      <c r="H27" s="436">
        <v>152.94020321010453</v>
      </c>
      <c r="I27" s="459">
        <v>57.054564735602085</v>
      </c>
      <c r="J27" s="460">
        <v>89.733646014580842</v>
      </c>
      <c r="K27" s="459">
        <v>27.013151765345146</v>
      </c>
      <c r="L27" s="460">
        <v>65.833948046738143</v>
      </c>
      <c r="O27" s="434" t="s">
        <v>435</v>
      </c>
    </row>
    <row r="28" spans="1:15" x14ac:dyDescent="0.25">
      <c r="A28" s="434" t="s">
        <v>436</v>
      </c>
      <c r="B28" s="435">
        <v>1154.1271354834682</v>
      </c>
      <c r="C28" s="436">
        <v>612.75549157202011</v>
      </c>
      <c r="D28" s="436">
        <v>819.29322240679448</v>
      </c>
      <c r="E28" s="435">
        <v>1351.3659736811364</v>
      </c>
      <c r="F28" s="436">
        <v>330.98489417445467</v>
      </c>
      <c r="G28" s="435">
        <v>816.45661504955638</v>
      </c>
      <c r="H28" s="436">
        <v>171.72763149207645</v>
      </c>
      <c r="I28" s="459">
        <v>59.707956312105637</v>
      </c>
      <c r="J28" s="460">
        <v>91.994982565861932</v>
      </c>
      <c r="K28" s="459">
        <v>24.492617145956991</v>
      </c>
      <c r="L28" s="460">
        <v>60.417135768597099</v>
      </c>
      <c r="O28" s="434" t="s">
        <v>437</v>
      </c>
    </row>
    <row r="29" spans="1:15" x14ac:dyDescent="0.25">
      <c r="A29" s="434" t="s">
        <v>438</v>
      </c>
      <c r="B29" s="435">
        <v>1298.8695235766186</v>
      </c>
      <c r="C29" s="436">
        <v>718.82819254159972</v>
      </c>
      <c r="D29" s="436">
        <v>934.80631975548931</v>
      </c>
      <c r="E29" s="435">
        <v>1493.9746755559702</v>
      </c>
      <c r="F29" s="436">
        <v>344.43101835763912</v>
      </c>
      <c r="G29" s="435">
        <v>1006.4666867548071</v>
      </c>
      <c r="H29" s="436">
        <v>198.39818086257091</v>
      </c>
      <c r="I29" s="459">
        <v>61.550999140186434</v>
      </c>
      <c r="J29" s="460">
        <v>93.608644591177097</v>
      </c>
      <c r="K29" s="459">
        <v>23.054675825041144</v>
      </c>
      <c r="L29" s="460">
        <v>67.368390055223585</v>
      </c>
      <c r="O29" s="434" t="s">
        <v>439</v>
      </c>
    </row>
    <row r="30" spans="1:15" x14ac:dyDescent="0.25">
      <c r="A30" s="434" t="s">
        <v>440</v>
      </c>
      <c r="B30" s="435">
        <v>1399.3574972100469</v>
      </c>
      <c r="C30" s="436">
        <v>767.08775179973998</v>
      </c>
      <c r="D30" s="436">
        <v>1020.4968524154269</v>
      </c>
      <c r="E30" s="435">
        <v>1622.5189906260844</v>
      </c>
      <c r="F30" s="436">
        <v>372.09781751682095</v>
      </c>
      <c r="G30" s="435">
        <v>1343.6289332802237</v>
      </c>
      <c r="H30" s="436">
        <v>213.30674031441006</v>
      </c>
      <c r="I30" s="459">
        <v>61.208693080804863</v>
      </c>
      <c r="J30" s="460">
        <v>94.631922264718284</v>
      </c>
      <c r="K30" s="459">
        <v>22.933341283927831</v>
      </c>
      <c r="L30" s="460">
        <v>82.811291642371174</v>
      </c>
      <c r="O30" s="434" t="s">
        <v>441</v>
      </c>
    </row>
    <row r="31" spans="1:15" x14ac:dyDescent="0.25">
      <c r="A31" s="448" t="s">
        <v>442</v>
      </c>
      <c r="B31" s="449">
        <v>1213.5067054639555</v>
      </c>
      <c r="C31" s="450">
        <v>728.37769466374652</v>
      </c>
      <c r="D31" s="450">
        <v>851.25871913859714</v>
      </c>
      <c r="E31" s="449">
        <v>1410.6979468737727</v>
      </c>
      <c r="F31" s="450">
        <v>252.9401372719658</v>
      </c>
      <c r="G31" s="449">
        <v>1080.0958330106173</v>
      </c>
      <c r="H31" s="450">
        <v>214.15497935671362</v>
      </c>
      <c r="I31" s="461">
        <v>58.833379583541536</v>
      </c>
      <c r="J31" s="462">
        <v>93.501956728773564</v>
      </c>
      <c r="K31" s="461">
        <v>17.930141447536858</v>
      </c>
      <c r="L31" s="462">
        <v>76.564642020228504</v>
      </c>
      <c r="O31" s="448" t="s">
        <v>443</v>
      </c>
    </row>
    <row r="32" spans="1:15" x14ac:dyDescent="0.25">
      <c r="A32" s="453" t="s">
        <v>516</v>
      </c>
      <c r="B32" s="426"/>
      <c r="C32" s="426"/>
      <c r="D32" s="426"/>
      <c r="E32" s="426"/>
      <c r="F32" s="426"/>
      <c r="G32" s="426"/>
      <c r="H32" s="426"/>
      <c r="I32" s="426"/>
      <c r="J32" s="426"/>
      <c r="K32" s="426"/>
      <c r="L32" s="463"/>
    </row>
    <row r="33" spans="1:12" x14ac:dyDescent="0.25">
      <c r="A33" s="456" t="s">
        <v>421</v>
      </c>
      <c r="B33" s="426"/>
      <c r="C33" s="426"/>
      <c r="D33" s="426"/>
      <c r="E33" s="426"/>
      <c r="F33" s="426"/>
      <c r="G33" s="426"/>
      <c r="H33" s="426"/>
      <c r="I33" s="426"/>
      <c r="J33" s="426"/>
      <c r="K33" s="426"/>
      <c r="L33" s="426"/>
    </row>
    <row r="34" spans="1:12" x14ac:dyDescent="0.25">
      <c r="A34" s="464" t="s">
        <v>444</v>
      </c>
    </row>
    <row r="35" spans="1:12" x14ac:dyDescent="0.25">
      <c r="A35" s="464"/>
    </row>
    <row r="36" spans="1:12" ht="15.75" x14ac:dyDescent="0.25">
      <c r="A36" s="425" t="s">
        <v>398</v>
      </c>
    </row>
    <row r="37" spans="1:12" x14ac:dyDescent="0.25">
      <c r="A37" s="427" t="s">
        <v>445</v>
      </c>
      <c r="F37" s="276" t="s">
        <v>446</v>
      </c>
    </row>
    <row r="56" spans="1:1" x14ac:dyDescent="0.25">
      <c r="A56" s="453" t="s">
        <v>516</v>
      </c>
    </row>
    <row r="57" spans="1:1" x14ac:dyDescent="0.25">
      <c r="A57" s="465" t="s">
        <v>447</v>
      </c>
    </row>
    <row r="58" spans="1:1" x14ac:dyDescent="0.25">
      <c r="A58" s="464" t="s">
        <v>444</v>
      </c>
    </row>
  </sheetData>
  <mergeCells count="1">
    <mergeCell ref="A19:A20"/>
  </mergeCells>
  <pageMargins left="0.7" right="0.7" top="0.75" bottom="0.75" header="0.3" footer="0.3"/>
  <pageSetup paperSize="9" scale="6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workbookViewId="0">
      <pane xSplit="1" ySplit="6" topLeftCell="B7" activePane="bottomRight" state="frozen"/>
      <selection pane="topRight" activeCell="B1" sqref="B1"/>
      <selection pane="bottomLeft" activeCell="A7" sqref="A7"/>
      <selection pane="bottomRight" activeCell="A4" sqref="A4"/>
    </sheetView>
  </sheetViews>
  <sheetFormatPr baseColWidth="10" defaultRowHeight="15" x14ac:dyDescent="0.25"/>
  <cols>
    <col min="1" max="1" width="39.140625" customWidth="1"/>
    <col min="2" max="2" width="10.7109375" customWidth="1"/>
    <col min="3" max="3" width="9" customWidth="1"/>
    <col min="4" max="4" width="8.28515625" customWidth="1"/>
    <col min="5" max="6" width="9" customWidth="1"/>
    <col min="7" max="7" width="8.140625" customWidth="1"/>
    <col min="8" max="8" width="9" customWidth="1"/>
    <col min="9" max="9" width="8" customWidth="1"/>
    <col min="10" max="10" width="8.28515625" customWidth="1"/>
    <col min="11" max="11" width="9" customWidth="1"/>
    <col min="12" max="12" width="8.28515625" customWidth="1"/>
    <col min="13" max="13" width="10" customWidth="1"/>
  </cols>
  <sheetData>
    <row r="1" spans="1:13" ht="18" x14ac:dyDescent="0.25">
      <c r="A1" s="422" t="s">
        <v>448</v>
      </c>
      <c r="B1" s="422"/>
      <c r="C1" s="423"/>
      <c r="D1" s="423"/>
      <c r="E1" s="423"/>
      <c r="F1" s="423"/>
      <c r="G1" s="423"/>
      <c r="H1" s="423"/>
      <c r="I1" s="423"/>
      <c r="J1" s="423"/>
      <c r="K1" s="423"/>
      <c r="L1" s="423"/>
      <c r="M1" s="423"/>
    </row>
    <row r="2" spans="1:13" ht="18" x14ac:dyDescent="0.25">
      <c r="A2" s="466"/>
      <c r="B2" s="466"/>
      <c r="C2" s="179"/>
      <c r="D2" s="179"/>
      <c r="E2" s="179"/>
      <c r="F2" s="179"/>
      <c r="G2" s="179"/>
      <c r="H2" s="179"/>
      <c r="I2" s="179"/>
      <c r="J2" s="179"/>
      <c r="K2" s="179"/>
      <c r="L2" s="179"/>
      <c r="M2" s="179"/>
    </row>
    <row r="3" spans="1:13" ht="15.75" x14ac:dyDescent="0.25">
      <c r="A3" s="467" t="s">
        <v>2042</v>
      </c>
      <c r="B3" s="467"/>
      <c r="C3" s="179"/>
      <c r="D3" s="179"/>
      <c r="E3" s="179"/>
      <c r="F3" s="179"/>
      <c r="G3" s="179"/>
      <c r="H3" s="179"/>
      <c r="I3" s="179"/>
      <c r="J3" s="179"/>
      <c r="K3" s="179"/>
      <c r="L3" s="179"/>
      <c r="M3" s="179"/>
    </row>
    <row r="4" spans="1:13" x14ac:dyDescent="0.25">
      <c r="A4" s="179"/>
      <c r="B4" s="179"/>
      <c r="C4" s="179"/>
      <c r="D4" s="179"/>
      <c r="E4" s="179"/>
      <c r="F4" s="179"/>
      <c r="G4" s="179"/>
      <c r="H4" s="179"/>
      <c r="I4" s="179"/>
      <c r="J4" s="179"/>
      <c r="K4" s="179"/>
      <c r="L4" s="179"/>
      <c r="M4" s="179"/>
    </row>
    <row r="5" spans="1:13" x14ac:dyDescent="0.25">
      <c r="A5" s="468"/>
      <c r="B5" s="469" t="s">
        <v>449</v>
      </c>
      <c r="C5" s="470" t="s">
        <v>399</v>
      </c>
      <c r="D5" s="429" t="s">
        <v>400</v>
      </c>
      <c r="E5" s="429" t="s">
        <v>401</v>
      </c>
      <c r="F5" s="470" t="s">
        <v>402</v>
      </c>
      <c r="G5" s="429" t="s">
        <v>403</v>
      </c>
      <c r="H5" s="470" t="s">
        <v>404</v>
      </c>
      <c r="I5" s="429" t="s">
        <v>405</v>
      </c>
      <c r="J5" s="470" t="s">
        <v>406</v>
      </c>
      <c r="K5" s="429" t="s">
        <v>407</v>
      </c>
      <c r="L5" s="470" t="s">
        <v>408</v>
      </c>
      <c r="M5" s="429" t="s">
        <v>409</v>
      </c>
    </row>
    <row r="6" spans="1:13" x14ac:dyDescent="0.25">
      <c r="A6" s="471" t="s">
        <v>450</v>
      </c>
      <c r="B6" s="472" t="s">
        <v>451</v>
      </c>
      <c r="C6" s="473" t="s">
        <v>452</v>
      </c>
      <c r="D6" s="432" t="s">
        <v>452</v>
      </c>
      <c r="E6" s="432" t="s">
        <v>452</v>
      </c>
      <c r="F6" s="473" t="s">
        <v>452</v>
      </c>
      <c r="G6" s="432" t="s">
        <v>452</v>
      </c>
      <c r="H6" s="473" t="s">
        <v>452</v>
      </c>
      <c r="I6" s="432" t="s">
        <v>452</v>
      </c>
      <c r="J6" s="473" t="s">
        <v>411</v>
      </c>
      <c r="K6" s="432" t="s">
        <v>411</v>
      </c>
      <c r="L6" s="473" t="s">
        <v>411</v>
      </c>
      <c r="M6" s="432" t="s">
        <v>411</v>
      </c>
    </row>
    <row r="7" spans="1:13" x14ac:dyDescent="0.25">
      <c r="A7" s="183" t="s">
        <v>453</v>
      </c>
      <c r="B7" s="474">
        <v>1282</v>
      </c>
      <c r="C7" s="475">
        <v>1016.9628398379931</v>
      </c>
      <c r="D7" s="476">
        <v>547.59222573997727</v>
      </c>
      <c r="E7" s="476">
        <v>612.28661672198393</v>
      </c>
      <c r="F7" s="475">
        <v>1301.2307021481695</v>
      </c>
      <c r="G7" s="476">
        <v>454.53797555319642</v>
      </c>
      <c r="H7" s="475">
        <v>1073.5576186126439</v>
      </c>
      <c r="I7" s="476">
        <v>182.42815914600385</v>
      </c>
      <c r="J7" s="477">
        <v>41.944410458650367</v>
      </c>
      <c r="K7" s="478">
        <v>87.45772435199774</v>
      </c>
      <c r="L7" s="477">
        <v>34.93139032170167</v>
      </c>
      <c r="M7" s="478">
        <v>82.503249949477379</v>
      </c>
    </row>
    <row r="8" spans="1:13" x14ac:dyDescent="0.25">
      <c r="A8" s="479" t="s">
        <v>454</v>
      </c>
      <c r="B8" s="480">
        <v>157</v>
      </c>
      <c r="C8" s="481">
        <v>905.22919279556334</v>
      </c>
      <c r="D8" s="435">
        <v>286.03514359453078</v>
      </c>
      <c r="E8" s="435">
        <v>390.51979957168749</v>
      </c>
      <c r="F8" s="481">
        <v>1258.206701444182</v>
      </c>
      <c r="G8" s="435">
        <v>631.65367140739113</v>
      </c>
      <c r="H8" s="481">
        <v>526.53585744879467</v>
      </c>
      <c r="I8" s="435">
        <v>228.4878919334468</v>
      </c>
      <c r="J8" s="482">
        <v>28.451816239365122</v>
      </c>
      <c r="K8" s="437">
        <v>81.060518802456144</v>
      </c>
      <c r="L8" s="482">
        <v>50.202694889668983</v>
      </c>
      <c r="M8" s="437">
        <v>41.848120570684586</v>
      </c>
    </row>
    <row r="9" spans="1:13" x14ac:dyDescent="0.25">
      <c r="A9" s="479" t="s">
        <v>455</v>
      </c>
      <c r="B9" s="480">
        <v>180</v>
      </c>
      <c r="C9" s="481">
        <v>928.21768350959701</v>
      </c>
      <c r="D9" s="435">
        <v>376.64404426165294</v>
      </c>
      <c r="E9" s="435">
        <v>449.42007598903234</v>
      </c>
      <c r="F9" s="481">
        <v>1251.9251298472382</v>
      </c>
      <c r="G9" s="435">
        <v>551.83707873090498</v>
      </c>
      <c r="H9" s="481">
        <v>1096.3312884841368</v>
      </c>
      <c r="I9" s="435">
        <v>208.75912534273405</v>
      </c>
      <c r="J9" s="482">
        <v>34.489857743508558</v>
      </c>
      <c r="K9" s="437">
        <v>85.329579056398771</v>
      </c>
      <c r="L9" s="482">
        <v>44.0790799365327</v>
      </c>
      <c r="M9" s="437">
        <v>87.571633666137274</v>
      </c>
    </row>
    <row r="10" spans="1:13" x14ac:dyDescent="0.25">
      <c r="A10" s="479" t="s">
        <v>456</v>
      </c>
      <c r="B10" s="480">
        <v>324</v>
      </c>
      <c r="C10" s="481">
        <v>906.25065791189206</v>
      </c>
      <c r="D10" s="435">
        <v>402.91234470097999</v>
      </c>
      <c r="E10" s="435">
        <v>467.81382908372132</v>
      </c>
      <c r="F10" s="481">
        <v>1180.6932968609015</v>
      </c>
      <c r="G10" s="435">
        <v>437.56629566659541</v>
      </c>
      <c r="H10" s="481">
        <v>914.19771063350424</v>
      </c>
      <c r="I10" s="435">
        <v>186.67365927308953</v>
      </c>
      <c r="J10" s="482">
        <v>35.545685901238919</v>
      </c>
      <c r="K10" s="437">
        <v>87.590871658640623</v>
      </c>
      <c r="L10" s="482">
        <v>37.060115173851578</v>
      </c>
      <c r="M10" s="437">
        <v>77.428889709467583</v>
      </c>
    </row>
    <row r="11" spans="1:13" x14ac:dyDescent="0.25">
      <c r="A11" s="479" t="s">
        <v>457</v>
      </c>
      <c r="B11" s="480">
        <v>449</v>
      </c>
      <c r="C11" s="481">
        <v>954.54522237586923</v>
      </c>
      <c r="D11" s="435">
        <v>503.54748396544068</v>
      </c>
      <c r="E11" s="435">
        <v>558.82687053463553</v>
      </c>
      <c r="F11" s="481">
        <v>1222.735078556693</v>
      </c>
      <c r="G11" s="435">
        <v>455.39274448135728</v>
      </c>
      <c r="H11" s="481">
        <v>1069.2452434414292</v>
      </c>
      <c r="I11" s="435">
        <v>190.73837268194524</v>
      </c>
      <c r="J11" s="482">
        <v>38.791954775383473</v>
      </c>
      <c r="K11" s="437">
        <v>87.568661584790874</v>
      </c>
      <c r="L11" s="482">
        <v>37.24377851487661</v>
      </c>
      <c r="M11" s="437">
        <v>87.447008120807169</v>
      </c>
    </row>
    <row r="12" spans="1:13" x14ac:dyDescent="0.25">
      <c r="A12" s="479" t="s">
        <v>458</v>
      </c>
      <c r="B12" s="480">
        <v>102</v>
      </c>
      <c r="C12" s="481">
        <v>1077.761517682472</v>
      </c>
      <c r="D12" s="435">
        <v>634.91861312566868</v>
      </c>
      <c r="E12" s="435">
        <v>703.36303817511714</v>
      </c>
      <c r="F12" s="481">
        <v>1374.3218210460332</v>
      </c>
      <c r="G12" s="435">
        <v>496.75586691129598</v>
      </c>
      <c r="H12" s="481">
        <v>1052.2852891505715</v>
      </c>
      <c r="I12" s="435">
        <v>179.90518263421279</v>
      </c>
      <c r="J12" s="482">
        <v>42.91224811398456</v>
      </c>
      <c r="K12" s="437">
        <v>88.152513318583544</v>
      </c>
      <c r="L12" s="482">
        <v>36.145527146851371</v>
      </c>
      <c r="M12" s="437">
        <v>76.567603965543469</v>
      </c>
    </row>
    <row r="13" spans="1:13" x14ac:dyDescent="0.25">
      <c r="A13" s="479" t="s">
        <v>459</v>
      </c>
      <c r="B13" s="480">
        <v>62</v>
      </c>
      <c r="C13" s="481">
        <v>1062.9262717010354</v>
      </c>
      <c r="D13" s="435">
        <v>584.57956160146796</v>
      </c>
      <c r="E13" s="435">
        <v>659.45005559214007</v>
      </c>
      <c r="F13" s="481">
        <v>1357.3269070397803</v>
      </c>
      <c r="G13" s="435">
        <v>433.19898326069858</v>
      </c>
      <c r="H13" s="481">
        <v>1148.7417791457954</v>
      </c>
      <c r="I13" s="435">
        <v>170.88426735034639</v>
      </c>
      <c r="J13" s="482">
        <v>45.353613258593555</v>
      </c>
      <c r="K13" s="437">
        <v>86.691962929274297</v>
      </c>
      <c r="L13" s="482">
        <v>31.915596825931221</v>
      </c>
      <c r="M13" s="437">
        <v>84.632653577251176</v>
      </c>
    </row>
    <row r="14" spans="1:13" x14ac:dyDescent="0.25">
      <c r="A14" s="483" t="s">
        <v>460</v>
      </c>
      <c r="B14" s="484">
        <v>8</v>
      </c>
      <c r="C14" s="485">
        <v>1249.2994359330955</v>
      </c>
      <c r="D14" s="449">
        <v>736.46318925102617</v>
      </c>
      <c r="E14" s="449">
        <v>801.22388095077861</v>
      </c>
      <c r="F14" s="485">
        <v>1544.0514246726932</v>
      </c>
      <c r="G14" s="449">
        <v>360.9271226157631</v>
      </c>
      <c r="H14" s="485">
        <v>1221.697531010969</v>
      </c>
      <c r="I14" s="449">
        <v>157.77993614619083</v>
      </c>
      <c r="J14" s="486">
        <v>53.688010257649786</v>
      </c>
      <c r="K14" s="451">
        <v>88.542409903244717</v>
      </c>
      <c r="L14" s="486">
        <v>23.375330435789866</v>
      </c>
      <c r="M14" s="451">
        <v>79.122852483358415</v>
      </c>
    </row>
    <row r="15" spans="1:13" x14ac:dyDescent="0.25">
      <c r="A15" s="186" t="s">
        <v>461</v>
      </c>
      <c r="B15" s="474">
        <v>843</v>
      </c>
      <c r="C15" s="487">
        <v>984.46702646516871</v>
      </c>
      <c r="D15" s="488">
        <v>630.04876938324583</v>
      </c>
      <c r="E15" s="488">
        <v>688.25417005145073</v>
      </c>
      <c r="F15" s="487">
        <v>1223.5297248501186</v>
      </c>
      <c r="G15" s="488">
        <v>343.45188094179105</v>
      </c>
      <c r="H15" s="487">
        <v>898.38473729299415</v>
      </c>
      <c r="I15" s="488">
        <v>132.09521547855397</v>
      </c>
      <c r="J15" s="489">
        <v>56.093670416200617</v>
      </c>
      <c r="K15" s="490">
        <v>88.156994026396703</v>
      </c>
      <c r="L15" s="489">
        <v>28.070579240227584</v>
      </c>
      <c r="M15" s="490">
        <v>73.42565685545938</v>
      </c>
    </row>
    <row r="16" spans="1:13" x14ac:dyDescent="0.25">
      <c r="A16" s="479" t="s">
        <v>454</v>
      </c>
      <c r="B16" s="480">
        <v>7</v>
      </c>
      <c r="C16" s="481">
        <v>1986.2730287648048</v>
      </c>
      <c r="D16" s="435">
        <v>539.45685279187819</v>
      </c>
      <c r="E16" s="435">
        <v>993.77646362098142</v>
      </c>
      <c r="F16" s="481">
        <v>2662.8778003384091</v>
      </c>
      <c r="G16" s="435">
        <v>755.43164128595583</v>
      </c>
      <c r="H16" s="481">
        <v>617.40984771573596</v>
      </c>
      <c r="I16" s="435">
        <v>407.50423011844333</v>
      </c>
      <c r="J16" s="482">
        <v>55.028561684146602</v>
      </c>
      <c r="K16" s="437">
        <v>77.110591102670611</v>
      </c>
      <c r="L16" s="482">
        <v>28.36899392041019</v>
      </c>
      <c r="M16" s="437">
        <v>23.185812268113583</v>
      </c>
    </row>
    <row r="17" spans="1:13" x14ac:dyDescent="0.25">
      <c r="A17" s="479" t="s">
        <v>455</v>
      </c>
      <c r="B17" s="480">
        <v>25</v>
      </c>
      <c r="C17" s="481">
        <v>756.70352105443351</v>
      </c>
      <c r="D17" s="435">
        <v>295.48801780212256</v>
      </c>
      <c r="E17" s="435">
        <v>313.99729544676478</v>
      </c>
      <c r="F17" s="481">
        <v>1013.6915645326941</v>
      </c>
      <c r="G17" s="435">
        <v>693.76262238959248</v>
      </c>
      <c r="H17" s="481">
        <v>831.25407223553577</v>
      </c>
      <c r="I17" s="435">
        <v>184.08096199931529</v>
      </c>
      <c r="J17" s="482">
        <v>38.997231674784672</v>
      </c>
      <c r="K17" s="437">
        <v>84.422889191101348</v>
      </c>
      <c r="L17" s="482">
        <v>68.439222211483326</v>
      </c>
      <c r="M17" s="437">
        <v>82.002662478378127</v>
      </c>
    </row>
    <row r="18" spans="1:13" x14ac:dyDescent="0.25">
      <c r="A18" s="479" t="s">
        <v>456</v>
      </c>
      <c r="B18" s="480">
        <v>86</v>
      </c>
      <c r="C18" s="481">
        <v>697.44223962550609</v>
      </c>
      <c r="D18" s="435">
        <v>312.91587044534413</v>
      </c>
      <c r="E18" s="435">
        <v>372.2395389676114</v>
      </c>
      <c r="F18" s="481">
        <v>918.11494635627548</v>
      </c>
      <c r="G18" s="435">
        <v>388.84999013157892</v>
      </c>
      <c r="H18" s="481">
        <v>637.72022090080975</v>
      </c>
      <c r="I18" s="435">
        <v>150.29521179149796</v>
      </c>
      <c r="J18" s="482">
        <v>43.468100612382457</v>
      </c>
      <c r="K18" s="437">
        <v>84.578744410853417</v>
      </c>
      <c r="L18" s="482">
        <v>42.353083529988119</v>
      </c>
      <c r="M18" s="437">
        <v>69.459736325144377</v>
      </c>
    </row>
    <row r="19" spans="1:13" x14ac:dyDescent="0.25">
      <c r="A19" s="479" t="s">
        <v>457</v>
      </c>
      <c r="B19" s="480">
        <v>303</v>
      </c>
      <c r="C19" s="481">
        <v>702.1983362342753</v>
      </c>
      <c r="D19" s="435">
        <v>408.33062711899362</v>
      </c>
      <c r="E19" s="435">
        <v>439.91254070942443</v>
      </c>
      <c r="F19" s="481">
        <v>921.31418894617468</v>
      </c>
      <c r="G19" s="435">
        <v>296.77645807382964</v>
      </c>
      <c r="H19" s="481">
        <v>583.20949676221903</v>
      </c>
      <c r="I19" s="435">
        <v>158.14514266859143</v>
      </c>
      <c r="J19" s="482">
        <v>48.788193194900437</v>
      </c>
      <c r="K19" s="437">
        <v>83.44185662330554</v>
      </c>
      <c r="L19" s="482">
        <v>32.212296481973318</v>
      </c>
      <c r="M19" s="437">
        <v>63.30191196005682</v>
      </c>
    </row>
    <row r="20" spans="1:13" x14ac:dyDescent="0.25">
      <c r="A20" s="479" t="s">
        <v>458</v>
      </c>
      <c r="B20" s="480">
        <v>164</v>
      </c>
      <c r="C20" s="481">
        <v>818.66383496703884</v>
      </c>
      <c r="D20" s="435">
        <v>494.28887575452711</v>
      </c>
      <c r="E20" s="435">
        <v>553.34543441570474</v>
      </c>
      <c r="F20" s="481">
        <v>1044.8907002872506</v>
      </c>
      <c r="G20" s="435">
        <v>361.58755883988135</v>
      </c>
      <c r="H20" s="481">
        <v>760.9146882611459</v>
      </c>
      <c r="I20" s="435">
        <v>156.14781468415757</v>
      </c>
      <c r="J20" s="482">
        <v>52.803074704956913</v>
      </c>
      <c r="K20" s="437">
        <v>85.544330699534115</v>
      </c>
      <c r="L20" s="482">
        <v>34.605299744794117</v>
      </c>
      <c r="M20" s="437">
        <v>72.822419421664208</v>
      </c>
    </row>
    <row r="21" spans="1:13" x14ac:dyDescent="0.25">
      <c r="A21" s="479" t="s">
        <v>459</v>
      </c>
      <c r="B21" s="480">
        <v>188</v>
      </c>
      <c r="C21" s="481">
        <v>999.9129636801207</v>
      </c>
      <c r="D21" s="435">
        <v>623.37576057057493</v>
      </c>
      <c r="E21" s="435">
        <v>680.46321113117904</v>
      </c>
      <c r="F21" s="481">
        <v>1253.1541676757922</v>
      </c>
      <c r="G21" s="435">
        <v>353.13721260849917</v>
      </c>
      <c r="H21" s="481">
        <v>846.82984917256124</v>
      </c>
      <c r="I21" s="435">
        <v>134.0583049017921</v>
      </c>
      <c r="J21" s="482">
        <v>56.291783921380059</v>
      </c>
      <c r="K21" s="437">
        <v>86.911783179390753</v>
      </c>
      <c r="L21" s="482">
        <v>28.179869781182461</v>
      </c>
      <c r="M21" s="437">
        <v>67.575871430341635</v>
      </c>
    </row>
    <row r="22" spans="1:13" x14ac:dyDescent="0.25">
      <c r="A22" s="479" t="s">
        <v>462</v>
      </c>
      <c r="B22" s="480">
        <v>47</v>
      </c>
      <c r="C22" s="481">
        <v>1073.355246908555</v>
      </c>
      <c r="D22" s="435">
        <v>717.4976220569456</v>
      </c>
      <c r="E22" s="435">
        <v>811.02893156354139</v>
      </c>
      <c r="F22" s="481">
        <v>1328.5222324382717</v>
      </c>
      <c r="G22" s="435">
        <v>314.82637735009973</v>
      </c>
      <c r="H22" s="481">
        <v>874.67893991108087</v>
      </c>
      <c r="I22" s="435">
        <v>105.3639261625498</v>
      </c>
      <c r="J22" s="482">
        <v>58.945472086610764</v>
      </c>
      <c r="K22" s="437">
        <v>88.168721543965162</v>
      </c>
      <c r="L22" s="482">
        <v>23.697486550322207</v>
      </c>
      <c r="M22" s="437">
        <v>65.838487196842749</v>
      </c>
    </row>
    <row r="23" spans="1:13" x14ac:dyDescent="0.25">
      <c r="A23" s="80" t="s">
        <v>463</v>
      </c>
      <c r="B23" s="480">
        <v>20</v>
      </c>
      <c r="C23" s="481">
        <v>1107.3407831139139</v>
      </c>
      <c r="D23" s="435">
        <v>777.00482521885306</v>
      </c>
      <c r="E23" s="435">
        <v>819.04654419184953</v>
      </c>
      <c r="F23" s="481">
        <v>1351.9665968550808</v>
      </c>
      <c r="G23" s="435">
        <v>364.99636792966959</v>
      </c>
      <c r="H23" s="481">
        <v>1155.2704196388843</v>
      </c>
      <c r="I23" s="435">
        <v>127.35461832300885</v>
      </c>
      <c r="J23" s="482">
        <v>56.123007404246131</v>
      </c>
      <c r="K23" s="437">
        <v>90.391198592510719</v>
      </c>
      <c r="L23" s="482">
        <v>26.997439787248982</v>
      </c>
      <c r="M23" s="437">
        <v>85.451106730466037</v>
      </c>
    </row>
    <row r="24" spans="1:13" x14ac:dyDescent="0.25">
      <c r="A24" s="483" t="s">
        <v>464</v>
      </c>
      <c r="B24" s="484">
        <v>3</v>
      </c>
      <c r="C24" s="481">
        <v>1226.315700921079</v>
      </c>
      <c r="D24" s="435">
        <v>747.17764929304599</v>
      </c>
      <c r="E24" s="435">
        <v>795.03466967745226</v>
      </c>
      <c r="F24" s="481">
        <v>1375.5480081656583</v>
      </c>
      <c r="G24" s="435">
        <v>342.45292574434092</v>
      </c>
      <c r="H24" s="481">
        <v>1508.2828028346139</v>
      </c>
      <c r="I24" s="435">
        <v>108.25212426075726</v>
      </c>
      <c r="J24" s="482">
        <v>61.995885376602658</v>
      </c>
      <c r="K24" s="437">
        <v>100.22209999867763</v>
      </c>
      <c r="L24" s="482">
        <v>24.895745092969456</v>
      </c>
      <c r="M24" s="437">
        <v>109.64959375325346</v>
      </c>
    </row>
    <row r="25" spans="1:13" x14ac:dyDescent="0.25">
      <c r="A25" s="183" t="s">
        <v>465</v>
      </c>
      <c r="B25" s="474">
        <v>4754</v>
      </c>
      <c r="C25" s="475">
        <v>834.10491701328283</v>
      </c>
      <c r="D25" s="476">
        <v>400.87037193968399</v>
      </c>
      <c r="E25" s="476">
        <v>533.651760496149</v>
      </c>
      <c r="F25" s="475">
        <v>1037.5751987076612</v>
      </c>
      <c r="G25" s="476">
        <v>360.92220358019534</v>
      </c>
      <c r="H25" s="475">
        <v>781.88877957349177</v>
      </c>
      <c r="I25" s="476">
        <v>164.69664006417725</v>
      </c>
      <c r="J25" s="477">
        <v>50.123579355610978</v>
      </c>
      <c r="K25" s="478">
        <v>88.978292220722366</v>
      </c>
      <c r="L25" s="477">
        <v>34.785161020592767</v>
      </c>
      <c r="M25" s="478">
        <v>75.357311985421731</v>
      </c>
    </row>
    <row r="26" spans="1:13" x14ac:dyDescent="0.25">
      <c r="A26" s="479" t="s">
        <v>454</v>
      </c>
      <c r="B26" s="480">
        <v>889</v>
      </c>
      <c r="C26" s="481">
        <v>904.06440598394579</v>
      </c>
      <c r="D26" s="435">
        <v>288.64009888105085</v>
      </c>
      <c r="E26" s="435">
        <v>330.8321823157379</v>
      </c>
      <c r="F26" s="481">
        <v>1312.5839534176614</v>
      </c>
      <c r="G26" s="435">
        <v>738.99470019459966</v>
      </c>
      <c r="H26" s="481">
        <v>693.18021539771314</v>
      </c>
      <c r="I26" s="435">
        <v>298.31351167599126</v>
      </c>
      <c r="J26" s="482">
        <v>26.332211068706222</v>
      </c>
      <c r="K26" s="437">
        <v>77.04742335062214</v>
      </c>
      <c r="L26" s="482">
        <v>56.30075685981307</v>
      </c>
      <c r="M26" s="437">
        <v>52.810352708703626</v>
      </c>
    </row>
    <row r="27" spans="1:13" x14ac:dyDescent="0.25">
      <c r="A27" s="479" t="s">
        <v>455</v>
      </c>
      <c r="B27" s="480">
        <v>966</v>
      </c>
      <c r="C27" s="481">
        <v>741.47622619770743</v>
      </c>
      <c r="D27" s="435">
        <v>253.79313886503132</v>
      </c>
      <c r="E27" s="435">
        <v>306.72726171523124</v>
      </c>
      <c r="F27" s="481">
        <v>1032.6174025912828</v>
      </c>
      <c r="G27" s="435">
        <v>514.50616859040156</v>
      </c>
      <c r="H27" s="481">
        <v>673.61728926199794</v>
      </c>
      <c r="I27" s="435">
        <v>247.22445074051572</v>
      </c>
      <c r="J27" s="482">
        <v>32.389857400518494</v>
      </c>
      <c r="K27" s="437">
        <v>80.134844915626871</v>
      </c>
      <c r="L27" s="482">
        <v>49.825440409902399</v>
      </c>
      <c r="M27" s="437">
        <v>65.233966382088994</v>
      </c>
    </row>
    <row r="28" spans="1:13" x14ac:dyDescent="0.25">
      <c r="A28" s="479" t="s">
        <v>456</v>
      </c>
      <c r="B28" s="480">
        <v>1337</v>
      </c>
      <c r="C28" s="481">
        <v>684.46508443283903</v>
      </c>
      <c r="D28" s="435">
        <v>287.61192078917287</v>
      </c>
      <c r="E28" s="435">
        <v>316.41299979915328</v>
      </c>
      <c r="F28" s="481">
        <v>902.63013620878814</v>
      </c>
      <c r="G28" s="435">
        <v>383.18080301965182</v>
      </c>
      <c r="H28" s="481">
        <v>658.73315335027667</v>
      </c>
      <c r="I28" s="435">
        <v>195.10387545190497</v>
      </c>
      <c r="J28" s="482">
        <v>37.761626949034863</v>
      </c>
      <c r="K28" s="437">
        <v>86.143815352516555</v>
      </c>
      <c r="L28" s="482">
        <v>42.451585389014532</v>
      </c>
      <c r="M28" s="437">
        <v>72.979299817871862</v>
      </c>
    </row>
    <row r="29" spans="1:13" x14ac:dyDescent="0.25">
      <c r="A29" s="479" t="s">
        <v>457</v>
      </c>
      <c r="B29" s="480">
        <v>1214</v>
      </c>
      <c r="C29" s="481">
        <v>643.47564730173679</v>
      </c>
      <c r="D29" s="435">
        <v>309.40534090729437</v>
      </c>
      <c r="E29" s="435">
        <v>387.45669505057612</v>
      </c>
      <c r="F29" s="481">
        <v>826.05024064927852</v>
      </c>
      <c r="G29" s="435">
        <v>343.67423825883179</v>
      </c>
      <c r="H29" s="481">
        <v>669.15085481361871</v>
      </c>
      <c r="I29" s="435">
        <v>159.51363857629349</v>
      </c>
      <c r="J29" s="482">
        <v>43.987856247602878</v>
      </c>
      <c r="K29" s="437">
        <v>87.398660900214892</v>
      </c>
      <c r="L29" s="482">
        <v>41.604520082059729</v>
      </c>
      <c r="M29" s="437">
        <v>81.006072256290807</v>
      </c>
    </row>
    <row r="30" spans="1:13" x14ac:dyDescent="0.25">
      <c r="A30" s="479" t="s">
        <v>458</v>
      </c>
      <c r="B30" s="480">
        <v>160</v>
      </c>
      <c r="C30" s="481">
        <v>696.2791373116487</v>
      </c>
      <c r="D30" s="435">
        <v>361.76297524218603</v>
      </c>
      <c r="E30" s="435">
        <v>490.61675941211354</v>
      </c>
      <c r="F30" s="481">
        <v>895.91547453812359</v>
      </c>
      <c r="G30" s="435">
        <v>349.66787098369537</v>
      </c>
      <c r="H30" s="481">
        <v>717.25482709827827</v>
      </c>
      <c r="I30" s="435">
        <v>125.41259566663842</v>
      </c>
      <c r="J30" s="482">
        <v>48.838453943720815</v>
      </c>
      <c r="K30" s="437">
        <v>86.621665359051192</v>
      </c>
      <c r="L30" s="482">
        <v>39.029113897598613</v>
      </c>
      <c r="M30" s="437">
        <v>80.058314370342671</v>
      </c>
    </row>
    <row r="31" spans="1:13" x14ac:dyDescent="0.25">
      <c r="A31" s="479" t="s">
        <v>459</v>
      </c>
      <c r="B31" s="480">
        <v>151</v>
      </c>
      <c r="C31" s="481">
        <v>905.04804090615789</v>
      </c>
      <c r="D31" s="435">
        <v>461.6886697225803</v>
      </c>
      <c r="E31" s="435">
        <v>647.53971170919101</v>
      </c>
      <c r="F31" s="481">
        <v>1109.2839050290436</v>
      </c>
      <c r="G31" s="435">
        <v>358.06670265582426</v>
      </c>
      <c r="H31" s="481">
        <v>854.25624595663271</v>
      </c>
      <c r="I31" s="435">
        <v>126.50092433615494</v>
      </c>
      <c r="J31" s="482">
        <v>54.518683462813136</v>
      </c>
      <c r="K31" s="437">
        <v>90.110210072174397</v>
      </c>
      <c r="L31" s="482">
        <v>32.2790857266111</v>
      </c>
      <c r="M31" s="437">
        <v>77.009703474807594</v>
      </c>
    </row>
    <row r="32" spans="1:13" x14ac:dyDescent="0.25">
      <c r="A32" s="80" t="s">
        <v>462</v>
      </c>
      <c r="B32" s="480">
        <v>26</v>
      </c>
      <c r="C32" s="481">
        <v>1071.339600099519</v>
      </c>
      <c r="D32" s="435">
        <v>542.71301210814397</v>
      </c>
      <c r="E32" s="435">
        <v>786.99384140542952</v>
      </c>
      <c r="F32" s="481">
        <v>1265.4010931884779</v>
      </c>
      <c r="G32" s="435">
        <v>333.95657859235916</v>
      </c>
      <c r="H32" s="481">
        <v>999.35889556034738</v>
      </c>
      <c r="I32" s="435">
        <v>149.53752598551446</v>
      </c>
      <c r="J32" s="482">
        <v>57.24845393514596</v>
      </c>
      <c r="K32" s="437">
        <v>92.930541021544514</v>
      </c>
      <c r="L32" s="482">
        <v>26.391361631502651</v>
      </c>
      <c r="M32" s="437">
        <v>78.975662415639746</v>
      </c>
    </row>
    <row r="33" spans="1:13" x14ac:dyDescent="0.25">
      <c r="A33" s="91" t="s">
        <v>466</v>
      </c>
      <c r="B33" s="484">
        <v>11</v>
      </c>
      <c r="C33" s="485">
        <v>1259.467701914866</v>
      </c>
      <c r="D33" s="449">
        <v>617.31531927357935</v>
      </c>
      <c r="E33" s="449">
        <v>854.84254958321867</v>
      </c>
      <c r="F33" s="485">
        <v>1444.6108360859962</v>
      </c>
      <c r="G33" s="449">
        <v>302.91045408346923</v>
      </c>
      <c r="H33" s="485">
        <v>991.42145986406069</v>
      </c>
      <c r="I33" s="449">
        <v>201.93732751745117</v>
      </c>
      <c r="J33" s="486">
        <v>60.87441674596127</v>
      </c>
      <c r="K33" s="451">
        <v>93.850741905193075</v>
      </c>
      <c r="L33" s="486">
        <v>20.968308316457708</v>
      </c>
      <c r="M33" s="451">
        <v>68.628964638684351</v>
      </c>
    </row>
    <row r="34" spans="1:13" x14ac:dyDescent="0.25">
      <c r="A34" s="186" t="s">
        <v>467</v>
      </c>
      <c r="B34" s="474">
        <v>27947</v>
      </c>
      <c r="C34" s="487">
        <v>1061.3642460948618</v>
      </c>
      <c r="D34" s="488">
        <v>551.70667207361726</v>
      </c>
      <c r="E34" s="488">
        <v>699.89407624902958</v>
      </c>
      <c r="F34" s="487">
        <v>1244.5123803788674</v>
      </c>
      <c r="G34" s="488">
        <v>309.00709954679394</v>
      </c>
      <c r="H34" s="487">
        <v>919.29824994085095</v>
      </c>
      <c r="I34" s="488">
        <v>164.27025710807393</v>
      </c>
      <c r="J34" s="489">
        <v>54.451550558073023</v>
      </c>
      <c r="K34" s="490">
        <v>92.243159989789262</v>
      </c>
      <c r="L34" s="489">
        <v>24.829572161646375</v>
      </c>
      <c r="M34" s="490">
        <v>73.868148234972836</v>
      </c>
    </row>
    <row r="35" spans="1:13" x14ac:dyDescent="0.25">
      <c r="A35" s="479" t="s">
        <v>454</v>
      </c>
      <c r="B35" s="480">
        <v>2198</v>
      </c>
      <c r="C35" s="481">
        <v>720.79249711697662</v>
      </c>
      <c r="D35" s="435">
        <v>309.94921840088409</v>
      </c>
      <c r="E35" s="435">
        <v>292.73134198640162</v>
      </c>
      <c r="F35" s="481">
        <v>1037.3593029094479</v>
      </c>
      <c r="G35" s="435">
        <v>409.68827679408002</v>
      </c>
      <c r="H35" s="481">
        <v>445.20908470076654</v>
      </c>
      <c r="I35" s="435">
        <v>166.2381323426952</v>
      </c>
      <c r="J35" s="482">
        <v>20.136547851687805</v>
      </c>
      <c r="K35" s="437">
        <v>76.799106630774787</v>
      </c>
      <c r="L35" s="482">
        <v>39.493382441844467</v>
      </c>
      <c r="M35" s="437">
        <v>42.917539125749691</v>
      </c>
    </row>
    <row r="36" spans="1:13" x14ac:dyDescent="0.25">
      <c r="A36" s="479" t="s">
        <v>455</v>
      </c>
      <c r="B36" s="480">
        <v>4201</v>
      </c>
      <c r="C36" s="481">
        <v>585.03135163149909</v>
      </c>
      <c r="D36" s="435">
        <v>281.3613614105256</v>
      </c>
      <c r="E36" s="435">
        <v>281.98290479597466</v>
      </c>
      <c r="F36" s="481">
        <v>812.21985573370637</v>
      </c>
      <c r="G36" s="435">
        <v>319.951056105514</v>
      </c>
      <c r="H36" s="481">
        <v>447.46717169155215</v>
      </c>
      <c r="I36" s="435">
        <v>152.92939444809355</v>
      </c>
      <c r="J36" s="482">
        <v>26.204663375280653</v>
      </c>
      <c r="K36" s="437">
        <v>80.679936405665671</v>
      </c>
      <c r="L36" s="482">
        <v>39.392173664172638</v>
      </c>
      <c r="M36" s="437">
        <v>55.091877960474086</v>
      </c>
    </row>
    <row r="37" spans="1:13" x14ac:dyDescent="0.25">
      <c r="A37" s="479" t="s">
        <v>456</v>
      </c>
      <c r="B37" s="480">
        <v>7766</v>
      </c>
      <c r="C37" s="481">
        <v>541.08296671561777</v>
      </c>
      <c r="D37" s="435">
        <v>287.61389267075617</v>
      </c>
      <c r="E37" s="435">
        <v>295.31880961902692</v>
      </c>
      <c r="F37" s="481">
        <v>710.10113084618649</v>
      </c>
      <c r="G37" s="435">
        <v>267.97285965816531</v>
      </c>
      <c r="H37" s="481">
        <v>419.82680887919179</v>
      </c>
      <c r="I37" s="435">
        <v>137.04417953970338</v>
      </c>
      <c r="J37" s="482">
        <v>34.450034662209902</v>
      </c>
      <c r="K37" s="437">
        <v>84.794836520774169</v>
      </c>
      <c r="L37" s="482">
        <v>37.737281074153131</v>
      </c>
      <c r="M37" s="437">
        <v>59.122115237150574</v>
      </c>
    </row>
    <row r="38" spans="1:13" x14ac:dyDescent="0.25">
      <c r="A38" s="479" t="s">
        <v>457</v>
      </c>
      <c r="B38" s="480">
        <v>9313</v>
      </c>
      <c r="C38" s="481">
        <v>605.14973108560866</v>
      </c>
      <c r="D38" s="435">
        <v>326.05999073354297</v>
      </c>
      <c r="E38" s="435">
        <v>383.02012382295334</v>
      </c>
      <c r="F38" s="481">
        <v>762.23383193439122</v>
      </c>
      <c r="G38" s="435">
        <v>278.37675561512157</v>
      </c>
      <c r="H38" s="481">
        <v>503.13542107920324</v>
      </c>
      <c r="I38" s="435">
        <v>138.8326548935492</v>
      </c>
      <c r="J38" s="482">
        <v>45.208871749055866</v>
      </c>
      <c r="K38" s="437">
        <v>87.560163095130818</v>
      </c>
      <c r="L38" s="482">
        <v>36.521175517578271</v>
      </c>
      <c r="M38" s="437">
        <v>66.008014863673793</v>
      </c>
    </row>
    <row r="39" spans="1:13" x14ac:dyDescent="0.25">
      <c r="A39" s="479" t="s">
        <v>458</v>
      </c>
      <c r="B39" s="480">
        <v>1852</v>
      </c>
      <c r="C39" s="481">
        <v>710.09382079365037</v>
      </c>
      <c r="D39" s="435">
        <v>384.20624384780518</v>
      </c>
      <c r="E39" s="435">
        <v>497.80264394964894</v>
      </c>
      <c r="F39" s="481">
        <v>880.64431408983774</v>
      </c>
      <c r="G39" s="435">
        <v>290.16612456549001</v>
      </c>
      <c r="H39" s="481">
        <v>591.8846200620917</v>
      </c>
      <c r="I39" s="435">
        <v>141.1500260584925</v>
      </c>
      <c r="J39" s="482">
        <v>51.62853207484406</v>
      </c>
      <c r="K39" s="437">
        <v>88.194167370658832</v>
      </c>
      <c r="L39" s="482">
        <v>32.949298590019524</v>
      </c>
      <c r="M39" s="437">
        <v>67.210406130177034</v>
      </c>
    </row>
    <row r="40" spans="1:13" x14ac:dyDescent="0.25">
      <c r="A40" s="479" t="s">
        <v>459</v>
      </c>
      <c r="B40" s="480">
        <v>1752</v>
      </c>
      <c r="C40" s="481">
        <v>902.05104464211411</v>
      </c>
      <c r="D40" s="435">
        <v>477.67798049990091</v>
      </c>
      <c r="E40" s="435">
        <v>644.11378495716804</v>
      </c>
      <c r="F40" s="481">
        <v>1085.5602112709685</v>
      </c>
      <c r="G40" s="435">
        <v>302.97869857261389</v>
      </c>
      <c r="H40" s="481">
        <v>693.36058520124539</v>
      </c>
      <c r="I40" s="435">
        <v>147.40825452282434</v>
      </c>
      <c r="J40" s="482">
        <v>56.530548374397569</v>
      </c>
      <c r="K40" s="437">
        <v>89.731377102275147</v>
      </c>
      <c r="L40" s="482">
        <v>27.909893474990938</v>
      </c>
      <c r="M40" s="437">
        <v>63.871223171440882</v>
      </c>
    </row>
    <row r="41" spans="1:13" x14ac:dyDescent="0.25">
      <c r="A41" s="80" t="s">
        <v>462</v>
      </c>
      <c r="B41" s="480">
        <v>445</v>
      </c>
      <c r="C41" s="481">
        <v>1117.5455703940991</v>
      </c>
      <c r="D41" s="435">
        <v>572.64492179787908</v>
      </c>
      <c r="E41" s="435">
        <v>788.46989893647151</v>
      </c>
      <c r="F41" s="481">
        <v>1296.0356678685921</v>
      </c>
      <c r="G41" s="435">
        <v>316.42529049973535</v>
      </c>
      <c r="H41" s="481">
        <v>752.89974953800129</v>
      </c>
      <c r="I41" s="435">
        <v>174.31039628118728</v>
      </c>
      <c r="J41" s="482">
        <v>59.922015299581808</v>
      </c>
      <c r="K41" s="437">
        <v>92.584386185838824</v>
      </c>
      <c r="L41" s="482">
        <v>24.414859740713432</v>
      </c>
      <c r="M41" s="437">
        <v>58.092517683266365</v>
      </c>
    </row>
    <row r="42" spans="1:13" x14ac:dyDescent="0.25">
      <c r="A42" s="80" t="s">
        <v>463</v>
      </c>
      <c r="B42" s="480">
        <v>303</v>
      </c>
      <c r="C42" s="481">
        <v>1284.6286841639464</v>
      </c>
      <c r="D42" s="435">
        <v>695.64244216824045</v>
      </c>
      <c r="E42" s="435">
        <v>923.4170335599274</v>
      </c>
      <c r="F42" s="481">
        <v>1469.9706798327686</v>
      </c>
      <c r="G42" s="435">
        <v>333.87218048019963</v>
      </c>
      <c r="H42" s="481">
        <v>966.99269819286076</v>
      </c>
      <c r="I42" s="435">
        <v>197.82629404053085</v>
      </c>
      <c r="J42" s="482">
        <v>61.87706135748595</v>
      </c>
      <c r="K42" s="437">
        <v>93.895765884898822</v>
      </c>
      <c r="L42" s="482">
        <v>22.71284625338123</v>
      </c>
      <c r="M42" s="437">
        <v>65.783128293611313</v>
      </c>
    </row>
    <row r="43" spans="1:13" x14ac:dyDescent="0.25">
      <c r="A43" s="483" t="s">
        <v>464</v>
      </c>
      <c r="B43" s="484">
        <v>117</v>
      </c>
      <c r="C43" s="485">
        <v>1515.8257477254383</v>
      </c>
      <c r="D43" s="449">
        <v>757.49173812806828</v>
      </c>
      <c r="E43" s="449">
        <v>918.85027070547994</v>
      </c>
      <c r="F43" s="485">
        <v>1718.3453631112436</v>
      </c>
      <c r="G43" s="449">
        <v>325.44400753453448</v>
      </c>
      <c r="H43" s="485">
        <v>1576.1955831120542</v>
      </c>
      <c r="I43" s="449">
        <v>179.34989387570303</v>
      </c>
      <c r="J43" s="486">
        <v>52.841351039050558</v>
      </c>
      <c r="K43" s="451">
        <v>95.13933429956387</v>
      </c>
      <c r="L43" s="486">
        <v>18.939382880824613</v>
      </c>
      <c r="M43" s="451">
        <v>91.72751979603143</v>
      </c>
    </row>
    <row r="44" spans="1:13" x14ac:dyDescent="0.25">
      <c r="A44" s="453" t="s">
        <v>516</v>
      </c>
      <c r="B44" s="491"/>
      <c r="C44" s="179"/>
      <c r="D44" s="179"/>
      <c r="E44" s="179"/>
      <c r="F44" s="179"/>
      <c r="G44" s="179"/>
      <c r="H44" s="179"/>
      <c r="I44" s="179"/>
      <c r="J44" s="179"/>
      <c r="K44" s="179"/>
      <c r="L44" s="179"/>
      <c r="M44" s="179"/>
    </row>
    <row r="45" spans="1:13" x14ac:dyDescent="0.25">
      <c r="A45" s="491" t="s">
        <v>447</v>
      </c>
      <c r="B45" s="491"/>
      <c r="C45" s="179"/>
      <c r="D45" s="179"/>
      <c r="E45" s="179"/>
      <c r="F45" s="179"/>
      <c r="G45" s="179"/>
      <c r="H45" s="179"/>
      <c r="I45" s="179"/>
      <c r="J45" s="179"/>
      <c r="K45" s="179"/>
      <c r="L45" s="179"/>
      <c r="M45" s="179"/>
    </row>
    <row r="46" spans="1:13" x14ac:dyDescent="0.25">
      <c r="A46" s="491" t="s">
        <v>444</v>
      </c>
      <c r="B46" s="491"/>
      <c r="C46" s="179"/>
      <c r="D46" s="179"/>
      <c r="E46" s="179"/>
      <c r="F46" s="179"/>
      <c r="G46" s="179"/>
      <c r="H46" s="179"/>
      <c r="I46" s="179"/>
      <c r="J46" s="179"/>
      <c r="K46" s="179"/>
      <c r="L46" s="179"/>
      <c r="M46" s="179"/>
    </row>
    <row r="48" spans="1:13" x14ac:dyDescent="0.25">
      <c r="B48" s="492"/>
    </row>
  </sheetData>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B8" sqref="B8"/>
    </sheetView>
  </sheetViews>
  <sheetFormatPr baseColWidth="10" defaultRowHeight="15.75" x14ac:dyDescent="0.3"/>
  <cols>
    <col min="1" max="1" width="34.42578125" style="58" customWidth="1"/>
    <col min="2" max="2" width="59.140625" style="11" customWidth="1"/>
    <col min="3" max="3" width="55.7109375" style="11" customWidth="1"/>
    <col min="4" max="4" width="39" style="11" customWidth="1"/>
    <col min="5" max="5" width="37" style="11" customWidth="1"/>
    <col min="6" max="6" width="69.140625" style="11" customWidth="1"/>
    <col min="7" max="7" width="39.85546875" style="11" customWidth="1"/>
    <col min="8" max="8" width="36.28515625" style="11" customWidth="1"/>
    <col min="9" max="9" width="29.28515625" customWidth="1"/>
    <col min="10" max="256" width="10.85546875" style="12"/>
    <col min="257" max="257" width="39" style="12" customWidth="1"/>
    <col min="258" max="263" width="30.7109375" style="12" customWidth="1"/>
    <col min="264" max="264" width="46.140625" style="12" customWidth="1"/>
    <col min="265" max="265" width="1.5703125" style="12" customWidth="1"/>
    <col min="266" max="512" width="10.85546875" style="12"/>
    <col min="513" max="513" width="39" style="12" customWidth="1"/>
    <col min="514" max="519" width="30.7109375" style="12" customWidth="1"/>
    <col min="520" max="520" width="46.140625" style="12" customWidth="1"/>
    <col min="521" max="521" width="1.5703125" style="12" customWidth="1"/>
    <col min="522" max="768" width="10.85546875" style="12"/>
    <col min="769" max="769" width="39" style="12" customWidth="1"/>
    <col min="770" max="775" width="30.7109375" style="12" customWidth="1"/>
    <col min="776" max="776" width="46.140625" style="12" customWidth="1"/>
    <col min="777" max="777" width="1.5703125" style="12" customWidth="1"/>
    <col min="778" max="1024" width="10.85546875" style="12"/>
    <col min="1025" max="1025" width="39" style="12" customWidth="1"/>
    <col min="1026" max="1031" width="30.7109375" style="12" customWidth="1"/>
    <col min="1032" max="1032" width="46.140625" style="12" customWidth="1"/>
    <col min="1033" max="1033" width="1.5703125" style="12" customWidth="1"/>
    <col min="1034" max="1280" width="10.85546875" style="12"/>
    <col min="1281" max="1281" width="39" style="12" customWidth="1"/>
    <col min="1282" max="1287" width="30.7109375" style="12" customWidth="1"/>
    <col min="1288" max="1288" width="46.140625" style="12" customWidth="1"/>
    <col min="1289" max="1289" width="1.5703125" style="12" customWidth="1"/>
    <col min="1290" max="1536" width="10.85546875" style="12"/>
    <col min="1537" max="1537" width="39" style="12" customWidth="1"/>
    <col min="1538" max="1543" width="30.7109375" style="12" customWidth="1"/>
    <col min="1544" max="1544" width="46.140625" style="12" customWidth="1"/>
    <col min="1545" max="1545" width="1.5703125" style="12" customWidth="1"/>
    <col min="1546" max="1792" width="10.85546875" style="12"/>
    <col min="1793" max="1793" width="39" style="12" customWidth="1"/>
    <col min="1794" max="1799" width="30.7109375" style="12" customWidth="1"/>
    <col min="1800" max="1800" width="46.140625" style="12" customWidth="1"/>
    <col min="1801" max="1801" width="1.5703125" style="12" customWidth="1"/>
    <col min="1802" max="2048" width="10.85546875" style="12"/>
    <col min="2049" max="2049" width="39" style="12" customWidth="1"/>
    <col min="2050" max="2055" width="30.7109375" style="12" customWidth="1"/>
    <col min="2056" max="2056" width="46.140625" style="12" customWidth="1"/>
    <col min="2057" max="2057" width="1.5703125" style="12" customWidth="1"/>
    <col min="2058" max="2304" width="10.85546875" style="12"/>
    <col min="2305" max="2305" width="39" style="12" customWidth="1"/>
    <col min="2306" max="2311" width="30.7109375" style="12" customWidth="1"/>
    <col min="2312" max="2312" width="46.140625" style="12" customWidth="1"/>
    <col min="2313" max="2313" width="1.5703125" style="12" customWidth="1"/>
    <col min="2314" max="2560" width="10.85546875" style="12"/>
    <col min="2561" max="2561" width="39" style="12" customWidth="1"/>
    <col min="2562" max="2567" width="30.7109375" style="12" customWidth="1"/>
    <col min="2568" max="2568" width="46.140625" style="12" customWidth="1"/>
    <col min="2569" max="2569" width="1.5703125" style="12" customWidth="1"/>
    <col min="2570" max="2816" width="10.85546875" style="12"/>
    <col min="2817" max="2817" width="39" style="12" customWidth="1"/>
    <col min="2818" max="2823" width="30.7109375" style="12" customWidth="1"/>
    <col min="2824" max="2824" width="46.140625" style="12" customWidth="1"/>
    <col min="2825" max="2825" width="1.5703125" style="12" customWidth="1"/>
    <col min="2826" max="3072" width="10.85546875" style="12"/>
    <col min="3073" max="3073" width="39" style="12" customWidth="1"/>
    <col min="3074" max="3079" width="30.7109375" style="12" customWidth="1"/>
    <col min="3080" max="3080" width="46.140625" style="12" customWidth="1"/>
    <col min="3081" max="3081" width="1.5703125" style="12" customWidth="1"/>
    <col min="3082" max="3328" width="10.85546875" style="12"/>
    <col min="3329" max="3329" width="39" style="12" customWidth="1"/>
    <col min="3330" max="3335" width="30.7109375" style="12" customWidth="1"/>
    <col min="3336" max="3336" width="46.140625" style="12" customWidth="1"/>
    <col min="3337" max="3337" width="1.5703125" style="12" customWidth="1"/>
    <col min="3338" max="3584" width="10.85546875" style="12"/>
    <col min="3585" max="3585" width="39" style="12" customWidth="1"/>
    <col min="3586" max="3591" width="30.7109375" style="12" customWidth="1"/>
    <col min="3592" max="3592" width="46.140625" style="12" customWidth="1"/>
    <col min="3593" max="3593" width="1.5703125" style="12" customWidth="1"/>
    <col min="3594" max="3840" width="10.85546875" style="12"/>
    <col min="3841" max="3841" width="39" style="12" customWidth="1"/>
    <col min="3842" max="3847" width="30.7109375" style="12" customWidth="1"/>
    <col min="3848" max="3848" width="46.140625" style="12" customWidth="1"/>
    <col min="3849" max="3849" width="1.5703125" style="12" customWidth="1"/>
    <col min="3850" max="4096" width="10.85546875" style="12"/>
    <col min="4097" max="4097" width="39" style="12" customWidth="1"/>
    <col min="4098" max="4103" width="30.7109375" style="12" customWidth="1"/>
    <col min="4104" max="4104" width="46.140625" style="12" customWidth="1"/>
    <col min="4105" max="4105" width="1.5703125" style="12" customWidth="1"/>
    <col min="4106" max="4352" width="10.85546875" style="12"/>
    <col min="4353" max="4353" width="39" style="12" customWidth="1"/>
    <col min="4354" max="4359" width="30.7109375" style="12" customWidth="1"/>
    <col min="4360" max="4360" width="46.140625" style="12" customWidth="1"/>
    <col min="4361" max="4361" width="1.5703125" style="12" customWidth="1"/>
    <col min="4362" max="4608" width="10.85546875" style="12"/>
    <col min="4609" max="4609" width="39" style="12" customWidth="1"/>
    <col min="4610" max="4615" width="30.7109375" style="12" customWidth="1"/>
    <col min="4616" max="4616" width="46.140625" style="12" customWidth="1"/>
    <col min="4617" max="4617" width="1.5703125" style="12" customWidth="1"/>
    <col min="4618" max="4864" width="10.85546875" style="12"/>
    <col min="4865" max="4865" width="39" style="12" customWidth="1"/>
    <col min="4866" max="4871" width="30.7109375" style="12" customWidth="1"/>
    <col min="4872" max="4872" width="46.140625" style="12" customWidth="1"/>
    <col min="4873" max="4873" width="1.5703125" style="12" customWidth="1"/>
    <col min="4874" max="5120" width="10.85546875" style="12"/>
    <col min="5121" max="5121" width="39" style="12" customWidth="1"/>
    <col min="5122" max="5127" width="30.7109375" style="12" customWidth="1"/>
    <col min="5128" max="5128" width="46.140625" style="12" customWidth="1"/>
    <col min="5129" max="5129" width="1.5703125" style="12" customWidth="1"/>
    <col min="5130" max="5376" width="10.85546875" style="12"/>
    <col min="5377" max="5377" width="39" style="12" customWidth="1"/>
    <col min="5378" max="5383" width="30.7109375" style="12" customWidth="1"/>
    <col min="5384" max="5384" width="46.140625" style="12" customWidth="1"/>
    <col min="5385" max="5385" width="1.5703125" style="12" customWidth="1"/>
    <col min="5386" max="5632" width="10.85546875" style="12"/>
    <col min="5633" max="5633" width="39" style="12" customWidth="1"/>
    <col min="5634" max="5639" width="30.7109375" style="12" customWidth="1"/>
    <col min="5640" max="5640" width="46.140625" style="12" customWidth="1"/>
    <col min="5641" max="5641" width="1.5703125" style="12" customWidth="1"/>
    <col min="5642" max="5888" width="10.85546875" style="12"/>
    <col min="5889" max="5889" width="39" style="12" customWidth="1"/>
    <col min="5890" max="5895" width="30.7109375" style="12" customWidth="1"/>
    <col min="5896" max="5896" width="46.140625" style="12" customWidth="1"/>
    <col min="5897" max="5897" width="1.5703125" style="12" customWidth="1"/>
    <col min="5898" max="6144" width="10.85546875" style="12"/>
    <col min="6145" max="6145" width="39" style="12" customWidth="1"/>
    <col min="6146" max="6151" width="30.7109375" style="12" customWidth="1"/>
    <col min="6152" max="6152" width="46.140625" style="12" customWidth="1"/>
    <col min="6153" max="6153" width="1.5703125" style="12" customWidth="1"/>
    <col min="6154" max="6400" width="10.85546875" style="12"/>
    <col min="6401" max="6401" width="39" style="12" customWidth="1"/>
    <col min="6402" max="6407" width="30.7109375" style="12" customWidth="1"/>
    <col min="6408" max="6408" width="46.140625" style="12" customWidth="1"/>
    <col min="6409" max="6409" width="1.5703125" style="12" customWidth="1"/>
    <col min="6410" max="6656" width="10.85546875" style="12"/>
    <col min="6657" max="6657" width="39" style="12" customWidth="1"/>
    <col min="6658" max="6663" width="30.7109375" style="12" customWidth="1"/>
    <col min="6664" max="6664" width="46.140625" style="12" customWidth="1"/>
    <col min="6665" max="6665" width="1.5703125" style="12" customWidth="1"/>
    <col min="6666" max="6912" width="10.85546875" style="12"/>
    <col min="6913" max="6913" width="39" style="12" customWidth="1"/>
    <col min="6914" max="6919" width="30.7109375" style="12" customWidth="1"/>
    <col min="6920" max="6920" width="46.140625" style="12" customWidth="1"/>
    <col min="6921" max="6921" width="1.5703125" style="12" customWidth="1"/>
    <col min="6922" max="7168" width="10.85546875" style="12"/>
    <col min="7169" max="7169" width="39" style="12" customWidth="1"/>
    <col min="7170" max="7175" width="30.7109375" style="12" customWidth="1"/>
    <col min="7176" max="7176" width="46.140625" style="12" customWidth="1"/>
    <col min="7177" max="7177" width="1.5703125" style="12" customWidth="1"/>
    <col min="7178" max="7424" width="10.85546875" style="12"/>
    <col min="7425" max="7425" width="39" style="12" customWidth="1"/>
    <col min="7426" max="7431" width="30.7109375" style="12" customWidth="1"/>
    <col min="7432" max="7432" width="46.140625" style="12" customWidth="1"/>
    <col min="7433" max="7433" width="1.5703125" style="12" customWidth="1"/>
    <col min="7434" max="7680" width="10.85546875" style="12"/>
    <col min="7681" max="7681" width="39" style="12" customWidth="1"/>
    <col min="7682" max="7687" width="30.7109375" style="12" customWidth="1"/>
    <col min="7688" max="7688" width="46.140625" style="12" customWidth="1"/>
    <col min="7689" max="7689" width="1.5703125" style="12" customWidth="1"/>
    <col min="7690" max="7936" width="10.85546875" style="12"/>
    <col min="7937" max="7937" width="39" style="12" customWidth="1"/>
    <col min="7938" max="7943" width="30.7109375" style="12" customWidth="1"/>
    <col min="7944" max="7944" width="46.140625" style="12" customWidth="1"/>
    <col min="7945" max="7945" width="1.5703125" style="12" customWidth="1"/>
    <col min="7946" max="8192" width="10.85546875" style="12"/>
    <col min="8193" max="8193" width="39" style="12" customWidth="1"/>
    <col min="8194" max="8199" width="30.7109375" style="12" customWidth="1"/>
    <col min="8200" max="8200" width="46.140625" style="12" customWidth="1"/>
    <col min="8201" max="8201" width="1.5703125" style="12" customWidth="1"/>
    <col min="8202" max="8448" width="10.85546875" style="12"/>
    <col min="8449" max="8449" width="39" style="12" customWidth="1"/>
    <col min="8450" max="8455" width="30.7109375" style="12" customWidth="1"/>
    <col min="8456" max="8456" width="46.140625" style="12" customWidth="1"/>
    <col min="8457" max="8457" width="1.5703125" style="12" customWidth="1"/>
    <col min="8458" max="8704" width="10.85546875" style="12"/>
    <col min="8705" max="8705" width="39" style="12" customWidth="1"/>
    <col min="8706" max="8711" width="30.7109375" style="12" customWidth="1"/>
    <col min="8712" max="8712" width="46.140625" style="12" customWidth="1"/>
    <col min="8713" max="8713" width="1.5703125" style="12" customWidth="1"/>
    <col min="8714" max="8960" width="10.85546875" style="12"/>
    <col min="8961" max="8961" width="39" style="12" customWidth="1"/>
    <col min="8962" max="8967" width="30.7109375" style="12" customWidth="1"/>
    <col min="8968" max="8968" width="46.140625" style="12" customWidth="1"/>
    <col min="8969" max="8969" width="1.5703125" style="12" customWidth="1"/>
    <col min="8970" max="9216" width="10.85546875" style="12"/>
    <col min="9217" max="9217" width="39" style="12" customWidth="1"/>
    <col min="9218" max="9223" width="30.7109375" style="12" customWidth="1"/>
    <col min="9224" max="9224" width="46.140625" style="12" customWidth="1"/>
    <col min="9225" max="9225" width="1.5703125" style="12" customWidth="1"/>
    <col min="9226" max="9472" width="10.85546875" style="12"/>
    <col min="9473" max="9473" width="39" style="12" customWidth="1"/>
    <col min="9474" max="9479" width="30.7109375" style="12" customWidth="1"/>
    <col min="9480" max="9480" width="46.140625" style="12" customWidth="1"/>
    <col min="9481" max="9481" width="1.5703125" style="12" customWidth="1"/>
    <col min="9482" max="9728" width="10.85546875" style="12"/>
    <col min="9729" max="9729" width="39" style="12" customWidth="1"/>
    <col min="9730" max="9735" width="30.7109375" style="12" customWidth="1"/>
    <col min="9736" max="9736" width="46.140625" style="12" customWidth="1"/>
    <col min="9737" max="9737" width="1.5703125" style="12" customWidth="1"/>
    <col min="9738" max="9984" width="10.85546875" style="12"/>
    <col min="9985" max="9985" width="39" style="12" customWidth="1"/>
    <col min="9986" max="9991" width="30.7109375" style="12" customWidth="1"/>
    <col min="9992" max="9992" width="46.140625" style="12" customWidth="1"/>
    <col min="9993" max="9993" width="1.5703125" style="12" customWidth="1"/>
    <col min="9994" max="10240" width="10.85546875" style="12"/>
    <col min="10241" max="10241" width="39" style="12" customWidth="1"/>
    <col min="10242" max="10247" width="30.7109375" style="12" customWidth="1"/>
    <col min="10248" max="10248" width="46.140625" style="12" customWidth="1"/>
    <col min="10249" max="10249" width="1.5703125" style="12" customWidth="1"/>
    <col min="10250" max="10496" width="10.85546875" style="12"/>
    <col min="10497" max="10497" width="39" style="12" customWidth="1"/>
    <col min="10498" max="10503" width="30.7109375" style="12" customWidth="1"/>
    <col min="10504" max="10504" width="46.140625" style="12" customWidth="1"/>
    <col min="10505" max="10505" width="1.5703125" style="12" customWidth="1"/>
    <col min="10506" max="10752" width="10.85546875" style="12"/>
    <col min="10753" max="10753" width="39" style="12" customWidth="1"/>
    <col min="10754" max="10759" width="30.7109375" style="12" customWidth="1"/>
    <col min="10760" max="10760" width="46.140625" style="12" customWidth="1"/>
    <col min="10761" max="10761" width="1.5703125" style="12" customWidth="1"/>
    <col min="10762" max="11008" width="10.85546875" style="12"/>
    <col min="11009" max="11009" width="39" style="12" customWidth="1"/>
    <col min="11010" max="11015" width="30.7109375" style="12" customWidth="1"/>
    <col min="11016" max="11016" width="46.140625" style="12" customWidth="1"/>
    <col min="11017" max="11017" width="1.5703125" style="12" customWidth="1"/>
    <col min="11018" max="11264" width="10.85546875" style="12"/>
    <col min="11265" max="11265" width="39" style="12" customWidth="1"/>
    <col min="11266" max="11271" width="30.7109375" style="12" customWidth="1"/>
    <col min="11272" max="11272" width="46.140625" style="12" customWidth="1"/>
    <col min="11273" max="11273" width="1.5703125" style="12" customWidth="1"/>
    <col min="11274" max="11520" width="10.85546875" style="12"/>
    <col min="11521" max="11521" width="39" style="12" customWidth="1"/>
    <col min="11522" max="11527" width="30.7109375" style="12" customWidth="1"/>
    <col min="11528" max="11528" width="46.140625" style="12" customWidth="1"/>
    <col min="11529" max="11529" width="1.5703125" style="12" customWidth="1"/>
    <col min="11530" max="11776" width="10.85546875" style="12"/>
    <col min="11777" max="11777" width="39" style="12" customWidth="1"/>
    <col min="11778" max="11783" width="30.7109375" style="12" customWidth="1"/>
    <col min="11784" max="11784" width="46.140625" style="12" customWidth="1"/>
    <col min="11785" max="11785" width="1.5703125" style="12" customWidth="1"/>
    <col min="11786" max="12032" width="10.85546875" style="12"/>
    <col min="12033" max="12033" width="39" style="12" customWidth="1"/>
    <col min="12034" max="12039" width="30.7109375" style="12" customWidth="1"/>
    <col min="12040" max="12040" width="46.140625" style="12" customWidth="1"/>
    <col min="12041" max="12041" width="1.5703125" style="12" customWidth="1"/>
    <col min="12042" max="12288" width="10.85546875" style="12"/>
    <col min="12289" max="12289" width="39" style="12" customWidth="1"/>
    <col min="12290" max="12295" width="30.7109375" style="12" customWidth="1"/>
    <col min="12296" max="12296" width="46.140625" style="12" customWidth="1"/>
    <col min="12297" max="12297" width="1.5703125" style="12" customWidth="1"/>
    <col min="12298" max="12544" width="10.85546875" style="12"/>
    <col min="12545" max="12545" width="39" style="12" customWidth="1"/>
    <col min="12546" max="12551" width="30.7109375" style="12" customWidth="1"/>
    <col min="12552" max="12552" width="46.140625" style="12" customWidth="1"/>
    <col min="12553" max="12553" width="1.5703125" style="12" customWidth="1"/>
    <col min="12554" max="12800" width="10.85546875" style="12"/>
    <col min="12801" max="12801" width="39" style="12" customWidth="1"/>
    <col min="12802" max="12807" width="30.7109375" style="12" customWidth="1"/>
    <col min="12808" max="12808" width="46.140625" style="12" customWidth="1"/>
    <col min="12809" max="12809" width="1.5703125" style="12" customWidth="1"/>
    <col min="12810" max="13056" width="10.85546875" style="12"/>
    <col min="13057" max="13057" width="39" style="12" customWidth="1"/>
    <col min="13058" max="13063" width="30.7109375" style="12" customWidth="1"/>
    <col min="13064" max="13064" width="46.140625" style="12" customWidth="1"/>
    <col min="13065" max="13065" width="1.5703125" style="12" customWidth="1"/>
    <col min="13066" max="13312" width="10.85546875" style="12"/>
    <col min="13313" max="13313" width="39" style="12" customWidth="1"/>
    <col min="13314" max="13319" width="30.7109375" style="12" customWidth="1"/>
    <col min="13320" max="13320" width="46.140625" style="12" customWidth="1"/>
    <col min="13321" max="13321" width="1.5703125" style="12" customWidth="1"/>
    <col min="13322" max="13568" width="10.85546875" style="12"/>
    <col min="13569" max="13569" width="39" style="12" customWidth="1"/>
    <col min="13570" max="13575" width="30.7109375" style="12" customWidth="1"/>
    <col min="13576" max="13576" width="46.140625" style="12" customWidth="1"/>
    <col min="13577" max="13577" width="1.5703125" style="12" customWidth="1"/>
    <col min="13578" max="13824" width="10.85546875" style="12"/>
    <col min="13825" max="13825" width="39" style="12" customWidth="1"/>
    <col min="13826" max="13831" width="30.7109375" style="12" customWidth="1"/>
    <col min="13832" max="13832" width="46.140625" style="12" customWidth="1"/>
    <col min="13833" max="13833" width="1.5703125" style="12" customWidth="1"/>
    <col min="13834" max="14080" width="10.85546875" style="12"/>
    <col min="14081" max="14081" width="39" style="12" customWidth="1"/>
    <col min="14082" max="14087" width="30.7109375" style="12" customWidth="1"/>
    <col min="14088" max="14088" width="46.140625" style="12" customWidth="1"/>
    <col min="14089" max="14089" width="1.5703125" style="12" customWidth="1"/>
    <col min="14090" max="14336" width="10.85546875" style="12"/>
    <col min="14337" max="14337" width="39" style="12" customWidth="1"/>
    <col min="14338" max="14343" width="30.7109375" style="12" customWidth="1"/>
    <col min="14344" max="14344" width="46.140625" style="12" customWidth="1"/>
    <col min="14345" max="14345" width="1.5703125" style="12" customWidth="1"/>
    <col min="14346" max="14592" width="10.85546875" style="12"/>
    <col min="14593" max="14593" width="39" style="12" customWidth="1"/>
    <col min="14594" max="14599" width="30.7109375" style="12" customWidth="1"/>
    <col min="14600" max="14600" width="46.140625" style="12" customWidth="1"/>
    <col min="14601" max="14601" width="1.5703125" style="12" customWidth="1"/>
    <col min="14602" max="14848" width="10.85546875" style="12"/>
    <col min="14849" max="14849" width="39" style="12" customWidth="1"/>
    <col min="14850" max="14855" width="30.7109375" style="12" customWidth="1"/>
    <col min="14856" max="14856" width="46.140625" style="12" customWidth="1"/>
    <col min="14857" max="14857" width="1.5703125" style="12" customWidth="1"/>
    <col min="14858" max="15104" width="10.85546875" style="12"/>
    <col min="15105" max="15105" width="39" style="12" customWidth="1"/>
    <col min="15106" max="15111" width="30.7109375" style="12" customWidth="1"/>
    <col min="15112" max="15112" width="46.140625" style="12" customWidth="1"/>
    <col min="15113" max="15113" width="1.5703125" style="12" customWidth="1"/>
    <col min="15114" max="15360" width="10.85546875" style="12"/>
    <col min="15361" max="15361" width="39" style="12" customWidth="1"/>
    <col min="15362" max="15367" width="30.7109375" style="12" customWidth="1"/>
    <col min="15368" max="15368" width="46.140625" style="12" customWidth="1"/>
    <col min="15369" max="15369" width="1.5703125" style="12" customWidth="1"/>
    <col min="15370" max="15616" width="10.85546875" style="12"/>
    <col min="15617" max="15617" width="39" style="12" customWidth="1"/>
    <col min="15618" max="15623" width="30.7109375" style="12" customWidth="1"/>
    <col min="15624" max="15624" width="46.140625" style="12" customWidth="1"/>
    <col min="15625" max="15625" width="1.5703125" style="12" customWidth="1"/>
    <col min="15626" max="15872" width="10.85546875" style="12"/>
    <col min="15873" max="15873" width="39" style="12" customWidth="1"/>
    <col min="15874" max="15879" width="30.7109375" style="12" customWidth="1"/>
    <col min="15880" max="15880" width="46.140625" style="12" customWidth="1"/>
    <col min="15881" max="15881" width="1.5703125" style="12" customWidth="1"/>
    <col min="15882" max="16128" width="10.85546875" style="12"/>
    <col min="16129" max="16129" width="39" style="12" customWidth="1"/>
    <col min="16130" max="16135" width="30.7109375" style="12" customWidth="1"/>
    <col min="16136" max="16136" width="46.140625" style="12" customWidth="1"/>
    <col min="16137" max="16137" width="1.5703125" style="12" customWidth="1"/>
    <col min="16138" max="16384" width="10.85546875" style="12"/>
  </cols>
  <sheetData>
    <row r="1" spans="1:9" ht="16.5" x14ac:dyDescent="0.3">
      <c r="A1" s="10" t="s">
        <v>140</v>
      </c>
      <c r="B1" s="10"/>
      <c r="F1" s="10"/>
      <c r="G1" s="10"/>
      <c r="H1" s="10"/>
    </row>
    <row r="3" spans="1:9" ht="30" x14ac:dyDescent="0.3">
      <c r="A3" s="13"/>
      <c r="B3" s="14" t="s">
        <v>21</v>
      </c>
      <c r="C3" s="14" t="s">
        <v>22</v>
      </c>
      <c r="D3" s="14" t="s">
        <v>23</v>
      </c>
      <c r="E3" s="14" t="s">
        <v>24</v>
      </c>
      <c r="F3" s="15" t="s">
        <v>25</v>
      </c>
      <c r="G3" s="15" t="s">
        <v>26</v>
      </c>
      <c r="H3" s="15" t="s">
        <v>27</v>
      </c>
      <c r="I3" s="15" t="s">
        <v>28</v>
      </c>
    </row>
    <row r="4" spans="1:9" s="19" customFormat="1" ht="15" x14ac:dyDescent="0.3">
      <c r="A4" s="16" t="s">
        <v>29</v>
      </c>
      <c r="B4" s="17"/>
      <c r="C4" s="18"/>
      <c r="D4" s="18"/>
      <c r="E4" s="18"/>
      <c r="F4" s="18"/>
      <c r="G4" s="18"/>
      <c r="H4" s="18"/>
    </row>
    <row r="5" spans="1:9" ht="45" x14ac:dyDescent="0.3">
      <c r="A5" s="20" t="s">
        <v>30</v>
      </c>
      <c r="B5" s="21" t="s">
        <v>31</v>
      </c>
      <c r="C5" s="22" t="s">
        <v>32</v>
      </c>
      <c r="D5" s="22" t="s">
        <v>32</v>
      </c>
      <c r="E5" s="22" t="s">
        <v>32</v>
      </c>
      <c r="F5" s="21" t="s">
        <v>33</v>
      </c>
      <c r="G5" s="23" t="s">
        <v>34</v>
      </c>
      <c r="H5" s="22" t="s">
        <v>34</v>
      </c>
      <c r="I5" s="22" t="s">
        <v>34</v>
      </c>
    </row>
    <row r="6" spans="1:9" ht="15" x14ac:dyDescent="0.3">
      <c r="A6" s="24" t="s">
        <v>35</v>
      </c>
      <c r="B6" s="24" t="s">
        <v>36</v>
      </c>
      <c r="C6" s="25" t="s">
        <v>32</v>
      </c>
      <c r="D6" s="25" t="s">
        <v>32</v>
      </c>
      <c r="E6" s="25" t="s">
        <v>32</v>
      </c>
      <c r="F6" s="24" t="s">
        <v>32</v>
      </c>
      <c r="G6" s="24" t="s">
        <v>34</v>
      </c>
      <c r="H6" s="25" t="s">
        <v>34</v>
      </c>
      <c r="I6" s="25" t="s">
        <v>34</v>
      </c>
    </row>
    <row r="7" spans="1:9" ht="15" x14ac:dyDescent="0.3">
      <c r="A7" s="24" t="s">
        <v>37</v>
      </c>
      <c r="B7" s="24" t="s">
        <v>38</v>
      </c>
      <c r="C7" s="25" t="s">
        <v>32</v>
      </c>
      <c r="D7" s="25" t="s">
        <v>32</v>
      </c>
      <c r="E7" s="25" t="s">
        <v>32</v>
      </c>
      <c r="F7" s="24" t="s">
        <v>32</v>
      </c>
      <c r="G7" s="24" t="s">
        <v>34</v>
      </c>
      <c r="H7" s="25" t="s">
        <v>34</v>
      </c>
      <c r="I7" s="25" t="s">
        <v>34</v>
      </c>
    </row>
    <row r="8" spans="1:9" ht="60" x14ac:dyDescent="0.3">
      <c r="A8" s="26" t="s">
        <v>39</v>
      </c>
      <c r="B8" s="24" t="s">
        <v>40</v>
      </c>
      <c r="C8" s="25" t="s">
        <v>41</v>
      </c>
      <c r="D8" s="27" t="s">
        <v>42</v>
      </c>
      <c r="E8" s="25" t="s">
        <v>43</v>
      </c>
      <c r="F8" s="26" t="s">
        <v>44</v>
      </c>
      <c r="G8" s="26" t="s">
        <v>44</v>
      </c>
      <c r="H8" s="24" t="s">
        <v>45</v>
      </c>
      <c r="I8" s="24" t="s">
        <v>46</v>
      </c>
    </row>
    <row r="9" spans="1:9" ht="15" x14ac:dyDescent="0.3">
      <c r="A9" s="24" t="s">
        <v>47</v>
      </c>
      <c r="B9" s="24" t="s">
        <v>48</v>
      </c>
      <c r="C9" s="25" t="s">
        <v>32</v>
      </c>
      <c r="D9" s="25" t="s">
        <v>32</v>
      </c>
      <c r="E9" s="25" t="s">
        <v>32</v>
      </c>
      <c r="F9" s="24" t="s">
        <v>32</v>
      </c>
      <c r="G9" s="24" t="s">
        <v>34</v>
      </c>
      <c r="H9" s="25" t="s">
        <v>34</v>
      </c>
      <c r="I9" s="25" t="s">
        <v>34</v>
      </c>
    </row>
    <row r="10" spans="1:9" ht="135" x14ac:dyDescent="0.3">
      <c r="A10" s="28" t="s">
        <v>49</v>
      </c>
      <c r="B10" s="29" t="s">
        <v>50</v>
      </c>
      <c r="C10" s="29" t="s">
        <v>51</v>
      </c>
      <c r="D10" s="30" t="s">
        <v>52</v>
      </c>
      <c r="E10" s="29" t="s">
        <v>53</v>
      </c>
      <c r="F10" s="29" t="s">
        <v>54</v>
      </c>
      <c r="G10" s="30" t="s">
        <v>55</v>
      </c>
      <c r="H10" s="31" t="s">
        <v>34</v>
      </c>
      <c r="I10" s="29" t="s">
        <v>56</v>
      </c>
    </row>
    <row r="11" spans="1:9" ht="45" x14ac:dyDescent="0.3">
      <c r="A11" s="32" t="s">
        <v>57</v>
      </c>
      <c r="B11" s="21" t="s">
        <v>58</v>
      </c>
      <c r="C11" s="22" t="s">
        <v>32</v>
      </c>
      <c r="D11" s="22" t="s">
        <v>32</v>
      </c>
      <c r="E11" s="22" t="s">
        <v>32</v>
      </c>
      <c r="F11" s="21" t="s">
        <v>59</v>
      </c>
      <c r="G11" s="23" t="s">
        <v>34</v>
      </c>
      <c r="H11" s="22" t="s">
        <v>34</v>
      </c>
      <c r="I11" s="22" t="s">
        <v>34</v>
      </c>
    </row>
    <row r="12" spans="1:9" ht="15" x14ac:dyDescent="0.3">
      <c r="A12" s="33" t="s">
        <v>60</v>
      </c>
      <c r="B12" s="24" t="s">
        <v>61</v>
      </c>
      <c r="C12" s="24" t="s">
        <v>32</v>
      </c>
      <c r="D12" s="24" t="s">
        <v>32</v>
      </c>
      <c r="E12" s="34" t="s">
        <v>32</v>
      </c>
      <c r="F12" s="34" t="s">
        <v>62</v>
      </c>
      <c r="G12" s="24" t="s">
        <v>61</v>
      </c>
      <c r="H12" s="24" t="s">
        <v>61</v>
      </c>
      <c r="I12" s="24" t="s">
        <v>63</v>
      </c>
    </row>
    <row r="13" spans="1:9" ht="60" x14ac:dyDescent="0.3">
      <c r="A13" s="35" t="s">
        <v>64</v>
      </c>
      <c r="B13" s="36" t="s">
        <v>65</v>
      </c>
      <c r="C13" s="37" t="s">
        <v>66</v>
      </c>
      <c r="D13" s="38" t="s">
        <v>67</v>
      </c>
      <c r="E13" s="38" t="s">
        <v>67</v>
      </c>
      <c r="F13" s="35" t="s">
        <v>62</v>
      </c>
      <c r="G13" s="35" t="s">
        <v>63</v>
      </c>
      <c r="H13" s="35" t="s">
        <v>63</v>
      </c>
      <c r="I13" s="35" t="s">
        <v>63</v>
      </c>
    </row>
    <row r="14" spans="1:9" s="41" customFormat="1" ht="54" x14ac:dyDescent="0.25">
      <c r="A14" s="39" t="s">
        <v>68</v>
      </c>
      <c r="B14" s="39" t="s">
        <v>69</v>
      </c>
      <c r="C14" s="40" t="s">
        <v>70</v>
      </c>
      <c r="D14" s="40" t="s">
        <v>63</v>
      </c>
      <c r="E14" s="40" t="s">
        <v>63</v>
      </c>
      <c r="F14" s="39" t="s">
        <v>32</v>
      </c>
      <c r="G14" s="39" t="s">
        <v>32</v>
      </c>
      <c r="H14" s="39" t="s">
        <v>32</v>
      </c>
      <c r="I14" s="40" t="s">
        <v>63</v>
      </c>
    </row>
    <row r="15" spans="1:9" ht="90" x14ac:dyDescent="0.3">
      <c r="A15" s="35" t="s">
        <v>71</v>
      </c>
      <c r="B15" s="35" t="s">
        <v>72</v>
      </c>
      <c r="C15" s="42" t="s">
        <v>73</v>
      </c>
      <c r="D15" s="37" t="s">
        <v>74</v>
      </c>
      <c r="E15" s="37" t="s">
        <v>75</v>
      </c>
      <c r="F15" s="35" t="s">
        <v>62</v>
      </c>
      <c r="G15" s="35" t="s">
        <v>76</v>
      </c>
      <c r="H15" s="35" t="s">
        <v>77</v>
      </c>
      <c r="I15" s="35" t="s">
        <v>63</v>
      </c>
    </row>
    <row r="16" spans="1:9" ht="90" x14ac:dyDescent="0.3">
      <c r="A16" s="26" t="s">
        <v>78</v>
      </c>
      <c r="B16" s="24" t="s">
        <v>79</v>
      </c>
      <c r="C16" s="27" t="s">
        <v>80</v>
      </c>
      <c r="D16" s="27" t="s">
        <v>81</v>
      </c>
      <c r="E16" s="25" t="s">
        <v>82</v>
      </c>
      <c r="F16" s="34" t="s">
        <v>83</v>
      </c>
      <c r="G16" s="26" t="s">
        <v>34</v>
      </c>
      <c r="H16" s="27" t="s">
        <v>84</v>
      </c>
      <c r="I16" s="25" t="s">
        <v>85</v>
      </c>
    </row>
    <row r="17" spans="1:9" ht="45" x14ac:dyDescent="0.3">
      <c r="A17" s="26" t="s">
        <v>86</v>
      </c>
      <c r="B17" s="26" t="s">
        <v>87</v>
      </c>
      <c r="C17" s="27" t="s">
        <v>88</v>
      </c>
      <c r="D17" s="43" t="s">
        <v>89</v>
      </c>
      <c r="E17" s="43" t="s">
        <v>89</v>
      </c>
      <c r="F17" s="26" t="s">
        <v>90</v>
      </c>
      <c r="G17" s="26" t="s">
        <v>91</v>
      </c>
      <c r="H17" s="26" t="s">
        <v>92</v>
      </c>
      <c r="I17" s="26" t="s">
        <v>93</v>
      </c>
    </row>
    <row r="18" spans="1:9" ht="30" x14ac:dyDescent="0.3">
      <c r="A18" s="34" t="s">
        <v>94</v>
      </c>
      <c r="B18" s="44" t="s">
        <v>95</v>
      </c>
      <c r="C18" s="45" t="s">
        <v>32</v>
      </c>
      <c r="D18" s="45" t="s">
        <v>32</v>
      </c>
      <c r="E18" s="46" t="s">
        <v>32</v>
      </c>
      <c r="F18" s="44" t="s">
        <v>32</v>
      </c>
      <c r="G18" s="44" t="s">
        <v>34</v>
      </c>
      <c r="H18" s="45" t="s">
        <v>34</v>
      </c>
      <c r="I18" s="45" t="s">
        <v>96</v>
      </c>
    </row>
    <row r="19" spans="1:9" ht="60" x14ac:dyDescent="0.3">
      <c r="A19" s="47" t="s">
        <v>97</v>
      </c>
      <c r="B19" s="30" t="s">
        <v>98</v>
      </c>
      <c r="C19" s="31" t="s">
        <v>99</v>
      </c>
      <c r="D19" s="31" t="s">
        <v>100</v>
      </c>
      <c r="E19" s="31" t="s">
        <v>101</v>
      </c>
      <c r="F19" s="30" t="s">
        <v>102</v>
      </c>
      <c r="G19" s="30" t="s">
        <v>34</v>
      </c>
      <c r="H19" s="31" t="s">
        <v>34</v>
      </c>
      <c r="I19" s="31" t="s">
        <v>103</v>
      </c>
    </row>
    <row r="20" spans="1:9" s="19" customFormat="1" ht="15" x14ac:dyDescent="0.3">
      <c r="A20" s="16" t="s">
        <v>104</v>
      </c>
      <c r="B20" s="17"/>
      <c r="C20" s="18"/>
      <c r="D20" s="48"/>
      <c r="E20" s="48"/>
      <c r="F20" s="18"/>
      <c r="G20" s="18"/>
      <c r="H20" s="18"/>
    </row>
    <row r="21" spans="1:9" ht="75" x14ac:dyDescent="0.3">
      <c r="A21" s="32" t="s">
        <v>105</v>
      </c>
      <c r="B21" s="21" t="s">
        <v>106</v>
      </c>
      <c r="C21" s="21" t="s">
        <v>107</v>
      </c>
      <c r="D21" s="49" t="s">
        <v>42</v>
      </c>
      <c r="E21" s="49" t="s">
        <v>42</v>
      </c>
      <c r="F21" s="21" t="s">
        <v>108</v>
      </c>
      <c r="G21" s="23" t="s">
        <v>34</v>
      </c>
      <c r="H21" s="22" t="s">
        <v>34</v>
      </c>
      <c r="I21" s="22" t="s">
        <v>34</v>
      </c>
    </row>
    <row r="22" spans="1:9" ht="30" x14ac:dyDescent="0.3">
      <c r="A22" s="26" t="s">
        <v>109</v>
      </c>
      <c r="B22" s="24" t="s">
        <v>110</v>
      </c>
      <c r="C22" s="24" t="s">
        <v>111</v>
      </c>
      <c r="D22" s="34" t="s">
        <v>42</v>
      </c>
      <c r="E22" s="34" t="s">
        <v>42</v>
      </c>
      <c r="F22" s="26" t="s">
        <v>112</v>
      </c>
      <c r="G22" s="26" t="s">
        <v>34</v>
      </c>
      <c r="H22" s="27" t="s">
        <v>34</v>
      </c>
      <c r="I22" s="27" t="s">
        <v>34</v>
      </c>
    </row>
    <row r="23" spans="1:9" ht="15" x14ac:dyDescent="0.3">
      <c r="A23" s="26" t="s">
        <v>113</v>
      </c>
      <c r="B23" s="24" t="s">
        <v>114</v>
      </c>
      <c r="C23" s="43" t="s">
        <v>32</v>
      </c>
      <c r="D23" s="43" t="s">
        <v>89</v>
      </c>
      <c r="E23" s="43" t="s">
        <v>89</v>
      </c>
      <c r="F23" s="24" t="s">
        <v>115</v>
      </c>
      <c r="G23" s="26" t="s">
        <v>34</v>
      </c>
      <c r="H23" s="27" t="s">
        <v>34</v>
      </c>
      <c r="I23" s="24" t="s">
        <v>114</v>
      </c>
    </row>
    <row r="24" spans="1:9" ht="60" x14ac:dyDescent="0.3">
      <c r="A24" s="50" t="s">
        <v>116</v>
      </c>
      <c r="B24" s="26" t="s">
        <v>117</v>
      </c>
      <c r="C24" s="26" t="s">
        <v>118</v>
      </c>
      <c r="D24" s="34" t="s">
        <v>42</v>
      </c>
      <c r="E24" s="34" t="s">
        <v>42</v>
      </c>
      <c r="F24" s="26" t="s">
        <v>119</v>
      </c>
      <c r="G24" s="26" t="s">
        <v>34</v>
      </c>
      <c r="H24" s="27" t="s">
        <v>34</v>
      </c>
      <c r="I24" s="27" t="s">
        <v>34</v>
      </c>
    </row>
    <row r="25" spans="1:9" ht="75" x14ac:dyDescent="0.3">
      <c r="A25" s="20" t="s">
        <v>120</v>
      </c>
      <c r="B25" s="21" t="s">
        <v>121</v>
      </c>
      <c r="C25" s="21" t="s">
        <v>122</v>
      </c>
      <c r="D25" s="49" t="s">
        <v>42</v>
      </c>
      <c r="E25" s="49" t="s">
        <v>42</v>
      </c>
      <c r="F25" s="21" t="s">
        <v>123</v>
      </c>
      <c r="G25" s="23" t="s">
        <v>34</v>
      </c>
      <c r="H25" s="22" t="s">
        <v>34</v>
      </c>
      <c r="I25" s="22" t="s">
        <v>34</v>
      </c>
    </row>
    <row r="26" spans="1:9" ht="15" x14ac:dyDescent="0.3">
      <c r="A26" s="24" t="s">
        <v>124</v>
      </c>
      <c r="B26" s="24" t="s">
        <v>125</v>
      </c>
      <c r="C26" s="43" t="s">
        <v>32</v>
      </c>
      <c r="D26" s="43" t="s">
        <v>89</v>
      </c>
      <c r="E26" s="43" t="s">
        <v>89</v>
      </c>
      <c r="F26" s="24" t="s">
        <v>32</v>
      </c>
      <c r="G26" s="26" t="s">
        <v>34</v>
      </c>
      <c r="H26" s="27" t="s">
        <v>34</v>
      </c>
      <c r="I26" s="27" t="s">
        <v>34</v>
      </c>
    </row>
    <row r="27" spans="1:9" ht="30" x14ac:dyDescent="0.3">
      <c r="A27" s="24" t="s">
        <v>126</v>
      </c>
      <c r="B27" s="24" t="s">
        <v>127</v>
      </c>
      <c r="C27" s="43" t="s">
        <v>32</v>
      </c>
      <c r="D27" s="43" t="s">
        <v>89</v>
      </c>
      <c r="E27" s="43" t="s">
        <v>89</v>
      </c>
      <c r="F27" s="26" t="s">
        <v>32</v>
      </c>
      <c r="G27" s="26" t="s">
        <v>34</v>
      </c>
      <c r="H27" s="27" t="s">
        <v>34</v>
      </c>
      <c r="I27" s="27" t="s">
        <v>34</v>
      </c>
    </row>
    <row r="28" spans="1:9" ht="75" x14ac:dyDescent="0.3">
      <c r="A28" s="44" t="s">
        <v>128</v>
      </c>
      <c r="B28" s="44" t="s">
        <v>129</v>
      </c>
      <c r="C28" s="44" t="s">
        <v>130</v>
      </c>
      <c r="D28" s="51" t="s">
        <v>42</v>
      </c>
      <c r="E28" s="51" t="s">
        <v>42</v>
      </c>
      <c r="F28" s="44" t="s">
        <v>131</v>
      </c>
      <c r="G28" s="50" t="s">
        <v>34</v>
      </c>
      <c r="H28" s="46" t="s">
        <v>34</v>
      </c>
      <c r="I28" s="46" t="s">
        <v>34</v>
      </c>
    </row>
    <row r="29" spans="1:9" ht="15" x14ac:dyDescent="0.3">
      <c r="A29" s="16" t="s">
        <v>132</v>
      </c>
      <c r="B29" s="17"/>
      <c r="C29" s="18"/>
      <c r="D29" s="48"/>
      <c r="E29" s="48"/>
      <c r="F29" s="18"/>
      <c r="G29" s="18"/>
      <c r="H29" s="18"/>
      <c r="I29" s="18"/>
    </row>
    <row r="30" spans="1:9" ht="15" x14ac:dyDescent="0.3">
      <c r="A30" s="32" t="s">
        <v>133</v>
      </c>
      <c r="B30" s="21" t="s">
        <v>134</v>
      </c>
      <c r="C30" s="21" t="s">
        <v>32</v>
      </c>
      <c r="D30" s="21" t="s">
        <v>32</v>
      </c>
      <c r="E30" s="21" t="s">
        <v>32</v>
      </c>
      <c r="F30" s="21" t="s">
        <v>32</v>
      </c>
      <c r="G30" s="23" t="s">
        <v>34</v>
      </c>
      <c r="H30" s="22" t="s">
        <v>34</v>
      </c>
      <c r="I30" s="22" t="s">
        <v>34</v>
      </c>
    </row>
    <row r="31" spans="1:9" ht="15" x14ac:dyDescent="0.3">
      <c r="A31" s="26" t="s">
        <v>135</v>
      </c>
      <c r="B31" s="24" t="s">
        <v>136</v>
      </c>
      <c r="C31" s="24" t="s">
        <v>32</v>
      </c>
      <c r="D31" s="24" t="s">
        <v>32</v>
      </c>
      <c r="E31" s="24" t="s">
        <v>32</v>
      </c>
      <c r="F31" s="24" t="s">
        <v>32</v>
      </c>
      <c r="G31" s="26" t="s">
        <v>34</v>
      </c>
      <c r="H31" s="27" t="s">
        <v>34</v>
      </c>
      <c r="I31" s="27" t="s">
        <v>34</v>
      </c>
    </row>
    <row r="32" spans="1:9" ht="15" x14ac:dyDescent="0.3">
      <c r="A32" s="30" t="s">
        <v>137</v>
      </c>
      <c r="B32" s="29" t="s">
        <v>138</v>
      </c>
      <c r="C32" s="52" t="s">
        <v>32</v>
      </c>
      <c r="D32" s="52" t="s">
        <v>32</v>
      </c>
      <c r="E32" s="52" t="s">
        <v>32</v>
      </c>
      <c r="F32" s="29" t="s">
        <v>32</v>
      </c>
      <c r="G32" s="30" t="s">
        <v>34</v>
      </c>
      <c r="H32" s="31" t="s">
        <v>34</v>
      </c>
      <c r="I32" s="31" t="s">
        <v>34</v>
      </c>
    </row>
    <row r="33" spans="1:9" s="53" customFormat="1" ht="12.75" x14ac:dyDescent="0.25">
      <c r="B33" s="54" t="s">
        <v>139</v>
      </c>
      <c r="C33" s="55"/>
      <c r="D33" s="56"/>
      <c r="E33" s="56"/>
    </row>
    <row r="34" spans="1:9" s="53" customFormat="1" ht="12.75" x14ac:dyDescent="0.25">
      <c r="C34" s="57"/>
      <c r="D34" s="57"/>
      <c r="E34" s="57"/>
    </row>
    <row r="35" spans="1:9" ht="15" x14ac:dyDescent="0.3">
      <c r="C35" s="59"/>
      <c r="D35" s="60"/>
      <c r="E35" s="60"/>
      <c r="F35" s="57"/>
      <c r="G35" s="57"/>
      <c r="H35" s="57"/>
      <c r="I35" s="12"/>
    </row>
    <row r="36" spans="1:9" ht="15" x14ac:dyDescent="0.3">
      <c r="A36" s="1702"/>
      <c r="B36" s="1702"/>
      <c r="C36" s="61"/>
      <c r="D36" s="61"/>
      <c r="E36" s="61"/>
      <c r="F36" s="57"/>
      <c r="G36" s="57"/>
      <c r="H36" s="57"/>
      <c r="I36" s="12"/>
    </row>
    <row r="37" spans="1:9" ht="15" x14ac:dyDescent="0.3">
      <c r="A37" s="12"/>
      <c r="B37" s="62"/>
      <c r="C37" s="62"/>
      <c r="D37" s="62"/>
      <c r="E37" s="62"/>
      <c r="F37" s="62"/>
      <c r="G37" s="62"/>
      <c r="H37" s="62"/>
      <c r="I37" s="12"/>
    </row>
    <row r="38" spans="1:9" ht="15" x14ac:dyDescent="0.3">
      <c r="C38" s="62"/>
      <c r="D38" s="62"/>
      <c r="E38" s="62"/>
      <c r="I38" s="12"/>
    </row>
    <row r="39" spans="1:9" ht="15" x14ac:dyDescent="0.3">
      <c r="C39" s="62"/>
      <c r="D39" s="62"/>
      <c r="E39" s="62"/>
      <c r="I39" s="12"/>
    </row>
    <row r="40" spans="1:9" ht="15" x14ac:dyDescent="0.3">
      <c r="A40" s="12"/>
      <c r="B40" s="62"/>
      <c r="C40" s="62"/>
      <c r="D40" s="62"/>
      <c r="E40" s="62"/>
      <c r="F40" s="62"/>
      <c r="G40" s="62"/>
      <c r="H40" s="62"/>
      <c r="I40" s="12"/>
    </row>
    <row r="41" spans="1:9" ht="15" x14ac:dyDescent="0.3">
      <c r="A41" s="12"/>
      <c r="B41" s="62"/>
      <c r="C41" s="62"/>
      <c r="D41" s="62"/>
      <c r="E41" s="62"/>
      <c r="F41" s="62"/>
      <c r="G41" s="62"/>
      <c r="H41" s="62"/>
      <c r="I41" s="12"/>
    </row>
    <row r="42" spans="1:9" ht="15" x14ac:dyDescent="0.3">
      <c r="A42" s="12"/>
      <c r="B42" s="62"/>
      <c r="C42" s="62"/>
      <c r="D42" s="62"/>
      <c r="E42" s="62"/>
      <c r="F42" s="62"/>
      <c r="G42" s="62"/>
      <c r="H42" s="62"/>
      <c r="I42" s="12"/>
    </row>
    <row r="43" spans="1:9" ht="15" x14ac:dyDescent="0.3">
      <c r="B43" s="62"/>
      <c r="C43" s="62"/>
      <c r="D43" s="62"/>
      <c r="E43" s="62"/>
      <c r="F43" s="62"/>
      <c r="G43" s="62"/>
      <c r="H43" s="62"/>
      <c r="I43" s="12"/>
    </row>
    <row r="44" spans="1:9" ht="15" x14ac:dyDescent="0.3">
      <c r="B44" s="62"/>
      <c r="C44" s="62"/>
      <c r="D44" s="62"/>
      <c r="E44" s="62"/>
      <c r="F44" s="62"/>
      <c r="G44" s="62"/>
      <c r="H44" s="62"/>
      <c r="I44" s="12"/>
    </row>
    <row r="45" spans="1:9" ht="15" x14ac:dyDescent="0.3">
      <c r="B45" s="62"/>
      <c r="C45" s="62"/>
      <c r="D45" s="62"/>
      <c r="E45" s="62"/>
      <c r="F45" s="62"/>
      <c r="G45" s="62"/>
      <c r="H45" s="62"/>
      <c r="I45" s="12"/>
    </row>
    <row r="48" spans="1:9" ht="15" x14ac:dyDescent="0.3">
      <c r="I48" s="12"/>
    </row>
    <row r="49" spans="1:9" ht="15" x14ac:dyDescent="0.3">
      <c r="I49" s="12"/>
    </row>
    <row r="52" spans="1:9" ht="15" x14ac:dyDescent="0.3">
      <c r="A52" s="63"/>
      <c r="I52" s="12"/>
    </row>
    <row r="53" spans="1:9" s="58" customFormat="1" ht="15" x14ac:dyDescent="0.3">
      <c r="A53" s="59"/>
      <c r="B53" s="11"/>
      <c r="C53" s="11"/>
      <c r="D53" s="11"/>
      <c r="E53" s="11"/>
      <c r="F53" s="11"/>
      <c r="G53" s="11"/>
      <c r="H53" s="11"/>
    </row>
    <row r="54" spans="1:9" s="58" customFormat="1" ht="15" x14ac:dyDescent="0.3">
      <c r="A54" s="59"/>
      <c r="B54" s="11"/>
      <c r="C54" s="11"/>
      <c r="D54" s="11"/>
      <c r="E54" s="11"/>
      <c r="F54" s="11"/>
      <c r="G54" s="11"/>
      <c r="H54" s="11"/>
    </row>
    <row r="55" spans="1:9" s="58" customFormat="1" ht="15" x14ac:dyDescent="0.3">
      <c r="A55" s="63"/>
      <c r="B55" s="11"/>
      <c r="C55" s="11"/>
      <c r="D55" s="11"/>
      <c r="E55" s="11"/>
      <c r="F55" s="11"/>
      <c r="G55" s="11"/>
      <c r="H55" s="11"/>
    </row>
    <row r="56" spans="1:9" s="58" customFormat="1" ht="15" x14ac:dyDescent="0.3">
      <c r="A56" s="59"/>
      <c r="B56" s="11"/>
      <c r="C56" s="11"/>
      <c r="D56" s="11"/>
      <c r="E56" s="11"/>
      <c r="F56" s="11"/>
      <c r="G56" s="11"/>
      <c r="H56" s="11"/>
    </row>
    <row r="57" spans="1:9" s="58" customFormat="1" ht="15" x14ac:dyDescent="0.3">
      <c r="A57" s="59"/>
      <c r="B57" s="11"/>
      <c r="C57" s="11"/>
      <c r="D57" s="11"/>
      <c r="E57" s="11"/>
      <c r="F57" s="11"/>
      <c r="G57" s="11"/>
      <c r="H57" s="11"/>
    </row>
    <row r="58" spans="1:9" s="58" customFormat="1" ht="15" x14ac:dyDescent="0.3">
      <c r="A58" s="59"/>
      <c r="B58" s="11"/>
      <c r="C58" s="11"/>
      <c r="D58" s="11"/>
      <c r="E58" s="11"/>
      <c r="F58" s="11"/>
      <c r="G58" s="11"/>
      <c r="H58" s="11"/>
    </row>
    <row r="59" spans="1:9" s="58" customFormat="1" ht="15" x14ac:dyDescent="0.3">
      <c r="A59" s="59"/>
      <c r="B59" s="11"/>
      <c r="C59" s="11"/>
      <c r="D59" s="11"/>
      <c r="E59" s="11"/>
      <c r="F59" s="11"/>
      <c r="G59" s="11"/>
      <c r="H59" s="11"/>
    </row>
    <row r="60" spans="1:9" s="58" customFormat="1" ht="15" x14ac:dyDescent="0.3">
      <c r="A60" s="63"/>
      <c r="B60" s="11"/>
      <c r="C60" s="11"/>
      <c r="D60" s="11"/>
      <c r="E60" s="11"/>
      <c r="F60" s="11"/>
      <c r="G60" s="11"/>
      <c r="H60" s="11"/>
    </row>
    <row r="61" spans="1:9" ht="15" x14ac:dyDescent="0.3">
      <c r="I61" s="12"/>
    </row>
    <row r="62" spans="1:9" ht="15" x14ac:dyDescent="0.3">
      <c r="I62" s="12"/>
    </row>
  </sheetData>
  <mergeCells count="1">
    <mergeCell ref="A36:B3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workbookViewId="0">
      <selection activeCell="I14" sqref="I14"/>
    </sheetView>
  </sheetViews>
  <sheetFormatPr baseColWidth="10" defaultRowHeight="15" x14ac:dyDescent="0.25"/>
  <cols>
    <col min="1" max="1" width="35.42578125" customWidth="1"/>
    <col min="2" max="12" width="9.7109375" customWidth="1"/>
    <col min="15" max="15" width="35.85546875" customWidth="1"/>
  </cols>
  <sheetData>
    <row r="1" spans="1:12" ht="18" x14ac:dyDescent="0.25">
      <c r="A1" s="422" t="s">
        <v>468</v>
      </c>
      <c r="B1" s="423"/>
      <c r="C1" s="423"/>
      <c r="D1" s="423"/>
      <c r="E1" s="423"/>
      <c r="F1" s="423"/>
      <c r="G1" s="423"/>
      <c r="H1" s="423"/>
      <c r="I1" s="423"/>
      <c r="J1" s="423"/>
      <c r="K1" s="423"/>
      <c r="L1" s="423"/>
    </row>
    <row r="2" spans="1:12" ht="18" x14ac:dyDescent="0.25">
      <c r="A2" s="424"/>
      <c r="B2" s="424"/>
      <c r="C2" s="424"/>
      <c r="D2" s="424"/>
      <c r="E2" s="424"/>
      <c r="F2" s="424"/>
      <c r="G2" s="424"/>
      <c r="H2" s="424"/>
      <c r="I2" s="424"/>
      <c r="J2" s="424"/>
      <c r="K2" s="424"/>
    </row>
    <row r="3" spans="1:12" ht="18.75" x14ac:dyDescent="0.25">
      <c r="A3" s="425" t="s">
        <v>2044</v>
      </c>
      <c r="B3" s="426"/>
      <c r="C3" s="426"/>
      <c r="D3" s="426"/>
      <c r="E3" s="426"/>
      <c r="F3" s="426"/>
      <c r="G3" s="426"/>
      <c r="H3" s="426"/>
      <c r="I3" s="426"/>
      <c r="J3" s="426"/>
      <c r="K3" s="426"/>
    </row>
    <row r="4" spans="1:12" x14ac:dyDescent="0.25">
      <c r="A4" s="427"/>
      <c r="B4" s="426"/>
      <c r="C4" s="426"/>
      <c r="D4" s="426"/>
      <c r="E4" s="426"/>
      <c r="F4" s="426"/>
      <c r="G4" s="426"/>
      <c r="H4" s="426"/>
      <c r="I4" s="426"/>
      <c r="J4" s="426"/>
      <c r="K4" s="426"/>
    </row>
    <row r="5" spans="1:12" x14ac:dyDescent="0.25">
      <c r="A5" s="428"/>
      <c r="B5" s="429" t="s">
        <v>399</v>
      </c>
      <c r="C5" s="430" t="s">
        <v>400</v>
      </c>
      <c r="D5" s="430" t="s">
        <v>401</v>
      </c>
      <c r="E5" s="429" t="s">
        <v>402</v>
      </c>
      <c r="F5" s="430" t="s">
        <v>403</v>
      </c>
      <c r="G5" s="429" t="s">
        <v>404</v>
      </c>
      <c r="H5" s="430" t="s">
        <v>405</v>
      </c>
      <c r="I5" s="429" t="s">
        <v>406</v>
      </c>
      <c r="J5" s="430" t="s">
        <v>407</v>
      </c>
      <c r="K5" s="429" t="s">
        <v>408</v>
      </c>
      <c r="L5" s="430" t="s">
        <v>409</v>
      </c>
    </row>
    <row r="6" spans="1:12" x14ac:dyDescent="0.25">
      <c r="A6" s="431"/>
      <c r="B6" s="432" t="s">
        <v>410</v>
      </c>
      <c r="C6" s="433" t="s">
        <v>410</v>
      </c>
      <c r="D6" s="433" t="s">
        <v>410</v>
      </c>
      <c r="E6" s="432" t="s">
        <v>410</v>
      </c>
      <c r="F6" s="433" t="s">
        <v>410</v>
      </c>
      <c r="G6" s="432" t="s">
        <v>410</v>
      </c>
      <c r="H6" s="433" t="s">
        <v>410</v>
      </c>
      <c r="I6" s="432" t="s">
        <v>411</v>
      </c>
      <c r="J6" s="433" t="s">
        <v>411</v>
      </c>
      <c r="K6" s="432" t="s">
        <v>411</v>
      </c>
      <c r="L6" s="433" t="s">
        <v>411</v>
      </c>
    </row>
    <row r="7" spans="1:12" x14ac:dyDescent="0.25">
      <c r="A7" s="434" t="s">
        <v>469</v>
      </c>
      <c r="B7" s="435">
        <v>401.16929214436692</v>
      </c>
      <c r="C7" s="436">
        <v>240.22757878043763</v>
      </c>
      <c r="D7" s="436">
        <v>78.923430934218572</v>
      </c>
      <c r="E7" s="435">
        <v>499.228167532312</v>
      </c>
      <c r="F7" s="436">
        <v>121.86473354724518</v>
      </c>
      <c r="G7" s="435">
        <v>410.8586514605658</v>
      </c>
      <c r="H7" s="436">
        <v>91.509533422307427</v>
      </c>
      <c r="I7" s="437">
        <v>40.393732765016502</v>
      </c>
      <c r="J7" s="438">
        <v>88.080969694423572</v>
      </c>
      <c r="K7" s="437">
        <v>24.410628540777925</v>
      </c>
      <c r="L7" s="438">
        <v>82.298772020706025</v>
      </c>
    </row>
    <row r="8" spans="1:12" x14ac:dyDescent="0.25">
      <c r="A8" s="434" t="s">
        <v>470</v>
      </c>
      <c r="B8" s="435">
        <v>426.00084999846143</v>
      </c>
      <c r="C8" s="436">
        <v>147.19386378970546</v>
      </c>
      <c r="D8" s="436">
        <v>83.026869768345492</v>
      </c>
      <c r="E8" s="435">
        <v>481.14584019481447</v>
      </c>
      <c r="F8" s="436">
        <v>79.762675685991184</v>
      </c>
      <c r="G8" s="435">
        <v>252.94315508868752</v>
      </c>
      <c r="H8" s="436">
        <v>58.215430834570753</v>
      </c>
      <c r="I8" s="437">
        <v>24.799757289970454</v>
      </c>
      <c r="J8" s="438">
        <v>92.566709687007062</v>
      </c>
      <c r="K8" s="437">
        <v>16.577650479882674</v>
      </c>
      <c r="L8" s="438">
        <v>52.570994895491893</v>
      </c>
    </row>
    <row r="9" spans="1:12" x14ac:dyDescent="0.25">
      <c r="A9" s="440" t="s">
        <v>415</v>
      </c>
      <c r="B9" s="441">
        <v>401.97553271292838</v>
      </c>
      <c r="C9" s="442">
        <v>237.20692434907912</v>
      </c>
      <c r="D9" s="442">
        <v>79.056662964126744</v>
      </c>
      <c r="E9" s="441">
        <v>498.64106357535701</v>
      </c>
      <c r="F9" s="442">
        <v>120.49774774365152</v>
      </c>
      <c r="G9" s="441">
        <v>405.7313904031804</v>
      </c>
      <c r="H9" s="442">
        <v>90.428527697342346</v>
      </c>
      <c r="I9" s="443">
        <v>39.857690101256424</v>
      </c>
      <c r="J9" s="444">
        <v>88.221504362641767</v>
      </c>
      <c r="K9" s="443">
        <v>24.165227564625017</v>
      </c>
      <c r="L9" s="444">
        <v>81.367424394213444</v>
      </c>
    </row>
    <row r="10" spans="1:12" ht="29.25" x14ac:dyDescent="0.25">
      <c r="A10" s="493" t="s">
        <v>471</v>
      </c>
      <c r="B10" s="494"/>
      <c r="C10" s="495"/>
      <c r="D10" s="495"/>
      <c r="E10" s="494"/>
      <c r="F10" s="495"/>
      <c r="G10" s="494"/>
      <c r="H10" s="495"/>
      <c r="I10" s="496"/>
      <c r="J10" s="497"/>
      <c r="K10" s="496"/>
      <c r="L10" s="497"/>
    </row>
    <row r="11" spans="1:12" ht="17.25" x14ac:dyDescent="0.25">
      <c r="A11" s="498" t="s">
        <v>472</v>
      </c>
      <c r="B11" s="435">
        <v>433.33422657360114</v>
      </c>
      <c r="C11" s="436">
        <v>290.99224470772737</v>
      </c>
      <c r="D11" s="436">
        <v>97.663720432568212</v>
      </c>
      <c r="E11" s="435">
        <v>560.12477708297376</v>
      </c>
      <c r="F11" s="436">
        <v>175.33498464303975</v>
      </c>
      <c r="G11" s="435">
        <v>643.56184417606573</v>
      </c>
      <c r="H11" s="436">
        <v>141.42455033237025</v>
      </c>
      <c r="I11" s="437">
        <v>39.571910307226119</v>
      </c>
      <c r="J11" s="438">
        <v>87.748610998240139</v>
      </c>
      <c r="K11" s="437">
        <v>31.302843904915594</v>
      </c>
      <c r="L11" s="438">
        <v>114.89615716119839</v>
      </c>
    </row>
    <row r="12" spans="1:12" x14ac:dyDescent="0.25">
      <c r="A12" s="499" t="s">
        <v>473</v>
      </c>
      <c r="B12" s="435">
        <v>423.19351599536429</v>
      </c>
      <c r="C12" s="436">
        <v>227.38225382896928</v>
      </c>
      <c r="D12" s="436">
        <v>67.053548347821319</v>
      </c>
      <c r="E12" s="435">
        <v>517.47035734648614</v>
      </c>
      <c r="F12" s="436">
        <v>100.77524593120303</v>
      </c>
      <c r="G12" s="435">
        <v>378.575845874435</v>
      </c>
      <c r="H12" s="436">
        <v>85.613761165973713</v>
      </c>
      <c r="I12" s="437">
        <v>39.348407947285502</v>
      </c>
      <c r="J12" s="438">
        <v>88.814911086328152</v>
      </c>
      <c r="K12" s="437">
        <v>19.474592988855257</v>
      </c>
      <c r="L12" s="438">
        <v>73.158943406095318</v>
      </c>
    </row>
    <row r="13" spans="1:12" x14ac:dyDescent="0.25">
      <c r="A13" s="434" t="s">
        <v>474</v>
      </c>
      <c r="B13" s="435">
        <v>349.17598172158927</v>
      </c>
      <c r="C13" s="436">
        <v>200.53530940977629</v>
      </c>
      <c r="D13" s="436">
        <v>66.892791148284587</v>
      </c>
      <c r="E13" s="435">
        <v>420.05789595402013</v>
      </c>
      <c r="F13" s="436">
        <v>88.826375039697808</v>
      </c>
      <c r="G13" s="435">
        <v>208.26068891838983</v>
      </c>
      <c r="H13" s="436">
        <v>48.759585092202833</v>
      </c>
      <c r="I13" s="437">
        <v>41.425571748026044</v>
      </c>
      <c r="J13" s="438">
        <v>87.856193505626166</v>
      </c>
      <c r="K13" s="437">
        <v>21.146221960179705</v>
      </c>
      <c r="L13" s="438">
        <v>49.579043966164662</v>
      </c>
    </row>
    <row r="14" spans="1:12" x14ac:dyDescent="0.25">
      <c r="A14" s="448" t="s">
        <v>475</v>
      </c>
      <c r="B14" s="449">
        <v>340.77392082705069</v>
      </c>
      <c r="C14" s="450">
        <v>154.83213527343545</v>
      </c>
      <c r="D14" s="450">
        <v>127.10736263874669</v>
      </c>
      <c r="E14" s="449">
        <v>402.04902789437961</v>
      </c>
      <c r="F14" s="450">
        <v>83.850938024340593</v>
      </c>
      <c r="G14" s="449">
        <v>157.69233568741731</v>
      </c>
      <c r="H14" s="450">
        <v>22.69015751226733</v>
      </c>
      <c r="I14" s="451">
        <v>36.610971254762312</v>
      </c>
      <c r="J14" s="452">
        <v>89.529475409694044</v>
      </c>
      <c r="K14" s="451">
        <v>20.855898710534547</v>
      </c>
      <c r="L14" s="452">
        <v>39.222165643152337</v>
      </c>
    </row>
    <row r="15" spans="1:12" x14ac:dyDescent="0.25">
      <c r="A15" s="453" t="s">
        <v>516</v>
      </c>
      <c r="B15" s="426"/>
      <c r="C15" s="426"/>
      <c r="D15" s="426"/>
      <c r="E15" s="426"/>
      <c r="F15" s="426"/>
      <c r="G15" s="426"/>
      <c r="H15" s="426"/>
      <c r="I15" s="426"/>
      <c r="J15" s="426"/>
      <c r="K15" s="426"/>
      <c r="L15" s="463"/>
    </row>
    <row r="16" spans="1:12" x14ac:dyDescent="0.25">
      <c r="A16" s="464" t="s">
        <v>447</v>
      </c>
      <c r="B16" s="426"/>
      <c r="C16" s="426"/>
      <c r="D16" s="426"/>
      <c r="E16" s="426"/>
      <c r="F16" s="426"/>
      <c r="G16" s="426"/>
      <c r="H16" s="426"/>
      <c r="I16" s="426"/>
      <c r="J16" s="426"/>
      <c r="K16" s="426"/>
      <c r="L16" s="426"/>
    </row>
    <row r="17" spans="1:15" x14ac:dyDescent="0.25">
      <c r="A17" s="456" t="s">
        <v>476</v>
      </c>
      <c r="B17" s="426"/>
      <c r="C17" s="426"/>
      <c r="D17" s="426"/>
      <c r="E17" s="426"/>
      <c r="F17" s="426"/>
      <c r="G17" s="426"/>
      <c r="H17" s="426"/>
      <c r="I17" s="426"/>
      <c r="J17" s="426"/>
      <c r="K17" s="426"/>
      <c r="L17" s="426"/>
    </row>
    <row r="18" spans="1:15" x14ac:dyDescent="0.25">
      <c r="A18" s="500"/>
      <c r="B18" s="426"/>
      <c r="C18" s="426"/>
      <c r="D18" s="426"/>
      <c r="E18" s="426"/>
      <c r="F18" s="426"/>
      <c r="G18" s="426"/>
      <c r="H18" s="426"/>
      <c r="I18" s="426"/>
      <c r="J18" s="426"/>
      <c r="K18" s="426"/>
      <c r="L18" s="426"/>
    </row>
    <row r="19" spans="1:15" ht="17.25" customHeight="1" x14ac:dyDescent="0.25">
      <c r="A19" s="1718" t="s">
        <v>471</v>
      </c>
      <c r="B19" s="429" t="s">
        <v>399</v>
      </c>
      <c r="C19" s="430" t="s">
        <v>400</v>
      </c>
      <c r="D19" s="430" t="s">
        <v>401</v>
      </c>
      <c r="E19" s="429" t="s">
        <v>402</v>
      </c>
      <c r="F19" s="430" t="s">
        <v>403</v>
      </c>
      <c r="G19" s="429" t="s">
        <v>404</v>
      </c>
      <c r="H19" s="430" t="s">
        <v>405</v>
      </c>
      <c r="I19" s="429" t="s">
        <v>406</v>
      </c>
      <c r="J19" s="430" t="s">
        <v>407</v>
      </c>
      <c r="K19" s="429" t="s">
        <v>408</v>
      </c>
      <c r="L19" s="430" t="s">
        <v>409</v>
      </c>
    </row>
    <row r="20" spans="1:15" ht="17.25" customHeight="1" x14ac:dyDescent="0.25">
      <c r="A20" s="1719"/>
      <c r="B20" s="432" t="s">
        <v>410</v>
      </c>
      <c r="C20" s="433" t="s">
        <v>410</v>
      </c>
      <c r="D20" s="433" t="s">
        <v>410</v>
      </c>
      <c r="E20" s="432" t="s">
        <v>410</v>
      </c>
      <c r="F20" s="433" t="s">
        <v>410</v>
      </c>
      <c r="G20" s="432" t="s">
        <v>410</v>
      </c>
      <c r="H20" s="433" t="s">
        <v>410</v>
      </c>
      <c r="I20" s="432" t="s">
        <v>411</v>
      </c>
      <c r="J20" s="433" t="s">
        <v>411</v>
      </c>
      <c r="K20" s="432" t="s">
        <v>411</v>
      </c>
      <c r="L20" s="433" t="s">
        <v>411</v>
      </c>
    </row>
    <row r="21" spans="1:15" x14ac:dyDescent="0.25">
      <c r="A21" s="434" t="s">
        <v>477</v>
      </c>
      <c r="B21" s="435">
        <v>408.58142611384778</v>
      </c>
      <c r="C21" s="436">
        <v>217.35590233100947</v>
      </c>
      <c r="D21" s="436">
        <v>120.87970658281098</v>
      </c>
      <c r="E21" s="435">
        <v>479.2027289607625</v>
      </c>
      <c r="F21" s="436">
        <v>124.68357401492725</v>
      </c>
      <c r="G21" s="435">
        <v>241.72323714944184</v>
      </c>
      <c r="H21" s="436">
        <v>44.671811137993487</v>
      </c>
      <c r="I21" s="459">
        <v>40.428998265595069</v>
      </c>
      <c r="J21" s="460">
        <v>91.028616647857902</v>
      </c>
      <c r="K21" s="459">
        <v>26.018961595925393</v>
      </c>
      <c r="L21" s="460">
        <v>50.442792275758165</v>
      </c>
      <c r="O21" s="434" t="s">
        <v>478</v>
      </c>
    </row>
    <row r="22" spans="1:15" x14ac:dyDescent="0.25">
      <c r="A22" s="434" t="s">
        <v>479</v>
      </c>
      <c r="B22" s="435">
        <v>356.98565957217369</v>
      </c>
      <c r="C22" s="436">
        <v>195.48259627206093</v>
      </c>
      <c r="D22" s="436">
        <v>78.293256296519047</v>
      </c>
      <c r="E22" s="435">
        <v>426.05155532416586</v>
      </c>
      <c r="F22" s="436">
        <v>85.178704714571651</v>
      </c>
      <c r="G22" s="435">
        <v>214.95941752834997</v>
      </c>
      <c r="H22" s="436">
        <v>44.52923243717855</v>
      </c>
      <c r="I22" s="459">
        <v>40.876771463940131</v>
      </c>
      <c r="J22" s="460">
        <v>88.383865496063493</v>
      </c>
      <c r="K22" s="459">
        <v>19.992581566745489</v>
      </c>
      <c r="L22" s="460">
        <v>50.453851145971242</v>
      </c>
      <c r="O22" s="434" t="s">
        <v>480</v>
      </c>
    </row>
    <row r="23" spans="1:15" x14ac:dyDescent="0.25">
      <c r="A23" s="434" t="s">
        <v>481</v>
      </c>
      <c r="B23" s="435">
        <v>346.6798935986119</v>
      </c>
      <c r="C23" s="436">
        <v>194.7363333927365</v>
      </c>
      <c r="D23" s="436">
        <v>63.224399261517263</v>
      </c>
      <c r="E23" s="435">
        <v>415.44828584068551</v>
      </c>
      <c r="F23" s="436">
        <v>83.266920181436831</v>
      </c>
      <c r="G23" s="435">
        <v>202.02051182390065</v>
      </c>
      <c r="H23" s="436">
        <v>51.960879561626392</v>
      </c>
      <c r="I23" s="459">
        <v>43.737466310174106</v>
      </c>
      <c r="J23" s="460">
        <v>88.214103273407829</v>
      </c>
      <c r="K23" s="459">
        <v>20.042667888962647</v>
      </c>
      <c r="L23" s="460">
        <v>48.627114061886076</v>
      </c>
      <c r="O23" s="434" t="s">
        <v>482</v>
      </c>
    </row>
    <row r="24" spans="1:15" x14ac:dyDescent="0.25">
      <c r="A24" s="434" t="s">
        <v>483</v>
      </c>
      <c r="B24" s="435">
        <v>403.11564248981466</v>
      </c>
      <c r="C24" s="436">
        <v>209.44274566965325</v>
      </c>
      <c r="D24" s="436">
        <v>71.852502176171427</v>
      </c>
      <c r="E24" s="435">
        <v>494.27094510952651</v>
      </c>
      <c r="F24" s="436">
        <v>90.956515172681137</v>
      </c>
      <c r="G24" s="435">
        <v>265.43577451861648</v>
      </c>
      <c r="H24" s="436">
        <v>72.122211709019339</v>
      </c>
      <c r="I24" s="459">
        <v>40.218321180409077</v>
      </c>
      <c r="J24" s="460">
        <v>86.466012868792347</v>
      </c>
      <c r="K24" s="459">
        <v>18.402156969296644</v>
      </c>
      <c r="L24" s="460">
        <v>53.702483859292606</v>
      </c>
      <c r="O24" s="434" t="s">
        <v>441</v>
      </c>
    </row>
    <row r="25" spans="1:15" x14ac:dyDescent="0.25">
      <c r="A25" s="434" t="s">
        <v>484</v>
      </c>
      <c r="B25" s="435">
        <v>453.91878974119555</v>
      </c>
      <c r="C25" s="436">
        <v>232.48011798221742</v>
      </c>
      <c r="D25" s="436">
        <v>90.468876933991083</v>
      </c>
      <c r="E25" s="435">
        <v>561.39194967351239</v>
      </c>
      <c r="F25" s="436">
        <v>125.54983715931661</v>
      </c>
      <c r="G25" s="435">
        <v>477.84874948581307</v>
      </c>
      <c r="H25" s="436">
        <v>92.349536631113963</v>
      </c>
      <c r="I25" s="459">
        <v>39.555458550757294</v>
      </c>
      <c r="J25" s="460">
        <v>89.087235093148465</v>
      </c>
      <c r="K25" s="459">
        <v>22.36402521132203</v>
      </c>
      <c r="L25" s="460">
        <v>85.118561063035287</v>
      </c>
      <c r="O25" s="434" t="s">
        <v>485</v>
      </c>
    </row>
    <row r="26" spans="1:15" ht="16.5" x14ac:dyDescent="0.25">
      <c r="A26" s="448" t="s">
        <v>486</v>
      </c>
      <c r="B26" s="449">
        <v>398.69759559378991</v>
      </c>
      <c r="C26" s="450">
        <v>295.16958394461784</v>
      </c>
      <c r="D26" s="450">
        <v>72.72193367647624</v>
      </c>
      <c r="E26" s="449">
        <v>517.10690469835083</v>
      </c>
      <c r="F26" s="450">
        <v>162.2034450395833</v>
      </c>
      <c r="G26" s="449">
        <v>614.29333094372066</v>
      </c>
      <c r="H26" s="450">
        <v>142.46735674930989</v>
      </c>
      <c r="I26" s="461">
        <v>38.159581255218413</v>
      </c>
      <c r="J26" s="462">
        <v>87.838851816859773</v>
      </c>
      <c r="K26" s="461">
        <v>31.367487760428002</v>
      </c>
      <c r="L26" s="462">
        <v>118.7942619528669</v>
      </c>
      <c r="O26" s="448" t="s">
        <v>487</v>
      </c>
    </row>
    <row r="27" spans="1:15" x14ac:dyDescent="0.25">
      <c r="A27" s="453" t="s">
        <v>516</v>
      </c>
      <c r="B27" s="426"/>
      <c r="C27" s="426"/>
      <c r="D27" s="426"/>
      <c r="E27" s="426"/>
      <c r="F27" s="426"/>
      <c r="G27" s="426"/>
      <c r="H27" s="426"/>
      <c r="I27" s="426"/>
      <c r="J27" s="426"/>
      <c r="K27" s="426"/>
      <c r="L27" s="463"/>
    </row>
    <row r="28" spans="1:15" x14ac:dyDescent="0.25">
      <c r="A28" s="464" t="s">
        <v>447</v>
      </c>
      <c r="B28" s="426"/>
      <c r="C28" s="426"/>
      <c r="D28" s="426"/>
      <c r="E28" s="426"/>
      <c r="F28" s="426"/>
      <c r="G28" s="426"/>
      <c r="H28" s="426"/>
      <c r="I28" s="426"/>
      <c r="J28" s="426"/>
      <c r="K28" s="426"/>
      <c r="L28" s="426"/>
    </row>
    <row r="29" spans="1:15" x14ac:dyDescent="0.25">
      <c r="A29" s="456" t="s">
        <v>476</v>
      </c>
    </row>
    <row r="30" spans="1:15" x14ac:dyDescent="0.25">
      <c r="A30" s="456"/>
    </row>
    <row r="31" spans="1:15" ht="18.75" x14ac:dyDescent="0.25">
      <c r="A31" s="425" t="s">
        <v>488</v>
      </c>
      <c r="B31" s="426"/>
      <c r="C31" s="426"/>
      <c r="D31" s="426"/>
      <c r="E31" s="426"/>
      <c r="F31" s="426"/>
      <c r="G31" s="426"/>
      <c r="H31" s="426"/>
      <c r="I31" s="426"/>
      <c r="J31" s="426"/>
      <c r="K31" s="426"/>
      <c r="L31" s="426"/>
    </row>
    <row r="32" spans="1:15" x14ac:dyDescent="0.25">
      <c r="A32" s="427" t="s">
        <v>445</v>
      </c>
      <c r="B32" s="426"/>
      <c r="C32" s="426"/>
      <c r="D32" s="426"/>
      <c r="E32" s="426"/>
      <c r="F32" s="427" t="s">
        <v>446</v>
      </c>
      <c r="G32" s="426"/>
      <c r="H32" s="426"/>
      <c r="I32" s="426"/>
      <c r="J32" s="426"/>
      <c r="K32" s="426"/>
      <c r="L32" s="426"/>
    </row>
    <row r="33" spans="1:12" x14ac:dyDescent="0.25">
      <c r="A33" s="427"/>
      <c r="B33" s="426"/>
      <c r="C33" s="426"/>
      <c r="D33" s="426"/>
      <c r="E33" s="426"/>
      <c r="F33" s="426"/>
      <c r="G33" s="426"/>
      <c r="H33" s="426"/>
      <c r="I33" s="426"/>
      <c r="J33" s="426"/>
      <c r="K33" s="426"/>
      <c r="L33" s="426"/>
    </row>
    <row r="34" spans="1:12" x14ac:dyDescent="0.25">
      <c r="A34" s="427"/>
      <c r="B34" s="426"/>
      <c r="C34" s="426"/>
      <c r="D34" s="426"/>
      <c r="E34" s="426"/>
      <c r="F34" s="426"/>
      <c r="G34" s="426"/>
      <c r="H34" s="426"/>
      <c r="I34" s="426"/>
      <c r="J34" s="426"/>
      <c r="K34" s="426"/>
      <c r="L34" s="426"/>
    </row>
    <row r="35" spans="1:12" x14ac:dyDescent="0.25">
      <c r="A35" s="427"/>
      <c r="B35" s="426"/>
      <c r="C35" s="426"/>
      <c r="D35" s="426"/>
      <c r="E35" s="426"/>
      <c r="F35" s="426"/>
      <c r="G35" s="426"/>
      <c r="H35" s="426"/>
      <c r="I35" s="426"/>
      <c r="J35" s="426"/>
      <c r="K35" s="426"/>
      <c r="L35" s="426"/>
    </row>
    <row r="36" spans="1:12" x14ac:dyDescent="0.25">
      <c r="A36" s="427"/>
      <c r="B36" s="426"/>
      <c r="C36" s="426"/>
      <c r="D36" s="426"/>
      <c r="E36" s="426"/>
      <c r="F36" s="426"/>
      <c r="G36" s="426"/>
      <c r="H36" s="426"/>
      <c r="I36" s="426"/>
      <c r="J36" s="426"/>
      <c r="K36" s="426"/>
      <c r="L36" s="426"/>
    </row>
    <row r="37" spans="1:12" x14ac:dyDescent="0.25">
      <c r="A37" s="427"/>
      <c r="B37" s="426"/>
      <c r="C37" s="426"/>
      <c r="D37" s="426"/>
      <c r="E37" s="426"/>
      <c r="F37" s="426"/>
      <c r="G37" s="426"/>
      <c r="H37" s="426"/>
      <c r="I37" s="426"/>
      <c r="J37" s="426"/>
      <c r="K37" s="426"/>
      <c r="L37" s="426"/>
    </row>
    <row r="38" spans="1:12" x14ac:dyDescent="0.25">
      <c r="A38" s="427"/>
      <c r="B38" s="426"/>
      <c r="C38" s="426"/>
      <c r="D38" s="426"/>
      <c r="E38" s="426"/>
      <c r="F38" s="426"/>
      <c r="G38" s="426"/>
      <c r="H38" s="426"/>
      <c r="I38" s="426"/>
      <c r="J38" s="426"/>
      <c r="K38" s="426"/>
      <c r="L38" s="426"/>
    </row>
    <row r="39" spans="1:12" x14ac:dyDescent="0.25">
      <c r="A39" s="427"/>
      <c r="B39" s="426"/>
      <c r="C39" s="426"/>
      <c r="D39" s="426"/>
      <c r="E39" s="426"/>
      <c r="F39" s="426"/>
      <c r="G39" s="426"/>
      <c r="H39" s="426"/>
      <c r="I39" s="426"/>
      <c r="J39" s="426"/>
      <c r="K39" s="426"/>
      <c r="L39" s="426"/>
    </row>
    <row r="40" spans="1:12" x14ac:dyDescent="0.25">
      <c r="A40" s="427"/>
      <c r="B40" s="426"/>
      <c r="C40" s="426"/>
      <c r="D40" s="426"/>
      <c r="E40" s="426"/>
      <c r="F40" s="426"/>
      <c r="G40" s="426"/>
      <c r="H40" s="426"/>
      <c r="I40" s="426"/>
      <c r="J40" s="426"/>
      <c r="K40" s="426"/>
      <c r="L40" s="426"/>
    </row>
    <row r="41" spans="1:12" x14ac:dyDescent="0.25">
      <c r="A41" s="427"/>
      <c r="B41" s="426"/>
      <c r="C41" s="426"/>
      <c r="D41" s="426"/>
      <c r="E41" s="426"/>
      <c r="F41" s="426"/>
      <c r="G41" s="426"/>
      <c r="H41" s="426"/>
      <c r="I41" s="426"/>
      <c r="J41" s="426"/>
      <c r="K41" s="426"/>
      <c r="L41" s="426"/>
    </row>
    <row r="42" spans="1:12" x14ac:dyDescent="0.25">
      <c r="A42" s="427"/>
      <c r="B42" s="426"/>
      <c r="C42" s="426"/>
      <c r="D42" s="426"/>
      <c r="E42" s="426"/>
      <c r="F42" s="426"/>
      <c r="G42" s="426"/>
      <c r="H42" s="426"/>
      <c r="I42" s="426"/>
      <c r="J42" s="426"/>
      <c r="K42" s="426"/>
      <c r="L42" s="426"/>
    </row>
    <row r="43" spans="1:12" x14ac:dyDescent="0.25">
      <c r="A43" s="427"/>
      <c r="B43" s="426"/>
      <c r="C43" s="426"/>
      <c r="D43" s="426"/>
      <c r="E43" s="426"/>
      <c r="F43" s="426"/>
      <c r="G43" s="426"/>
      <c r="H43" s="426"/>
      <c r="I43" s="426"/>
      <c r="J43" s="426"/>
      <c r="K43" s="426"/>
      <c r="L43" s="426"/>
    </row>
    <row r="44" spans="1:12" x14ac:dyDescent="0.25">
      <c r="A44" s="427"/>
      <c r="B44" s="426"/>
      <c r="C44" s="426"/>
      <c r="D44" s="426"/>
      <c r="E44" s="426"/>
      <c r="F44" s="426"/>
      <c r="G44" s="426"/>
      <c r="H44" s="426"/>
      <c r="I44" s="426"/>
      <c r="J44" s="426"/>
      <c r="K44" s="426"/>
      <c r="L44" s="426"/>
    </row>
    <row r="45" spans="1:12" x14ac:dyDescent="0.25">
      <c r="A45" s="427"/>
      <c r="B45" s="426"/>
      <c r="C45" s="426"/>
      <c r="D45" s="426"/>
      <c r="E45" s="426"/>
      <c r="F45" s="426"/>
      <c r="G45" s="426"/>
      <c r="H45" s="426"/>
      <c r="I45" s="426"/>
      <c r="J45" s="426"/>
      <c r="K45" s="426"/>
      <c r="L45" s="426"/>
    </row>
    <row r="46" spans="1:12" x14ac:dyDescent="0.25">
      <c r="A46" s="427"/>
      <c r="B46" s="426"/>
      <c r="C46" s="426"/>
      <c r="D46" s="426"/>
      <c r="E46" s="426"/>
      <c r="F46" s="426"/>
      <c r="G46" s="426"/>
      <c r="H46" s="426"/>
      <c r="I46" s="426"/>
      <c r="J46" s="426"/>
      <c r="K46" s="426"/>
      <c r="L46" s="426"/>
    </row>
    <row r="47" spans="1:12" x14ac:dyDescent="0.25">
      <c r="B47" s="426"/>
      <c r="C47" s="426"/>
      <c r="D47" s="426"/>
      <c r="E47" s="426"/>
      <c r="F47" s="426"/>
      <c r="G47" s="426"/>
      <c r="H47" s="426"/>
      <c r="I47" s="426"/>
      <c r="J47" s="426"/>
      <c r="K47" s="426"/>
      <c r="L47" s="463"/>
    </row>
    <row r="51" spans="1:1" x14ac:dyDescent="0.25">
      <c r="A51" s="453" t="s">
        <v>516</v>
      </c>
    </row>
    <row r="52" spans="1:1" x14ac:dyDescent="0.25">
      <c r="A52" s="465" t="s">
        <v>447</v>
      </c>
    </row>
    <row r="53" spans="1:1" x14ac:dyDescent="0.25">
      <c r="A53" s="456" t="s">
        <v>476</v>
      </c>
    </row>
  </sheetData>
  <mergeCells count="1">
    <mergeCell ref="A19:A20"/>
  </mergeCells>
  <pageMargins left="0.7" right="0.7" top="0.75" bottom="0.75" header="0.3" footer="0.3"/>
  <pageSetup paperSize="9" scale="6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workbookViewId="0">
      <selection activeCell="C11" sqref="C11"/>
    </sheetView>
  </sheetViews>
  <sheetFormatPr baseColWidth="10" defaultColWidth="11.42578125" defaultRowHeight="12.75" x14ac:dyDescent="0.2"/>
  <cols>
    <col min="1" max="1" width="32.7109375" style="536" customWidth="1"/>
    <col min="2" max="3" width="7.7109375" style="503" customWidth="1"/>
    <col min="4" max="4" width="9.42578125" style="503" customWidth="1"/>
    <col min="5" max="12" width="7.7109375" style="503" customWidth="1"/>
    <col min="13" max="16384" width="11.42578125" style="503"/>
  </cols>
  <sheetData>
    <row r="1" spans="1:12" ht="18" x14ac:dyDescent="0.25">
      <c r="A1" s="501" t="s">
        <v>489</v>
      </c>
      <c r="B1" s="502"/>
      <c r="C1" s="502"/>
      <c r="D1" s="502"/>
      <c r="E1" s="502"/>
      <c r="F1" s="502"/>
      <c r="G1" s="502"/>
      <c r="H1" s="502"/>
      <c r="I1" s="502"/>
      <c r="J1" s="502"/>
      <c r="K1" s="502"/>
      <c r="L1" s="502"/>
    </row>
    <row r="2" spans="1:12" s="424" customFormat="1" ht="18" x14ac:dyDescent="0.25">
      <c r="A2" s="504"/>
      <c r="B2" s="505"/>
      <c r="C2" s="505"/>
      <c r="D2" s="505"/>
      <c r="E2" s="505"/>
      <c r="F2" s="505"/>
      <c r="G2" s="505"/>
      <c r="H2" s="505"/>
      <c r="I2" s="505"/>
      <c r="J2" s="505"/>
      <c r="K2" s="505"/>
      <c r="L2" s="505"/>
    </row>
    <row r="3" spans="1:12" ht="15.75" x14ac:dyDescent="0.25">
      <c r="A3" s="506" t="s">
        <v>2045</v>
      </c>
      <c r="B3" s="507"/>
      <c r="C3" s="507"/>
      <c r="D3" s="507"/>
      <c r="E3" s="507"/>
      <c r="F3" s="507"/>
      <c r="G3" s="507"/>
      <c r="H3" s="507"/>
      <c r="I3" s="507"/>
      <c r="J3" s="507"/>
      <c r="K3" s="507"/>
      <c r="L3" s="507"/>
    </row>
    <row r="4" spans="1:12" x14ac:dyDescent="0.2">
      <c r="A4" s="508"/>
      <c r="B4" s="507"/>
      <c r="C4" s="507"/>
      <c r="D4" s="507"/>
      <c r="E4" s="507"/>
      <c r="F4" s="507"/>
      <c r="G4" s="507"/>
      <c r="H4" s="507"/>
      <c r="I4" s="507"/>
      <c r="J4" s="507"/>
      <c r="K4" s="507"/>
      <c r="L4" s="507"/>
    </row>
    <row r="5" spans="1:12" x14ac:dyDescent="0.2">
      <c r="A5" s="509"/>
      <c r="B5" s="429" t="s">
        <v>399</v>
      </c>
      <c r="C5" s="430" t="s">
        <v>400</v>
      </c>
      <c r="D5" s="430" t="s">
        <v>401</v>
      </c>
      <c r="E5" s="429" t="s">
        <v>402</v>
      </c>
      <c r="F5" s="430" t="s">
        <v>403</v>
      </c>
      <c r="G5" s="429" t="s">
        <v>404</v>
      </c>
      <c r="H5" s="430" t="s">
        <v>405</v>
      </c>
      <c r="I5" s="429" t="s">
        <v>406</v>
      </c>
      <c r="J5" s="430" t="s">
        <v>407</v>
      </c>
      <c r="K5" s="429" t="s">
        <v>408</v>
      </c>
      <c r="L5" s="430" t="s">
        <v>409</v>
      </c>
    </row>
    <row r="6" spans="1:12" x14ac:dyDescent="0.2">
      <c r="A6" s="510"/>
      <c r="B6" s="432" t="s">
        <v>410</v>
      </c>
      <c r="C6" s="433" t="s">
        <v>410</v>
      </c>
      <c r="D6" s="433" t="s">
        <v>410</v>
      </c>
      <c r="E6" s="432" t="s">
        <v>410</v>
      </c>
      <c r="F6" s="433" t="s">
        <v>410</v>
      </c>
      <c r="G6" s="432" t="s">
        <v>410</v>
      </c>
      <c r="H6" s="433" t="s">
        <v>410</v>
      </c>
      <c r="I6" s="432" t="s">
        <v>411</v>
      </c>
      <c r="J6" s="433" t="s">
        <v>411</v>
      </c>
      <c r="K6" s="432" t="s">
        <v>411</v>
      </c>
      <c r="L6" s="433" t="s">
        <v>411</v>
      </c>
    </row>
    <row r="7" spans="1:12" x14ac:dyDescent="0.2">
      <c r="A7" s="511" t="s">
        <v>469</v>
      </c>
      <c r="B7" s="512">
        <v>922.69299999999998</v>
      </c>
      <c r="C7" s="513">
        <v>110.172</v>
      </c>
      <c r="D7" s="513">
        <v>114.40600000000001</v>
      </c>
      <c r="E7" s="512">
        <v>1110.43</v>
      </c>
      <c r="F7" s="513">
        <v>125.824</v>
      </c>
      <c r="G7" s="512">
        <v>486.22899999999998</v>
      </c>
      <c r="H7" s="513">
        <v>119.005</v>
      </c>
      <c r="I7" s="514">
        <v>21.526</v>
      </c>
      <c r="J7" s="515">
        <v>87.808999999999997</v>
      </c>
      <c r="K7" s="514">
        <v>11.331</v>
      </c>
      <c r="L7" s="516">
        <v>43.786999999999999</v>
      </c>
    </row>
    <row r="8" spans="1:12" x14ac:dyDescent="0.2">
      <c r="A8" s="511" t="s">
        <v>414</v>
      </c>
      <c r="B8" s="512">
        <v>1247.2809999999999</v>
      </c>
      <c r="C8" s="513">
        <v>30.257000000000001</v>
      </c>
      <c r="D8" s="513">
        <v>44.19</v>
      </c>
      <c r="E8" s="512">
        <v>1432.095</v>
      </c>
      <c r="F8" s="513">
        <v>184.251</v>
      </c>
      <c r="G8" s="512">
        <v>321.73099999999999</v>
      </c>
      <c r="H8" s="513">
        <v>252.82900000000001</v>
      </c>
      <c r="I8" s="514">
        <v>29.282</v>
      </c>
      <c r="J8" s="516">
        <v>89.587000000000003</v>
      </c>
      <c r="K8" s="514">
        <v>12.865</v>
      </c>
      <c r="L8" s="516">
        <v>22.465</v>
      </c>
    </row>
    <row r="9" spans="1:12" x14ac:dyDescent="0.2">
      <c r="A9" s="517" t="s">
        <v>490</v>
      </c>
      <c r="B9" s="518">
        <v>930.43600000000004</v>
      </c>
      <c r="C9" s="519">
        <v>108.26600000000001</v>
      </c>
      <c r="D9" s="519">
        <v>112.73099999999999</v>
      </c>
      <c r="E9" s="518">
        <v>1118.1020000000001</v>
      </c>
      <c r="F9" s="519">
        <v>127.218</v>
      </c>
      <c r="G9" s="518">
        <v>482.30500000000001</v>
      </c>
      <c r="H9" s="519">
        <v>122.19799999999999</v>
      </c>
      <c r="I9" s="520">
        <v>21.773</v>
      </c>
      <c r="J9" s="521">
        <v>87.863</v>
      </c>
      <c r="K9" s="520">
        <v>11.378</v>
      </c>
      <c r="L9" s="521">
        <v>43.136000000000003</v>
      </c>
    </row>
    <row r="10" spans="1:12" x14ac:dyDescent="0.2">
      <c r="A10" s="511" t="s">
        <v>469</v>
      </c>
      <c r="B10" s="522"/>
      <c r="C10" s="523"/>
      <c r="D10" s="523"/>
      <c r="E10" s="522"/>
      <c r="F10" s="523"/>
      <c r="G10" s="522"/>
      <c r="H10" s="523"/>
      <c r="I10" s="514"/>
      <c r="J10" s="516"/>
      <c r="K10" s="514"/>
      <c r="L10" s="516"/>
    </row>
    <row r="11" spans="1:12" x14ac:dyDescent="0.2">
      <c r="A11" s="511" t="s">
        <v>491</v>
      </c>
      <c r="B11" s="512">
        <v>1097.144</v>
      </c>
      <c r="C11" s="513">
        <v>101.535</v>
      </c>
      <c r="D11" s="513">
        <v>95.263000000000005</v>
      </c>
      <c r="E11" s="512">
        <v>1346.99</v>
      </c>
      <c r="F11" s="513">
        <v>174.286</v>
      </c>
      <c r="G11" s="512">
        <v>602.69899999999996</v>
      </c>
      <c r="H11" s="513">
        <v>228.489</v>
      </c>
      <c r="I11" s="514">
        <v>26.943000000000001</v>
      </c>
      <c r="J11" s="516">
        <v>86.484999999999999</v>
      </c>
      <c r="K11" s="514">
        <v>12.938000000000001</v>
      </c>
      <c r="L11" s="516">
        <v>44.744</v>
      </c>
    </row>
    <row r="12" spans="1:12" x14ac:dyDescent="0.2">
      <c r="A12" s="511" t="s">
        <v>492</v>
      </c>
      <c r="B12" s="512">
        <v>989.61500000000001</v>
      </c>
      <c r="C12" s="513">
        <v>87.212000000000003</v>
      </c>
      <c r="D12" s="513">
        <v>97.807000000000002</v>
      </c>
      <c r="E12" s="512">
        <v>1196.1469999999999</v>
      </c>
      <c r="F12" s="513">
        <v>134.084</v>
      </c>
      <c r="G12" s="512">
        <v>516.90899999999999</v>
      </c>
      <c r="H12" s="513">
        <v>152.792</v>
      </c>
      <c r="I12" s="514">
        <v>23.251000000000001</v>
      </c>
      <c r="J12" s="516">
        <v>88.061000000000007</v>
      </c>
      <c r="K12" s="514">
        <v>11.209</v>
      </c>
      <c r="L12" s="516">
        <v>43.213999999999999</v>
      </c>
    </row>
    <row r="13" spans="1:12" x14ac:dyDescent="0.2">
      <c r="A13" s="511" t="s">
        <v>493</v>
      </c>
      <c r="B13" s="512">
        <v>867.15099999999995</v>
      </c>
      <c r="C13" s="513">
        <v>81.313999999999993</v>
      </c>
      <c r="D13" s="513">
        <v>90.3</v>
      </c>
      <c r="E13" s="512">
        <v>1052.2149999999999</v>
      </c>
      <c r="F13" s="513">
        <v>116.36199999999999</v>
      </c>
      <c r="G13" s="512">
        <v>406.78300000000002</v>
      </c>
      <c r="H13" s="513">
        <v>121.64700000000001</v>
      </c>
      <c r="I13" s="514">
        <v>21.942</v>
      </c>
      <c r="J13" s="516">
        <v>86.781000000000006</v>
      </c>
      <c r="K13" s="514">
        <v>11.058</v>
      </c>
      <c r="L13" s="516">
        <v>38.658999999999999</v>
      </c>
    </row>
    <row r="14" spans="1:12" x14ac:dyDescent="0.2">
      <c r="A14" s="524" t="s">
        <v>494</v>
      </c>
      <c r="B14" s="525">
        <v>918.423</v>
      </c>
      <c r="C14" s="526">
        <v>135.54599999999999</v>
      </c>
      <c r="D14" s="526">
        <v>136.00800000000001</v>
      </c>
      <c r="E14" s="525">
        <v>1095.81</v>
      </c>
      <c r="F14" s="526">
        <v>124.178</v>
      </c>
      <c r="G14" s="525">
        <v>513.33199999999999</v>
      </c>
      <c r="H14" s="526">
        <v>96.108000000000004</v>
      </c>
      <c r="I14" s="527">
        <v>20.065999999999999</v>
      </c>
      <c r="J14" s="528">
        <v>88.484999999999999</v>
      </c>
      <c r="K14" s="527">
        <v>11.332000000000001</v>
      </c>
      <c r="L14" s="528">
        <v>46.844000000000001</v>
      </c>
    </row>
    <row r="15" spans="1:12" x14ac:dyDescent="0.2">
      <c r="A15" s="453" t="s">
        <v>516</v>
      </c>
      <c r="B15" s="529"/>
      <c r="C15" s="529"/>
      <c r="D15" s="529"/>
      <c r="E15" s="529"/>
      <c r="F15" s="529"/>
      <c r="G15" s="529"/>
      <c r="H15" s="530"/>
      <c r="I15" s="530"/>
      <c r="J15" s="530"/>
      <c r="K15" s="530"/>
      <c r="L15" s="530"/>
    </row>
    <row r="16" spans="1:12" x14ac:dyDescent="0.2">
      <c r="A16" s="531" t="s">
        <v>515</v>
      </c>
      <c r="B16" s="507"/>
      <c r="C16" s="507"/>
      <c r="D16" s="507"/>
      <c r="E16" s="507"/>
      <c r="F16" s="507"/>
      <c r="G16" s="507"/>
      <c r="H16" s="507"/>
      <c r="I16" s="507"/>
      <c r="J16" s="507"/>
      <c r="K16" s="507"/>
      <c r="L16" s="507"/>
    </row>
    <row r="17" spans="1:14" x14ac:dyDescent="0.2">
      <c r="A17" s="453" t="s">
        <v>447</v>
      </c>
      <c r="B17" s="532"/>
      <c r="C17" s="532"/>
      <c r="D17" s="532"/>
      <c r="E17" s="532"/>
      <c r="F17" s="532"/>
      <c r="G17" s="532"/>
      <c r="H17" s="532"/>
      <c r="I17" s="532"/>
      <c r="J17" s="532"/>
      <c r="K17" s="532"/>
      <c r="L17" s="532"/>
    </row>
    <row r="18" spans="1:14" x14ac:dyDescent="0.2">
      <c r="A18" s="533"/>
      <c r="B18" s="532"/>
      <c r="C18" s="532"/>
      <c r="D18" s="532"/>
      <c r="E18" s="532"/>
      <c r="F18" s="532"/>
      <c r="G18" s="532"/>
      <c r="H18" s="532"/>
      <c r="I18" s="532"/>
      <c r="J18" s="532"/>
      <c r="K18" s="532"/>
      <c r="L18" s="532"/>
    </row>
    <row r="19" spans="1:14" ht="16.5" x14ac:dyDescent="0.3">
      <c r="A19" s="534" t="s">
        <v>517</v>
      </c>
      <c r="B19" s="535"/>
      <c r="C19" s="535"/>
      <c r="D19" s="535"/>
      <c r="E19" s="535"/>
      <c r="F19" s="535"/>
      <c r="G19" s="535"/>
      <c r="H19" s="535"/>
      <c r="I19" s="535"/>
      <c r="J19" s="535"/>
      <c r="K19" s="535"/>
      <c r="L19" s="535"/>
    </row>
    <row r="20" spans="1:14" ht="15" x14ac:dyDescent="0.3">
      <c r="A20" s="508"/>
      <c r="B20" s="535"/>
      <c r="C20" s="535"/>
      <c r="D20" s="535"/>
      <c r="E20" s="535"/>
      <c r="F20" s="535"/>
      <c r="G20" s="535"/>
      <c r="H20" s="535"/>
      <c r="I20" s="535"/>
      <c r="J20" s="535"/>
      <c r="K20" s="535"/>
      <c r="L20" s="535"/>
    </row>
    <row r="21" spans="1:14" s="536" customFormat="1" x14ac:dyDescent="0.2">
      <c r="A21" s="509"/>
      <c r="B21" s="429" t="s">
        <v>399</v>
      </c>
      <c r="C21" s="430" t="s">
        <v>400</v>
      </c>
      <c r="D21" s="430" t="s">
        <v>401</v>
      </c>
      <c r="E21" s="429" t="s">
        <v>402</v>
      </c>
      <c r="F21" s="430" t="s">
        <v>403</v>
      </c>
      <c r="G21" s="429" t="s">
        <v>404</v>
      </c>
      <c r="H21" s="430" t="s">
        <v>405</v>
      </c>
      <c r="I21" s="429" t="s">
        <v>406</v>
      </c>
      <c r="J21" s="430" t="s">
        <v>407</v>
      </c>
      <c r="K21" s="429" t="s">
        <v>408</v>
      </c>
      <c r="L21" s="430" t="s">
        <v>409</v>
      </c>
    </row>
    <row r="22" spans="1:14" s="536" customFormat="1" x14ac:dyDescent="0.2">
      <c r="A22" s="510"/>
      <c r="B22" s="432" t="s">
        <v>410</v>
      </c>
      <c r="C22" s="433" t="s">
        <v>410</v>
      </c>
      <c r="D22" s="433" t="s">
        <v>410</v>
      </c>
      <c r="E22" s="432" t="s">
        <v>410</v>
      </c>
      <c r="F22" s="433" t="s">
        <v>410</v>
      </c>
      <c r="G22" s="432" t="s">
        <v>410</v>
      </c>
      <c r="H22" s="433" t="s">
        <v>410</v>
      </c>
      <c r="I22" s="432" t="s">
        <v>411</v>
      </c>
      <c r="J22" s="433" t="s">
        <v>411</v>
      </c>
      <c r="K22" s="432" t="s">
        <v>411</v>
      </c>
      <c r="L22" s="433" t="s">
        <v>411</v>
      </c>
    </row>
    <row r="23" spans="1:14" s="536" customFormat="1" x14ac:dyDescent="0.2">
      <c r="A23" s="428" t="s">
        <v>340</v>
      </c>
      <c r="B23" s="537"/>
      <c r="C23" s="538"/>
      <c r="D23" s="538"/>
      <c r="E23" s="537"/>
      <c r="F23" s="538"/>
      <c r="G23" s="537"/>
      <c r="H23" s="538"/>
      <c r="I23" s="537"/>
      <c r="J23" s="538"/>
      <c r="K23" s="537"/>
      <c r="L23" s="538"/>
    </row>
    <row r="24" spans="1:14" x14ac:dyDescent="0.2">
      <c r="A24" s="539" t="s">
        <v>495</v>
      </c>
      <c r="B24" s="540">
        <v>278.1695827323245</v>
      </c>
      <c r="C24" s="541">
        <v>15.849</v>
      </c>
      <c r="D24" s="541">
        <v>-4.9321535073520648</v>
      </c>
      <c r="E24" s="540">
        <v>378.45362708689822</v>
      </c>
      <c r="F24" s="541">
        <v>48.045916100545959</v>
      </c>
      <c r="G24" s="540">
        <v>320.95722389049672</v>
      </c>
      <c r="H24" s="541">
        <v>0</v>
      </c>
      <c r="I24" s="542">
        <v>16.636678702404591</v>
      </c>
      <c r="J24" s="543">
        <v>80.020006984531406</v>
      </c>
      <c r="K24" s="542">
        <v>12.695324515812858</v>
      </c>
      <c r="L24" s="543">
        <v>84.807543360338968</v>
      </c>
      <c r="N24" s="544"/>
    </row>
    <row r="25" spans="1:14" x14ac:dyDescent="0.2">
      <c r="A25" s="539" t="s">
        <v>496</v>
      </c>
      <c r="B25" s="540">
        <v>361.1172499934014</v>
      </c>
      <c r="C25" s="541">
        <v>23.65</v>
      </c>
      <c r="D25" s="541">
        <v>18.045814425485275</v>
      </c>
      <c r="E25" s="540">
        <v>459.3512492203248</v>
      </c>
      <c r="F25" s="541">
        <v>54.37184625707264</v>
      </c>
      <c r="G25" s="540">
        <v>453.67863180366498</v>
      </c>
      <c r="H25" s="541">
        <v>5.5260776188405646E-3</v>
      </c>
      <c r="I25" s="542">
        <v>18.494005872148673</v>
      </c>
      <c r="J25" s="543">
        <v>83.625382897000563</v>
      </c>
      <c r="K25" s="542">
        <v>11.836660148276543</v>
      </c>
      <c r="L25" s="543">
        <v>98.765080659672037</v>
      </c>
      <c r="N25" s="544"/>
    </row>
    <row r="26" spans="1:14" x14ac:dyDescent="0.2">
      <c r="A26" s="539" t="s">
        <v>497</v>
      </c>
      <c r="B26" s="540">
        <v>292.37152541118172</v>
      </c>
      <c r="C26" s="541">
        <v>8.68</v>
      </c>
      <c r="D26" s="541">
        <v>1.5658533753115342</v>
      </c>
      <c r="E26" s="540">
        <v>384.7582886393227</v>
      </c>
      <c r="F26" s="541">
        <v>64.271879793128178</v>
      </c>
      <c r="G26" s="540">
        <v>413.60944049677101</v>
      </c>
      <c r="H26" s="541">
        <v>0</v>
      </c>
      <c r="I26" s="542">
        <v>17.929274626063506</v>
      </c>
      <c r="J26" s="543">
        <v>81.865235896374372</v>
      </c>
      <c r="K26" s="542">
        <v>16.704482188134858</v>
      </c>
      <c r="L26" s="543">
        <v>107.49851340681415</v>
      </c>
      <c r="N26" s="544"/>
    </row>
    <row r="27" spans="1:14" x14ac:dyDescent="0.2">
      <c r="A27" s="539" t="s">
        <v>498</v>
      </c>
      <c r="B27" s="540">
        <v>364.9393609803621</v>
      </c>
      <c r="C27" s="541">
        <v>12.82</v>
      </c>
      <c r="D27" s="541">
        <v>-0.74665168604218179</v>
      </c>
      <c r="E27" s="540">
        <v>446.69946602078238</v>
      </c>
      <c r="F27" s="541">
        <v>57.51621851447122</v>
      </c>
      <c r="G27" s="540">
        <v>429.18922018554292</v>
      </c>
      <c r="H27" s="541">
        <v>0</v>
      </c>
      <c r="I27" s="542">
        <v>15.366089820670908</v>
      </c>
      <c r="J27" s="543">
        <v>86.365493102241203</v>
      </c>
      <c r="K27" s="542">
        <v>12.875819849714196</v>
      </c>
      <c r="L27" s="543">
        <v>96.080083553441071</v>
      </c>
      <c r="N27" s="544"/>
    </row>
    <row r="28" spans="1:14" x14ac:dyDescent="0.2">
      <c r="A28" s="539" t="s">
        <v>499</v>
      </c>
      <c r="B28" s="540">
        <v>342.7289986608132</v>
      </c>
      <c r="C28" s="541">
        <v>12.286</v>
      </c>
      <c r="D28" s="541">
        <v>-1.9934303786182099</v>
      </c>
      <c r="E28" s="540">
        <v>446.81077786007307</v>
      </c>
      <c r="F28" s="541">
        <v>42.020863206085572</v>
      </c>
      <c r="G28" s="540">
        <v>470.99935810313946</v>
      </c>
      <c r="H28" s="541">
        <v>0</v>
      </c>
      <c r="I28" s="542">
        <v>17.332463386473972</v>
      </c>
      <c r="J28" s="543">
        <v>85.146083411201985</v>
      </c>
      <c r="K28" s="542">
        <v>9.4046216627400092</v>
      </c>
      <c r="L28" s="543">
        <v>105.41360715578831</v>
      </c>
      <c r="N28" s="544"/>
    </row>
    <row r="29" spans="1:14" x14ac:dyDescent="0.2">
      <c r="A29" s="539" t="s">
        <v>500</v>
      </c>
      <c r="B29" s="540">
        <v>386.99363727614809</v>
      </c>
      <c r="C29" s="541">
        <v>9.2119999999999997</v>
      </c>
      <c r="D29" s="541">
        <v>2.3035974569370108</v>
      </c>
      <c r="E29" s="540">
        <v>445.6293526499752</v>
      </c>
      <c r="F29" s="541">
        <v>38.516009515738496</v>
      </c>
      <c r="G29" s="540">
        <v>535.32383548489042</v>
      </c>
      <c r="H29" s="541">
        <v>1.2479481494104451E-2</v>
      </c>
      <c r="I29" s="542">
        <v>16.703078054635107</v>
      </c>
      <c r="J29" s="543">
        <v>93.217782569343242</v>
      </c>
      <c r="K29" s="542">
        <v>8.6430593691146154</v>
      </c>
      <c r="L29" s="543">
        <v>120.12759758789203</v>
      </c>
      <c r="N29" s="544"/>
    </row>
    <row r="30" spans="1:14" x14ac:dyDescent="0.2">
      <c r="A30" s="539" t="s">
        <v>501</v>
      </c>
      <c r="B30" s="540">
        <v>221.80384145005925</v>
      </c>
      <c r="C30" s="541">
        <v>9.7810000000000006</v>
      </c>
      <c r="D30" s="541">
        <v>-101.34011436142816</v>
      </c>
      <c r="E30" s="540">
        <v>300.43032459013085</v>
      </c>
      <c r="F30" s="541">
        <v>46.517363051684825</v>
      </c>
      <c r="G30" s="540">
        <v>513.41284766419506</v>
      </c>
      <c r="H30" s="541">
        <v>2.5376263641266254E-3</v>
      </c>
      <c r="I30" s="542">
        <v>17.104890932095486</v>
      </c>
      <c r="J30" s="543">
        <v>85.563738547300559</v>
      </c>
      <c r="K30" s="542">
        <v>15.48357780298884</v>
      </c>
      <c r="L30" s="543">
        <v>170.89248509271852</v>
      </c>
      <c r="N30" s="544"/>
    </row>
    <row r="31" spans="1:14" x14ac:dyDescent="0.2">
      <c r="A31" s="539" t="s">
        <v>502</v>
      </c>
      <c r="B31" s="540">
        <v>353.2440422275937</v>
      </c>
      <c r="C31" s="541">
        <v>8.3670000000000009</v>
      </c>
      <c r="D31" s="541">
        <v>-0.76413336033475487</v>
      </c>
      <c r="E31" s="540">
        <v>447.35946663754595</v>
      </c>
      <c r="F31" s="541">
        <v>50.221148712291217</v>
      </c>
      <c r="G31" s="540">
        <v>201.51129877327989</v>
      </c>
      <c r="H31" s="541">
        <v>0</v>
      </c>
      <c r="I31" s="542">
        <v>18.864580304709925</v>
      </c>
      <c r="J31" s="543">
        <v>83.110106059519296</v>
      </c>
      <c r="K31" s="542">
        <v>11.226128529203736</v>
      </c>
      <c r="L31" s="543">
        <v>45.044603680320883</v>
      </c>
      <c r="N31" s="544"/>
    </row>
    <row r="32" spans="1:14" x14ac:dyDescent="0.2">
      <c r="A32" s="539" t="s">
        <v>503</v>
      </c>
      <c r="B32" s="540">
        <v>316.24313939794712</v>
      </c>
      <c r="C32" s="541">
        <v>12.973000000000001</v>
      </c>
      <c r="D32" s="541">
        <v>4.1367964173674832</v>
      </c>
      <c r="E32" s="540">
        <v>391.16541849179242</v>
      </c>
      <c r="F32" s="541">
        <v>52.773385614075785</v>
      </c>
      <c r="G32" s="540">
        <v>459.77995282551672</v>
      </c>
      <c r="H32" s="541">
        <v>0</v>
      </c>
      <c r="I32" s="542">
        <v>20.495143134000173</v>
      </c>
      <c r="J32" s="543">
        <v>88.208902332509297</v>
      </c>
      <c r="K32" s="542">
        <v>13.4913218600849</v>
      </c>
      <c r="L32" s="543">
        <v>117.54105324501325</v>
      </c>
      <c r="N32" s="544"/>
    </row>
    <row r="33" spans="1:14" x14ac:dyDescent="0.2">
      <c r="A33" s="539" t="s">
        <v>504</v>
      </c>
      <c r="B33" s="540">
        <v>345.50601286071725</v>
      </c>
      <c r="C33" s="541">
        <v>8.3819999999999997</v>
      </c>
      <c r="D33" s="541">
        <v>5.3878382066704775</v>
      </c>
      <c r="E33" s="540">
        <v>427.48146344720641</v>
      </c>
      <c r="F33" s="541">
        <v>73.954219542750238</v>
      </c>
      <c r="G33" s="540">
        <v>548.50947110407742</v>
      </c>
      <c r="H33" s="541">
        <v>0</v>
      </c>
      <c r="I33" s="542">
        <v>17.119969748102793</v>
      </c>
      <c r="J33" s="543">
        <v>87.327613009530481</v>
      </c>
      <c r="K33" s="542">
        <v>17.299982775015348</v>
      </c>
      <c r="L33" s="543">
        <v>128.31187267885309</v>
      </c>
      <c r="N33" s="544"/>
    </row>
    <row r="34" spans="1:14" x14ac:dyDescent="0.2">
      <c r="A34" s="539" t="s">
        <v>505</v>
      </c>
      <c r="B34" s="540">
        <v>274.37660022734622</v>
      </c>
      <c r="C34" s="541">
        <v>9.016</v>
      </c>
      <c r="D34" s="541">
        <v>-4.2039562345720194</v>
      </c>
      <c r="E34" s="540">
        <v>345.07565343559634</v>
      </c>
      <c r="F34" s="541">
        <v>39.062109487983506</v>
      </c>
      <c r="G34" s="540">
        <v>544.00754530758445</v>
      </c>
      <c r="H34" s="541">
        <v>0</v>
      </c>
      <c r="I34" s="542">
        <v>16.740054535950506</v>
      </c>
      <c r="J34" s="543">
        <v>88.702990999119649</v>
      </c>
      <c r="K34" s="542">
        <v>11.31986829527917</v>
      </c>
      <c r="L34" s="543">
        <v>157.64877640349553</v>
      </c>
      <c r="N34" s="544"/>
    </row>
    <row r="35" spans="1:14" x14ac:dyDescent="0.2">
      <c r="A35" s="539" t="s">
        <v>506</v>
      </c>
      <c r="B35" s="540">
        <v>302.92425279927835</v>
      </c>
      <c r="C35" s="541">
        <v>8.2810000000000006</v>
      </c>
      <c r="D35" s="541">
        <v>-13.0422152624029</v>
      </c>
      <c r="E35" s="540">
        <v>395.85763426511403</v>
      </c>
      <c r="F35" s="541">
        <v>30.891385412534113</v>
      </c>
      <c r="G35" s="540">
        <v>526.48407330729606</v>
      </c>
      <c r="H35" s="541">
        <v>0</v>
      </c>
      <c r="I35" s="542">
        <v>18.811424224563108</v>
      </c>
      <c r="J35" s="543">
        <v>83.030088972228455</v>
      </c>
      <c r="K35" s="542">
        <v>7.8036603916663418</v>
      </c>
      <c r="L35" s="543">
        <v>132.99833771923642</v>
      </c>
      <c r="N35" s="544"/>
    </row>
    <row r="36" spans="1:14" x14ac:dyDescent="0.2">
      <c r="A36" s="545" t="s">
        <v>519</v>
      </c>
      <c r="B36" s="546">
        <v>306.32783784385208</v>
      </c>
      <c r="C36" s="547">
        <v>11.302</v>
      </c>
      <c r="D36" s="547">
        <v>-19.173765255678997</v>
      </c>
      <c r="E36" s="546">
        <v>391.0991959157185</v>
      </c>
      <c r="F36" s="547">
        <v>48.922197759124089</v>
      </c>
      <c r="G36" s="546">
        <v>461.63720784534553</v>
      </c>
      <c r="H36" s="547">
        <v>1.8707092479090697E-3</v>
      </c>
      <c r="I36" s="548">
        <v>17.601999695223043</v>
      </c>
      <c r="J36" s="549">
        <v>85.650053560943334</v>
      </c>
      <c r="K36" s="548">
        <v>12.508897555920001</v>
      </c>
      <c r="L36" s="549">
        <v>118.03583660264746</v>
      </c>
      <c r="N36" s="544"/>
    </row>
    <row r="37" spans="1:14" x14ac:dyDescent="0.2">
      <c r="A37" s="550" t="s">
        <v>507</v>
      </c>
      <c r="B37" s="551"/>
      <c r="C37" s="552"/>
      <c r="D37" s="552"/>
      <c r="E37" s="551"/>
      <c r="F37" s="552"/>
      <c r="G37" s="551"/>
      <c r="H37" s="552"/>
      <c r="I37" s="553"/>
      <c r="J37" s="554"/>
      <c r="K37" s="553"/>
      <c r="L37" s="554"/>
      <c r="N37" s="544"/>
    </row>
    <row r="38" spans="1:14" x14ac:dyDescent="0.2">
      <c r="A38" s="539" t="s">
        <v>508</v>
      </c>
      <c r="B38" s="540">
        <v>622.79596320465646</v>
      </c>
      <c r="C38" s="541">
        <v>6.2409999999999997</v>
      </c>
      <c r="D38" s="541">
        <v>-6.0187963691842201</v>
      </c>
      <c r="E38" s="540">
        <v>813.90097237144062</v>
      </c>
      <c r="F38" s="541">
        <v>344.64944294157618</v>
      </c>
      <c r="G38" s="540">
        <v>1151.7267049064733</v>
      </c>
      <c r="H38" s="541">
        <v>0</v>
      </c>
      <c r="I38" s="542">
        <v>32.272141286860659</v>
      </c>
      <c r="J38" s="543">
        <v>85.061432354830302</v>
      </c>
      <c r="K38" s="542">
        <v>42.345377956409202</v>
      </c>
      <c r="L38" s="543">
        <v>141.50698229917566</v>
      </c>
      <c r="N38" s="544"/>
    </row>
    <row r="39" spans="1:14" x14ac:dyDescent="0.2">
      <c r="A39" s="555" t="s">
        <v>509</v>
      </c>
      <c r="B39" s="556">
        <v>464.43280215187116</v>
      </c>
      <c r="C39" s="557">
        <v>3.67</v>
      </c>
      <c r="D39" s="557">
        <v>6.9744646158439263</v>
      </c>
      <c r="E39" s="556">
        <v>716.31432072525172</v>
      </c>
      <c r="F39" s="557">
        <v>229.09898029556649</v>
      </c>
      <c r="G39" s="556">
        <v>1449.2010104493208</v>
      </c>
      <c r="H39" s="557">
        <v>0</v>
      </c>
      <c r="I39" s="558">
        <v>38.039426086596301</v>
      </c>
      <c r="J39" s="559">
        <v>75.265026182917822</v>
      </c>
      <c r="K39" s="558">
        <v>31.983023885884208</v>
      </c>
      <c r="L39" s="559">
        <v>202.3135610331004</v>
      </c>
      <c r="N39" s="544"/>
    </row>
    <row r="40" spans="1:14" x14ac:dyDescent="0.2">
      <c r="A40" s="560" t="s">
        <v>518</v>
      </c>
      <c r="B40" s="546">
        <v>310.21166335081398</v>
      </c>
      <c r="C40" s="547">
        <v>11.173999999999999</v>
      </c>
      <c r="D40" s="547">
        <v>-18.7587414210448</v>
      </c>
      <c r="E40" s="546">
        <v>397.76452708697951</v>
      </c>
      <c r="F40" s="547">
        <v>52.971616503472575</v>
      </c>
      <c r="G40" s="546">
        <v>478.43283454892781</v>
      </c>
      <c r="H40" s="547">
        <v>1.8356250683009116E-3</v>
      </c>
      <c r="I40" s="548">
        <v>18.169118669679197</v>
      </c>
      <c r="J40" s="549">
        <v>85.40081052658428</v>
      </c>
      <c r="K40" s="548">
        <v>13.317330454630818</v>
      </c>
      <c r="L40" s="549">
        <v>120.28041767643811</v>
      </c>
      <c r="N40" s="544"/>
    </row>
    <row r="41" spans="1:14" ht="25.5" x14ac:dyDescent="0.2">
      <c r="A41" s="561" t="s">
        <v>510</v>
      </c>
      <c r="B41" s="540"/>
      <c r="C41" s="541"/>
      <c r="D41" s="541"/>
      <c r="E41" s="540"/>
      <c r="F41" s="541"/>
      <c r="G41" s="540"/>
      <c r="H41" s="541"/>
      <c r="I41" s="542"/>
      <c r="J41" s="543"/>
      <c r="K41" s="542"/>
      <c r="L41" s="543"/>
      <c r="N41" s="544"/>
    </row>
    <row r="42" spans="1:14" x14ac:dyDescent="0.2">
      <c r="A42" s="562" t="s">
        <v>511</v>
      </c>
      <c r="B42" s="540">
        <v>3155.6133830192284</v>
      </c>
      <c r="C42" s="541">
        <v>64.477000000000004</v>
      </c>
      <c r="D42" s="541">
        <v>102.85966242137728</v>
      </c>
      <c r="E42" s="540">
        <v>3564.8113127028855</v>
      </c>
      <c r="F42" s="541">
        <v>479.35148371996132</v>
      </c>
      <c r="G42" s="540">
        <v>2894.0432741770292</v>
      </c>
      <c r="H42" s="541">
        <v>309.18458618554672</v>
      </c>
      <c r="I42" s="542">
        <v>21.619532100316217</v>
      </c>
      <c r="J42" s="543">
        <v>92.175379763659322</v>
      </c>
      <c r="K42" s="542">
        <v>13.446756130172592</v>
      </c>
      <c r="L42" s="543">
        <v>81.183631342965199</v>
      </c>
      <c r="N42" s="544"/>
    </row>
    <row r="43" spans="1:14" x14ac:dyDescent="0.2">
      <c r="A43" s="539" t="s">
        <v>512</v>
      </c>
      <c r="B43" s="540">
        <v>2422.1639183987268</v>
      </c>
      <c r="C43" s="541">
        <v>58.713000000000001</v>
      </c>
      <c r="D43" s="541">
        <v>91.981892551826448</v>
      </c>
      <c r="E43" s="540">
        <v>2769.1339802006464</v>
      </c>
      <c r="F43" s="541">
        <v>385.51670167782868</v>
      </c>
      <c r="G43" s="540">
        <v>2386.7181567705993</v>
      </c>
      <c r="H43" s="541">
        <v>391.98208204522939</v>
      </c>
      <c r="I43" s="542">
        <v>26.239150994562007</v>
      </c>
      <c r="J43" s="543">
        <v>93.214341084636516</v>
      </c>
      <c r="K43" s="542">
        <v>13.921923042881978</v>
      </c>
      <c r="L43" s="543">
        <v>86.190057029947752</v>
      </c>
      <c r="N43" s="544"/>
    </row>
    <row r="44" spans="1:14" x14ac:dyDescent="0.2">
      <c r="A44" s="539" t="s">
        <v>513</v>
      </c>
      <c r="B44" s="540">
        <v>1389.6418411742964</v>
      </c>
      <c r="C44" s="541">
        <v>22.907</v>
      </c>
      <c r="D44" s="541">
        <v>36.31183624619392</v>
      </c>
      <c r="E44" s="540">
        <v>1642.7546738124154</v>
      </c>
      <c r="F44" s="541">
        <v>325.75017132196348</v>
      </c>
      <c r="G44" s="540">
        <v>513.14780488234157</v>
      </c>
      <c r="H44" s="541">
        <v>185.12357921044759</v>
      </c>
      <c r="I44" s="542">
        <v>42.464065285977178</v>
      </c>
      <c r="J44" s="543">
        <v>87.597103615765164</v>
      </c>
      <c r="K44" s="542">
        <v>19.829508113100069</v>
      </c>
      <c r="L44" s="543">
        <v>31.237032106045152</v>
      </c>
    </row>
    <row r="45" spans="1:14" x14ac:dyDescent="0.2">
      <c r="A45" s="563" t="s">
        <v>520</v>
      </c>
      <c r="B45" s="564">
        <v>340.55492953398044</v>
      </c>
      <c r="C45" s="565">
        <v>11.75</v>
      </c>
      <c r="D45" s="565">
        <v>-17.313774684703166</v>
      </c>
      <c r="E45" s="564">
        <v>431.83106919870289</v>
      </c>
      <c r="F45" s="565">
        <v>58.067814908508815</v>
      </c>
      <c r="G45" s="564">
        <v>501.14628944282771</v>
      </c>
      <c r="H45" s="565">
        <v>4.4611504329861829</v>
      </c>
      <c r="I45" s="566">
        <v>19.054497179865866</v>
      </c>
      <c r="J45" s="567">
        <v>85.990180021593332</v>
      </c>
      <c r="K45" s="566">
        <v>13.446882137558628</v>
      </c>
      <c r="L45" s="567">
        <v>116.05146669338654</v>
      </c>
      <c r="N45" s="544"/>
    </row>
    <row r="46" spans="1:14" ht="23.1" customHeight="1" x14ac:dyDescent="0.2">
      <c r="A46" s="1720" t="s">
        <v>2014</v>
      </c>
      <c r="B46" s="1720"/>
      <c r="C46" s="1720"/>
      <c r="D46" s="1720"/>
      <c r="E46" s="1720"/>
      <c r="F46" s="1720"/>
      <c r="G46" s="1720"/>
      <c r="H46" s="1720"/>
      <c r="I46" s="1720"/>
      <c r="J46" s="1720"/>
      <c r="K46" s="1720"/>
      <c r="L46" s="1720"/>
      <c r="N46" s="544"/>
    </row>
    <row r="47" spans="1:14" x14ac:dyDescent="0.2">
      <c r="A47" s="453" t="s">
        <v>516</v>
      </c>
      <c r="B47" s="568"/>
      <c r="C47" s="568"/>
      <c r="D47" s="568"/>
      <c r="E47" s="568"/>
      <c r="F47" s="568"/>
      <c r="G47" s="568"/>
      <c r="H47" s="568"/>
      <c r="I47" s="568"/>
      <c r="J47" s="568"/>
      <c r="K47" s="568"/>
      <c r="L47" s="568"/>
    </row>
    <row r="48" spans="1:14" x14ac:dyDescent="0.2">
      <c r="A48" s="531" t="s">
        <v>514</v>
      </c>
      <c r="B48" s="568"/>
      <c r="C48" s="568"/>
      <c r="D48" s="568"/>
      <c r="E48" s="568"/>
      <c r="F48" s="568"/>
      <c r="G48" s="568"/>
      <c r="H48" s="568"/>
      <c r="I48" s="568"/>
      <c r="J48" s="568"/>
      <c r="K48" s="568"/>
      <c r="L48" s="568"/>
    </row>
    <row r="49" spans="1:12" x14ac:dyDescent="0.2">
      <c r="A49" s="453" t="s">
        <v>447</v>
      </c>
      <c r="B49" s="568"/>
      <c r="C49" s="568"/>
      <c r="D49" s="568"/>
      <c r="E49" s="568"/>
      <c r="F49" s="568"/>
      <c r="G49" s="568"/>
      <c r="H49" s="568"/>
      <c r="I49" s="568"/>
      <c r="J49" s="568"/>
      <c r="K49" s="568"/>
      <c r="L49" s="568"/>
    </row>
    <row r="50" spans="1:12" x14ac:dyDescent="0.2">
      <c r="A50" s="503"/>
    </row>
  </sheetData>
  <mergeCells count="1">
    <mergeCell ref="A46:L46"/>
  </mergeCells>
  <pageMargins left="0.7" right="0.7" top="0.75" bottom="0.75" header="0.3" footer="0.3"/>
  <pageSetup paperSize="9" scale="7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pane xSplit="1" ySplit="5" topLeftCell="B6" activePane="bottomRight" state="frozen"/>
      <selection pane="topRight" activeCell="B1" sqref="B1"/>
      <selection pane="bottomLeft" activeCell="A6" sqref="A6"/>
      <selection pane="bottomRight" activeCell="H11" sqref="H11"/>
    </sheetView>
  </sheetViews>
  <sheetFormatPr baseColWidth="10" defaultColWidth="11.42578125" defaultRowHeight="12.75" x14ac:dyDescent="0.2"/>
  <cols>
    <col min="1" max="1" width="53.5703125" style="66" customWidth="1"/>
    <col min="2" max="2" width="10.140625" style="66" customWidth="1"/>
    <col min="3" max="3" width="10.85546875" style="66" customWidth="1"/>
    <col min="4" max="4" width="10.140625" style="66" customWidth="1"/>
    <col min="5" max="5" width="10.7109375" style="66" customWidth="1"/>
    <col min="6" max="6" width="10.140625" style="66" customWidth="1"/>
    <col min="7" max="7" width="10.7109375" style="66" customWidth="1"/>
    <col min="8" max="8" width="10.140625" style="66" customWidth="1"/>
    <col min="9" max="16384" width="11.42578125" style="66"/>
  </cols>
  <sheetData>
    <row r="1" spans="1:10" ht="18" x14ac:dyDescent="0.2">
      <c r="A1" s="1703" t="s">
        <v>223</v>
      </c>
      <c r="B1" s="1703"/>
      <c r="C1" s="1703"/>
      <c r="D1" s="1703"/>
      <c r="E1" s="1703"/>
      <c r="F1" s="1703"/>
      <c r="G1" s="1703"/>
      <c r="H1" s="1703"/>
    </row>
    <row r="2" spans="1:10" x14ac:dyDescent="0.2">
      <c r="A2" s="129"/>
      <c r="B2" s="129"/>
      <c r="C2" s="129"/>
      <c r="D2" s="67"/>
      <c r="E2" s="67"/>
      <c r="F2" s="67"/>
      <c r="G2" s="67"/>
      <c r="H2" s="67"/>
    </row>
    <row r="3" spans="1:10" ht="18.75" x14ac:dyDescent="0.2">
      <c r="A3" s="209" t="s">
        <v>224</v>
      </c>
      <c r="B3" s="129"/>
      <c r="C3" s="129"/>
      <c r="D3" s="67"/>
      <c r="E3" s="67"/>
      <c r="F3" s="67"/>
      <c r="G3" s="67"/>
      <c r="H3" s="67"/>
    </row>
    <row r="4" spans="1:10" x14ac:dyDescent="0.2">
      <c r="A4" s="69" t="s">
        <v>143</v>
      </c>
      <c r="B4" s="67"/>
      <c r="C4" s="67"/>
      <c r="D4" s="67"/>
      <c r="E4" s="67"/>
      <c r="F4" s="67"/>
      <c r="G4" s="1704" t="s">
        <v>144</v>
      </c>
      <c r="H4" s="1704"/>
    </row>
    <row r="5" spans="1:10" ht="25.5" x14ac:dyDescent="0.2">
      <c r="A5" s="70" t="s">
        <v>145</v>
      </c>
      <c r="B5" s="74">
        <v>2019</v>
      </c>
      <c r="C5" s="73" t="s">
        <v>146</v>
      </c>
      <c r="D5" s="74">
        <v>2020</v>
      </c>
      <c r="E5" s="73" t="s">
        <v>147</v>
      </c>
      <c r="F5" s="74">
        <v>2021</v>
      </c>
      <c r="G5" s="1658" t="s">
        <v>2046</v>
      </c>
      <c r="H5" s="74">
        <v>2022</v>
      </c>
    </row>
    <row r="6" spans="1:10" s="79" customFormat="1" x14ac:dyDescent="0.2">
      <c r="A6" s="75" t="s">
        <v>148</v>
      </c>
      <c r="B6" s="76">
        <v>10.067729519</v>
      </c>
      <c r="C6" s="77">
        <v>-3.6394150171447426E-2</v>
      </c>
      <c r="D6" s="76">
        <v>9.7013230589999999</v>
      </c>
      <c r="E6" s="77">
        <v>6.3638287401145188E-2</v>
      </c>
      <c r="F6" s="76">
        <v>10.318698643999999</v>
      </c>
      <c r="G6" s="77">
        <v>6.3731056254692442E-2</v>
      </c>
      <c r="H6" s="76">
        <v>10.401868711000001</v>
      </c>
      <c r="J6" s="77"/>
    </row>
    <row r="7" spans="1:10" s="79" customFormat="1" x14ac:dyDescent="0.2">
      <c r="A7" s="80" t="s">
        <v>35</v>
      </c>
      <c r="B7" s="81">
        <v>5.2221694269999999</v>
      </c>
      <c r="C7" s="82">
        <v>-3.8708401331230879E-2</v>
      </c>
      <c r="D7" s="81">
        <v>5.0200275970000003</v>
      </c>
      <c r="E7" s="82">
        <v>8.628260654559905E-2</v>
      </c>
      <c r="F7" s="81">
        <v>5.4531686629999996</v>
      </c>
      <c r="G7" s="82">
        <v>7.6734002216249264E-2</v>
      </c>
      <c r="H7" s="81">
        <v>5.3436670150000003</v>
      </c>
    </row>
    <row r="8" spans="1:10" s="79" customFormat="1" x14ac:dyDescent="0.2">
      <c r="A8" s="80" t="s">
        <v>37</v>
      </c>
      <c r="B8" s="81">
        <v>2.5541622930000001</v>
      </c>
      <c r="C8" s="82">
        <v>5.3925406532497888E-3</v>
      </c>
      <c r="D8" s="81">
        <v>2.5679357170000001</v>
      </c>
      <c r="E8" s="82">
        <v>3.0770059965640417E-2</v>
      </c>
      <c r="F8" s="81">
        <v>2.6469512530000001</v>
      </c>
      <c r="G8" s="82">
        <v>6.1791137803516527E-2</v>
      </c>
      <c r="H8" s="81">
        <v>2.8000271309999998</v>
      </c>
    </row>
    <row r="9" spans="1:10" s="79" customFormat="1" x14ac:dyDescent="0.2">
      <c r="A9" s="80" t="s">
        <v>149</v>
      </c>
      <c r="B9" s="81">
        <v>0.45797479800000002</v>
      </c>
      <c r="C9" s="82">
        <v>-0.11999737374194985</v>
      </c>
      <c r="D9" s="81">
        <v>0.40301902499999998</v>
      </c>
      <c r="E9" s="82">
        <v>-7.6510264000564265E-2</v>
      </c>
      <c r="F9" s="81">
        <v>0.37218393300000002</v>
      </c>
      <c r="G9" s="82">
        <v>-6.0918196002043845E-2</v>
      </c>
      <c r="H9" s="81">
        <v>0.32645002499999998</v>
      </c>
    </row>
    <row r="10" spans="1:10" x14ac:dyDescent="0.2">
      <c r="A10" s="80" t="s">
        <v>39</v>
      </c>
      <c r="B10" s="81">
        <v>1.012344919</v>
      </c>
      <c r="C10" s="82">
        <v>-0.12599015474487707</v>
      </c>
      <c r="D10" s="81">
        <v>0.88479942600000006</v>
      </c>
      <c r="E10" s="82">
        <v>0.10035130832012995</v>
      </c>
      <c r="F10" s="81">
        <v>0.97359020600000001</v>
      </c>
      <c r="G10" s="82">
        <v>2.1232376991181967E-2</v>
      </c>
      <c r="H10" s="81">
        <v>0.98940971200000005</v>
      </c>
    </row>
    <row r="11" spans="1:10" s="79" customFormat="1" x14ac:dyDescent="0.2">
      <c r="A11" s="80" t="s">
        <v>150</v>
      </c>
      <c r="B11" s="81">
        <v>0.82107808000000004</v>
      </c>
      <c r="C11" s="82">
        <v>5.4357948515688648E-3</v>
      </c>
      <c r="D11" s="81">
        <v>0.82554129200000004</v>
      </c>
      <c r="E11" s="82">
        <v>5.725127920070161E-2</v>
      </c>
      <c r="F11" s="81">
        <v>0.87280458699999997</v>
      </c>
      <c r="G11" s="82">
        <v>9.2828476926613668E-2</v>
      </c>
      <c r="H11" s="81">
        <v>0.94231482600000005</v>
      </c>
    </row>
    <row r="12" spans="1:10" x14ac:dyDescent="0.2">
      <c r="A12" s="83" t="s">
        <v>151</v>
      </c>
      <c r="B12" s="84">
        <v>13.169701075000001</v>
      </c>
      <c r="C12" s="85">
        <v>-3.624204583550128E-2</v>
      </c>
      <c r="D12" s="84">
        <v>12.692404164999999</v>
      </c>
      <c r="E12" s="85">
        <v>7.1060662052278678E-2</v>
      </c>
      <c r="F12" s="84">
        <v>13.594334807999999</v>
      </c>
      <c r="G12" s="85">
        <v>5.0629179476580743E-2</v>
      </c>
      <c r="H12" s="84">
        <v>13.46716415</v>
      </c>
    </row>
    <row r="13" spans="1:10" x14ac:dyDescent="0.2">
      <c r="A13" s="80" t="s">
        <v>60</v>
      </c>
      <c r="B13" s="81">
        <v>2.1089681869999999</v>
      </c>
      <c r="C13" s="82">
        <v>-4.7561557646198849E-2</v>
      </c>
      <c r="D13" s="81">
        <v>2.0086623750000001</v>
      </c>
      <c r="E13" s="82">
        <v>7.1500660234152136E-2</v>
      </c>
      <c r="F13" s="81">
        <v>2.1522830609999999</v>
      </c>
      <c r="G13" s="82">
        <v>6.4724404337019426E-2</v>
      </c>
      <c r="H13" s="81">
        <v>1.883772628</v>
      </c>
    </row>
    <row r="14" spans="1:10" x14ac:dyDescent="0.2">
      <c r="A14" s="86" t="s">
        <v>152</v>
      </c>
      <c r="B14" s="81">
        <v>0.17813093299999999</v>
      </c>
      <c r="C14" s="82">
        <v>6.6024860488436143E-3</v>
      </c>
      <c r="D14" s="81">
        <v>0.17930704</v>
      </c>
      <c r="E14" s="82">
        <v>3.6797802250263079E-2</v>
      </c>
      <c r="F14" s="81">
        <v>0.18590514499999999</v>
      </c>
      <c r="G14" s="82">
        <v>1.3564121638483861E-2</v>
      </c>
      <c r="H14" s="81">
        <v>0.18842678500000001</v>
      </c>
    </row>
    <row r="15" spans="1:10" s="79" customFormat="1" x14ac:dyDescent="0.2">
      <c r="A15" s="86" t="s">
        <v>153</v>
      </c>
      <c r="B15" s="81">
        <v>1.930837253</v>
      </c>
      <c r="C15" s="82">
        <v>-5.2558504266646211E-2</v>
      </c>
      <c r="D15" s="81">
        <v>1.829355335</v>
      </c>
      <c r="E15" s="82">
        <v>7.4902113536077897E-2</v>
      </c>
      <c r="F15" s="81">
        <v>1.9663779159999999</v>
      </c>
      <c r="G15" s="82">
        <v>7.0731251282768026E-2</v>
      </c>
      <c r="H15" s="81">
        <v>1.6953458429999999</v>
      </c>
    </row>
    <row r="16" spans="1:10" x14ac:dyDescent="0.2">
      <c r="A16" s="80" t="s">
        <v>154</v>
      </c>
      <c r="B16" s="81">
        <v>2.5778220000000001E-2</v>
      </c>
      <c r="C16" s="82">
        <v>0.52929457503272137</v>
      </c>
      <c r="D16" s="81">
        <v>3.9422492000000003E-2</v>
      </c>
      <c r="E16" s="82">
        <v>0.21803017931996793</v>
      </c>
      <c r="F16" s="81">
        <v>4.8017785E-2</v>
      </c>
      <c r="G16" s="82">
        <v>-0.17750489740415976</v>
      </c>
      <c r="H16" s="81">
        <v>3.9494393000000003E-2</v>
      </c>
    </row>
    <row r="17" spans="1:8" x14ac:dyDescent="0.2">
      <c r="A17" s="86" t="s">
        <v>155</v>
      </c>
      <c r="B17" s="81">
        <v>5.1757979999999997E-3</v>
      </c>
      <c r="C17" s="82">
        <v>2.6312790800568338</v>
      </c>
      <c r="D17" s="81">
        <v>1.8794767E-2</v>
      </c>
      <c r="E17" s="82">
        <v>3.2158951478356013E-3</v>
      </c>
      <c r="F17" s="81">
        <v>1.8855209000000001E-2</v>
      </c>
      <c r="G17" s="82">
        <v>-0.67953428678515304</v>
      </c>
      <c r="H17" s="81">
        <v>6.0424479999999997E-3</v>
      </c>
    </row>
    <row r="18" spans="1:8" x14ac:dyDescent="0.2">
      <c r="A18" s="86" t="s">
        <v>156</v>
      </c>
      <c r="B18" s="81">
        <v>1.9025070000000002E-2</v>
      </c>
      <c r="C18" s="82">
        <v>1.1779194504935031E-3</v>
      </c>
      <c r="D18" s="81">
        <v>1.9047479999999999E-2</v>
      </c>
      <c r="E18" s="82">
        <v>0.16946582960055601</v>
      </c>
      <c r="F18" s="81">
        <v>2.2275376999999999E-2</v>
      </c>
      <c r="G18" s="82">
        <v>0.19123784077818295</v>
      </c>
      <c r="H18" s="81">
        <v>2.6535271999999999E-2</v>
      </c>
    </row>
    <row r="19" spans="1:8" x14ac:dyDescent="0.2">
      <c r="A19" s="86" t="s">
        <v>157</v>
      </c>
      <c r="B19" s="81">
        <v>1.577352E-3</v>
      </c>
      <c r="C19" s="82">
        <v>1.8328185465261715E-3</v>
      </c>
      <c r="D19" s="81">
        <v>1.5802430000000001E-3</v>
      </c>
      <c r="E19" s="82">
        <v>3.3583164108304864</v>
      </c>
      <c r="F19" s="81">
        <v>6.8871990000000001E-3</v>
      </c>
      <c r="G19" s="82">
        <v>4.2793884712784003E-3</v>
      </c>
      <c r="H19" s="81">
        <v>6.9166719999999996E-3</v>
      </c>
    </row>
    <row r="20" spans="1:8" x14ac:dyDescent="0.2">
      <c r="A20" s="80" t="s">
        <v>158</v>
      </c>
      <c r="B20" s="81">
        <v>5.1082935190000001</v>
      </c>
      <c r="C20" s="82">
        <v>3.2054422752132439E-3</v>
      </c>
      <c r="D20" s="81">
        <v>5.1246678589999997</v>
      </c>
      <c r="E20" s="82">
        <v>5.5626390791231994E-2</v>
      </c>
      <c r="F20" s="81">
        <v>5.4097346359999996</v>
      </c>
      <c r="G20" s="82">
        <v>4.5457262333481685E-2</v>
      </c>
      <c r="H20" s="81">
        <v>5.4634546190000002</v>
      </c>
    </row>
    <row r="21" spans="1:8" x14ac:dyDescent="0.2">
      <c r="A21" s="80" t="s">
        <v>94</v>
      </c>
      <c r="B21" s="81">
        <v>4.8161389860000003</v>
      </c>
      <c r="C21" s="82">
        <v>-7.5027175721128603E-2</v>
      </c>
      <c r="D21" s="81">
        <v>4.4547976800000004</v>
      </c>
      <c r="E21" s="82">
        <v>8.4420652297726884E-2</v>
      </c>
      <c r="F21" s="81">
        <v>4.8308746060000001</v>
      </c>
      <c r="G21" s="82">
        <v>5.8021464148384716E-2</v>
      </c>
      <c r="H21" s="81">
        <v>4.8973614699999999</v>
      </c>
    </row>
    <row r="22" spans="1:8" x14ac:dyDescent="0.2">
      <c r="A22" s="91" t="s">
        <v>159</v>
      </c>
      <c r="B22" s="92">
        <v>1.1105221620000001</v>
      </c>
      <c r="C22" s="93">
        <v>-4.1123363011282277E-2</v>
      </c>
      <c r="D22" s="92">
        <v>1.064853756</v>
      </c>
      <c r="E22" s="93">
        <v>8.317664421141413E-2</v>
      </c>
      <c r="F22" s="92">
        <v>1.1534247179999999</v>
      </c>
      <c r="G22" s="93">
        <v>3.215715925821927E-2</v>
      </c>
      <c r="H22" s="92">
        <v>1.1830810380000001</v>
      </c>
    </row>
    <row r="23" spans="1:8" s="79" customFormat="1" x14ac:dyDescent="0.2">
      <c r="A23" s="94" t="s">
        <v>160</v>
      </c>
      <c r="B23" s="76">
        <v>3.1019715560000001</v>
      </c>
      <c r="C23" s="77">
        <v>-3.5748377764944328E-2</v>
      </c>
      <c r="D23" s="76">
        <v>2.9910811050000001</v>
      </c>
      <c r="E23" s="77">
        <v>9.5134517925417494E-2</v>
      </c>
      <c r="F23" s="76">
        <v>3.2756361639999998</v>
      </c>
      <c r="G23" s="77">
        <v>8.4782424487843677E-3</v>
      </c>
      <c r="H23" s="76">
        <v>3.0652954389999998</v>
      </c>
    </row>
    <row r="24" spans="1:8" s="79" customFormat="1" x14ac:dyDescent="0.2">
      <c r="A24" s="95" t="s">
        <v>161</v>
      </c>
      <c r="B24" s="84">
        <v>1.7296961259999999</v>
      </c>
      <c r="C24" s="85">
        <v>1.5483216154234425E-2</v>
      </c>
      <c r="D24" s="84">
        <v>1.7564773849999999</v>
      </c>
      <c r="E24" s="85">
        <v>0.12973993969185083</v>
      </c>
      <c r="F24" s="84">
        <v>1.984362655</v>
      </c>
      <c r="G24" s="85">
        <v>-1.8039634513613456E-2</v>
      </c>
      <c r="H24" s="84">
        <v>1.773948592</v>
      </c>
    </row>
    <row r="25" spans="1:8" x14ac:dyDescent="0.2">
      <c r="A25" s="213" t="s">
        <v>162</v>
      </c>
      <c r="B25" s="76">
        <v>5.847910562</v>
      </c>
      <c r="C25" s="77">
        <v>-0.10315532011038309</v>
      </c>
      <c r="D25" s="76">
        <v>5.2446674760000001</v>
      </c>
      <c r="E25" s="77">
        <v>0.13067896337304408</v>
      </c>
      <c r="F25" s="76">
        <v>5.9300351850000004</v>
      </c>
      <c r="G25" s="77">
        <v>0.10271009368046591</v>
      </c>
      <c r="H25" s="76">
        <v>6.2089958359999997</v>
      </c>
    </row>
    <row r="26" spans="1:8" s="79" customFormat="1" x14ac:dyDescent="0.2">
      <c r="A26" s="97" t="s">
        <v>109</v>
      </c>
      <c r="B26" s="81">
        <v>5.0733479360000002</v>
      </c>
      <c r="C26" s="82">
        <v>-0.11335332156489419</v>
      </c>
      <c r="D26" s="81">
        <v>4.4982670960000002</v>
      </c>
      <c r="E26" s="82">
        <v>0.14390744306304759</v>
      </c>
      <c r="F26" s="81">
        <v>5.1456012119999999</v>
      </c>
      <c r="G26" s="82">
        <v>9.0130550914573337E-2</v>
      </c>
      <c r="H26" s="81">
        <v>5.2830291520000001</v>
      </c>
    </row>
    <row r="27" spans="1:8" x14ac:dyDescent="0.2">
      <c r="A27" s="97" t="s">
        <v>163</v>
      </c>
      <c r="B27" s="81">
        <v>0.29633352299999999</v>
      </c>
      <c r="C27" s="82">
        <v>6.778824682619522E-2</v>
      </c>
      <c r="D27" s="81">
        <v>0.31642145300000002</v>
      </c>
      <c r="E27" s="82">
        <v>-0.10996599209725522</v>
      </c>
      <c r="F27" s="81">
        <v>0.28162585400000001</v>
      </c>
      <c r="G27" s="82">
        <v>7.0739315006213888E-2</v>
      </c>
      <c r="H27" s="81">
        <v>0.30154787399999999</v>
      </c>
    </row>
    <row r="28" spans="1:8" x14ac:dyDescent="0.2">
      <c r="A28" s="97" t="s">
        <v>164</v>
      </c>
      <c r="B28" s="81">
        <v>0.47822910299999999</v>
      </c>
      <c r="C28" s="82">
        <v>-0.10089343517013016</v>
      </c>
      <c r="D28" s="81">
        <v>0.42997892599999998</v>
      </c>
      <c r="E28" s="82">
        <v>0.16937851507634116</v>
      </c>
      <c r="F28" s="81">
        <v>0.50280811800000003</v>
      </c>
      <c r="G28" s="82">
        <v>0.24186302218772049</v>
      </c>
      <c r="H28" s="81">
        <v>0.62441880900000002</v>
      </c>
    </row>
    <row r="29" spans="1:8" s="79" customFormat="1" x14ac:dyDescent="0.2">
      <c r="A29" s="95" t="s">
        <v>165</v>
      </c>
      <c r="B29" s="84">
        <v>2.6855775469999998</v>
      </c>
      <c r="C29" s="85">
        <v>-5.356287296961082E-2</v>
      </c>
      <c r="D29" s="84">
        <v>2.5417302980000001</v>
      </c>
      <c r="E29" s="85">
        <v>0.10959444997732004</v>
      </c>
      <c r="F29" s="84">
        <v>2.8202898319999998</v>
      </c>
      <c r="G29" s="85">
        <v>4.3513515450228635E-2</v>
      </c>
      <c r="H29" s="84">
        <v>2.9233860260000002</v>
      </c>
    </row>
    <row r="30" spans="1:8" x14ac:dyDescent="0.2">
      <c r="A30" s="97" t="s">
        <v>124</v>
      </c>
      <c r="B30" s="81">
        <v>0.19293084299999999</v>
      </c>
      <c r="C30" s="82">
        <v>0.12696867757945784</v>
      </c>
      <c r="D30" s="81">
        <v>0.217427017</v>
      </c>
      <c r="E30" s="82">
        <v>0.17793853097842027</v>
      </c>
      <c r="F30" s="81">
        <v>0.25611566099999999</v>
      </c>
      <c r="G30" s="82">
        <v>-0.1195444194254095</v>
      </c>
      <c r="H30" s="81">
        <v>0.22549846300000001</v>
      </c>
    </row>
    <row r="31" spans="1:8" x14ac:dyDescent="0.2">
      <c r="A31" s="97" t="s">
        <v>166</v>
      </c>
      <c r="B31" s="81">
        <v>1.7984427540000001</v>
      </c>
      <c r="C31" s="82">
        <v>-1.0913016250502228E-2</v>
      </c>
      <c r="D31" s="81">
        <v>1.7788163189999999</v>
      </c>
      <c r="E31" s="82">
        <v>0.11381867921799738</v>
      </c>
      <c r="F31" s="81">
        <v>1.9812788429999999</v>
      </c>
      <c r="G31" s="82">
        <v>7.685750887465348E-2</v>
      </c>
      <c r="H31" s="81">
        <v>2.1165735539999999</v>
      </c>
    </row>
    <row r="32" spans="1:8" x14ac:dyDescent="0.2">
      <c r="A32" s="98" t="s">
        <v>167</v>
      </c>
      <c r="B32" s="92">
        <v>0.69420395000000001</v>
      </c>
      <c r="C32" s="82">
        <v>-0.21422665486129833</v>
      </c>
      <c r="D32" s="92">
        <v>0.54548695999999997</v>
      </c>
      <c r="E32" s="82">
        <v>6.8577928975607438E-2</v>
      </c>
      <c r="F32" s="92">
        <v>0.58289532600000005</v>
      </c>
      <c r="G32" s="82">
        <v>2.5099965540735791E-3</v>
      </c>
      <c r="H32" s="92">
        <v>0.58131400799999999</v>
      </c>
    </row>
    <row r="33" spans="1:11" s="79" customFormat="1" x14ac:dyDescent="0.2">
      <c r="A33" s="96" t="s">
        <v>168</v>
      </c>
      <c r="B33" s="76">
        <v>15.915640080999999</v>
      </c>
      <c r="C33" s="77">
        <v>-6.0924319792677539E-2</v>
      </c>
      <c r="D33" s="76">
        <v>14.945990535</v>
      </c>
      <c r="E33" s="77">
        <v>8.7163396226518586E-2</v>
      </c>
      <c r="F33" s="76">
        <v>16.248733829999999</v>
      </c>
      <c r="G33" s="77">
        <v>7.7974246505281286E-2</v>
      </c>
      <c r="H33" s="76">
        <v>16.610864546999998</v>
      </c>
    </row>
    <row r="34" spans="1:11" x14ac:dyDescent="0.2">
      <c r="A34" s="95" t="s">
        <v>169</v>
      </c>
      <c r="B34" s="84">
        <v>15.855278623</v>
      </c>
      <c r="C34" s="85">
        <v>-3.9175859016375436E-2</v>
      </c>
      <c r="D34" s="84">
        <v>15.234134463</v>
      </c>
      <c r="E34" s="85">
        <v>7.7489809471428917E-2</v>
      </c>
      <c r="F34" s="84">
        <v>16.41462464</v>
      </c>
      <c r="G34" s="85">
        <v>4.9352941756538371E-2</v>
      </c>
      <c r="H34" s="84">
        <v>16.390550177000001</v>
      </c>
    </row>
    <row r="35" spans="1:11" s="79" customFormat="1" ht="15" customHeight="1" x14ac:dyDescent="0.2">
      <c r="A35" s="99" t="s">
        <v>170</v>
      </c>
      <c r="B35" s="100">
        <v>-6.0361457E-2</v>
      </c>
      <c r="C35" s="101"/>
      <c r="D35" s="100">
        <v>0.28814392700000002</v>
      </c>
      <c r="E35" s="101"/>
      <c r="F35" s="100">
        <v>0.16589081</v>
      </c>
      <c r="G35" s="101"/>
      <c r="H35" s="100">
        <v>-0.22031437000000001</v>
      </c>
    </row>
    <row r="36" spans="1:11" s="79" customFormat="1" ht="15" customHeight="1" x14ac:dyDescent="0.2">
      <c r="A36" s="102" t="s">
        <v>171</v>
      </c>
      <c r="B36" s="103">
        <v>1.37227543</v>
      </c>
      <c r="C36" s="104">
        <v>-0.10032367190309599</v>
      </c>
      <c r="D36" s="103">
        <v>1.23460372</v>
      </c>
      <c r="E36" s="104">
        <v>4.5901196539404499E-2</v>
      </c>
      <c r="F36" s="103">
        <v>1.291273508</v>
      </c>
      <c r="G36" s="104">
        <v>4.7331467033060459E-2</v>
      </c>
      <c r="H36" s="103">
        <v>1.2913468459999999</v>
      </c>
    </row>
    <row r="37" spans="1:11" ht="15" customHeight="1" x14ac:dyDescent="0.2">
      <c r="A37" s="97" t="s">
        <v>172</v>
      </c>
      <c r="B37" s="81">
        <v>1.294340912</v>
      </c>
      <c r="C37" s="82">
        <v>4.773338030745955E-2</v>
      </c>
      <c r="D37" s="81">
        <v>1.356124179</v>
      </c>
      <c r="E37" s="82">
        <v>0.21717151169531657</v>
      </c>
      <c r="F37" s="81">
        <v>1.6506357169999999</v>
      </c>
      <c r="G37" s="82">
        <v>8.3277637917736014E-2</v>
      </c>
      <c r="H37" s="81">
        <v>1.758490396</v>
      </c>
    </row>
    <row r="38" spans="1:11" ht="15" customHeight="1" x14ac:dyDescent="0.2">
      <c r="A38" s="97" t="s">
        <v>173</v>
      </c>
      <c r="B38" s="105">
        <v>-7.7934517999999994E-2</v>
      </c>
      <c r="C38" s="82"/>
      <c r="D38" s="105">
        <v>0.121520459</v>
      </c>
      <c r="E38" s="82"/>
      <c r="F38" s="105">
        <v>0.35936220800000002</v>
      </c>
      <c r="G38" s="82"/>
      <c r="H38" s="105">
        <v>0.46714354899999999</v>
      </c>
    </row>
    <row r="39" spans="1:11" ht="15" customHeight="1" x14ac:dyDescent="0.2">
      <c r="A39" s="96" t="s">
        <v>174</v>
      </c>
      <c r="B39" s="76">
        <v>17.287915512000001</v>
      </c>
      <c r="C39" s="77">
        <v>-6.4051750844766664E-2</v>
      </c>
      <c r="D39" s="76">
        <v>16.180594254999999</v>
      </c>
      <c r="E39" s="77">
        <v>8.4015028223078048E-2</v>
      </c>
      <c r="F39" s="76">
        <v>17.540007337999999</v>
      </c>
      <c r="G39" s="77">
        <v>7.5704000078717471E-2</v>
      </c>
      <c r="H39" s="76">
        <v>17.902211393999998</v>
      </c>
    </row>
    <row r="40" spans="1:11" ht="15" customHeight="1" x14ac:dyDescent="0.2">
      <c r="A40" s="95" t="s">
        <v>175</v>
      </c>
      <c r="B40" s="84">
        <v>17.149619534999999</v>
      </c>
      <c r="C40" s="85">
        <v>-3.2616519092940943E-2</v>
      </c>
      <c r="D40" s="84">
        <v>16.590258641999998</v>
      </c>
      <c r="E40" s="85">
        <v>8.8907698597650242E-2</v>
      </c>
      <c r="F40" s="84">
        <v>18.065260357</v>
      </c>
      <c r="G40" s="85">
        <v>5.2546713670743372E-2</v>
      </c>
      <c r="H40" s="84">
        <v>18.149040573000001</v>
      </c>
    </row>
    <row r="41" spans="1:11" ht="15" customHeight="1" x14ac:dyDescent="0.2">
      <c r="A41" s="127" t="s">
        <v>176</v>
      </c>
      <c r="B41" s="107">
        <v>-0.13829597599999999</v>
      </c>
      <c r="C41" s="108"/>
      <c r="D41" s="107">
        <v>0.40966438599999999</v>
      </c>
      <c r="E41" s="108"/>
      <c r="F41" s="107">
        <v>0.52525301899999999</v>
      </c>
      <c r="G41" s="108"/>
      <c r="H41" s="107">
        <v>0.24682917900000001</v>
      </c>
    </row>
    <row r="42" spans="1:11" ht="20.25" customHeight="1" x14ac:dyDescent="0.2">
      <c r="A42" s="109" t="s">
        <v>198</v>
      </c>
      <c r="B42" s="110">
        <v>14.411685404</v>
      </c>
      <c r="C42" s="111">
        <v>-5.9012135372032981E-2</v>
      </c>
      <c r="D42" s="110">
        <v>13.561221074000001</v>
      </c>
      <c r="E42" s="111">
        <v>2.5484239517530538E-2</v>
      </c>
      <c r="F42" s="110">
        <v>13.90681848</v>
      </c>
      <c r="G42" s="111">
        <v>2.5081858666029078E-2</v>
      </c>
      <c r="H42" s="110">
        <v>13.456693372</v>
      </c>
    </row>
    <row r="43" spans="1:11" ht="15" customHeight="1" x14ac:dyDescent="0.2">
      <c r="A43" s="94" t="s">
        <v>177</v>
      </c>
      <c r="B43" s="148"/>
      <c r="C43" s="147"/>
      <c r="D43" s="148"/>
      <c r="E43" s="147"/>
      <c r="F43" s="148"/>
      <c r="G43" s="147"/>
      <c r="H43" s="148"/>
    </row>
    <row r="44" spans="1:11" ht="15" customHeight="1" x14ac:dyDescent="0.2">
      <c r="A44" s="97" t="s">
        <v>178</v>
      </c>
      <c r="B44" s="151">
        <v>0.23553849387579967</v>
      </c>
      <c r="C44" s="150">
        <v>1.2065045306358657E-2</v>
      </c>
      <c r="D44" s="151">
        <v>0.23565914432886326</v>
      </c>
      <c r="E44" s="150">
        <v>0.52968281599378997</v>
      </c>
      <c r="F44" s="151">
        <v>0.24095597248880116</v>
      </c>
      <c r="G44" s="150">
        <v>-0.95134247196785315</v>
      </c>
      <c r="H44" s="151">
        <v>0.22761254001645176</v>
      </c>
    </row>
    <row r="45" spans="1:11" ht="15" customHeight="1" x14ac:dyDescent="0.2">
      <c r="A45" s="97" t="s">
        <v>179</v>
      </c>
      <c r="B45" s="151">
        <v>0.13133905744326091</v>
      </c>
      <c r="C45" s="150">
        <v>0.70490179887823523</v>
      </c>
      <c r="D45" s="151">
        <v>0.13838807543204326</v>
      </c>
      <c r="E45" s="150">
        <v>0.75817482501159827</v>
      </c>
      <c r="F45" s="151">
        <v>0.14596982368215924</v>
      </c>
      <c r="G45" s="150">
        <v>-0.92115022823580639</v>
      </c>
      <c r="H45" s="151">
        <v>0.13172398971612742</v>
      </c>
    </row>
    <row r="46" spans="1:11" ht="15" customHeight="1" x14ac:dyDescent="0.2">
      <c r="A46" s="97" t="s">
        <v>180</v>
      </c>
      <c r="B46" s="151">
        <v>1.0943061897857085</v>
      </c>
      <c r="C46" s="150">
        <v>-2.5854468763791383</v>
      </c>
      <c r="D46" s="151">
        <v>1.0684517210219173</v>
      </c>
      <c r="E46" s="150">
        <v>-4.5465405294566441</v>
      </c>
      <c r="F46" s="151">
        <v>1.0229863157273507</v>
      </c>
      <c r="G46" s="150">
        <v>-2.4902847946265294</v>
      </c>
      <c r="H46" s="151">
        <v>0.99922249570263089</v>
      </c>
      <c r="I46" s="170"/>
      <c r="J46" s="170"/>
      <c r="K46" s="170"/>
    </row>
    <row r="47" spans="1:11" ht="15" customHeight="1" x14ac:dyDescent="0.2">
      <c r="A47" s="115" t="s">
        <v>190</v>
      </c>
      <c r="B47" s="153">
        <v>4.6459760006903172</v>
      </c>
      <c r="C47" s="152">
        <v>-0.11208989130646607</v>
      </c>
      <c r="D47" s="153">
        <v>4.5338861093838512</v>
      </c>
      <c r="E47" s="152">
        <v>-0.28835401005024508</v>
      </c>
      <c r="F47" s="153">
        <v>4.2455320993336061</v>
      </c>
      <c r="G47" s="152">
        <v>7.1106639807918093E-2</v>
      </c>
      <c r="H47" s="153">
        <v>4.3900151355035506</v>
      </c>
      <c r="I47" s="170"/>
      <c r="J47" s="170"/>
      <c r="K47" s="170"/>
    </row>
    <row r="48" spans="1:11" ht="24" customHeight="1" x14ac:dyDescent="0.2">
      <c r="A48" s="1708" t="s">
        <v>225</v>
      </c>
      <c r="B48" s="1708"/>
      <c r="C48" s="1708"/>
      <c r="D48" s="1708"/>
      <c r="E48" s="1708"/>
      <c r="F48" s="1708"/>
      <c r="G48" s="1708"/>
      <c r="H48" s="1708"/>
      <c r="I48" s="170"/>
      <c r="J48" s="170"/>
      <c r="K48" s="170"/>
    </row>
    <row r="49" spans="1:11" ht="23.45" customHeight="1" x14ac:dyDescent="0.2">
      <c r="A49" s="1705" t="s">
        <v>200</v>
      </c>
      <c r="B49" s="1705"/>
      <c r="C49" s="1705"/>
      <c r="D49" s="1705"/>
      <c r="E49" s="1705"/>
      <c r="F49" s="1705"/>
      <c r="G49" s="1705"/>
      <c r="H49" s="1705"/>
      <c r="I49" s="170"/>
      <c r="J49" s="170"/>
      <c r="K49" s="170"/>
    </row>
    <row r="50" spans="1:11" ht="12.75" customHeight="1" x14ac:dyDescent="0.2">
      <c r="A50" s="1721" t="s">
        <v>2047</v>
      </c>
      <c r="B50" s="1721"/>
      <c r="C50" s="1721"/>
      <c r="D50" s="1721"/>
      <c r="E50" s="1721"/>
      <c r="F50" s="1721"/>
      <c r="G50" s="1721"/>
      <c r="H50" s="1721"/>
      <c r="I50" s="170"/>
      <c r="J50" s="170"/>
      <c r="K50" s="170"/>
    </row>
    <row r="51" spans="1:11" ht="12" customHeight="1" x14ac:dyDescent="0.2">
      <c r="A51" s="120" t="s">
        <v>226</v>
      </c>
      <c r="B51" s="214"/>
      <c r="C51" s="214"/>
      <c r="D51" s="214"/>
      <c r="E51" s="214"/>
      <c r="F51" s="214"/>
      <c r="G51" s="214"/>
      <c r="H51" s="214"/>
      <c r="I51" s="170"/>
      <c r="J51" s="170"/>
      <c r="K51" s="170"/>
    </row>
    <row r="52" spans="1:11" ht="12.75" customHeight="1" x14ac:dyDescent="0.2">
      <c r="A52" s="215"/>
      <c r="B52" s="216"/>
      <c r="C52" s="216"/>
      <c r="D52" s="216"/>
      <c r="E52" s="216"/>
      <c r="F52" s="216"/>
      <c r="G52" s="216"/>
      <c r="H52" s="216"/>
      <c r="I52" s="217"/>
      <c r="J52" s="217"/>
      <c r="K52" s="218"/>
    </row>
    <row r="53" spans="1:11" ht="13.5" customHeight="1" x14ac:dyDescent="0.2">
      <c r="C53" s="170"/>
      <c r="D53" s="170"/>
      <c r="E53" s="170"/>
      <c r="F53" s="170"/>
      <c r="G53" s="170"/>
      <c r="H53" s="170"/>
      <c r="I53" s="170"/>
      <c r="J53" s="170"/>
      <c r="K53" s="170"/>
    </row>
  </sheetData>
  <mergeCells count="5">
    <mergeCell ref="A1:H1"/>
    <mergeCell ref="G4:H4"/>
    <mergeCell ref="A48:H48"/>
    <mergeCell ref="A49:H49"/>
    <mergeCell ref="A50:H50"/>
  </mergeCells>
  <pageMargins left="0.7" right="0.7" top="0.75" bottom="0.75" header="0.3" footer="0.3"/>
  <pageSetup paperSize="9" scale="6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workbookViewId="0">
      <pane xSplit="1" ySplit="3" topLeftCell="E76" activePane="bottomRight" state="frozen"/>
      <selection pane="topRight" activeCell="B1" sqref="B1"/>
      <selection pane="bottomLeft" activeCell="A4" sqref="A4"/>
      <selection pane="bottomRight" activeCell="K96" sqref="K96"/>
    </sheetView>
  </sheetViews>
  <sheetFormatPr baseColWidth="10" defaultRowHeight="15" x14ac:dyDescent="0.25"/>
  <cols>
    <col min="1" max="1" width="53.5703125" customWidth="1"/>
    <col min="2" max="8" width="9.140625" customWidth="1"/>
    <col min="9" max="10" width="8.5703125" customWidth="1"/>
    <col min="11" max="11" width="11.28515625" customWidth="1"/>
    <col min="12" max="12" width="10.140625" customWidth="1"/>
    <col min="13" max="17" width="7.7109375" customWidth="1"/>
    <col min="18" max="19" width="8.42578125" customWidth="1"/>
  </cols>
  <sheetData>
    <row r="1" spans="1:21" ht="18.75" x14ac:dyDescent="0.25">
      <c r="A1" s="209" t="s">
        <v>567</v>
      </c>
      <c r="L1" s="589" t="s">
        <v>522</v>
      </c>
    </row>
    <row r="2" spans="1:21" ht="15.75" x14ac:dyDescent="0.25">
      <c r="A2" s="221"/>
      <c r="B2" s="589" t="s">
        <v>521</v>
      </c>
      <c r="L2" s="589"/>
    </row>
    <row r="3" spans="1:21" ht="30" customHeight="1" x14ac:dyDescent="0.25">
      <c r="A3" s="222" t="s">
        <v>145</v>
      </c>
      <c r="B3" s="590" t="s">
        <v>523</v>
      </c>
      <c r="C3" s="590" t="s">
        <v>524</v>
      </c>
      <c r="D3" s="590" t="s">
        <v>525</v>
      </c>
      <c r="E3" s="590" t="s">
        <v>537</v>
      </c>
      <c r="F3" s="590" t="s">
        <v>526</v>
      </c>
      <c r="G3" s="590" t="s">
        <v>527</v>
      </c>
      <c r="H3" s="590" t="s">
        <v>188</v>
      </c>
      <c r="I3" s="590" t="s">
        <v>146</v>
      </c>
      <c r="J3" s="590" t="s">
        <v>147</v>
      </c>
      <c r="K3" s="623" t="s">
        <v>2035</v>
      </c>
      <c r="M3" s="591">
        <v>2014</v>
      </c>
      <c r="N3" s="591">
        <v>2015</v>
      </c>
      <c r="O3" s="591">
        <v>2016</v>
      </c>
      <c r="P3" s="591">
        <v>2017</v>
      </c>
      <c r="Q3" s="591">
        <v>2018</v>
      </c>
      <c r="R3" s="591">
        <v>2019</v>
      </c>
      <c r="S3" s="591">
        <v>2020</v>
      </c>
      <c r="T3" s="591">
        <v>2021</v>
      </c>
      <c r="U3" s="591">
        <v>2022</v>
      </c>
    </row>
    <row r="4" spans="1:21" s="264" customFormat="1" x14ac:dyDescent="0.25">
      <c r="A4" s="223" t="s">
        <v>148</v>
      </c>
      <c r="B4" s="592">
        <v>1.3641523095922592E-2</v>
      </c>
      <c r="C4" s="592">
        <v>2.641390181993053E-3</v>
      </c>
      <c r="D4" s="592">
        <v>1.1545605688614735E-2</v>
      </c>
      <c r="E4" s="592">
        <v>-1.9003237320163846E-2</v>
      </c>
      <c r="F4" s="592">
        <v>-2.7407115662267501E-2</v>
      </c>
      <c r="G4" s="592">
        <v>9.8036636641671837E-3</v>
      </c>
      <c r="H4" s="592">
        <v>2.6641495483296529E-2</v>
      </c>
      <c r="I4" s="592">
        <v>-3.6394150171447426E-2</v>
      </c>
      <c r="J4" s="592">
        <v>6.3638287401145188E-2</v>
      </c>
      <c r="K4" s="592">
        <v>8.0601314050741113E-3</v>
      </c>
      <c r="M4" s="593">
        <v>100</v>
      </c>
      <c r="N4" s="593">
        <v>101.15456056886147</v>
      </c>
      <c r="O4" s="593">
        <v>99.232296448354504</v>
      </c>
      <c r="P4" s="593">
        <v>96.512625422162031</v>
      </c>
      <c r="Q4" s="593">
        <v>97.458802741146656</v>
      </c>
      <c r="R4" s="593">
        <v>100.0552509941824</v>
      </c>
      <c r="S4" s="593">
        <v>96.413825164058267</v>
      </c>
      <c r="T4" s="457">
        <v>102.54943587929237</v>
      </c>
      <c r="U4" s="457">
        <v>109.08501974620253</v>
      </c>
    </row>
    <row r="5" spans="1:21" x14ac:dyDescent="0.25">
      <c r="A5" s="204" t="s">
        <v>35</v>
      </c>
      <c r="B5" s="594">
        <v>1.3261581404073075E-2</v>
      </c>
      <c r="C5" s="594">
        <v>-4.4821912460857316E-4</v>
      </c>
      <c r="D5" s="594">
        <v>1.0068147338590183E-2</v>
      </c>
      <c r="E5" s="594">
        <v>-2.8721743486322615E-2</v>
      </c>
      <c r="F5" s="594">
        <v>-1.7060841949742223E-2</v>
      </c>
      <c r="G5" s="594">
        <v>3.2000349064659428E-2</v>
      </c>
      <c r="H5" s="594">
        <v>3.6814843641706174E-2</v>
      </c>
      <c r="I5" s="594">
        <v>-3.8708401331230879E-2</v>
      </c>
      <c r="J5" s="594">
        <v>8.628260654559905E-2</v>
      </c>
      <c r="K5" s="594">
        <v>-2.0080370655500501E-2</v>
      </c>
      <c r="M5" s="457">
        <v>100</v>
      </c>
      <c r="N5" s="457">
        <v>101.00681473385902</v>
      </c>
      <c r="O5" s="457">
        <v>98.10572291070261</v>
      </c>
      <c r="P5" s="457">
        <v>96.43195667775791</v>
      </c>
      <c r="Q5" s="457">
        <v>99.517812952434284</v>
      </c>
      <c r="R5" s="457">
        <v>103.18154567584271</v>
      </c>
      <c r="S5" s="457">
        <v>99.187552995845465</v>
      </c>
      <c r="T5" s="457">
        <v>107.74571360520676</v>
      </c>
      <c r="U5" s="457">
        <v>116.01347343178006</v>
      </c>
    </row>
    <row r="6" spans="1:21" x14ac:dyDescent="0.25">
      <c r="A6" s="204" t="s">
        <v>37</v>
      </c>
      <c r="B6" s="594">
        <v>2.7212175201968281E-2</v>
      </c>
      <c r="C6" s="594">
        <v>2.3721156531154364E-2</v>
      </c>
      <c r="D6" s="594">
        <v>3.5721639083902579E-2</v>
      </c>
      <c r="E6" s="594">
        <v>2.8471776686706196E-2</v>
      </c>
      <c r="F6" s="594">
        <v>8.449903197635944E-4</v>
      </c>
      <c r="G6" s="594">
        <v>1.2793504873098493E-2</v>
      </c>
      <c r="H6" s="594">
        <v>1.3384477240661496E-2</v>
      </c>
      <c r="I6" s="594">
        <v>5.3925406532497888E-3</v>
      </c>
      <c r="J6" s="594">
        <v>3.0770059965640417E-2</v>
      </c>
      <c r="K6" s="594">
        <v>5.7831015144879316E-2</v>
      </c>
      <c r="M6" s="457">
        <v>100</v>
      </c>
      <c r="N6" s="457">
        <v>103.57216390839025</v>
      </c>
      <c r="O6" s="457">
        <v>106.52104743014887</v>
      </c>
      <c r="P6" s="457">
        <v>106.61105668407842</v>
      </c>
      <c r="Q6" s="457">
        <v>107.97498575729236</v>
      </c>
      <c r="R6" s="457">
        <v>109.42017449672159</v>
      </c>
      <c r="S6" s="457">
        <v>110.01022723598085</v>
      </c>
      <c r="T6" s="457">
        <v>113.39524852486571</v>
      </c>
      <c r="U6" s="457">
        <v>120.40206995272969</v>
      </c>
    </row>
    <row r="7" spans="1:21" x14ac:dyDescent="0.25">
      <c r="A7" s="204" t="s">
        <v>149</v>
      </c>
      <c r="B7" s="594">
        <v>-1.1472933852614275E-3</v>
      </c>
      <c r="C7" s="594">
        <v>-2.1812199149007894E-2</v>
      </c>
      <c r="D7" s="594">
        <v>6.0173119557790367E-2</v>
      </c>
      <c r="E7" s="594">
        <v>-2.2175614944352606E-2</v>
      </c>
      <c r="F7" s="594">
        <v>-0.18059060501995416</v>
      </c>
      <c r="G7" s="594">
        <v>-2.9908941065615369E-2</v>
      </c>
      <c r="H7" s="594">
        <v>-8.7458461931725129E-2</v>
      </c>
      <c r="I7" s="594">
        <v>-0.11999737374194985</v>
      </c>
      <c r="J7" s="594">
        <v>-7.6510264000564265E-2</v>
      </c>
      <c r="K7" s="594">
        <v>-0.12287985575132288</v>
      </c>
      <c r="M7" s="457">
        <v>100</v>
      </c>
      <c r="N7" s="457">
        <v>106.01731195577904</v>
      </c>
      <c r="O7" s="457">
        <v>103.66631286841238</v>
      </c>
      <c r="P7" s="457">
        <v>84.945150707317922</v>
      </c>
      <c r="Q7" s="457">
        <v>82.404531201002939</v>
      </c>
      <c r="R7" s="457">
        <v>75.197557645958369</v>
      </c>
      <c r="S7" s="457">
        <v>66.174048216634489</v>
      </c>
      <c r="T7" s="457">
        <v>61.111054317593712</v>
      </c>
      <c r="U7" s="457">
        <v>57.388279132782991</v>
      </c>
    </row>
    <row r="8" spans="1:21" x14ac:dyDescent="0.25">
      <c r="A8" s="204" t="s">
        <v>39</v>
      </c>
      <c r="B8" s="594">
        <v>5.4741307963945829E-4</v>
      </c>
      <c r="C8" s="594">
        <v>-3.4849270735952453E-2</v>
      </c>
      <c r="D8" s="594">
        <v>-2.735676091405792E-2</v>
      </c>
      <c r="E8" s="594">
        <v>-6.6318322156140974E-2</v>
      </c>
      <c r="F8" s="594">
        <v>-0.10570781240151383</v>
      </c>
      <c r="G8" s="594">
        <v>-1.4780269147318559E-2</v>
      </c>
      <c r="H8" s="594">
        <v>3.5252254132358329E-2</v>
      </c>
      <c r="I8" s="594">
        <v>-0.12599015474487707</v>
      </c>
      <c r="J8" s="594">
        <v>0.10035130832012995</v>
      </c>
      <c r="K8" s="594">
        <v>1.6248628943171584E-2</v>
      </c>
      <c r="M8" s="457">
        <v>100</v>
      </c>
      <c r="N8" s="457">
        <v>97.264323908594207</v>
      </c>
      <c r="O8" s="457">
        <v>90.813917141324808</v>
      </c>
      <c r="P8" s="457">
        <v>81.214176624703029</v>
      </c>
      <c r="Q8" s="457">
        <v>80.013809235612044</v>
      </c>
      <c r="R8" s="457">
        <v>82.834476372883884</v>
      </c>
      <c r="S8" s="457">
        <v>72.398147876453379</v>
      </c>
      <c r="T8" s="457">
        <v>79.663396735809712</v>
      </c>
      <c r="U8" s="457">
        <v>81.354840007702521</v>
      </c>
    </row>
    <row r="9" spans="1:21" x14ac:dyDescent="0.25">
      <c r="A9" s="204" t="s">
        <v>150</v>
      </c>
      <c r="B9" s="594">
        <v>1.0577181947837744E-2</v>
      </c>
      <c r="C9" s="594">
        <v>4.0335973265972047E-2</v>
      </c>
      <c r="D9" s="594">
        <v>-2.5586714799911481E-2</v>
      </c>
      <c r="E9" s="594">
        <v>-2.7360434226612718E-2</v>
      </c>
      <c r="F9" s="594">
        <v>5.08769553639421E-2</v>
      </c>
      <c r="G9" s="594">
        <v>-7.5301877729426647E-2</v>
      </c>
      <c r="H9" s="594">
        <v>6.6944563225129761E-2</v>
      </c>
      <c r="I9" s="594">
        <v>5.4357948515688648E-3</v>
      </c>
      <c r="J9" s="594">
        <v>5.725127920070161E-2</v>
      </c>
      <c r="K9" s="594">
        <v>7.964009359634594E-2</v>
      </c>
      <c r="M9" s="457">
        <v>100</v>
      </c>
      <c r="N9" s="457">
        <v>97.441328520008852</v>
      </c>
      <c r="O9" s="457">
        <v>94.775291460083395</v>
      </c>
      <c r="P9" s="457">
        <v>99.597169733302664</v>
      </c>
      <c r="Q9" s="457">
        <v>92.097315835848548</v>
      </c>
      <c r="R9" s="457">
        <v>98.26273041868626</v>
      </c>
      <c r="S9" s="457">
        <v>98.796866462797254</v>
      </c>
      <c r="T9" s="457">
        <v>104.4531134488133</v>
      </c>
      <c r="U9" s="457">
        <v>114.14933688050942</v>
      </c>
    </row>
    <row r="10" spans="1:21" s="264" customFormat="1" x14ac:dyDescent="0.25">
      <c r="A10" s="224" t="s">
        <v>151</v>
      </c>
      <c r="B10" s="592">
        <v>1.1852328696316583E-2</v>
      </c>
      <c r="C10" s="592">
        <v>-3.230437906870387E-3</v>
      </c>
      <c r="D10" s="592">
        <v>1.2385998404973231E-2</v>
      </c>
      <c r="E10" s="592">
        <v>2.1627581144682662E-2</v>
      </c>
      <c r="F10" s="592">
        <v>-4.2757259590778918E-2</v>
      </c>
      <c r="G10" s="592">
        <v>-2.2012773532120722E-4</v>
      </c>
      <c r="H10" s="592">
        <v>2.707070308660664E-2</v>
      </c>
      <c r="I10" s="592">
        <v>-3.624204583550128E-2</v>
      </c>
      <c r="J10" s="592">
        <v>7.1060662052278678E-2</v>
      </c>
      <c r="K10" s="592">
        <v>-9.3546804456487997E-3</v>
      </c>
      <c r="M10" s="593">
        <v>100</v>
      </c>
      <c r="N10" s="593">
        <v>101.23859984049733</v>
      </c>
      <c r="O10" s="593">
        <v>103.42814587352174</v>
      </c>
      <c r="P10" s="593">
        <v>99.005841791414625</v>
      </c>
      <c r="Q10" s="593">
        <v>98.984047859677517</v>
      </c>
      <c r="R10" s="593">
        <v>101.6636156295973</v>
      </c>
      <c r="S10" s="593">
        <v>97.979118212146659</v>
      </c>
      <c r="T10" s="457">
        <v>104.94157921960027</v>
      </c>
      <c r="U10" s="457">
        <v>110.25468526846522</v>
      </c>
    </row>
    <row r="11" spans="1:21" x14ac:dyDescent="0.25">
      <c r="A11" s="204" t="s">
        <v>60</v>
      </c>
      <c r="B11" s="594">
        <v>3.4061782271417318E-3</v>
      </c>
      <c r="C11" s="594">
        <v>-4.6271614167284647E-2</v>
      </c>
      <c r="D11" s="594">
        <v>-1.5777731574140974E-2</v>
      </c>
      <c r="E11" s="594">
        <v>2.8591477941719567E-4</v>
      </c>
      <c r="F11" s="594">
        <v>-1.441231861418224E-2</v>
      </c>
      <c r="G11" s="594">
        <v>-2.1569412052326875E-3</v>
      </c>
      <c r="H11" s="594">
        <v>6.3419863864108805E-2</v>
      </c>
      <c r="I11" s="594">
        <v>-4.7561557646198849E-2</v>
      </c>
      <c r="J11" s="594">
        <v>7.1500660234152136E-2</v>
      </c>
      <c r="K11" s="594">
        <v>-0.12475609638224994</v>
      </c>
      <c r="M11" s="457">
        <v>100</v>
      </c>
      <c r="N11" s="457">
        <v>98.4222268425859</v>
      </c>
      <c r="O11" s="457">
        <v>98.450367211863352</v>
      </c>
      <c r="P11" s="457">
        <v>97.031469151922735</v>
      </c>
      <c r="Q11" s="457">
        <v>96.822177977904687</v>
      </c>
      <c r="R11" s="457">
        <v>102.96262732428991</v>
      </c>
      <c r="S11" s="457">
        <v>98.065564389401615</v>
      </c>
      <c r="T11" s="457">
        <v>105.07731698947859</v>
      </c>
      <c r="U11" s="457">
        <v>111.87838374095476</v>
      </c>
    </row>
    <row r="12" spans="1:21" x14ac:dyDescent="0.25">
      <c r="A12" s="86" t="s">
        <v>152</v>
      </c>
      <c r="B12" s="594">
        <v>1.6997722247302782E-3</v>
      </c>
      <c r="C12" s="594">
        <v>2.4110360552382915E-3</v>
      </c>
      <c r="D12" s="594">
        <v>-2.962150433272992E-2</v>
      </c>
      <c r="E12" s="594">
        <v>-0.12674511923798271</v>
      </c>
      <c r="F12" s="594">
        <v>-8.9467124662254927E-2</v>
      </c>
      <c r="G12" s="594">
        <v>-0.14199554423238914</v>
      </c>
      <c r="H12" s="594">
        <v>7.925133781660465E-2</v>
      </c>
      <c r="I12" s="594">
        <v>6.6024860488436143E-3</v>
      </c>
      <c r="J12" s="594">
        <v>3.6797802250263079E-2</v>
      </c>
      <c r="K12" s="594">
        <v>1.3564121638483861E-2</v>
      </c>
      <c r="M12" s="457">
        <v>100</v>
      </c>
      <c r="N12" s="457">
        <v>97.037849566727004</v>
      </c>
      <c r="O12" s="457">
        <v>84.738775752794766</v>
      </c>
      <c r="P12" s="457">
        <v>77.157441138792606</v>
      </c>
      <c r="Q12" s="457">
        <v>66.201428292711213</v>
      </c>
      <c r="R12" s="457">
        <v>71.447980050278602</v>
      </c>
      <c r="S12" s="457">
        <v>71.919714341778629</v>
      </c>
      <c r="T12" s="457">
        <v>74.566201768022808</v>
      </c>
      <c r="U12" s="457">
        <v>75.577626798924001</v>
      </c>
    </row>
    <row r="13" spans="1:21" x14ac:dyDescent="0.25">
      <c r="A13" s="86" t="s">
        <v>153</v>
      </c>
      <c r="B13" s="594">
        <v>3.6301068684891913E-3</v>
      </c>
      <c r="C13" s="594">
        <v>-5.264786483270012E-2</v>
      </c>
      <c r="D13" s="594">
        <v>-1.385915104722979E-2</v>
      </c>
      <c r="E13" s="594">
        <v>1.7609493672342769E-2</v>
      </c>
      <c r="F13" s="594">
        <v>-5.6288483316141447E-3</v>
      </c>
      <c r="G13" s="594">
        <v>1.2828234792830573E-2</v>
      </c>
      <c r="H13" s="594">
        <v>6.1982688198924496E-2</v>
      </c>
      <c r="I13" s="594">
        <v>-5.2558504266646211E-2</v>
      </c>
      <c r="J13" s="594">
        <v>7.4902113536077897E-2</v>
      </c>
      <c r="K13" s="594">
        <v>-0.13783315546552344</v>
      </c>
      <c r="M13" s="457">
        <v>100</v>
      </c>
      <c r="N13" s="457">
        <v>98.614084895277017</v>
      </c>
      <c r="O13" s="457">
        <v>100.35062899924426</v>
      </c>
      <c r="P13" s="457">
        <v>99.785770528625434</v>
      </c>
      <c r="Q13" s="457">
        <v>101.06584582195015</v>
      </c>
      <c r="R13" s="457">
        <v>107.33017863109266</v>
      </c>
      <c r="S13" s="457">
        <v>101.68906497957047</v>
      </c>
      <c r="T13" s="457">
        <v>109.30579087004787</v>
      </c>
      <c r="U13" s="457">
        <v>117.03712623073892</v>
      </c>
    </row>
    <row r="14" spans="1:21" x14ac:dyDescent="0.25">
      <c r="A14" s="80" t="s">
        <v>154</v>
      </c>
      <c r="B14" s="594">
        <v>-6.6538673670365256E-2</v>
      </c>
      <c r="C14" s="594">
        <v>2.507083956619427E-2</v>
      </c>
      <c r="D14" s="594">
        <v>-8.9983053225158871E-2</v>
      </c>
      <c r="E14" s="594">
        <v>-1.3434715098790018E-2</v>
      </c>
      <c r="F14" s="594">
        <v>-8.999024827492097E-2</v>
      </c>
      <c r="G14" s="594">
        <v>9.9225465803650659E-2</v>
      </c>
      <c r="H14" s="594">
        <v>0.26309429983215571</v>
      </c>
      <c r="I14" s="594">
        <v>0.52929457503272137</v>
      </c>
      <c r="J14" s="594">
        <v>0.21803017931996793</v>
      </c>
      <c r="K14" s="594">
        <v>-0.17750489740415976</v>
      </c>
      <c r="M14" s="457">
        <v>100</v>
      </c>
      <c r="N14" s="457">
        <v>91.00169467748411</v>
      </c>
      <c r="O14" s="457">
        <v>89.779112835985032</v>
      </c>
      <c r="P14" s="457">
        <v>81.69986818197259</v>
      </c>
      <c r="Q14" s="457">
        <v>89.806575658425672</v>
      </c>
      <c r="R14" s="457">
        <v>113.4341738016027</v>
      </c>
      <c r="S14" s="457">
        <v>173.47426661810985</v>
      </c>
      <c r="T14" s="457">
        <v>211.29689207625626</v>
      </c>
      <c r="U14" s="457">
        <v>173.79065892644257</v>
      </c>
    </row>
    <row r="15" spans="1:21" x14ac:dyDescent="0.25">
      <c r="A15" s="86" t="s">
        <v>155</v>
      </c>
      <c r="B15" s="594">
        <v>-0.14885431091525514</v>
      </c>
      <c r="C15" s="594">
        <v>0.68878627208621124</v>
      </c>
      <c r="D15" s="594">
        <v>-0.43053236736076717</v>
      </c>
      <c r="E15" s="594">
        <v>0.11122435373511341</v>
      </c>
      <c r="F15" s="594">
        <v>-0.2096412475091648</v>
      </c>
      <c r="G15" s="594">
        <v>-2.195594507437848E-2</v>
      </c>
      <c r="H15" s="594">
        <v>-7.0095708780554378E-2</v>
      </c>
      <c r="I15" s="594">
        <v>2.6312790800568338</v>
      </c>
      <c r="J15" s="594">
        <v>3.2158951478356013E-3</v>
      </c>
      <c r="K15" s="594">
        <v>-0.67953428678515304</v>
      </c>
      <c r="M15" s="457">
        <v>100</v>
      </c>
      <c r="N15" s="457">
        <v>56.94676326392328</v>
      </c>
      <c r="O15" s="457">
        <v>63.280630205259648</v>
      </c>
      <c r="P15" s="457">
        <v>50.014399945862877</v>
      </c>
      <c r="Q15" s="457">
        <v>48.916286527723514</v>
      </c>
      <c r="R15" s="457">
        <v>45.487464752650048</v>
      </c>
      <c r="S15" s="457">
        <v>165.17767916112072</v>
      </c>
      <c r="T15" s="457">
        <v>165.70887325806572</v>
      </c>
      <c r="U15" s="457">
        <v>53.104012254674714</v>
      </c>
    </row>
    <row r="16" spans="1:21" x14ac:dyDescent="0.25">
      <c r="A16" s="86" t="s">
        <v>156</v>
      </c>
      <c r="B16" s="594">
        <v>2.8749020749136101E-2</v>
      </c>
      <c r="C16" s="594">
        <v>-0.3273781948477662</v>
      </c>
      <c r="D16" s="594">
        <v>0.28105333499540563</v>
      </c>
      <c r="E16" s="594">
        <v>-0.14572359950446578</v>
      </c>
      <c r="F16" s="594">
        <v>0.11704029623947965</v>
      </c>
      <c r="G16" s="594">
        <v>0.15144082958778471</v>
      </c>
      <c r="H16" s="594">
        <v>0.48969973323314853</v>
      </c>
      <c r="I16" s="594">
        <v>1.1779194504935031E-3</v>
      </c>
      <c r="J16" s="594">
        <v>0.16946582960055601</v>
      </c>
      <c r="K16" s="594">
        <v>0.19123784077818295</v>
      </c>
      <c r="M16" s="457">
        <v>100</v>
      </c>
      <c r="N16" s="457">
        <v>128.10533349954056</v>
      </c>
      <c r="O16" s="457">
        <v>109.43736318626749</v>
      </c>
      <c r="P16" s="457">
        <v>122.24594459325576</v>
      </c>
      <c r="Q16" s="457">
        <v>140.75897185620079</v>
      </c>
      <c r="R16" s="457">
        <v>209.68860282435458</v>
      </c>
      <c r="S16" s="457">
        <v>209.93559910816819</v>
      </c>
      <c r="T16" s="457">
        <v>245.51250957372366</v>
      </c>
      <c r="U16" s="457">
        <v>292.46379178863555</v>
      </c>
    </row>
    <row r="17" spans="1:21" x14ac:dyDescent="0.25">
      <c r="A17" s="86" t="s">
        <v>157</v>
      </c>
      <c r="B17" s="594">
        <v>-0.28618731791842522</v>
      </c>
      <c r="C17" s="594">
        <v>0.17037301267430838</v>
      </c>
      <c r="D17" s="594">
        <v>0.13366913821758941</v>
      </c>
      <c r="E17" s="594">
        <v>0.2697059747756696</v>
      </c>
      <c r="F17" s="594">
        <v>-0.4548448569655561</v>
      </c>
      <c r="G17" s="594">
        <v>0.16115083882169823</v>
      </c>
      <c r="H17" s="594">
        <v>-0.23864117399755469</v>
      </c>
      <c r="I17" s="594">
        <v>1.8328185465261715E-3</v>
      </c>
      <c r="J17" s="594">
        <v>3.3583164108304864</v>
      </c>
      <c r="K17" s="594">
        <v>4.2793884712784003E-3</v>
      </c>
      <c r="M17" s="457">
        <v>100</v>
      </c>
      <c r="N17" s="457">
        <v>113.36691382175894</v>
      </c>
      <c r="O17" s="457">
        <v>143.94264782136577</v>
      </c>
      <c r="P17" s="457">
        <v>78.471074761813242</v>
      </c>
      <c r="Q17" s="457">
        <v>91.116754282919644</v>
      </c>
      <c r="R17" s="457">
        <v>69.372545069996974</v>
      </c>
      <c r="S17" s="457">
        <v>69.499692357220994</v>
      </c>
      <c r="T17" s="457">
        <v>302.90164974814638</v>
      </c>
      <c r="U17" s="457">
        <v>304.19788357600981</v>
      </c>
    </row>
    <row r="18" spans="1:21" x14ac:dyDescent="0.25">
      <c r="A18" s="204" t="s">
        <v>158</v>
      </c>
      <c r="B18" s="594">
        <v>3.0139617149280484E-2</v>
      </c>
      <c r="C18" s="594">
        <v>1.890821297541434E-2</v>
      </c>
      <c r="D18" s="594">
        <v>1.1606726389892241E-2</v>
      </c>
      <c r="E18" s="594">
        <v>3.1719409208176286E-2</v>
      </c>
      <c r="F18" s="594">
        <v>-9.9523882353959592E-2</v>
      </c>
      <c r="G18" s="594">
        <v>8.6460322976362747E-3</v>
      </c>
      <c r="H18" s="594">
        <v>5.0391724238627589E-3</v>
      </c>
      <c r="I18" s="594">
        <v>3.2054422752132439E-3</v>
      </c>
      <c r="J18" s="594">
        <v>5.5626390791231994E-2</v>
      </c>
      <c r="K18" s="594">
        <v>9.9302436467976207E-3</v>
      </c>
      <c r="M18" s="457">
        <v>100</v>
      </c>
      <c r="N18" s="457">
        <v>101.16067263898923</v>
      </c>
      <c r="O18" s="457">
        <v>104.36942941019969</v>
      </c>
      <c r="P18" s="457">
        <v>93.982178596229076</v>
      </c>
      <c r="Q18" s="457">
        <v>94.794751547774297</v>
      </c>
      <c r="R18" s="457">
        <v>95.27243864570076</v>
      </c>
      <c r="S18" s="457">
        <v>95.577828948198345</v>
      </c>
      <c r="T18" s="457">
        <v>100.89447861224835</v>
      </c>
      <c r="U18" s="457">
        <v>105.48086539452518</v>
      </c>
    </row>
    <row r="19" spans="1:21" x14ac:dyDescent="0.25">
      <c r="A19" s="204" t="s">
        <v>94</v>
      </c>
      <c r="B19" s="594">
        <v>-4.0632786500726104E-3</v>
      </c>
      <c r="C19" s="594">
        <v>-3.5294624441648548E-3</v>
      </c>
      <c r="D19" s="594">
        <v>3.4780781419363471E-2</v>
      </c>
      <c r="E19" s="594">
        <v>1.1706631254654987E-2</v>
      </c>
      <c r="F19" s="594">
        <v>-2.9867348791111636E-3</v>
      </c>
      <c r="G19" s="594">
        <v>-5.2831133507472705E-3</v>
      </c>
      <c r="H19" s="594">
        <v>2.6617515304057093E-2</v>
      </c>
      <c r="I19" s="594">
        <v>-7.5027175721128603E-2</v>
      </c>
      <c r="J19" s="594">
        <v>8.4420652297726884E-2</v>
      </c>
      <c r="K19" s="594">
        <v>1.3762904116249031E-2</v>
      </c>
      <c r="M19" s="457">
        <v>100</v>
      </c>
      <c r="N19" s="457">
        <v>103.47807814193635</v>
      </c>
      <c r="O19" s="457">
        <v>104.68945784568437</v>
      </c>
      <c r="P19" s="457">
        <v>104.37677819046144</v>
      </c>
      <c r="Q19" s="457">
        <v>103.82534384009543</v>
      </c>
      <c r="R19" s="457">
        <v>106.58891651870816</v>
      </c>
      <c r="S19" s="457">
        <v>98.591851149134342</v>
      </c>
      <c r="T19" s="457">
        <v>106.91503953438466</v>
      </c>
      <c r="U19" s="457">
        <v>113.1184066676521</v>
      </c>
    </row>
    <row r="20" spans="1:21" x14ac:dyDescent="0.25">
      <c r="A20" s="225" t="s">
        <v>159</v>
      </c>
      <c r="B20" s="594">
        <v>1.0855937640713131E-2</v>
      </c>
      <c r="C20" s="594">
        <v>-2.5891991644950596E-2</v>
      </c>
      <c r="D20" s="594">
        <v>-2.4501051672130569E-2</v>
      </c>
      <c r="E20" s="594">
        <v>5.7805913439944678E-2</v>
      </c>
      <c r="F20" s="594">
        <v>2.8111477986261901E-2</v>
      </c>
      <c r="G20" s="594">
        <v>-1.7885051314637912E-2</v>
      </c>
      <c r="H20" s="594">
        <v>6.2668544970395645E-2</v>
      </c>
      <c r="I20" s="594">
        <v>-4.1123363011282277E-2</v>
      </c>
      <c r="J20" s="594">
        <v>8.317664421141413E-2</v>
      </c>
      <c r="K20" s="594">
        <v>2.5711534994172114E-2</v>
      </c>
      <c r="M20" s="457">
        <v>100</v>
      </c>
      <c r="N20" s="457">
        <v>97.549894832786947</v>
      </c>
      <c r="O20" s="457">
        <v>103.18885560956673</v>
      </c>
      <c r="P20" s="457">
        <v>106.08964685246262</v>
      </c>
      <c r="Q20" s="457">
        <v>104.19222807455451</v>
      </c>
      <c r="R20" s="457">
        <v>110.72180340521045</v>
      </c>
      <c r="S20" s="457">
        <v>106.16855049051415</v>
      </c>
      <c r="T20" s="457">
        <v>114.9992942411052</v>
      </c>
      <c r="U20" s="457">
        <v>118.69734486059924</v>
      </c>
    </row>
    <row r="21" spans="1:21" s="264" customFormat="1" x14ac:dyDescent="0.25">
      <c r="A21" s="226" t="s">
        <v>160</v>
      </c>
      <c r="B21" s="592">
        <v>5.8339671726805875E-3</v>
      </c>
      <c r="C21" s="592">
        <v>-2.3134978685628527E-2</v>
      </c>
      <c r="D21" s="592">
        <v>1.5309963175452301E-2</v>
      </c>
      <c r="E21" s="592">
        <v>0.16246961860798281</v>
      </c>
      <c r="F21" s="592">
        <v>-8.7660237310200784E-2</v>
      </c>
      <c r="G21" s="592">
        <v>-3.1478704112897993E-2</v>
      </c>
      <c r="H21" s="592">
        <v>2.8466211146250808E-2</v>
      </c>
      <c r="I21" s="592">
        <v>-3.5748377764944328E-2</v>
      </c>
      <c r="J21" s="592">
        <v>9.5134517925417494E-2</v>
      </c>
      <c r="K21" s="592">
        <v>-6.4213702154010011E-2</v>
      </c>
      <c r="M21" s="593">
        <v>100</v>
      </c>
      <c r="N21" s="593">
        <v>101.53099631754523</v>
      </c>
      <c r="O21" s="593">
        <v>118.02669856614531</v>
      </c>
      <c r="P21" s="593">
        <v>107.68045016089748</v>
      </c>
      <c r="Q21" s="593">
        <v>104.29080913153892</v>
      </c>
      <c r="R21" s="593">
        <v>107.25957332489065</v>
      </c>
      <c r="S21" s="593">
        <v>103.42521757876571</v>
      </c>
      <c r="T21" s="457">
        <v>113.26452579445301</v>
      </c>
      <c r="U21" s="457">
        <v>114.22480990498497</v>
      </c>
    </row>
    <row r="22" spans="1:21" x14ac:dyDescent="0.25">
      <c r="A22" s="228" t="s">
        <v>161</v>
      </c>
      <c r="B22" s="594">
        <v>-2.9452235548332761E-2</v>
      </c>
      <c r="C22" s="594">
        <v>-8.7159292226784979E-3</v>
      </c>
      <c r="D22" s="594">
        <v>-7.9300248615866709E-3</v>
      </c>
      <c r="E22" s="594">
        <v>0.22843515651228485</v>
      </c>
      <c r="F22" s="594">
        <v>-9.0671161811015755E-2</v>
      </c>
      <c r="G22" s="594">
        <v>-8.2115169763024798E-2</v>
      </c>
      <c r="H22" s="594">
        <v>4.9142870736453181E-2</v>
      </c>
      <c r="I22" s="594">
        <v>1.5483216154234425E-2</v>
      </c>
      <c r="J22" s="594">
        <v>0.12973993969185083</v>
      </c>
      <c r="K22" s="594">
        <v>-0.10603609298422323</v>
      </c>
      <c r="M22" s="457">
        <v>100</v>
      </c>
      <c r="N22" s="457">
        <v>99.20699751384133</v>
      </c>
      <c r="O22" s="457">
        <v>121.86936351802953</v>
      </c>
      <c r="P22" s="457">
        <v>110.81932673868077</v>
      </c>
      <c r="Q22" s="457">
        <v>101.71937891050989</v>
      </c>
      <c r="R22" s="457">
        <v>106.71816119970138</v>
      </c>
      <c r="S22" s="457">
        <v>108.37050155713879</v>
      </c>
      <c r="T22" s="457">
        <v>122.43048389353761</v>
      </c>
      <c r="U22" s="457">
        <v>120.22188271077336</v>
      </c>
    </row>
    <row r="23" spans="1:21" s="264" customFormat="1" x14ac:dyDescent="0.25">
      <c r="A23" s="213" t="s">
        <v>162</v>
      </c>
      <c r="B23" s="592">
        <v>3.7379837811722716E-2</v>
      </c>
      <c r="C23" s="592">
        <v>-7.7314144660679762E-2</v>
      </c>
      <c r="D23" s="592">
        <v>-5.0319299472938783E-2</v>
      </c>
      <c r="E23" s="592">
        <v>7.7903084291675029E-5</v>
      </c>
      <c r="F23" s="592">
        <v>-3.8443327602382338E-2</v>
      </c>
      <c r="G23" s="592">
        <v>5.0766878996613141E-2</v>
      </c>
      <c r="H23" s="592">
        <v>7.0442297276460009E-2</v>
      </c>
      <c r="I23" s="592">
        <v>-0.10315532011038309</v>
      </c>
      <c r="J23" s="592">
        <v>0.13067896337304408</v>
      </c>
      <c r="K23" s="592">
        <v>4.704198917834912E-2</v>
      </c>
      <c r="M23" s="593">
        <v>100</v>
      </c>
      <c r="N23" s="593">
        <v>94.968070052706125</v>
      </c>
      <c r="O23" s="593">
        <v>94.975468358272465</v>
      </c>
      <c r="P23" s="593">
        <v>91.324295313985701</v>
      </c>
      <c r="Q23" s="593">
        <v>95.960544763641778</v>
      </c>
      <c r="R23" s="593">
        <v>102.72022598469329</v>
      </c>
      <c r="S23" s="593">
        <v>92.124088191431355</v>
      </c>
      <c r="T23" s="457">
        <v>104.1627685379745</v>
      </c>
      <c r="U23" s="457">
        <v>114.86133625252654</v>
      </c>
    </row>
    <row r="24" spans="1:21" x14ac:dyDescent="0.25">
      <c r="A24" s="227" t="s">
        <v>109</v>
      </c>
      <c r="B24" s="594">
        <v>4.8611363507490069E-2</v>
      </c>
      <c r="C24" s="594">
        <v>-8.0014374638700536E-2</v>
      </c>
      <c r="D24" s="594">
        <v>-3.7920202475570486E-2</v>
      </c>
      <c r="E24" s="594">
        <v>-5.7883770699171277E-2</v>
      </c>
      <c r="F24" s="594">
        <v>1.8824103447618867E-2</v>
      </c>
      <c r="G24" s="594">
        <v>5.2764847948260085E-2</v>
      </c>
      <c r="H24" s="594">
        <v>3.5001319549441412E-2</v>
      </c>
      <c r="I24" s="594">
        <v>-0.11335332156489419</v>
      </c>
      <c r="J24" s="594">
        <v>0.14390744306304759</v>
      </c>
      <c r="K24" s="594">
        <v>2.6707848964180547E-2</v>
      </c>
      <c r="M24" s="457">
        <v>100</v>
      </c>
      <c r="N24" s="457">
        <v>96.207979752442952</v>
      </c>
      <c r="O24" s="457">
        <v>90.639099113022027</v>
      </c>
      <c r="P24" s="457">
        <v>92.345298891124528</v>
      </c>
      <c r="Q24" s="457">
        <v>97.217884545851348</v>
      </c>
      <c r="R24" s="457">
        <v>100.6206387887614</v>
      </c>
      <c r="S24" s="457">
        <v>89.214955164073857</v>
      </c>
      <c r="T24" s="457">
        <v>102.05365124472016</v>
      </c>
      <c r="U24" s="457">
        <v>111.25180305425052</v>
      </c>
    </row>
    <row r="25" spans="1:21" x14ac:dyDescent="0.25">
      <c r="A25" s="227" t="s">
        <v>163</v>
      </c>
      <c r="B25" s="594">
        <v>-0.32501513525283365</v>
      </c>
      <c r="C25" s="594">
        <v>-0.15475271278480884</v>
      </c>
      <c r="D25" s="594">
        <v>-1.6807980203751627E-2</v>
      </c>
      <c r="E25" s="594">
        <v>-0.14728020347661697</v>
      </c>
      <c r="F25" s="594">
        <v>1.3568144330391885E-2</v>
      </c>
      <c r="G25" s="594">
        <v>0.11221918750066817</v>
      </c>
      <c r="H25" s="594">
        <v>1.3197585222165493</v>
      </c>
      <c r="I25" s="594">
        <v>6.778824682619522E-2</v>
      </c>
      <c r="J25" s="594">
        <v>-0.10996599209725522</v>
      </c>
      <c r="K25" s="594">
        <v>7.0739315006213888E-2</v>
      </c>
      <c r="M25" s="457">
        <v>100</v>
      </c>
      <c r="N25" s="457">
        <v>98.319201979624836</v>
      </c>
      <c r="O25" s="457">
        <v>83.838729906407082</v>
      </c>
      <c r="P25" s="457">
        <v>84.976265894253956</v>
      </c>
      <c r="Q25" s="457">
        <v>94.512233409747878</v>
      </c>
      <c r="R25" s="457">
        <v>219.24555890598231</v>
      </c>
      <c r="S25" s="457">
        <v>234.10783096864816</v>
      </c>
      <c r="T25" s="457">
        <v>208.36393107844424</v>
      </c>
      <c r="U25" s="457">
        <v>223.10345283493535</v>
      </c>
    </row>
    <row r="26" spans="1:21" x14ac:dyDescent="0.25">
      <c r="A26" s="227" t="s">
        <v>164</v>
      </c>
      <c r="B26" s="594">
        <v>9.3437803308935363E-2</v>
      </c>
      <c r="C26" s="594">
        <v>-2.598855247175591E-2</v>
      </c>
      <c r="D26" s="594">
        <v>-0.18029656270784167</v>
      </c>
      <c r="E26" s="594">
        <v>0.71134982403156344</v>
      </c>
      <c r="F26" s="594">
        <v>-0.40827093661528813</v>
      </c>
      <c r="G26" s="594">
        <v>1.2556726526916417E-2</v>
      </c>
      <c r="H26" s="594">
        <v>0.10303810750439957</v>
      </c>
      <c r="I26" s="594">
        <v>-0.10089343517013016</v>
      </c>
      <c r="J26" s="594">
        <v>0.16937851507634116</v>
      </c>
      <c r="K26" s="594">
        <v>0.24186302218772049</v>
      </c>
      <c r="M26" s="457">
        <v>100</v>
      </c>
      <c r="N26" s="457">
        <v>81.970343729215827</v>
      </c>
      <c r="O26" s="457">
        <v>140.27993331680028</v>
      </c>
      <c r="P26" s="457">
        <v>83.007713553220071</v>
      </c>
      <c r="Q26" s="457">
        <v>84.050018711932466</v>
      </c>
      <c r="R26" s="457">
        <v>92.710373575719359</v>
      </c>
      <c r="S26" s="457">
        <v>83.356505509758975</v>
      </c>
      <c r="T26" s="457">
        <v>97.475306634954805</v>
      </c>
      <c r="U26" s="457">
        <v>121.05097888635974</v>
      </c>
    </row>
    <row r="27" spans="1:21" s="264" customFormat="1" x14ac:dyDescent="0.25">
      <c r="A27" s="228" t="s">
        <v>165</v>
      </c>
      <c r="B27" s="592">
        <v>-5.6015863086699147E-3</v>
      </c>
      <c r="C27" s="592">
        <v>-9.1569517943669854E-2</v>
      </c>
      <c r="D27" s="592">
        <v>3.3902539641340157E-2</v>
      </c>
      <c r="E27" s="592">
        <v>-5.9820886696918874E-2</v>
      </c>
      <c r="F27" s="592">
        <v>-6.9236913432886293E-2</v>
      </c>
      <c r="G27" s="592">
        <v>3.2482950829160195E-3</v>
      </c>
      <c r="H27" s="592">
        <v>8.031275787272274E-2</v>
      </c>
      <c r="I27" s="592">
        <v>-5.356287296961082E-2</v>
      </c>
      <c r="J27" s="592">
        <v>0.10959444997732004</v>
      </c>
      <c r="K27" s="592">
        <v>3.6555176999978567E-2</v>
      </c>
      <c r="M27" s="593">
        <v>100</v>
      </c>
      <c r="N27" s="593">
        <v>103.39025396413402</v>
      </c>
      <c r="O27" s="593">
        <v>97.205357296179884</v>
      </c>
      <c r="P27" s="593">
        <v>90.475158387851494</v>
      </c>
      <c r="Q27" s="593">
        <v>90.769048399968796</v>
      </c>
      <c r="R27" s="593">
        <v>98.058961006452947</v>
      </c>
      <c r="S27" s="593">
        <v>92.806641334532287</v>
      </c>
      <c r="T27" s="457">
        <v>102.97773414583277</v>
      </c>
      <c r="U27" s="457">
        <v>107.45865737161699</v>
      </c>
    </row>
    <row r="28" spans="1:21" x14ac:dyDescent="0.25">
      <c r="A28" s="227" t="s">
        <v>124</v>
      </c>
      <c r="B28" s="594">
        <v>-4.961072215108675E-2</v>
      </c>
      <c r="C28" s="594">
        <v>5.0081081813749151E-2</v>
      </c>
      <c r="D28" s="594">
        <v>-3.0457710352265965E-2</v>
      </c>
      <c r="E28" s="594">
        <v>-2.4737517612356208E-2</v>
      </c>
      <c r="F28" s="594">
        <v>-7.9268330306077384E-2</v>
      </c>
      <c r="G28" s="594">
        <v>-6.3534099803121635E-2</v>
      </c>
      <c r="H28" s="594">
        <v>0.15921464485286552</v>
      </c>
      <c r="I28" s="594">
        <v>0.12696867757945784</v>
      </c>
      <c r="J28" s="594">
        <v>0.17793853097842027</v>
      </c>
      <c r="K28" s="594">
        <v>-0.1195444194254095</v>
      </c>
      <c r="M28" s="457">
        <v>100</v>
      </c>
      <c r="N28" s="457">
        <v>96.954228964773407</v>
      </c>
      <c r="O28" s="457">
        <v>94.555822018164903</v>
      </c>
      <c r="P28" s="457">
        <v>87.060539886066337</v>
      </c>
      <c r="Q28" s="457">
        <v>81.529226856031343</v>
      </c>
      <c r="R28" s="457">
        <v>94.509873755043074</v>
      </c>
      <c r="S28" s="457">
        <v>106.5096674439224</v>
      </c>
      <c r="T28" s="457">
        <v>125.46184120389402</v>
      </c>
      <c r="U28" s="457">
        <v>110.4635782371316</v>
      </c>
    </row>
    <row r="29" spans="1:21" x14ac:dyDescent="0.25">
      <c r="A29" s="227" t="s">
        <v>166</v>
      </c>
      <c r="B29" s="594">
        <v>4.2593395074637108E-3</v>
      </c>
      <c r="C29" s="594">
        <v>-0.11183134843006193</v>
      </c>
      <c r="D29" s="594">
        <v>7.6065752957334531E-2</v>
      </c>
      <c r="E29" s="594">
        <v>-0.10345348805019228</v>
      </c>
      <c r="F29" s="594">
        <v>-2.7285594733459706E-2</v>
      </c>
      <c r="G29" s="594">
        <v>-1.8838202584963937E-2</v>
      </c>
      <c r="H29" s="594">
        <v>0.11399079557873737</v>
      </c>
      <c r="I29" s="594">
        <v>-1.0913016250502228E-2</v>
      </c>
      <c r="J29" s="594">
        <v>0.11381867921799738</v>
      </c>
      <c r="K29" s="594">
        <v>6.8286557178968366E-2</v>
      </c>
      <c r="M29" s="457">
        <v>100</v>
      </c>
      <c r="N29" s="457">
        <v>107.60657529573345</v>
      </c>
      <c r="O29" s="457">
        <v>96.474299744254168</v>
      </c>
      <c r="P29" s="457">
        <v>93.841941099238127</v>
      </c>
      <c r="Q29" s="457">
        <v>92.074127601844424</v>
      </c>
      <c r="R29" s="457">
        <v>102.56973065939685</v>
      </c>
      <c r="S29" s="457">
        <v>101.45038552190123</v>
      </c>
      <c r="T29" s="457">
        <v>112.99733440816067</v>
      </c>
      <c r="U29" s="457">
        <v>121.68202804024807</v>
      </c>
    </row>
    <row r="30" spans="1:21" x14ac:dyDescent="0.25">
      <c r="A30" s="229" t="s">
        <v>167</v>
      </c>
      <c r="B30" s="594">
        <v>-1.7653821242453849E-2</v>
      </c>
      <c r="C30" s="594">
        <v>-7.6842217774375832E-2</v>
      </c>
      <c r="D30" s="594">
        <v>-4.391223807267719E-2</v>
      </c>
      <c r="E30" s="594">
        <v>4.1102315045108417E-2</v>
      </c>
      <c r="F30" s="594">
        <v>-0.15800538992761926</v>
      </c>
      <c r="G30" s="594">
        <v>7.6880619580738552E-2</v>
      </c>
      <c r="H30" s="594">
        <v>-1.5424192868152442E-2</v>
      </c>
      <c r="I30" s="594">
        <v>-0.21422665486129833</v>
      </c>
      <c r="J30" s="594">
        <v>6.8577928975607438E-2</v>
      </c>
      <c r="K30" s="594">
        <v>-2.7128678674633866E-3</v>
      </c>
      <c r="M30" s="457">
        <v>100</v>
      </c>
      <c r="N30" s="457">
        <v>95.608776192732279</v>
      </c>
      <c r="O30" s="457">
        <v>99.53851823288322</v>
      </c>
      <c r="P30" s="457">
        <v>83.810895846679074</v>
      </c>
      <c r="Q30" s="457">
        <v>90.254329446988507</v>
      </c>
      <c r="R30" s="457">
        <v>88.862229262412384</v>
      </c>
      <c r="S30" s="457">
        <v>69.825571144007995</v>
      </c>
      <c r="T30" s="457">
        <v>74.614064202603004</v>
      </c>
      <c r="U30" s="457">
        <v>74.801345246636956</v>
      </c>
    </row>
    <row r="31" spans="1:21" x14ac:dyDescent="0.25">
      <c r="A31" s="213" t="s">
        <v>168</v>
      </c>
      <c r="B31" s="594">
        <v>2.2550312753751633E-2</v>
      </c>
      <c r="C31" s="594">
        <v>-2.7800419640855001E-2</v>
      </c>
      <c r="D31" s="594">
        <v>-1.080888198148855E-2</v>
      </c>
      <c r="E31" s="594">
        <v>-1.2383784414443988E-2</v>
      </c>
      <c r="F31" s="594">
        <v>-3.12840051847314E-2</v>
      </c>
      <c r="G31" s="594">
        <v>2.4087203388517331E-2</v>
      </c>
      <c r="H31" s="594">
        <v>4.2312372584135671E-2</v>
      </c>
      <c r="I31" s="594">
        <v>-6.0924319792677539E-2</v>
      </c>
      <c r="J31" s="594">
        <v>8.7163396226518586E-2</v>
      </c>
      <c r="K31" s="594">
        <v>2.2286703738810587E-2</v>
      </c>
      <c r="M31" s="457">
        <v>100</v>
      </c>
      <c r="N31" s="457">
        <v>98.919111801851145</v>
      </c>
      <c r="O31" s="457">
        <v>97.694118846828744</v>
      </c>
      <c r="P31" s="457">
        <v>94.637855526306794</v>
      </c>
      <c r="Q31" s="457">
        <v>96.917416800622064</v>
      </c>
      <c r="R31" s="457">
        <v>101.01822265018195</v>
      </c>
      <c r="S31" s="457">
        <v>94.863756148554373</v>
      </c>
      <c r="T31" s="457">
        <v>103.13240331326665</v>
      </c>
      <c r="U31" s="457">
        <v>111.17407475189739</v>
      </c>
    </row>
    <row r="32" spans="1:21" x14ac:dyDescent="0.25">
      <c r="A32" s="228" t="s">
        <v>169</v>
      </c>
      <c r="B32" s="594">
        <v>8.5191588707815846E-3</v>
      </c>
      <c r="C32" s="594">
        <v>-1.9864324140653311E-2</v>
      </c>
      <c r="D32" s="594">
        <v>1.6141075136042016E-2</v>
      </c>
      <c r="E32" s="594">
        <v>7.1646981847253155E-3</v>
      </c>
      <c r="F32" s="594">
        <v>-4.714655042338245E-2</v>
      </c>
      <c r="G32" s="594">
        <v>3.4147236970172301E-4</v>
      </c>
      <c r="H32" s="594">
        <v>3.5716600120168085E-2</v>
      </c>
      <c r="I32" s="594">
        <v>-3.9175859016375436E-2</v>
      </c>
      <c r="J32" s="594">
        <v>7.7489809471428917E-2</v>
      </c>
      <c r="K32" s="594">
        <v>-1.4666471837153638E-3</v>
      </c>
      <c r="M32" s="457">
        <v>100</v>
      </c>
      <c r="N32" s="457">
        <v>101.6141075136042</v>
      </c>
      <c r="O32" s="457">
        <v>102.34214192524939</v>
      </c>
      <c r="P32" s="457">
        <v>97.517062970533658</v>
      </c>
      <c r="Q32" s="457">
        <v>97.550362353112561</v>
      </c>
      <c r="R32" s="457">
        <v>101.03452963685618</v>
      </c>
      <c r="S32" s="457">
        <v>97.076415148016892</v>
      </c>
      <c r="T32" s="457">
        <v>104.59884806200606</v>
      </c>
      <c r="U32" s="457">
        <v>109.76110891821125</v>
      </c>
    </row>
    <row r="33" spans="1:21" x14ac:dyDescent="0.25">
      <c r="A33" s="230" t="s">
        <v>170</v>
      </c>
      <c r="B33" s="594"/>
      <c r="C33" s="594"/>
      <c r="D33" s="594"/>
      <c r="E33" s="594"/>
      <c r="F33" s="594"/>
      <c r="G33" s="594"/>
      <c r="H33" s="594"/>
      <c r="I33" s="594"/>
      <c r="J33" s="594"/>
      <c r="K33" s="594"/>
    </row>
    <row r="34" spans="1:21" x14ac:dyDescent="0.25">
      <c r="A34" s="231" t="s">
        <v>171</v>
      </c>
      <c r="B34" s="594">
        <v>5.3063162886609838E-2</v>
      </c>
      <c r="C34" s="594">
        <v>-4.0922062406199444E-2</v>
      </c>
      <c r="D34" s="594">
        <v>4.4941094477909838E-2</v>
      </c>
      <c r="E34" s="594">
        <v>8.2618694097733369E-2</v>
      </c>
      <c r="F34" s="594">
        <v>-8.3524628845841331E-2</v>
      </c>
      <c r="G34" s="594">
        <v>3.7529878434085617E-2</v>
      </c>
      <c r="H34" s="594">
        <v>3.5370498804454531E-3</v>
      </c>
      <c r="I34" s="594">
        <v>-0.10032367190309599</v>
      </c>
      <c r="J34" s="594">
        <v>4.5901196539404499E-2</v>
      </c>
      <c r="K34" s="594">
        <v>5.6795093793526874E-5</v>
      </c>
      <c r="M34" s="457">
        <v>100</v>
      </c>
      <c r="N34" s="457">
        <v>104.49410944779099</v>
      </c>
      <c r="O34" s="457">
        <v>113.12727631127311</v>
      </c>
      <c r="P34" s="457">
        <v>103.67836254503308</v>
      </c>
      <c r="Q34" s="457">
        <v>107.56939888759322</v>
      </c>
      <c r="R34" s="457">
        <v>107.94987721706818</v>
      </c>
      <c r="S34" s="457">
        <v>97.119949153163532</v>
      </c>
      <c r="T34" s="457">
        <v>101.57787102713986</v>
      </c>
      <c r="U34" s="457">
        <v>106.3857006809494</v>
      </c>
    </row>
    <row r="35" spans="1:21" x14ac:dyDescent="0.25">
      <c r="A35" s="227" t="s">
        <v>172</v>
      </c>
      <c r="B35" s="594">
        <v>-0.27390398164905627</v>
      </c>
      <c r="C35" s="594">
        <v>-7.2218425071402081E-2</v>
      </c>
      <c r="D35" s="594">
        <v>2.4871690544393088E-2</v>
      </c>
      <c r="E35" s="594">
        <v>-0.15795468356974385</v>
      </c>
      <c r="F35" s="594">
        <v>-4.2522904507506953E-2</v>
      </c>
      <c r="G35" s="594">
        <v>0.13059419090798685</v>
      </c>
      <c r="H35" s="594">
        <v>-9.3183480831292576E-3</v>
      </c>
      <c r="I35" s="594">
        <v>4.773338030745955E-2</v>
      </c>
      <c r="J35" s="594">
        <v>0.21717151169531657</v>
      </c>
      <c r="K35" s="594">
        <v>6.5341297228212136E-2</v>
      </c>
      <c r="M35" s="457">
        <v>100</v>
      </c>
      <c r="N35" s="457">
        <v>102.48716905443931</v>
      </c>
      <c r="O35" s="457">
        <v>86.298840696486508</v>
      </c>
      <c r="P35" s="457">
        <v>82.629163334441259</v>
      </c>
      <c r="Q35" s="457">
        <v>93.420052065506511</v>
      </c>
      <c r="R35" s="457">
        <v>92.549531502416059</v>
      </c>
      <c r="S35" s="457">
        <v>96.967233486898095</v>
      </c>
      <c r="T35" s="457">
        <v>118.02575416816047</v>
      </c>
      <c r="U35" s="457">
        <v>127.85466018874426</v>
      </c>
    </row>
    <row r="36" spans="1:21" x14ac:dyDescent="0.25">
      <c r="A36" s="227" t="s">
        <v>173</v>
      </c>
      <c r="B36" s="594"/>
      <c r="C36" s="594"/>
      <c r="D36" s="594"/>
      <c r="E36" s="594"/>
      <c r="F36" s="594"/>
      <c r="G36" s="594"/>
      <c r="H36" s="594"/>
      <c r="I36" s="594"/>
      <c r="J36" s="594"/>
      <c r="K36" s="594"/>
    </row>
    <row r="37" spans="1:21" x14ac:dyDescent="0.25">
      <c r="A37" s="213" t="s">
        <v>174</v>
      </c>
      <c r="B37" s="594">
        <v>2.4795326950001195E-2</v>
      </c>
      <c r="C37" s="594">
        <v>-2.8792488510069436E-2</v>
      </c>
      <c r="D37" s="594">
        <v>-6.6465168540282837E-3</v>
      </c>
      <c r="E37" s="594">
        <v>-4.9224173506180469E-3</v>
      </c>
      <c r="F37" s="594">
        <v>-3.5747863509157485E-2</v>
      </c>
      <c r="G37" s="594">
        <v>2.517894015925215E-2</v>
      </c>
      <c r="H37" s="594">
        <v>3.9125324649052384E-2</v>
      </c>
      <c r="I37" s="594">
        <v>-6.4051750844766664E-2</v>
      </c>
      <c r="J37" s="594">
        <v>8.4015028223078048E-2</v>
      </c>
      <c r="K37" s="594">
        <v>2.0650165591167946E-2</v>
      </c>
      <c r="M37" s="457">
        <v>100</v>
      </c>
      <c r="N37" s="457">
        <v>99.335348314597169</v>
      </c>
      <c r="O37" s="457">
        <v>98.846378272523708</v>
      </c>
      <c r="P37" s="457">
        <v>95.312831433662978</v>
      </c>
      <c r="Q37" s="457">
        <v>97.712707512740067</v>
      </c>
      <c r="R37" s="457">
        <v>101.53574891651392</v>
      </c>
      <c r="S37" s="457">
        <v>95.032206425076581</v>
      </c>
      <c r="T37" s="457">
        <v>103.01633992998077</v>
      </c>
      <c r="U37" s="457">
        <v>110.81508893614922</v>
      </c>
    </row>
    <row r="38" spans="1:21" x14ac:dyDescent="0.25">
      <c r="A38" s="228" t="s">
        <v>175</v>
      </c>
      <c r="B38" s="594">
        <v>-2.4141713529539865E-2</v>
      </c>
      <c r="C38" s="594">
        <v>-2.4369227821673167E-2</v>
      </c>
      <c r="D38" s="594">
        <v>1.6855472617949729E-2</v>
      </c>
      <c r="E38" s="594">
        <v>-6.4529897082972187E-3</v>
      </c>
      <c r="F38" s="594">
        <v>-4.6823376032013364E-2</v>
      </c>
      <c r="G38" s="594">
        <v>9.4866926786389971E-3</v>
      </c>
      <c r="H38" s="594">
        <v>3.2175296221037097E-2</v>
      </c>
      <c r="I38" s="594">
        <v>-3.2616519092940943E-2</v>
      </c>
      <c r="J38" s="594">
        <v>8.8907698597650242E-2</v>
      </c>
      <c r="K38" s="594">
        <v>4.6376423225771291E-3</v>
      </c>
      <c r="M38" s="457">
        <v>100</v>
      </c>
      <c r="N38" s="457">
        <v>101.68554726179497</v>
      </c>
      <c r="O38" s="457">
        <v>101.02937147183204</v>
      </c>
      <c r="P38" s="457">
        <v>96.298835221128485</v>
      </c>
      <c r="Q38" s="457">
        <v>97.212392676182233</v>
      </c>
      <c r="R38" s="457">
        <v>100.34023020689418</v>
      </c>
      <c r="S38" s="457">
        <v>97.067481172560917</v>
      </c>
      <c r="T38" s="457">
        <v>105.69752753228406</v>
      </c>
      <c r="U38" s="457">
        <v>111.2515852472285</v>
      </c>
    </row>
    <row r="39" spans="1:21" x14ac:dyDescent="0.25">
      <c r="A39" s="232" t="s">
        <v>176</v>
      </c>
      <c r="B39" s="594"/>
      <c r="C39" s="594"/>
      <c r="D39" s="594"/>
      <c r="E39" s="594"/>
      <c r="F39" s="594"/>
      <c r="G39" s="594"/>
      <c r="H39" s="594"/>
      <c r="I39" s="594"/>
      <c r="J39" s="594"/>
      <c r="K39" s="594"/>
    </row>
    <row r="40" spans="1:21" s="264" customFormat="1" ht="17.25" x14ac:dyDescent="0.25">
      <c r="A40" s="233" t="s">
        <v>198</v>
      </c>
      <c r="B40" s="592">
        <v>-3.5459468792171656E-3</v>
      </c>
      <c r="C40" s="592">
        <v>-2.1396606403423668E-2</v>
      </c>
      <c r="D40" s="592">
        <v>1.1099564867822931E-2</v>
      </c>
      <c r="E40" s="592">
        <v>-1.6589081676667949E-2</v>
      </c>
      <c r="F40" s="592">
        <v>-4.1934891019004827E-2</v>
      </c>
      <c r="G40" s="592">
        <v>-3.200947744595295E-2</v>
      </c>
      <c r="H40" s="592">
        <v>8.8220885541001604E-3</v>
      </c>
      <c r="I40" s="592">
        <v>-5.9012135372032981E-2</v>
      </c>
      <c r="J40" s="592">
        <v>2.5484239517530538E-2</v>
      </c>
      <c r="K40" s="592">
        <v>-3.2367223937476708E-2</v>
      </c>
      <c r="M40" s="593">
        <v>100</v>
      </c>
      <c r="N40" s="593">
        <v>101.10995648678229</v>
      </c>
      <c r="O40" s="593">
        <v>99.432635160298716</v>
      </c>
      <c r="P40" s="593">
        <v>95.262938441119118</v>
      </c>
      <c r="Q40" s="593">
        <v>92.213621561652914</v>
      </c>
      <c r="R40" s="593">
        <v>93.027138296964097</v>
      </c>
      <c r="S40" s="593">
        <v>87.537408218510819</v>
      </c>
      <c r="T40" s="457">
        <v>89.768232496295198</v>
      </c>
      <c r="U40" s="457">
        <v>92.019786616466519</v>
      </c>
    </row>
    <row r="41" spans="1:21" x14ac:dyDescent="0.25">
      <c r="A41" s="226" t="s">
        <v>177</v>
      </c>
    </row>
    <row r="42" spans="1:21" x14ac:dyDescent="0.25">
      <c r="A42" s="227" t="s">
        <v>178</v>
      </c>
      <c r="B42" s="150">
        <v>-0.13630241885698169</v>
      </c>
      <c r="C42" s="150">
        <v>-0.45489271641458162</v>
      </c>
      <c r="D42" s="150">
        <v>6.4478865192402202E-2</v>
      </c>
      <c r="E42" s="150">
        <v>3.0866229965942074</v>
      </c>
      <c r="F42" s="150">
        <v>-1.1950496812078963</v>
      </c>
      <c r="G42" s="150">
        <v>-0.75915809489021102</v>
      </c>
      <c r="H42" s="150">
        <v>3.1959811902207425E-2</v>
      </c>
      <c r="I42" s="150">
        <v>1.2065045306358657E-2</v>
      </c>
      <c r="J42" s="150">
        <v>0.52968281599378997</v>
      </c>
      <c r="K42" s="150">
        <v>-1.334343247234937</v>
      </c>
    </row>
    <row r="43" spans="1:21" x14ac:dyDescent="0.25">
      <c r="A43" s="227" t="s">
        <v>179</v>
      </c>
      <c r="B43" s="150">
        <v>-0.53542529459042754</v>
      </c>
      <c r="C43" s="150">
        <v>-6.9237043904965545E-2</v>
      </c>
      <c r="D43" s="150">
        <v>-0.25108090437105379</v>
      </c>
      <c r="E43" s="150">
        <v>2.4819391090327407</v>
      </c>
      <c r="F43" s="150">
        <v>-0.73793205726814248</v>
      </c>
      <c r="G43" s="150">
        <v>-1.1471732736445945</v>
      </c>
      <c r="H43" s="150">
        <v>0.27631486384933901</v>
      </c>
      <c r="I43" s="150">
        <v>0.70490179887823523</v>
      </c>
      <c r="J43" s="150">
        <v>0.75817482501159827</v>
      </c>
      <c r="K43" s="150">
        <v>-1.4245833966031825</v>
      </c>
    </row>
    <row r="44" spans="1:21" x14ac:dyDescent="0.25">
      <c r="A44" s="227" t="s">
        <v>180</v>
      </c>
      <c r="B44" s="150">
        <v>-1.8823379814438157</v>
      </c>
      <c r="C44" s="150">
        <v>-2.2199917787718793</v>
      </c>
      <c r="D44" s="150">
        <v>-0.15196233878860266</v>
      </c>
      <c r="E44" s="150">
        <v>-4.4678922447451308</v>
      </c>
      <c r="F44" s="150">
        <v>9.8770983615370511E-2</v>
      </c>
      <c r="G44" s="150">
        <v>-3.6587703675783567</v>
      </c>
      <c r="H44" s="150">
        <v>-1.9794939131990041</v>
      </c>
      <c r="I44" s="150">
        <v>-2.5854468763791383</v>
      </c>
      <c r="J44" s="150">
        <v>-4.5465405294566441</v>
      </c>
      <c r="K44" s="150">
        <v>-2.3763820024719773</v>
      </c>
    </row>
    <row r="45" spans="1:21" x14ac:dyDescent="0.25">
      <c r="A45" s="604" t="s">
        <v>181</v>
      </c>
      <c r="B45" s="152">
        <v>-5.0335314706013712E-2</v>
      </c>
      <c r="C45" s="152">
        <v>9.5156714125179676E-3</v>
      </c>
      <c r="D45" s="152">
        <v>-2.2214057937833154E-2</v>
      </c>
      <c r="E45" s="152">
        <v>-0.82169843108905027</v>
      </c>
      <c r="F45" s="152">
        <v>0.22617909169522576</v>
      </c>
      <c r="G45" s="152">
        <v>-2.5971103160058462E-3</v>
      </c>
      <c r="H45" s="152">
        <v>-9.0468005363124604E-2</v>
      </c>
      <c r="I45" s="152">
        <v>-0.11208989130646607</v>
      </c>
      <c r="J45" s="152">
        <v>-0.28835401005024508</v>
      </c>
      <c r="K45" s="646">
        <v>0.14448303616994451</v>
      </c>
    </row>
    <row r="46" spans="1:21" ht="14.45" customHeight="1" x14ac:dyDescent="0.25">
      <c r="A46" s="647" t="s">
        <v>225</v>
      </c>
      <c r="B46" s="647"/>
      <c r="C46" s="647"/>
      <c r="D46" s="647"/>
      <c r="E46" s="647"/>
      <c r="F46" s="647"/>
      <c r="G46" s="646"/>
      <c r="H46" s="646"/>
      <c r="I46" s="646"/>
      <c r="J46" s="646"/>
      <c r="K46" s="646"/>
    </row>
    <row r="47" spans="1:21" ht="14.45" customHeight="1" x14ac:dyDescent="0.25">
      <c r="A47" s="613" t="s">
        <v>200</v>
      </c>
      <c r="B47" s="613"/>
      <c r="C47" s="613"/>
      <c r="D47" s="613"/>
      <c r="E47" s="613"/>
      <c r="F47" s="613"/>
    </row>
    <row r="48" spans="1:21" x14ac:dyDescent="0.25">
      <c r="A48" s="120" t="s">
        <v>226</v>
      </c>
      <c r="B48" s="214"/>
      <c r="C48" s="214"/>
      <c r="D48" s="214"/>
      <c r="E48" s="214"/>
      <c r="F48" s="214"/>
    </row>
    <row r="52" spans="1:12" ht="15.75" x14ac:dyDescent="0.25">
      <c r="A52" s="209" t="s">
        <v>638</v>
      </c>
    </row>
    <row r="53" spans="1:12" x14ac:dyDescent="0.25">
      <c r="A53" s="730" t="s">
        <v>143</v>
      </c>
    </row>
    <row r="54" spans="1:12" x14ac:dyDescent="0.25">
      <c r="A54" s="222" t="s">
        <v>145</v>
      </c>
      <c r="B54" s="733">
        <v>2012</v>
      </c>
      <c r="C54" s="733">
        <v>2013</v>
      </c>
      <c r="D54" s="733">
        <v>2014</v>
      </c>
      <c r="E54" s="733">
        <v>2015</v>
      </c>
      <c r="F54" s="733">
        <v>2016</v>
      </c>
      <c r="G54" s="733">
        <v>2017</v>
      </c>
      <c r="H54" s="733">
        <v>2018</v>
      </c>
      <c r="I54" s="733">
        <v>2019</v>
      </c>
      <c r="J54" s="733">
        <v>2020</v>
      </c>
      <c r="K54" s="1658">
        <v>2021</v>
      </c>
      <c r="L54" s="1658">
        <v>2022</v>
      </c>
    </row>
    <row r="55" spans="1:12" x14ac:dyDescent="0.25">
      <c r="A55" s="224" t="s">
        <v>148</v>
      </c>
      <c r="B55" s="593">
        <v>9.9006026709999997</v>
      </c>
      <c r="C55" s="593">
        <v>10.035661971</v>
      </c>
      <c r="D55" s="593">
        <v>10.062170070000001</v>
      </c>
      <c r="E55" s="593">
        <v>10.178343917999999</v>
      </c>
      <c r="F55" s="593">
        <v>9.9849224329999995</v>
      </c>
      <c r="G55" s="593">
        <v>9.7112645089999994</v>
      </c>
      <c r="H55" s="593">
        <v>9.8064704799999998</v>
      </c>
      <c r="I55" s="593">
        <v>10.067729519</v>
      </c>
      <c r="J55" s="593">
        <v>9.7013230589999999</v>
      </c>
      <c r="K55" s="1659">
        <v>10.318698643999999</v>
      </c>
      <c r="L55" s="1659">
        <v>10.401868711000001</v>
      </c>
    </row>
    <row r="56" spans="1:12" x14ac:dyDescent="0.25">
      <c r="A56" s="204" t="s">
        <v>35</v>
      </c>
      <c r="B56" s="457">
        <v>4.9971461909999997</v>
      </c>
      <c r="C56" s="457">
        <v>5.0634162519999997</v>
      </c>
      <c r="D56" s="457">
        <v>5.0611467320000001</v>
      </c>
      <c r="E56" s="457">
        <v>5.1121031029999999</v>
      </c>
      <c r="F56" s="457">
        <v>4.9652745889999998</v>
      </c>
      <c r="G56" s="457">
        <v>4.8805628240000001</v>
      </c>
      <c r="H56" s="457">
        <v>5.0367425380000004</v>
      </c>
      <c r="I56" s="457">
        <v>5.2221694269999999</v>
      </c>
      <c r="J56" s="457">
        <v>5.0200275970000003</v>
      </c>
      <c r="K56" s="1660">
        <v>5.4531686629999996</v>
      </c>
      <c r="L56" s="1660">
        <v>5.3436670150000003</v>
      </c>
    </row>
    <row r="57" spans="1:12" x14ac:dyDescent="0.25">
      <c r="A57" s="204" t="s">
        <v>37</v>
      </c>
      <c r="B57" s="457">
        <v>2.219776499</v>
      </c>
      <c r="C57" s="457">
        <v>2.2801814459999998</v>
      </c>
      <c r="D57" s="457">
        <v>2.3342699869999999</v>
      </c>
      <c r="E57" s="457">
        <v>2.4176539369999999</v>
      </c>
      <c r="F57" s="457">
        <v>2.4864888399999998</v>
      </c>
      <c r="G57" s="457">
        <v>2.4885898989999999</v>
      </c>
      <c r="H57" s="457">
        <v>2.5204276860000001</v>
      </c>
      <c r="I57" s="457">
        <v>2.5541622930000001</v>
      </c>
      <c r="J57" s="457">
        <v>2.5679357170000001</v>
      </c>
      <c r="K57" s="1660">
        <v>2.6469512530000001</v>
      </c>
      <c r="L57" s="1660">
        <v>2.8000271309999998</v>
      </c>
    </row>
    <row r="58" spans="1:12" x14ac:dyDescent="0.25">
      <c r="A58" s="204" t="s">
        <v>149</v>
      </c>
      <c r="B58" s="457">
        <v>0.62332443400000004</v>
      </c>
      <c r="C58" s="457">
        <v>0.62260929799999998</v>
      </c>
      <c r="D58" s="457">
        <v>0.60902882000000003</v>
      </c>
      <c r="E58" s="457">
        <v>0.64567598400000004</v>
      </c>
      <c r="F58" s="457">
        <v>0.63135772199999995</v>
      </c>
      <c r="G58" s="457">
        <v>0.51734044899999998</v>
      </c>
      <c r="H58" s="457">
        <v>0.50186734399999999</v>
      </c>
      <c r="I58" s="457">
        <v>0.45797479800000002</v>
      </c>
      <c r="J58" s="457">
        <v>0.40301902499999998</v>
      </c>
      <c r="K58" s="1660">
        <v>0.37218393300000002</v>
      </c>
      <c r="L58" s="1660">
        <v>0.32645002499999998</v>
      </c>
    </row>
    <row r="59" spans="1:12" x14ac:dyDescent="0.25">
      <c r="A59" s="204" t="s">
        <v>39</v>
      </c>
      <c r="B59" s="457">
        <v>1.265565303</v>
      </c>
      <c r="C59" s="457">
        <v>1.26625809</v>
      </c>
      <c r="D59" s="457">
        <v>1.2221299189999999</v>
      </c>
      <c r="E59" s="457">
        <v>1.188696403</v>
      </c>
      <c r="F59" s="457">
        <v>1.109864052</v>
      </c>
      <c r="G59" s="457">
        <v>0.992542751</v>
      </c>
      <c r="H59" s="457">
        <v>0.97787270199999998</v>
      </c>
      <c r="I59" s="457">
        <v>1.012344919</v>
      </c>
      <c r="J59" s="457">
        <v>0.88479942600000006</v>
      </c>
      <c r="K59" s="1660">
        <v>0.97359020600000001</v>
      </c>
      <c r="L59" s="1660">
        <v>0.98940971200000005</v>
      </c>
    </row>
    <row r="60" spans="1:12" x14ac:dyDescent="0.25">
      <c r="A60" s="204" t="s">
        <v>150</v>
      </c>
      <c r="B60" s="457">
        <v>0.79479024200000004</v>
      </c>
      <c r="C60" s="457">
        <v>0.80319688300000003</v>
      </c>
      <c r="D60" s="457">
        <v>0.83559461099999999</v>
      </c>
      <c r="E60" s="457">
        <v>0.81421449000000001</v>
      </c>
      <c r="F60" s="457">
        <v>0.79193722799999999</v>
      </c>
      <c r="G60" s="457">
        <v>0.83222858300000002</v>
      </c>
      <c r="H60" s="457">
        <v>0.76956020800000002</v>
      </c>
      <c r="I60" s="457">
        <v>0.82107808000000004</v>
      </c>
      <c r="J60" s="457">
        <v>0.82554129200000004</v>
      </c>
      <c r="K60" s="1660">
        <v>0.87280458699999997</v>
      </c>
      <c r="L60" s="1660">
        <v>0.94231482600000005</v>
      </c>
    </row>
    <row r="61" spans="1:12" x14ac:dyDescent="0.25">
      <c r="A61" s="224" t="s">
        <v>151</v>
      </c>
      <c r="B61" s="593">
        <v>12.843945767999999</v>
      </c>
      <c r="C61" s="593">
        <v>12.996176435000001</v>
      </c>
      <c r="D61" s="593">
        <v>12.954193094000001</v>
      </c>
      <c r="E61" s="593">
        <v>13.114643708999999</v>
      </c>
      <c r="F61" s="593">
        <v>13.398281730000001</v>
      </c>
      <c r="G61" s="593">
        <v>12.82540792</v>
      </c>
      <c r="H61" s="593">
        <v>12.822584692</v>
      </c>
      <c r="I61" s="593">
        <v>13.169701075000001</v>
      </c>
      <c r="J61" s="593">
        <v>12.692404164999999</v>
      </c>
      <c r="K61" s="1661">
        <v>13.594334807999999</v>
      </c>
      <c r="L61" s="1661">
        <v>13.46716415</v>
      </c>
    </row>
    <row r="62" spans="1:12" x14ac:dyDescent="0.25">
      <c r="A62" s="204" t="s">
        <v>60</v>
      </c>
      <c r="B62" s="457">
        <v>2.1403703840000001</v>
      </c>
      <c r="C62" s="457">
        <v>2.1476608669999999</v>
      </c>
      <c r="D62" s="457">
        <v>2.0482851320000002</v>
      </c>
      <c r="E62" s="457">
        <v>2.015967839</v>
      </c>
      <c r="F62" s="457">
        <v>2.0165442339999999</v>
      </c>
      <c r="G62" s="457">
        <v>1.9874811560000001</v>
      </c>
      <c r="H62" s="457">
        <v>1.9831942760000001</v>
      </c>
      <c r="I62" s="457">
        <v>2.1089681869999999</v>
      </c>
      <c r="J62" s="457">
        <v>2.0086623750000001</v>
      </c>
      <c r="K62" s="1660">
        <v>2.1522830609999999</v>
      </c>
      <c r="L62" s="1660">
        <v>1.883772628</v>
      </c>
    </row>
    <row r="63" spans="1:12" x14ac:dyDescent="0.25">
      <c r="A63" s="638" t="s">
        <v>152</v>
      </c>
      <c r="B63" s="457">
        <v>0.24829385600000001</v>
      </c>
      <c r="C63" s="457">
        <v>0.24871589899999999</v>
      </c>
      <c r="D63" s="457">
        <v>0.24931556199999999</v>
      </c>
      <c r="E63" s="457">
        <v>0.24193046000000001</v>
      </c>
      <c r="F63" s="457">
        <v>0.21126695500000001</v>
      </c>
      <c r="G63" s="457">
        <v>0.19236550799999999</v>
      </c>
      <c r="H63" s="457">
        <v>0.16505046300000001</v>
      </c>
      <c r="I63" s="457">
        <v>0.17813093299999999</v>
      </c>
      <c r="J63" s="457">
        <v>0.17930704</v>
      </c>
      <c r="K63" s="1660">
        <v>0.18590514499999999</v>
      </c>
      <c r="L63" s="1660">
        <v>0.18842678500000001</v>
      </c>
    </row>
    <row r="64" spans="1:12" x14ac:dyDescent="0.25">
      <c r="A64" s="638" t="s">
        <v>153</v>
      </c>
      <c r="B64" s="457">
        <v>1.892076528</v>
      </c>
      <c r="C64" s="457">
        <v>1.8989449679999999</v>
      </c>
      <c r="D64" s="457">
        <v>1.7989695699999999</v>
      </c>
      <c r="E64" s="457">
        <v>1.7740373789999999</v>
      </c>
      <c r="F64" s="457">
        <v>1.805277279</v>
      </c>
      <c r="G64" s="457">
        <v>1.795115647</v>
      </c>
      <c r="H64" s="457">
        <v>1.818143812</v>
      </c>
      <c r="I64" s="457">
        <v>1.930837253</v>
      </c>
      <c r="J64" s="457">
        <v>1.829355335</v>
      </c>
      <c r="K64" s="1660">
        <v>1.9663779159999999</v>
      </c>
      <c r="L64" s="1660">
        <v>1.6953458429999999</v>
      </c>
    </row>
    <row r="65" spans="1:12" x14ac:dyDescent="0.25">
      <c r="A65" s="204" t="s">
        <v>154</v>
      </c>
      <c r="B65" s="706">
        <v>2.3749737E-2</v>
      </c>
      <c r="C65" s="706">
        <v>2.2169461000000001E-2</v>
      </c>
      <c r="D65" s="706">
        <v>2.2725268E-2</v>
      </c>
      <c r="E65" s="706">
        <v>2.0680378999999999E-2</v>
      </c>
      <c r="F65" s="706">
        <v>2.0402544000000002E-2</v>
      </c>
      <c r="G65" s="706">
        <v>1.8566513999999999E-2</v>
      </c>
      <c r="H65" s="706">
        <v>2.0408784999999999E-2</v>
      </c>
      <c r="I65" s="706">
        <v>2.5778220000000001E-2</v>
      </c>
      <c r="J65" s="706">
        <v>3.9422492000000003E-2</v>
      </c>
      <c r="K65" s="1660">
        <v>4.8017785E-2</v>
      </c>
      <c r="L65" s="1660">
        <v>3.9494393000000003E-2</v>
      </c>
    </row>
    <row r="66" spans="1:12" x14ac:dyDescent="0.25">
      <c r="A66" s="638" t="s">
        <v>155</v>
      </c>
      <c r="B66" s="706">
        <v>7.916022E-3</v>
      </c>
      <c r="C66" s="706">
        <v>6.7376880000000004E-3</v>
      </c>
      <c r="D66" s="706">
        <v>1.1378515000000001E-2</v>
      </c>
      <c r="E66" s="706">
        <v>6.4796960000000001E-3</v>
      </c>
      <c r="F66" s="706">
        <v>7.2003960000000004E-3</v>
      </c>
      <c r="G66" s="706">
        <v>5.690896E-3</v>
      </c>
      <c r="H66" s="706">
        <v>5.5659469999999999E-3</v>
      </c>
      <c r="I66" s="706">
        <v>5.1757979999999997E-3</v>
      </c>
      <c r="J66" s="706">
        <v>1.8794767E-2</v>
      </c>
      <c r="K66" s="1660">
        <v>1.8855209000000001E-2</v>
      </c>
      <c r="L66" s="1660">
        <v>6.0424479999999997E-3</v>
      </c>
    </row>
    <row r="67" spans="1:12" x14ac:dyDescent="0.25">
      <c r="A67" s="638" t="s">
        <v>156</v>
      </c>
      <c r="B67" s="706">
        <v>1.3112064E-2</v>
      </c>
      <c r="C67" s="706">
        <v>1.3489022999999999E-2</v>
      </c>
      <c r="D67" s="706">
        <v>9.0730110000000006E-3</v>
      </c>
      <c r="E67" s="706">
        <v>1.1623011000000001E-2</v>
      </c>
      <c r="F67" s="706">
        <v>9.9292640000000001E-3</v>
      </c>
      <c r="G67" s="706">
        <v>1.1091388000000001E-2</v>
      </c>
      <c r="H67" s="706">
        <v>1.2771077E-2</v>
      </c>
      <c r="I67" s="706">
        <v>1.9025070000000002E-2</v>
      </c>
      <c r="J67" s="706">
        <v>1.9047479999999999E-2</v>
      </c>
      <c r="K67" s="1660">
        <v>2.2275376999999999E-2</v>
      </c>
      <c r="L67" s="1660">
        <v>2.6535271999999999E-2</v>
      </c>
    </row>
    <row r="68" spans="1:12" x14ac:dyDescent="0.25">
      <c r="A68" s="638" t="s">
        <v>157</v>
      </c>
      <c r="B68" s="706">
        <v>2.7216509999999998E-3</v>
      </c>
      <c r="C68" s="706">
        <v>1.9427489999999999E-3</v>
      </c>
      <c r="D68" s="706">
        <v>2.2737410000000001E-3</v>
      </c>
      <c r="E68" s="706">
        <v>2.5776699999999998E-3</v>
      </c>
      <c r="F68" s="706">
        <v>3.2728829999999999E-3</v>
      </c>
      <c r="G68" s="706">
        <v>1.784229E-3</v>
      </c>
      <c r="H68" s="706">
        <v>2.0717589999999998E-3</v>
      </c>
      <c r="I68" s="706">
        <v>1.577352E-3</v>
      </c>
      <c r="J68" s="706">
        <v>1.5802430000000001E-3</v>
      </c>
      <c r="K68" s="1660">
        <v>6.8871990000000001E-3</v>
      </c>
      <c r="L68" s="1660">
        <v>6.9166719999999996E-3</v>
      </c>
    </row>
    <row r="69" spans="1:12" x14ac:dyDescent="0.25">
      <c r="A69" s="204" t="s">
        <v>158</v>
      </c>
      <c r="B69" s="457">
        <v>5.1083119349999997</v>
      </c>
      <c r="C69" s="457">
        <v>5.2622745010000003</v>
      </c>
      <c r="D69" s="457">
        <v>5.3617747079999996</v>
      </c>
      <c r="E69" s="457">
        <v>5.4240073600000001</v>
      </c>
      <c r="F69" s="457">
        <v>5.5960536689999998</v>
      </c>
      <c r="G69" s="457">
        <v>5.0391126819999998</v>
      </c>
      <c r="H69" s="457">
        <v>5.0826810130000002</v>
      </c>
      <c r="I69" s="457">
        <v>5.1082935190000001</v>
      </c>
      <c r="J69" s="457">
        <v>5.1246678589999997</v>
      </c>
      <c r="K69" s="1660">
        <v>5.4097346359999996</v>
      </c>
      <c r="L69" s="1660">
        <v>5.4634546190000002</v>
      </c>
    </row>
    <row r="70" spans="1:12" x14ac:dyDescent="0.25">
      <c r="A70" s="204" t="s">
        <v>94</v>
      </c>
      <c r="B70" s="457">
        <v>4.5529277199999996</v>
      </c>
      <c r="C70" s="457">
        <v>4.5344279060000003</v>
      </c>
      <c r="D70" s="457">
        <v>4.5184238130000001</v>
      </c>
      <c r="E70" s="457">
        <v>4.6755781240000003</v>
      </c>
      <c r="F70" s="457">
        <v>4.7303133930000003</v>
      </c>
      <c r="G70" s="457">
        <v>4.716185201</v>
      </c>
      <c r="H70" s="457">
        <v>4.6912690599999998</v>
      </c>
      <c r="I70" s="457">
        <v>4.8161389860000003</v>
      </c>
      <c r="J70" s="457">
        <v>4.4547976800000004</v>
      </c>
      <c r="K70" s="1660">
        <v>4.8308746060000001</v>
      </c>
      <c r="L70" s="1660">
        <v>4.8973614699999999</v>
      </c>
    </row>
    <row r="71" spans="1:12" x14ac:dyDescent="0.25">
      <c r="A71" s="225" t="s">
        <v>159</v>
      </c>
      <c r="B71" s="457">
        <v>1.0185859909999999</v>
      </c>
      <c r="C71" s="457">
        <v>1.029643697</v>
      </c>
      <c r="D71" s="457">
        <v>1.002984171</v>
      </c>
      <c r="E71" s="457">
        <v>0.978410004</v>
      </c>
      <c r="F71" s="457">
        <v>1.0349678879999999</v>
      </c>
      <c r="G71" s="457">
        <v>1.0640623650000001</v>
      </c>
      <c r="H71" s="457">
        <v>1.045031555</v>
      </c>
      <c r="I71" s="457">
        <v>1.1105221620000001</v>
      </c>
      <c r="J71" s="457">
        <v>1.064853756</v>
      </c>
      <c r="K71" s="1662">
        <v>1.1534247179999999</v>
      </c>
      <c r="L71" s="1662">
        <v>1.1830810380000001</v>
      </c>
    </row>
    <row r="72" spans="1:12" x14ac:dyDescent="0.25">
      <c r="A72" s="226" t="s">
        <v>160</v>
      </c>
      <c r="B72" s="734">
        <v>2.943343096</v>
      </c>
      <c r="C72" s="734">
        <v>2.960514463</v>
      </c>
      <c r="D72" s="734">
        <v>2.8920230240000002</v>
      </c>
      <c r="E72" s="734">
        <v>2.9362997900000001</v>
      </c>
      <c r="F72" s="734">
        <v>3.413359297</v>
      </c>
      <c r="G72" s="734">
        <v>3.1141434110000001</v>
      </c>
      <c r="H72" s="734">
        <v>3.0161142120000002</v>
      </c>
      <c r="I72" s="734">
        <v>3.1019715560000001</v>
      </c>
      <c r="J72" s="734">
        <v>2.9910811050000001</v>
      </c>
      <c r="K72" s="1659">
        <v>3.2756361639999998</v>
      </c>
      <c r="L72" s="1659">
        <v>3.0652954389999998</v>
      </c>
    </row>
    <row r="73" spans="1:12" x14ac:dyDescent="0.25">
      <c r="A73" s="228" t="s">
        <v>161</v>
      </c>
      <c r="B73" s="735">
        <v>1.6846761910000001</v>
      </c>
      <c r="C73" s="735">
        <v>1.6350587110000001</v>
      </c>
      <c r="D73" s="735">
        <v>1.6208076549999999</v>
      </c>
      <c r="E73" s="735">
        <v>1.60795461</v>
      </c>
      <c r="F73" s="735">
        <v>1.975267973</v>
      </c>
      <c r="G73" s="735">
        <v>1.7961681309999999</v>
      </c>
      <c r="H73" s="735">
        <v>1.6486754800000001</v>
      </c>
      <c r="I73" s="735">
        <v>1.7296961259999999</v>
      </c>
      <c r="J73" s="735">
        <v>1.7564773849999999</v>
      </c>
      <c r="K73" s="1661">
        <v>1.984362655</v>
      </c>
      <c r="L73" s="1661">
        <v>1.773948592</v>
      </c>
    </row>
    <row r="74" spans="1:12" x14ac:dyDescent="0.25">
      <c r="A74" s="213" t="s">
        <v>162</v>
      </c>
      <c r="B74" s="593">
        <v>5.9477552610000002</v>
      </c>
      <c r="C74" s="593">
        <v>6.1700813879999998</v>
      </c>
      <c r="D74" s="593">
        <v>5.6930468230000004</v>
      </c>
      <c r="E74" s="593">
        <v>5.406576695</v>
      </c>
      <c r="F74" s="593">
        <v>5.4069978839999999</v>
      </c>
      <c r="G74" s="593">
        <v>5.1991348930000001</v>
      </c>
      <c r="H74" s="593">
        <v>5.4630787449999998</v>
      </c>
      <c r="I74" s="593">
        <v>5.847910562</v>
      </c>
      <c r="J74" s="593">
        <v>5.2446674760000001</v>
      </c>
      <c r="K74" s="1659">
        <v>5.9300351850000004</v>
      </c>
      <c r="L74" s="1659">
        <v>6.2089958359999997</v>
      </c>
    </row>
    <row r="75" spans="1:12" x14ac:dyDescent="0.25">
      <c r="A75" s="227" t="s">
        <v>109</v>
      </c>
      <c r="B75" s="457">
        <v>5.2265122939999999</v>
      </c>
      <c r="C75" s="457">
        <v>5.4805801829999998</v>
      </c>
      <c r="D75" s="457">
        <v>5.0420549870000002</v>
      </c>
      <c r="E75" s="457">
        <v>4.8508592410000002</v>
      </c>
      <c r="F75" s="457">
        <v>4.570073217</v>
      </c>
      <c r="G75" s="457">
        <v>4.6561007480000001</v>
      </c>
      <c r="H75" s="457">
        <v>4.9017791959999997</v>
      </c>
      <c r="I75" s="457">
        <v>5.0733479360000002</v>
      </c>
      <c r="J75" s="457">
        <v>4.4982670960000002</v>
      </c>
      <c r="K75" s="1660">
        <v>5.1456012119999999</v>
      </c>
      <c r="L75" s="1660">
        <v>5.2830291520000001</v>
      </c>
    </row>
    <row r="76" spans="1:12" x14ac:dyDescent="0.25">
      <c r="A76" s="227" t="s">
        <v>163</v>
      </c>
      <c r="B76" s="457">
        <v>0.23690387199999999</v>
      </c>
      <c r="C76" s="457">
        <v>0.15990652799999999</v>
      </c>
      <c r="D76" s="457">
        <v>0.13516055900000001</v>
      </c>
      <c r="E76" s="457">
        <v>0.13288878300000001</v>
      </c>
      <c r="F76" s="457">
        <v>0.113316896</v>
      </c>
      <c r="G76" s="457">
        <v>0.114854396</v>
      </c>
      <c r="H76" s="457">
        <v>0.127743263</v>
      </c>
      <c r="I76" s="457">
        <v>0.29633352299999999</v>
      </c>
      <c r="J76" s="457">
        <v>0.31642145300000002</v>
      </c>
      <c r="K76" s="1660">
        <v>0.28162585400000001</v>
      </c>
      <c r="L76" s="1660">
        <v>0.30154787399999999</v>
      </c>
    </row>
    <row r="77" spans="1:12" x14ac:dyDescent="0.25">
      <c r="A77" s="227" t="s">
        <v>164</v>
      </c>
      <c r="B77" s="457">
        <v>0.48433909400000003</v>
      </c>
      <c r="C77" s="457">
        <v>0.52959467500000001</v>
      </c>
      <c r="D77" s="457">
        <v>0.51583127600000001</v>
      </c>
      <c r="E77" s="457">
        <v>0.42282867000000002</v>
      </c>
      <c r="F77" s="457">
        <v>0.72360776999999998</v>
      </c>
      <c r="G77" s="457">
        <v>0.42817974800000003</v>
      </c>
      <c r="H77" s="457">
        <v>0.43355628400000001</v>
      </c>
      <c r="I77" s="457">
        <v>0.47822910299999999</v>
      </c>
      <c r="J77" s="457">
        <v>0.42997892599999998</v>
      </c>
      <c r="K77" s="1660">
        <v>0.50280811800000003</v>
      </c>
      <c r="L77" s="1660">
        <v>0.62441880900000002</v>
      </c>
    </row>
    <row r="78" spans="1:12" x14ac:dyDescent="0.25">
      <c r="A78" s="228" t="s">
        <v>165</v>
      </c>
      <c r="B78" s="593">
        <v>3.0317842239999999</v>
      </c>
      <c r="C78" s="593">
        <v>3.0148014230000002</v>
      </c>
      <c r="D78" s="593">
        <v>2.73873751</v>
      </c>
      <c r="E78" s="593">
        <v>2.831587667</v>
      </c>
      <c r="F78" s="593">
        <v>2.662199582</v>
      </c>
      <c r="G78" s="593">
        <v>2.4778771000000002</v>
      </c>
      <c r="H78" s="593">
        <v>2.4859259759999999</v>
      </c>
      <c r="I78" s="593">
        <v>2.6855775469999998</v>
      </c>
      <c r="J78" s="593">
        <v>2.5417302980000001</v>
      </c>
      <c r="K78" s="1661">
        <v>2.8202898319999998</v>
      </c>
      <c r="L78" s="1661">
        <v>2.9233860260000002</v>
      </c>
    </row>
    <row r="79" spans="1:12" x14ac:dyDescent="0.25">
      <c r="A79" s="227" t="s">
        <v>124</v>
      </c>
      <c r="B79" s="457">
        <v>0.20455029799999999</v>
      </c>
      <c r="C79" s="457">
        <v>0.19440241</v>
      </c>
      <c r="D79" s="457">
        <v>0.204138293</v>
      </c>
      <c r="E79" s="457">
        <v>0.197920708</v>
      </c>
      <c r="F79" s="457">
        <v>0.193024641</v>
      </c>
      <c r="G79" s="457">
        <v>0.17772389999999999</v>
      </c>
      <c r="H79" s="457">
        <v>0.166432372</v>
      </c>
      <c r="I79" s="457">
        <v>0.19293084299999999</v>
      </c>
      <c r="J79" s="457">
        <v>0.217427017</v>
      </c>
      <c r="K79" s="1660">
        <v>0.25611566099999999</v>
      </c>
      <c r="L79" s="1660">
        <v>0.22549846300000001</v>
      </c>
    </row>
    <row r="80" spans="1:12" x14ac:dyDescent="0.25">
      <c r="A80" s="227" t="s">
        <v>166</v>
      </c>
      <c r="B80" s="457">
        <v>1.965785302</v>
      </c>
      <c r="C80" s="457">
        <v>1.974158249</v>
      </c>
      <c r="D80" s="457">
        <v>1.75338547</v>
      </c>
      <c r="E80" s="457">
        <v>1.8867580559999999</v>
      </c>
      <c r="F80" s="457">
        <v>1.6915663540000001</v>
      </c>
      <c r="G80" s="457">
        <v>1.64541096</v>
      </c>
      <c r="H80" s="457">
        <v>1.614414375</v>
      </c>
      <c r="I80" s="457">
        <v>1.7984427540000001</v>
      </c>
      <c r="J80" s="457">
        <v>1.7788163189999999</v>
      </c>
      <c r="K80" s="1660">
        <v>1.9812788429999999</v>
      </c>
      <c r="L80" s="1660">
        <v>2.1165735539999999</v>
      </c>
    </row>
    <row r="81" spans="1:12" x14ac:dyDescent="0.25">
      <c r="A81" s="229" t="s">
        <v>167</v>
      </c>
      <c r="B81" s="457">
        <v>0.86144862300000002</v>
      </c>
      <c r="C81" s="457">
        <v>0.84624076299999995</v>
      </c>
      <c r="D81" s="457">
        <v>0.78121374600000004</v>
      </c>
      <c r="E81" s="457">
        <v>0.74690890200000004</v>
      </c>
      <c r="F81" s="457">
        <v>0.77760858700000002</v>
      </c>
      <c r="G81" s="457">
        <v>0.65474223899999995</v>
      </c>
      <c r="H81" s="457">
        <v>0.705079228</v>
      </c>
      <c r="I81" s="457">
        <v>0.69420395000000001</v>
      </c>
      <c r="J81" s="457">
        <v>0.54548695999999997</v>
      </c>
      <c r="K81" s="1662">
        <v>0.58289532600000005</v>
      </c>
      <c r="L81" s="1662">
        <v>0.58131400799999999</v>
      </c>
    </row>
    <row r="82" spans="1:12" x14ac:dyDescent="0.25">
      <c r="A82" s="213" t="s">
        <v>168</v>
      </c>
      <c r="B82" s="736">
        <v>15.848357932000001</v>
      </c>
      <c r="C82" s="736">
        <v>16.20574336</v>
      </c>
      <c r="D82" s="736">
        <v>15.755216894</v>
      </c>
      <c r="E82" s="736">
        <v>15.584920614</v>
      </c>
      <c r="F82" s="736">
        <v>15.391920317</v>
      </c>
      <c r="G82" s="736">
        <v>14.910399401999999</v>
      </c>
      <c r="H82" s="736">
        <v>15.269549225</v>
      </c>
      <c r="I82" s="736">
        <v>15.915640080999999</v>
      </c>
      <c r="J82" s="736">
        <v>14.945990535</v>
      </c>
      <c r="K82" s="1659">
        <v>16.248733829999999</v>
      </c>
      <c r="L82" s="1659">
        <v>16.610864546999998</v>
      </c>
    </row>
    <row r="83" spans="1:12" x14ac:dyDescent="0.25">
      <c r="A83" s="228" t="s">
        <v>169</v>
      </c>
      <c r="B83" s="737">
        <v>15.875729993</v>
      </c>
      <c r="C83" s="737">
        <v>16.010977859</v>
      </c>
      <c r="D83" s="737">
        <v>15.692930605000001</v>
      </c>
      <c r="E83" s="737">
        <v>15.946231377</v>
      </c>
      <c r="F83" s="737">
        <v>16.060481312</v>
      </c>
      <c r="G83" s="737">
        <v>15.303285020000001</v>
      </c>
      <c r="H83" s="737">
        <v>15.308510669</v>
      </c>
      <c r="I83" s="737">
        <v>15.855278623</v>
      </c>
      <c r="J83" s="737">
        <v>15.234134463</v>
      </c>
      <c r="K83" s="1661">
        <v>16.41462464</v>
      </c>
      <c r="L83" s="1661">
        <v>16.390550177000001</v>
      </c>
    </row>
    <row r="84" spans="1:12" x14ac:dyDescent="0.25">
      <c r="A84" s="230" t="s">
        <v>170</v>
      </c>
      <c r="B84" s="738">
        <v>2.737206E-2</v>
      </c>
      <c r="C84" s="738">
        <v>-0.19476550100000001</v>
      </c>
      <c r="D84" s="738">
        <v>-6.2286289000000002E-2</v>
      </c>
      <c r="E84" s="738">
        <v>0.36131076200000001</v>
      </c>
      <c r="F84" s="738">
        <v>0.66856099400000002</v>
      </c>
      <c r="G84" s="738">
        <v>0.39288561799999999</v>
      </c>
      <c r="H84" s="738">
        <v>3.8961443999999998E-2</v>
      </c>
      <c r="I84" s="738">
        <v>-6.0361458E-2</v>
      </c>
      <c r="J84" s="738">
        <v>0.28814392700000002</v>
      </c>
      <c r="K84" s="1664">
        <v>0.16589081</v>
      </c>
      <c r="L84" s="1664">
        <v>-0.22031437000000001</v>
      </c>
    </row>
    <row r="85" spans="1:12" x14ac:dyDescent="0.25">
      <c r="A85" s="231" t="s">
        <v>171</v>
      </c>
      <c r="B85" s="457">
        <v>1.2586669049999999</v>
      </c>
      <c r="C85" s="457">
        <v>1.3254557520000001</v>
      </c>
      <c r="D85" s="457">
        <v>1.2712153690000001</v>
      </c>
      <c r="E85" s="457">
        <v>1.328345179</v>
      </c>
      <c r="F85" s="457">
        <v>1.4380913230000001</v>
      </c>
      <c r="G85" s="457">
        <v>1.3179752790000001</v>
      </c>
      <c r="H85" s="457">
        <v>1.367438731</v>
      </c>
      <c r="I85" s="457">
        <v>1.37227543</v>
      </c>
      <c r="J85" s="457">
        <v>1.23460372</v>
      </c>
      <c r="K85" s="1665">
        <v>1.291273508</v>
      </c>
      <c r="L85" s="1665">
        <v>1.2913468459999999</v>
      </c>
    </row>
    <row r="86" spans="1:12" x14ac:dyDescent="0.25">
      <c r="A86" s="227" t="s">
        <v>172</v>
      </c>
      <c r="B86" s="457">
        <v>2.0760349250000001</v>
      </c>
      <c r="C86" s="457">
        <v>1.5074006929999999</v>
      </c>
      <c r="D86" s="457">
        <v>1.3985385889999999</v>
      </c>
      <c r="E86" s="457">
        <v>1.4333226080000001</v>
      </c>
      <c r="F86" s="457">
        <v>1.2069225889999999</v>
      </c>
      <c r="G86" s="457">
        <v>1.1556007349999999</v>
      </c>
      <c r="H86" s="457">
        <v>1.3065154779999999</v>
      </c>
      <c r="I86" s="457">
        <v>1.294340912</v>
      </c>
      <c r="J86" s="457">
        <v>1.356124179</v>
      </c>
      <c r="K86" s="1660">
        <v>1.6506357169999999</v>
      </c>
      <c r="L86" s="1660">
        <v>1.758490396</v>
      </c>
    </row>
    <row r="87" spans="1:12" x14ac:dyDescent="0.25">
      <c r="A87" s="227" t="s">
        <v>173</v>
      </c>
      <c r="B87" s="457">
        <v>0.817368019</v>
      </c>
      <c r="C87" s="457">
        <v>0.181944941</v>
      </c>
      <c r="D87" s="457">
        <v>0.12732321999999999</v>
      </c>
      <c r="E87" s="457">
        <v>0.104977428</v>
      </c>
      <c r="F87" s="457">
        <v>-0.23116873299999999</v>
      </c>
      <c r="G87" s="457">
        <v>-0.16237454300000001</v>
      </c>
      <c r="H87" s="457">
        <v>-6.0923252999999997E-2</v>
      </c>
      <c r="I87" s="457">
        <v>-7.7934517999999994E-2</v>
      </c>
      <c r="J87" s="457">
        <v>0.121520459</v>
      </c>
      <c r="K87" s="1666">
        <v>0.35936220800000002</v>
      </c>
      <c r="L87" s="1666">
        <v>0.46714354899999999</v>
      </c>
    </row>
    <row r="88" spans="1:12" x14ac:dyDescent="0.25">
      <c r="A88" s="213" t="s">
        <v>174</v>
      </c>
      <c r="B88" s="734">
        <v>17.107024838000001</v>
      </c>
      <c r="C88" s="734">
        <v>17.531199111999999</v>
      </c>
      <c r="D88" s="734">
        <v>17.026432263</v>
      </c>
      <c r="E88" s="734">
        <v>16.913265794000001</v>
      </c>
      <c r="F88" s="734">
        <v>16.830011640999999</v>
      </c>
      <c r="G88" s="734">
        <v>16.228374681999998</v>
      </c>
      <c r="H88" s="734">
        <v>16.636987956999999</v>
      </c>
      <c r="I88" s="734">
        <v>17.287915512000001</v>
      </c>
      <c r="J88" s="734">
        <v>16.180594254999999</v>
      </c>
      <c r="K88" s="1659">
        <v>17.540007337999999</v>
      </c>
      <c r="L88" s="1659">
        <v>17.902211393999998</v>
      </c>
    </row>
    <row r="89" spans="1:12" x14ac:dyDescent="0.25">
      <c r="A89" s="228" t="s">
        <v>175</v>
      </c>
      <c r="B89" s="739">
        <v>17.951764917999999</v>
      </c>
      <c r="C89" s="739">
        <v>17.518378552000001</v>
      </c>
      <c r="D89" s="739">
        <v>17.091469193999998</v>
      </c>
      <c r="E89" s="739">
        <v>17.379553985000001</v>
      </c>
      <c r="F89" s="739">
        <v>17.267403902000002</v>
      </c>
      <c r="G89" s="739">
        <v>16.458885756000001</v>
      </c>
      <c r="H89" s="739">
        <v>16.615026146999998</v>
      </c>
      <c r="I89" s="739">
        <v>17.149619534999999</v>
      </c>
      <c r="J89" s="739">
        <v>16.590258641999998</v>
      </c>
      <c r="K89" s="1661">
        <v>18.065260357</v>
      </c>
      <c r="L89" s="1661">
        <v>18.149040573000001</v>
      </c>
    </row>
    <row r="90" spans="1:12" x14ac:dyDescent="0.25">
      <c r="A90" s="232" t="s">
        <v>176</v>
      </c>
      <c r="B90" s="735">
        <v>0.84474008</v>
      </c>
      <c r="C90" s="735">
        <v>-1.282056E-2</v>
      </c>
      <c r="D90" s="735">
        <v>6.5036930000000007E-2</v>
      </c>
      <c r="E90" s="735">
        <v>0.46628819100000002</v>
      </c>
      <c r="F90" s="735">
        <v>0.437392261</v>
      </c>
      <c r="G90" s="735">
        <v>0.23051107400000001</v>
      </c>
      <c r="H90" s="735">
        <v>-2.1961808999999999E-2</v>
      </c>
      <c r="I90" s="735">
        <v>-0.13829597599999999</v>
      </c>
      <c r="J90" s="735">
        <v>0.40966438599999999</v>
      </c>
      <c r="K90" s="1667">
        <v>0.52525301899999999</v>
      </c>
      <c r="L90" s="1667">
        <v>0.24682917900000001</v>
      </c>
    </row>
    <row r="91" spans="1:12" ht="17.25" x14ac:dyDescent="0.25">
      <c r="A91" s="233" t="s">
        <v>189</v>
      </c>
      <c r="B91" s="593">
        <v>15.886971496999999</v>
      </c>
      <c r="C91" s="593">
        <v>15.83063714</v>
      </c>
      <c r="D91" s="593">
        <v>15.491915228</v>
      </c>
      <c r="E91" s="593">
        <v>15.663868746</v>
      </c>
      <c r="F91" s="593">
        <v>15.404019548000001</v>
      </c>
      <c r="G91" s="593">
        <v>14.758053667</v>
      </c>
      <c r="H91" s="593">
        <v>14.285656081000001</v>
      </c>
      <c r="I91" s="593">
        <v>14.411685404</v>
      </c>
      <c r="J91" s="593">
        <v>13.561221074000001</v>
      </c>
      <c r="K91" s="1668">
        <v>13.90681848</v>
      </c>
      <c r="L91" s="1668">
        <v>13.456693372</v>
      </c>
    </row>
    <row r="92" spans="1:12" x14ac:dyDescent="0.25">
      <c r="A92" s="718"/>
      <c r="B92" s="736"/>
      <c r="C92" s="736"/>
      <c r="D92" s="736"/>
      <c r="E92" s="736"/>
      <c r="F92" s="736"/>
      <c r="G92" s="736"/>
      <c r="H92" s="736"/>
      <c r="I92" s="736"/>
      <c r="J92" s="736"/>
      <c r="K92" s="741"/>
      <c r="L92" s="741"/>
    </row>
    <row r="93" spans="1:12" x14ac:dyDescent="0.25">
      <c r="A93" s="97" t="s">
        <v>178</v>
      </c>
      <c r="B93" s="113">
        <v>0.22916190625260824</v>
      </c>
      <c r="C93" s="113">
        <v>0.22779888206403839</v>
      </c>
      <c r="D93" s="113">
        <v>0.22324995489989258</v>
      </c>
      <c r="E93" s="113">
        <v>0.22389474355181663</v>
      </c>
      <c r="F93" s="113">
        <v>0.25476097351775867</v>
      </c>
      <c r="G93" s="113">
        <v>0.24281047670567971</v>
      </c>
      <c r="H93" s="113">
        <v>0.2352188957567776</v>
      </c>
      <c r="I93" s="113">
        <v>0.23553849387579967</v>
      </c>
      <c r="J93" s="113">
        <v>0.23565914432886326</v>
      </c>
      <c r="K93" s="151">
        <v>0.24095597248880116</v>
      </c>
      <c r="L93" s="151">
        <v>0.22761254001645176</v>
      </c>
    </row>
    <row r="94" spans="1:12" x14ac:dyDescent="0.25">
      <c r="A94" s="97" t="s">
        <v>179</v>
      </c>
      <c r="B94" s="113">
        <v>0.13116500345223198</v>
      </c>
      <c r="C94" s="113">
        <v>0.12581075050632767</v>
      </c>
      <c r="D94" s="113">
        <v>0.12511838006727799</v>
      </c>
      <c r="E94" s="113">
        <v>0.12260757102356749</v>
      </c>
      <c r="F94" s="113">
        <v>0.14742696211389489</v>
      </c>
      <c r="G94" s="113">
        <v>0.14004764154121344</v>
      </c>
      <c r="H94" s="113">
        <v>0.12857590880476752</v>
      </c>
      <c r="I94" s="113">
        <v>0.13133905744326091</v>
      </c>
      <c r="J94" s="113">
        <v>0.13838807543204326</v>
      </c>
      <c r="K94" s="151">
        <v>0.14596982368215924</v>
      </c>
      <c r="L94" s="151">
        <v>0.13172398971612742</v>
      </c>
    </row>
    <row r="95" spans="1:12" x14ac:dyDescent="0.25">
      <c r="A95" s="97" t="s">
        <v>180</v>
      </c>
      <c r="B95" s="113">
        <v>1.2369229661948227</v>
      </c>
      <c r="C95" s="113">
        <v>1.2180995863803845</v>
      </c>
      <c r="D95" s="113">
        <v>1.1958996685926657</v>
      </c>
      <c r="E95" s="113">
        <v>1.1943800452047799</v>
      </c>
      <c r="F95" s="113">
        <v>1.1497011227573284</v>
      </c>
      <c r="G95" s="113">
        <v>1.1506888325934821</v>
      </c>
      <c r="H95" s="113">
        <v>1.1141011289176987</v>
      </c>
      <c r="I95" s="113">
        <v>1.0943061897857085</v>
      </c>
      <c r="J95" s="113">
        <v>1.0684517210219173</v>
      </c>
      <c r="K95" s="151">
        <v>1.0229863157273507</v>
      </c>
      <c r="L95" s="151">
        <v>0.99922249570263089</v>
      </c>
    </row>
    <row r="96" spans="1:12" x14ac:dyDescent="0.25">
      <c r="A96" s="115" t="s">
        <v>181</v>
      </c>
      <c r="B96" s="116">
        <v>5.3975941569946011</v>
      </c>
      <c r="C96" s="116">
        <v>5.3472588422885883</v>
      </c>
      <c r="D96" s="116">
        <v>5.3567745137011045</v>
      </c>
      <c r="E96" s="116">
        <v>5.3345604557632722</v>
      </c>
      <c r="F96" s="116">
        <v>4.5128620246742228</v>
      </c>
      <c r="G96" s="116">
        <v>4.7390411163694477</v>
      </c>
      <c r="H96" s="116">
        <v>4.7364440060534418</v>
      </c>
      <c r="I96" s="116">
        <v>4.6459760006903172</v>
      </c>
      <c r="J96" s="116">
        <v>4.5338861093838512</v>
      </c>
      <c r="K96" s="153">
        <v>4.2455320993336061</v>
      </c>
      <c r="L96" s="153">
        <v>4.3900151355035506</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workbookViewId="0">
      <pane xSplit="1" ySplit="5" topLeftCell="B14" activePane="bottomRight" state="frozen"/>
      <selection pane="topRight" activeCell="B1" sqref="B1"/>
      <selection pane="bottomLeft" activeCell="A6" sqref="A6"/>
      <selection pane="bottomRight" activeCell="H6" sqref="H6:H47"/>
    </sheetView>
  </sheetViews>
  <sheetFormatPr baseColWidth="10" defaultColWidth="11.42578125" defaultRowHeight="12.75" x14ac:dyDescent="0.2"/>
  <cols>
    <col min="1" max="1" width="53.5703125" style="66" customWidth="1"/>
    <col min="2" max="8" width="9.7109375" style="66" customWidth="1"/>
    <col min="9" max="16384" width="11.42578125" style="66"/>
  </cols>
  <sheetData>
    <row r="1" spans="1:9" ht="18" x14ac:dyDescent="0.2">
      <c r="A1" s="1703" t="s">
        <v>227</v>
      </c>
      <c r="B1" s="1703"/>
      <c r="C1" s="1703"/>
      <c r="D1" s="1703"/>
      <c r="E1" s="1703"/>
      <c r="F1" s="1703"/>
      <c r="G1" s="1703"/>
      <c r="H1" s="1703"/>
    </row>
    <row r="2" spans="1:9" x14ac:dyDescent="0.2">
      <c r="A2" s="129"/>
      <c r="B2" s="129"/>
      <c r="C2" s="129"/>
      <c r="D2" s="67"/>
      <c r="E2" s="67"/>
      <c r="F2" s="67"/>
      <c r="G2" s="67"/>
      <c r="H2" s="67"/>
    </row>
    <row r="3" spans="1:9" ht="18.75" x14ac:dyDescent="0.2">
      <c r="A3" s="209" t="s">
        <v>228</v>
      </c>
      <c r="B3" s="129"/>
      <c r="C3" s="129"/>
      <c r="D3" s="67"/>
      <c r="E3" s="67"/>
      <c r="F3" s="67"/>
      <c r="G3" s="67"/>
      <c r="H3" s="67"/>
    </row>
    <row r="4" spans="1:9" x14ac:dyDescent="0.2">
      <c r="A4" s="69" t="s">
        <v>143</v>
      </c>
      <c r="B4" s="67"/>
      <c r="C4" s="67"/>
      <c r="D4" s="67"/>
      <c r="E4" s="67"/>
      <c r="F4" s="67"/>
      <c r="G4" s="1704" t="s">
        <v>144</v>
      </c>
      <c r="H4" s="1704"/>
    </row>
    <row r="5" spans="1:9" ht="25.5" x14ac:dyDescent="0.2">
      <c r="A5" s="70" t="s">
        <v>145</v>
      </c>
      <c r="B5" s="74">
        <v>2019</v>
      </c>
      <c r="C5" s="73" t="s">
        <v>146</v>
      </c>
      <c r="D5" s="74">
        <v>2020</v>
      </c>
      <c r="E5" s="73" t="s">
        <v>147</v>
      </c>
      <c r="F5" s="74">
        <v>2021</v>
      </c>
      <c r="G5" s="1658" t="s">
        <v>2046</v>
      </c>
      <c r="H5" s="74">
        <v>2022</v>
      </c>
    </row>
    <row r="6" spans="1:9" s="79" customFormat="1" x14ac:dyDescent="0.2">
      <c r="A6" s="75" t="s">
        <v>148</v>
      </c>
      <c r="B6" s="76">
        <v>184.76518673999999</v>
      </c>
      <c r="C6" s="77">
        <v>2.8120734710213036E-4</v>
      </c>
      <c r="D6" s="76">
        <v>184.817144068</v>
      </c>
      <c r="E6" s="77">
        <v>2.6733430488364851E-2</v>
      </c>
      <c r="F6" s="76">
        <v>189.75794034200001</v>
      </c>
      <c r="G6" s="77">
        <v>4.5711891016334327E-2</v>
      </c>
      <c r="H6" s="76">
        <v>197.86741410499999</v>
      </c>
      <c r="I6" s="77"/>
    </row>
    <row r="7" spans="1:9" s="79" customFormat="1" x14ac:dyDescent="0.2">
      <c r="A7" s="80" t="s">
        <v>35</v>
      </c>
      <c r="B7" s="81">
        <v>36.863593905000002</v>
      </c>
      <c r="C7" s="82">
        <v>-3.3371470241623458E-2</v>
      </c>
      <c r="D7" s="81">
        <v>35.633401577999997</v>
      </c>
      <c r="E7" s="82">
        <v>5.9888989417096639E-2</v>
      </c>
      <c r="F7" s="81">
        <v>37.767449988000003</v>
      </c>
      <c r="G7" s="82">
        <v>8.6400484753810236E-2</v>
      </c>
      <c r="H7" s="81">
        <v>40.497891193999997</v>
      </c>
    </row>
    <row r="8" spans="1:9" s="79" customFormat="1" x14ac:dyDescent="0.2">
      <c r="A8" s="80" t="s">
        <v>37</v>
      </c>
      <c r="B8" s="81">
        <v>66.481116709000005</v>
      </c>
      <c r="C8" s="82">
        <v>1.0507327502599528E-2</v>
      </c>
      <c r="D8" s="81">
        <v>67.179655574999998</v>
      </c>
      <c r="E8" s="82">
        <v>2.8664333383641383E-2</v>
      </c>
      <c r="F8" s="81">
        <v>69.105315618999995</v>
      </c>
      <c r="G8" s="82">
        <v>5.1628716993312729E-2</v>
      </c>
      <c r="H8" s="81">
        <v>72.662752475999994</v>
      </c>
    </row>
    <row r="9" spans="1:9" s="79" customFormat="1" x14ac:dyDescent="0.2">
      <c r="A9" s="80" t="s">
        <v>149</v>
      </c>
      <c r="B9" s="81">
        <v>3.998839222</v>
      </c>
      <c r="C9" s="82">
        <v>-7.5754521045357515E-2</v>
      </c>
      <c r="D9" s="81">
        <v>3.6959090720000001</v>
      </c>
      <c r="E9" s="82">
        <v>-6.2561862723228834E-2</v>
      </c>
      <c r="F9" s="81">
        <v>3.4646861160000002</v>
      </c>
      <c r="G9" s="82">
        <v>-3.4073266659909285E-2</v>
      </c>
      <c r="H9" s="81">
        <v>3.3229125740000001</v>
      </c>
    </row>
    <row r="10" spans="1:9" x14ac:dyDescent="0.2">
      <c r="A10" s="80" t="s">
        <v>39</v>
      </c>
      <c r="B10" s="81">
        <v>71.551108909000007</v>
      </c>
      <c r="C10" s="82">
        <v>1.5776033204959461E-3</v>
      </c>
      <c r="D10" s="81">
        <v>71.663988176000004</v>
      </c>
      <c r="E10" s="82">
        <v>1.1987875261562753E-2</v>
      </c>
      <c r="F10" s="81">
        <v>72.523087126999997</v>
      </c>
      <c r="G10" s="82">
        <v>2.5922833324674377E-2</v>
      </c>
      <c r="H10" s="81">
        <v>74.398216614000006</v>
      </c>
    </row>
    <row r="11" spans="1:9" s="79" customFormat="1" x14ac:dyDescent="0.2">
      <c r="A11" s="80" t="s">
        <v>150</v>
      </c>
      <c r="B11" s="81">
        <v>5.8705279929999996</v>
      </c>
      <c r="C11" s="82">
        <v>0.13178740888766938</v>
      </c>
      <c r="D11" s="81">
        <v>6.6441896659999999</v>
      </c>
      <c r="E11" s="82">
        <v>3.811026411478724E-2</v>
      </c>
      <c r="F11" s="81">
        <v>6.8974014889999999</v>
      </c>
      <c r="G11" s="82">
        <v>1.4342202950595739E-2</v>
      </c>
      <c r="H11" s="81">
        <v>6.985641244</v>
      </c>
    </row>
    <row r="12" spans="1:9" x14ac:dyDescent="0.2">
      <c r="A12" s="83" t="s">
        <v>151</v>
      </c>
      <c r="B12" s="84">
        <v>222.43568732400001</v>
      </c>
      <c r="C12" s="85">
        <v>-1.8201227103917028E-2</v>
      </c>
      <c r="D12" s="84">
        <v>218.38708486300001</v>
      </c>
      <c r="E12" s="85">
        <v>5.074345384001E-2</v>
      </c>
      <c r="F12" s="84">
        <v>229.46879982300001</v>
      </c>
      <c r="G12" s="85">
        <v>4.7229252034444613E-2</v>
      </c>
      <c r="H12" s="84">
        <v>239.49363776600001</v>
      </c>
    </row>
    <row r="13" spans="1:9" x14ac:dyDescent="0.2">
      <c r="A13" s="80" t="s">
        <v>60</v>
      </c>
      <c r="B13" s="81">
        <v>147.53812148099999</v>
      </c>
      <c r="C13" s="82">
        <v>-1.3598739009689664E-2</v>
      </c>
      <c r="D13" s="81">
        <v>145.531789073</v>
      </c>
      <c r="E13" s="82">
        <v>4.0017001021534604E-2</v>
      </c>
      <c r="F13" s="81">
        <v>151.35553482500001</v>
      </c>
      <c r="G13" s="82">
        <v>4.8367593541798204E-2</v>
      </c>
      <c r="H13" s="81">
        <v>158.274687202</v>
      </c>
    </row>
    <row r="14" spans="1:9" x14ac:dyDescent="0.2">
      <c r="A14" s="86" t="s">
        <v>152</v>
      </c>
      <c r="B14" s="81">
        <v>89.648538278999993</v>
      </c>
      <c r="C14" s="82">
        <v>1.8485529589367555E-2</v>
      </c>
      <c r="D14" s="81">
        <v>91.305738985999994</v>
      </c>
      <c r="E14" s="82">
        <v>-0.35647576608509413</v>
      </c>
      <c r="F14" s="81">
        <v>58.757455733</v>
      </c>
      <c r="G14" s="82">
        <v>3.7503295633040779E-2</v>
      </c>
      <c r="H14" s="81">
        <v>60.961053966000001</v>
      </c>
    </row>
    <row r="15" spans="1:9" s="79" customFormat="1" x14ac:dyDescent="0.2">
      <c r="A15" s="86" t="s">
        <v>153</v>
      </c>
      <c r="B15" s="81">
        <v>57.889583201999997</v>
      </c>
      <c r="C15" s="82">
        <v>-6.3284841803342484E-2</v>
      </c>
      <c r="D15" s="81">
        <v>54.226050086999997</v>
      </c>
      <c r="E15" s="82">
        <v>0.70763090696143482</v>
      </c>
      <c r="F15" s="81">
        <v>92.598079091000002</v>
      </c>
      <c r="G15" s="82">
        <v>5.5290091253067608E-2</v>
      </c>
      <c r="H15" s="81">
        <v>97.313633236000001</v>
      </c>
    </row>
    <row r="16" spans="1:9" x14ac:dyDescent="0.2">
      <c r="A16" s="80" t="s">
        <v>154</v>
      </c>
      <c r="B16" s="81">
        <v>34.906514395999999</v>
      </c>
      <c r="C16" s="82">
        <v>2.0787848702623624E-3</v>
      </c>
      <c r="D16" s="81">
        <v>34.979077529999998</v>
      </c>
      <c r="E16" s="82">
        <v>5.620020085761257E-2</v>
      </c>
      <c r="F16" s="81">
        <v>36.944908712999997</v>
      </c>
      <c r="G16" s="82">
        <v>5.5112558967658209E-3</v>
      </c>
      <c r="H16" s="81">
        <v>37.148521559000002</v>
      </c>
    </row>
    <row r="17" spans="1:8" x14ac:dyDescent="0.2">
      <c r="A17" s="86" t="s">
        <v>155</v>
      </c>
      <c r="B17" s="81">
        <v>26.784556010999999</v>
      </c>
      <c r="C17" s="82">
        <v>-5.7136466229699145E-3</v>
      </c>
      <c r="D17" s="81">
        <v>26.631518523</v>
      </c>
      <c r="E17" s="82">
        <v>1.0612812024057838E-4</v>
      </c>
      <c r="F17" s="81">
        <v>26.634344876</v>
      </c>
      <c r="G17" s="82">
        <v>-6.5143961605883538E-3</v>
      </c>
      <c r="H17" s="81">
        <v>26.460838202000001</v>
      </c>
    </row>
    <row r="18" spans="1:8" x14ac:dyDescent="0.2">
      <c r="A18" s="86" t="s">
        <v>156</v>
      </c>
      <c r="B18" s="81">
        <v>1.74475727</v>
      </c>
      <c r="C18" s="82">
        <v>0.10260870441880998</v>
      </c>
      <c r="D18" s="81">
        <v>1.923784553</v>
      </c>
      <c r="E18" s="82">
        <v>3.2237462299657071E-2</v>
      </c>
      <c r="F18" s="81">
        <v>1.985802485</v>
      </c>
      <c r="G18" s="82">
        <v>2.3824541643677088E-2</v>
      </c>
      <c r="H18" s="81">
        <v>2.0331133189999999</v>
      </c>
    </row>
    <row r="19" spans="1:8" x14ac:dyDescent="0.2">
      <c r="A19" s="86" t="s">
        <v>157</v>
      </c>
      <c r="B19" s="81">
        <v>6.377201114</v>
      </c>
      <c r="C19" s="82">
        <v>7.3031000853582828E-3</v>
      </c>
      <c r="D19" s="81">
        <v>6.423774452</v>
      </c>
      <c r="E19" s="82">
        <v>0.29592989498691691</v>
      </c>
      <c r="F19" s="81">
        <v>8.3247613509999994</v>
      </c>
      <c r="G19" s="82">
        <v>3.9617794564210884E-2</v>
      </c>
      <c r="H19" s="81">
        <v>8.6545700360000009</v>
      </c>
    </row>
    <row r="20" spans="1:8" x14ac:dyDescent="0.2">
      <c r="A20" s="80" t="s">
        <v>158</v>
      </c>
      <c r="B20" s="81">
        <v>16.768481735999998</v>
      </c>
      <c r="C20" s="82">
        <v>4.2676946623237288E-2</v>
      </c>
      <c r="D20" s="81">
        <v>17.484109336</v>
      </c>
      <c r="E20" s="82">
        <v>5.0468671068255588E-2</v>
      </c>
      <c r="F20" s="81">
        <v>18.366509099000002</v>
      </c>
      <c r="G20" s="82">
        <v>7.4075182137473439E-2</v>
      </c>
      <c r="H20" s="81">
        <v>19.529558884</v>
      </c>
    </row>
    <row r="21" spans="1:8" x14ac:dyDescent="0.2">
      <c r="A21" s="80" t="s">
        <v>94</v>
      </c>
      <c r="B21" s="81">
        <v>15.11186485</v>
      </c>
      <c r="C21" s="82">
        <v>-0.13816283474769164</v>
      </c>
      <c r="D21" s="81">
        <v>13.023966764000001</v>
      </c>
      <c r="E21" s="82">
        <v>0.12062794526953224</v>
      </c>
      <c r="F21" s="81">
        <v>14.595021114</v>
      </c>
      <c r="G21" s="82">
        <v>0.10324410706815046</v>
      </c>
      <c r="H21" s="81">
        <v>15.878924781</v>
      </c>
    </row>
    <row r="22" spans="1:8" x14ac:dyDescent="0.2">
      <c r="A22" s="91" t="s">
        <v>159</v>
      </c>
      <c r="B22" s="92">
        <v>8.1107048590000002</v>
      </c>
      <c r="C22" s="93">
        <v>-9.1553411683575114E-2</v>
      </c>
      <c r="D22" s="92">
        <v>7.3681421580000004</v>
      </c>
      <c r="E22" s="93">
        <v>0.11382569649384333</v>
      </c>
      <c r="F22" s="92">
        <v>8.2068260710000001</v>
      </c>
      <c r="G22" s="93">
        <v>5.6383345468073998E-2</v>
      </c>
      <c r="H22" s="92">
        <v>8.6619453390000007</v>
      </c>
    </row>
    <row r="23" spans="1:8" s="79" customFormat="1" x14ac:dyDescent="0.2">
      <c r="A23" s="94" t="s">
        <v>160</v>
      </c>
      <c r="B23" s="76">
        <v>37.670500582999999</v>
      </c>
      <c r="C23" s="77">
        <v>-0.10885333949744502</v>
      </c>
      <c r="D23" s="76">
        <v>33.569940793999997</v>
      </c>
      <c r="E23" s="77">
        <v>0.18292908899313809</v>
      </c>
      <c r="F23" s="76">
        <v>39.710859481</v>
      </c>
      <c r="G23" s="77">
        <v>5.4502556667445967E-2</v>
      </c>
      <c r="H23" s="76">
        <v>41.626223660999997</v>
      </c>
    </row>
    <row r="24" spans="1:8" s="79" customFormat="1" x14ac:dyDescent="0.2">
      <c r="A24" s="95" t="s">
        <v>161</v>
      </c>
      <c r="B24" s="84">
        <v>22.063485278999998</v>
      </c>
      <c r="C24" s="85">
        <v>-0.18433776819798697</v>
      </c>
      <c r="D24" s="84">
        <v>17.996351644000001</v>
      </c>
      <c r="E24" s="85">
        <v>0.33726906853498906</v>
      </c>
      <c r="F24" s="84">
        <v>24.065964399999999</v>
      </c>
      <c r="G24" s="85">
        <v>8.1864712497099257E-2</v>
      </c>
      <c r="H24" s="84">
        <v>25.843735300999999</v>
      </c>
    </row>
    <row r="25" spans="1:8" x14ac:dyDescent="0.2">
      <c r="A25" s="213" t="s">
        <v>162</v>
      </c>
      <c r="B25" s="76">
        <v>63.633368541999999</v>
      </c>
      <c r="C25" s="77">
        <v>-6.0252441523182876E-2</v>
      </c>
      <c r="D25" s="76">
        <v>59.799302724999997</v>
      </c>
      <c r="E25" s="77">
        <v>6.4292240892512842E-2</v>
      </c>
      <c r="F25" s="76">
        <v>63.643933900999997</v>
      </c>
      <c r="G25" s="77">
        <v>7.1258735952546726E-2</v>
      </c>
      <c r="H25" s="76">
        <v>67.858421828000004</v>
      </c>
    </row>
    <row r="26" spans="1:8" s="79" customFormat="1" x14ac:dyDescent="0.2">
      <c r="A26" s="97" t="s">
        <v>109</v>
      </c>
      <c r="B26" s="81">
        <v>45.762352897</v>
      </c>
      <c r="C26" s="82">
        <v>-0.11753147317634083</v>
      </c>
      <c r="D26" s="81">
        <v>40.383836144999997</v>
      </c>
      <c r="E26" s="82">
        <v>9.188367684231058E-2</v>
      </c>
      <c r="F26" s="81">
        <v>44.094451495000001</v>
      </c>
      <c r="G26" s="82">
        <v>8.95920447743348E-2</v>
      </c>
      <c r="H26" s="81">
        <v>47.718776845999997</v>
      </c>
    </row>
    <row r="27" spans="1:8" x14ac:dyDescent="0.2">
      <c r="A27" s="97" t="s">
        <v>163</v>
      </c>
      <c r="B27" s="81">
        <v>14.742606335</v>
      </c>
      <c r="C27" s="82">
        <v>9.6117249067140698E-2</v>
      </c>
      <c r="D27" s="81">
        <v>16.1596251</v>
      </c>
      <c r="E27" s="82">
        <v>6.8189850518252104E-3</v>
      </c>
      <c r="F27" s="81">
        <v>16.269817342</v>
      </c>
      <c r="G27" s="82">
        <v>2.0403243811659921E-2</v>
      </c>
      <c r="H27" s="81">
        <v>16.601774391999999</v>
      </c>
    </row>
    <row r="28" spans="1:8" x14ac:dyDescent="0.2">
      <c r="A28" s="97" t="s">
        <v>164</v>
      </c>
      <c r="B28" s="81">
        <v>3.1284093099999999</v>
      </c>
      <c r="C28" s="82">
        <v>4.0733853972580114E-2</v>
      </c>
      <c r="D28" s="81">
        <v>3.2558414779999998</v>
      </c>
      <c r="E28" s="82">
        <v>7.3171821051418728E-3</v>
      </c>
      <c r="F28" s="81">
        <v>3.2796650629999999</v>
      </c>
      <c r="G28" s="82">
        <v>7.8729236382392154E-2</v>
      </c>
      <c r="H28" s="81">
        <v>3.5378705890000002</v>
      </c>
    </row>
    <row r="29" spans="1:8" s="79" customFormat="1" x14ac:dyDescent="0.2">
      <c r="A29" s="95" t="s">
        <v>165</v>
      </c>
      <c r="B29" s="84">
        <v>25.947409752999999</v>
      </c>
      <c r="C29" s="85">
        <v>-2.0225707922129743E-2</v>
      </c>
      <c r="D29" s="84">
        <v>25.422605021999999</v>
      </c>
      <c r="E29" s="85">
        <v>4.7743753991758009E-2</v>
      </c>
      <c r="F29" s="84">
        <v>26.636375621999999</v>
      </c>
      <c r="G29" s="85">
        <v>3.9362802503280392E-2</v>
      </c>
      <c r="H29" s="84">
        <v>27.665311543000001</v>
      </c>
    </row>
    <row r="30" spans="1:8" x14ac:dyDescent="0.2">
      <c r="A30" s="97" t="s">
        <v>124</v>
      </c>
      <c r="B30" s="81">
        <v>5.2902165749999996</v>
      </c>
      <c r="C30" s="82">
        <v>8.3846162763194565E-2</v>
      </c>
      <c r="D30" s="81">
        <v>5.7337809350000004</v>
      </c>
      <c r="E30" s="82">
        <v>3.8805732643498736E-2</v>
      </c>
      <c r="F30" s="81">
        <v>5.9562845050000002</v>
      </c>
      <c r="G30" s="82">
        <v>-4.3818086053631133E-2</v>
      </c>
      <c r="H30" s="81">
        <v>5.6952915180000003</v>
      </c>
    </row>
    <row r="31" spans="1:8" x14ac:dyDescent="0.2">
      <c r="A31" s="97" t="s">
        <v>166</v>
      </c>
      <c r="B31" s="81">
        <v>14.777065062</v>
      </c>
      <c r="C31" s="82">
        <v>5.9788111258436416E-3</v>
      </c>
      <c r="D31" s="81">
        <v>14.865414342999999</v>
      </c>
      <c r="E31" s="82">
        <v>6.1240594240730584E-2</v>
      </c>
      <c r="F31" s="81">
        <v>15.775781151</v>
      </c>
      <c r="G31" s="82">
        <v>6.0740217764911897E-2</v>
      </c>
      <c r="H31" s="81">
        <v>16.717278249</v>
      </c>
    </row>
    <row r="32" spans="1:8" x14ac:dyDescent="0.2">
      <c r="A32" s="98" t="s">
        <v>167</v>
      </c>
      <c r="B32" s="92">
        <v>5.8801281149999998</v>
      </c>
      <c r="C32" s="82">
        <v>-0.17971009327234699</v>
      </c>
      <c r="D32" s="92">
        <v>4.823409743</v>
      </c>
      <c r="E32" s="82">
        <v>1.6772413357046156E-2</v>
      </c>
      <c r="F32" s="92">
        <v>4.9043099650000004</v>
      </c>
      <c r="G32" s="82">
        <v>7.1709647359561757E-2</v>
      </c>
      <c r="H32" s="92">
        <v>5.2527417759999997</v>
      </c>
    </row>
    <row r="33" spans="1:10" s="79" customFormat="1" x14ac:dyDescent="0.2">
      <c r="A33" s="96" t="s">
        <v>168</v>
      </c>
      <c r="B33" s="76">
        <v>248.39855528300001</v>
      </c>
      <c r="C33" s="77">
        <v>-1.5225968144988E-2</v>
      </c>
      <c r="D33" s="76">
        <v>244.61644679299999</v>
      </c>
      <c r="E33" s="77">
        <v>3.5915113501891582E-2</v>
      </c>
      <c r="F33" s="76">
        <v>253.401874244</v>
      </c>
      <c r="G33" s="77">
        <v>5.2119231863288373E-2</v>
      </c>
      <c r="H33" s="76">
        <v>265.72583593299998</v>
      </c>
    </row>
    <row r="34" spans="1:10" x14ac:dyDescent="0.2">
      <c r="A34" s="95" t="s">
        <v>169</v>
      </c>
      <c r="B34" s="84">
        <v>248.383097077</v>
      </c>
      <c r="C34" s="85">
        <v>-1.841271505517228E-2</v>
      </c>
      <c r="D34" s="84">
        <v>243.809689886</v>
      </c>
      <c r="E34" s="85">
        <v>5.0430668136073997E-2</v>
      </c>
      <c r="F34" s="84">
        <v>256.10517544499999</v>
      </c>
      <c r="G34" s="85">
        <v>4.640912911462336E-2</v>
      </c>
      <c r="H34" s="84">
        <v>267.15894931000003</v>
      </c>
    </row>
    <row r="35" spans="1:10" s="79" customFormat="1" ht="15" customHeight="1" x14ac:dyDescent="0.2">
      <c r="A35" s="99" t="s">
        <v>170</v>
      </c>
      <c r="B35" s="100">
        <v>-1.5458204999999999E-2</v>
      </c>
      <c r="C35" s="101"/>
      <c r="D35" s="100">
        <v>-0.80675690700000002</v>
      </c>
      <c r="E35" s="101"/>
      <c r="F35" s="100">
        <v>2.7033012009999999</v>
      </c>
      <c r="G35" s="101"/>
      <c r="H35" s="100">
        <v>1.4331133760000001</v>
      </c>
    </row>
    <row r="36" spans="1:10" s="79" customFormat="1" ht="15" customHeight="1" x14ac:dyDescent="0.2">
      <c r="A36" s="102" t="s">
        <v>171</v>
      </c>
      <c r="B36" s="103">
        <v>15.607015303000001</v>
      </c>
      <c r="C36" s="104">
        <v>-2.1417389777003137E-3</v>
      </c>
      <c r="D36" s="103">
        <v>15.57358915</v>
      </c>
      <c r="E36" s="104">
        <v>4.5786446729270125E-3</v>
      </c>
      <c r="F36" s="103">
        <v>15.644895081</v>
      </c>
      <c r="G36" s="104">
        <v>1.256713729184411E-2</v>
      </c>
      <c r="H36" s="103">
        <v>15.78248836</v>
      </c>
    </row>
    <row r="37" spans="1:10" ht="15" customHeight="1" x14ac:dyDescent="0.2">
      <c r="A37" s="97" t="s">
        <v>172</v>
      </c>
      <c r="B37" s="81">
        <v>14.916273669000001</v>
      </c>
      <c r="C37" s="82">
        <v>0.32307852671109361</v>
      </c>
      <c r="D37" s="81">
        <v>19.73540139</v>
      </c>
      <c r="E37" s="82">
        <v>-8.932997156537692E-2</v>
      </c>
      <c r="F37" s="81">
        <v>17.972438544999999</v>
      </c>
      <c r="G37" s="82">
        <v>1.9953477585576307E-2</v>
      </c>
      <c r="H37" s="81">
        <v>18.303175501999998</v>
      </c>
    </row>
    <row r="38" spans="1:10" ht="15" customHeight="1" x14ac:dyDescent="0.2">
      <c r="A38" s="97" t="s">
        <v>173</v>
      </c>
      <c r="B38" s="105">
        <v>-0.69074163300000002</v>
      </c>
      <c r="C38" s="82"/>
      <c r="D38" s="105">
        <v>4.1618122399999997</v>
      </c>
      <c r="E38" s="82"/>
      <c r="F38" s="105">
        <v>2.327543463</v>
      </c>
      <c r="G38" s="82"/>
      <c r="H38" s="105">
        <v>2.5206871419999999</v>
      </c>
    </row>
    <row r="39" spans="1:10" ht="15" customHeight="1" x14ac:dyDescent="0.2">
      <c r="A39" s="96" t="s">
        <v>174</v>
      </c>
      <c r="B39" s="76">
        <v>264.00557058700002</v>
      </c>
      <c r="C39" s="77">
        <v>-1.4452477781118023E-2</v>
      </c>
      <c r="D39" s="76">
        <v>260.19003594399999</v>
      </c>
      <c r="E39" s="77">
        <v>3.4039479447653509E-2</v>
      </c>
      <c r="F39" s="76">
        <v>269.04676932500001</v>
      </c>
      <c r="G39" s="77">
        <v>4.9820200898909484E-2</v>
      </c>
      <c r="H39" s="76">
        <v>281.50832429299999</v>
      </c>
    </row>
    <row r="40" spans="1:10" ht="15" customHeight="1" x14ac:dyDescent="0.2">
      <c r="A40" s="95" t="s">
        <v>175</v>
      </c>
      <c r="B40" s="84">
        <v>263.29937074700001</v>
      </c>
      <c r="C40" s="85">
        <v>9.3323629411967701E-4</v>
      </c>
      <c r="D40" s="84">
        <v>263.54509127599999</v>
      </c>
      <c r="E40" s="85">
        <v>3.9964784257619623E-2</v>
      </c>
      <c r="F40" s="84">
        <v>274.07761399100002</v>
      </c>
      <c r="G40" s="85">
        <v>4.4671744797727397E-2</v>
      </c>
      <c r="H40" s="84">
        <v>285.462124813</v>
      </c>
    </row>
    <row r="41" spans="1:10" ht="15" customHeight="1" x14ac:dyDescent="0.2">
      <c r="A41" s="127" t="s">
        <v>176</v>
      </c>
      <c r="B41" s="107">
        <v>-0.70619983900000005</v>
      </c>
      <c r="C41" s="108"/>
      <c r="D41" s="107">
        <v>3.3550553320000001</v>
      </c>
      <c r="E41" s="108"/>
      <c r="F41" s="107">
        <v>5.030844665</v>
      </c>
      <c r="G41" s="108"/>
      <c r="H41" s="107">
        <v>3.9538005190000001</v>
      </c>
    </row>
    <row r="42" spans="1:10" ht="20.25" customHeight="1" x14ac:dyDescent="0.2">
      <c r="A42" s="109" t="s">
        <v>198</v>
      </c>
      <c r="B42" s="110">
        <v>164.464438755</v>
      </c>
      <c r="C42" s="111">
        <v>2.5223222919209309E-2</v>
      </c>
      <c r="D42" s="110">
        <v>168.61276195600001</v>
      </c>
      <c r="E42" s="111">
        <v>1.7797383508747044E-2</v>
      </c>
      <c r="F42" s="110">
        <v>171.61362794499999</v>
      </c>
      <c r="G42" s="111">
        <v>1.1404800310659047E-2</v>
      </c>
      <c r="H42" s="110">
        <v>172.78257283900001</v>
      </c>
    </row>
    <row r="43" spans="1:10" ht="15" customHeight="1" x14ac:dyDescent="0.2">
      <c r="A43" s="94" t="s">
        <v>177</v>
      </c>
      <c r="B43" s="148"/>
      <c r="C43" s="147"/>
      <c r="D43" s="148"/>
      <c r="E43" s="147"/>
      <c r="F43" s="148"/>
      <c r="G43" s="147"/>
      <c r="H43" s="148"/>
    </row>
    <row r="44" spans="1:10" ht="15" customHeight="1" x14ac:dyDescent="0.2">
      <c r="A44" s="97" t="s">
        <v>178</v>
      </c>
      <c r="B44" s="151">
        <v>0.16935457181440997</v>
      </c>
      <c r="C44" s="150">
        <v>-1.5636961567177114</v>
      </c>
      <c r="D44" s="151">
        <v>0.15371761024723282</v>
      </c>
      <c r="E44" s="150">
        <v>1.9337983853711771</v>
      </c>
      <c r="F44" s="151">
        <v>0.17305559410094462</v>
      </c>
      <c r="G44" s="150">
        <v>0.11988288160464378</v>
      </c>
      <c r="H44" s="151">
        <v>0.17380930887889129</v>
      </c>
    </row>
    <row r="45" spans="1:10" ht="15" customHeight="1" x14ac:dyDescent="0.2">
      <c r="A45" s="97" t="s">
        <v>179</v>
      </c>
      <c r="B45" s="151">
        <v>9.919040215368996E-2</v>
      </c>
      <c r="C45" s="150">
        <v>-1.67846515787895</v>
      </c>
      <c r="D45" s="151">
        <v>8.2405750574900474E-2</v>
      </c>
      <c r="E45" s="150">
        <v>2.2471097251746119</v>
      </c>
      <c r="F45" s="151">
        <v>0.10487684782664658</v>
      </c>
      <c r="G45" s="150">
        <v>0.34546918365682966</v>
      </c>
      <c r="H45" s="151">
        <v>0.10790990333635049</v>
      </c>
    </row>
    <row r="46" spans="1:10" ht="15" customHeight="1" x14ac:dyDescent="0.2">
      <c r="A46" s="97" t="s">
        <v>180</v>
      </c>
      <c r="B46" s="151">
        <v>0.73937973143419633</v>
      </c>
      <c r="C46" s="150">
        <v>3.2702381671417258</v>
      </c>
      <c r="D46" s="151">
        <v>0.77208211310561359</v>
      </c>
      <c r="E46" s="150">
        <v>-2.4208641516562657</v>
      </c>
      <c r="F46" s="151">
        <v>0.74787347158905082</v>
      </c>
      <c r="G46" s="150">
        <v>-2.5554094577880937</v>
      </c>
      <c r="H46" s="151">
        <v>0.72144953181520088</v>
      </c>
      <c r="I46" s="170"/>
      <c r="J46" s="170"/>
    </row>
    <row r="47" spans="1:10" ht="15" customHeight="1" x14ac:dyDescent="0.2">
      <c r="A47" s="115" t="s">
        <v>190</v>
      </c>
      <c r="B47" s="153">
        <v>4.3658681517287761</v>
      </c>
      <c r="C47" s="152">
        <v>0.65686224242599689</v>
      </c>
      <c r="D47" s="153">
        <v>5.0227303941547738</v>
      </c>
      <c r="E47" s="152">
        <v>-0.70115110355518251</v>
      </c>
      <c r="F47" s="153">
        <v>4.3215792905995905</v>
      </c>
      <c r="G47" s="152">
        <v>-0.17687342039689558</v>
      </c>
      <c r="H47" s="153">
        <v>4.1508106583514479</v>
      </c>
      <c r="I47" s="170"/>
      <c r="J47" s="170"/>
    </row>
    <row r="48" spans="1:10" ht="24" customHeight="1" x14ac:dyDescent="0.2">
      <c r="A48" s="1708" t="s">
        <v>225</v>
      </c>
      <c r="B48" s="1708"/>
      <c r="C48" s="1708"/>
      <c r="D48" s="1708"/>
      <c r="E48" s="1708"/>
      <c r="F48" s="1708"/>
      <c r="G48" s="1708"/>
      <c r="H48" s="1708"/>
      <c r="I48" s="170"/>
      <c r="J48" s="170"/>
    </row>
    <row r="49" spans="1:10" ht="23.45" customHeight="1" x14ac:dyDescent="0.2">
      <c r="A49" s="1705" t="s">
        <v>200</v>
      </c>
      <c r="B49" s="1705"/>
      <c r="C49" s="1705"/>
      <c r="D49" s="1705"/>
      <c r="E49" s="1705"/>
      <c r="F49" s="1705"/>
      <c r="G49" s="1705"/>
      <c r="H49" s="1705"/>
      <c r="I49" s="170"/>
      <c r="J49" s="170"/>
    </row>
    <row r="50" spans="1:10" ht="12.75" customHeight="1" x14ac:dyDescent="0.2">
      <c r="A50" s="1721" t="s">
        <v>2047</v>
      </c>
      <c r="B50" s="1721"/>
      <c r="C50" s="1721"/>
      <c r="D50" s="1721"/>
      <c r="E50" s="1721"/>
      <c r="F50" s="1721"/>
      <c r="G50" s="1721"/>
      <c r="H50" s="1721"/>
      <c r="I50" s="170"/>
      <c r="J50" s="170"/>
    </row>
    <row r="51" spans="1:10" ht="12" customHeight="1" x14ac:dyDescent="0.2">
      <c r="A51" s="120" t="s">
        <v>226</v>
      </c>
      <c r="B51" s="214"/>
      <c r="C51" s="214"/>
      <c r="D51" s="214"/>
      <c r="E51" s="214"/>
      <c r="F51" s="214"/>
      <c r="G51" s="214"/>
      <c r="H51" s="214"/>
      <c r="I51" s="170"/>
      <c r="J51" s="170"/>
    </row>
    <row r="52" spans="1:10" ht="12.75" customHeight="1" x14ac:dyDescent="0.2">
      <c r="A52" s="174" t="s">
        <v>222</v>
      </c>
      <c r="B52" s="214"/>
      <c r="C52" s="214"/>
      <c r="D52" s="214"/>
      <c r="E52" s="214"/>
      <c r="F52" s="214"/>
      <c r="G52" s="214"/>
      <c r="H52" s="214"/>
      <c r="I52" s="217"/>
      <c r="J52" s="218"/>
    </row>
    <row r="53" spans="1:10" ht="13.5" customHeight="1" x14ac:dyDescent="0.2">
      <c r="C53" s="170"/>
      <c r="D53" s="170"/>
      <c r="E53" s="170"/>
      <c r="F53" s="170"/>
      <c r="G53" s="170"/>
      <c r="H53" s="170"/>
      <c r="I53" s="170"/>
      <c r="J53" s="170"/>
    </row>
  </sheetData>
  <mergeCells count="5">
    <mergeCell ref="A1:H1"/>
    <mergeCell ref="G4:H4"/>
    <mergeCell ref="A48:H48"/>
    <mergeCell ref="A49:H49"/>
    <mergeCell ref="A50:H50"/>
  </mergeCells>
  <pageMargins left="0.7" right="0.7" top="0.75" bottom="0.75" header="0.3" footer="0.3"/>
  <pageSetup paperSize="9" scale="7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workbookViewId="0">
      <pane xSplit="1" ySplit="3" topLeftCell="B22" activePane="bottomRight" state="frozen"/>
      <selection pane="topRight" activeCell="B1" sqref="B1"/>
      <selection pane="bottomLeft" activeCell="A4" sqref="A4"/>
      <selection pane="bottomRight" activeCell="I98" sqref="I98"/>
    </sheetView>
  </sheetViews>
  <sheetFormatPr baseColWidth="10" defaultRowHeight="15" x14ac:dyDescent="0.25"/>
  <cols>
    <col min="1" max="1" width="53.85546875" customWidth="1"/>
    <col min="2" max="8" width="9.140625" customWidth="1"/>
    <col min="9" max="10" width="8.85546875" customWidth="1"/>
    <col min="12" max="17" width="8.42578125" customWidth="1"/>
    <col min="18" max="18" width="9.42578125" customWidth="1"/>
  </cols>
  <sheetData>
    <row r="1" spans="1:21" ht="18.75" x14ac:dyDescent="0.25">
      <c r="A1" s="209" t="s">
        <v>568</v>
      </c>
      <c r="M1" s="589" t="s">
        <v>522</v>
      </c>
    </row>
    <row r="2" spans="1:21" ht="15.75" x14ac:dyDescent="0.25">
      <c r="A2" s="221"/>
      <c r="B2" s="589" t="s">
        <v>521</v>
      </c>
      <c r="M2" s="589"/>
    </row>
    <row r="3" spans="1:21" ht="26.25" x14ac:dyDescent="0.25">
      <c r="A3" s="222" t="s">
        <v>145</v>
      </c>
      <c r="B3" s="590" t="s">
        <v>523</v>
      </c>
      <c r="C3" s="590" t="s">
        <v>524</v>
      </c>
      <c r="D3" s="590" t="s">
        <v>525</v>
      </c>
      <c r="E3" s="590" t="s">
        <v>537</v>
      </c>
      <c r="F3" s="590" t="s">
        <v>526</v>
      </c>
      <c r="G3" s="590" t="s">
        <v>527</v>
      </c>
      <c r="H3" s="590" t="s">
        <v>188</v>
      </c>
      <c r="I3" s="590" t="s">
        <v>146</v>
      </c>
      <c r="J3" s="590" t="s">
        <v>147</v>
      </c>
      <c r="K3" s="590" t="s">
        <v>2035</v>
      </c>
      <c r="M3" s="591">
        <v>2014</v>
      </c>
      <c r="N3" s="591">
        <v>2015</v>
      </c>
      <c r="O3" s="591">
        <v>2016</v>
      </c>
      <c r="P3" s="591">
        <v>2017</v>
      </c>
      <c r="Q3" s="591">
        <v>2018</v>
      </c>
      <c r="R3" s="591">
        <v>2019</v>
      </c>
      <c r="S3" s="591">
        <v>2020</v>
      </c>
      <c r="T3" s="591">
        <v>2021</v>
      </c>
      <c r="U3" s="591">
        <v>2022</v>
      </c>
    </row>
    <row r="4" spans="1:21" s="264" customFormat="1" x14ac:dyDescent="0.25">
      <c r="A4" s="223" t="s">
        <v>148</v>
      </c>
      <c r="B4" s="592">
        <v>2.8847507056127153E-2</v>
      </c>
      <c r="C4" s="592">
        <v>2.3585781023916841E-2</v>
      </c>
      <c r="D4" s="592">
        <v>1.2341102223908162E-2</v>
      </c>
      <c r="E4" s="592">
        <v>-2.1100902686725931E-3</v>
      </c>
      <c r="F4" s="592">
        <v>1.7291951791127413E-2</v>
      </c>
      <c r="G4" s="592">
        <v>3.4188941847552723E-3</v>
      </c>
      <c r="H4" s="592">
        <v>1.3496840128192522E-2</v>
      </c>
      <c r="I4" s="592">
        <v>2.8120734710213036E-4</v>
      </c>
      <c r="J4" s="592">
        <v>2.6733430488364851E-2</v>
      </c>
      <c r="K4" s="592">
        <v>4.2735886300116599E-2</v>
      </c>
      <c r="M4" s="593">
        <v>100</v>
      </c>
      <c r="N4" s="593">
        <v>101.23411022239081</v>
      </c>
      <c r="O4" s="593">
        <v>101.02049711155281</v>
      </c>
      <c r="P4" s="593">
        <v>102.76733867752151</v>
      </c>
      <c r="Q4" s="593">
        <v>103.11868933410886</v>
      </c>
      <c r="R4" s="593">
        <v>104.51046579828008</v>
      </c>
      <c r="S4" s="593">
        <v>104.53985490911163</v>
      </c>
      <c r="T4" s="593">
        <v>107.33456385358811</v>
      </c>
      <c r="U4" s="593">
        <v>111.92160157050765</v>
      </c>
    </row>
    <row r="5" spans="1:21" x14ac:dyDescent="0.25">
      <c r="A5" s="204" t="s">
        <v>35</v>
      </c>
      <c r="B5" s="594">
        <v>2.8905217062850985E-2</v>
      </c>
      <c r="C5" s="594">
        <v>-3.8781194232248017E-3</v>
      </c>
      <c r="D5" s="594">
        <v>-1.0833702950377111E-2</v>
      </c>
      <c r="E5" s="594">
        <v>-1.7214003919105325E-2</v>
      </c>
      <c r="F5" s="594">
        <v>1.5436356195841494E-2</v>
      </c>
      <c r="G5" s="594">
        <v>1.3733855985826215E-2</v>
      </c>
      <c r="H5" s="594">
        <v>2.680305615661438E-2</v>
      </c>
      <c r="I5" s="594">
        <v>-3.3371470241623458E-2</v>
      </c>
      <c r="J5" s="594">
        <v>5.9888989417096639E-2</v>
      </c>
      <c r="K5" s="594">
        <v>7.2296149379096342E-2</v>
      </c>
      <c r="M5" s="457">
        <v>100</v>
      </c>
      <c r="N5" s="457">
        <v>98.91662970496229</v>
      </c>
      <c r="O5" s="457">
        <v>97.213878453556376</v>
      </c>
      <c r="P5" s="457">
        <v>98.714506508544716</v>
      </c>
      <c r="Q5" s="457">
        <v>100.07023732464498</v>
      </c>
      <c r="R5" s="457">
        <v>102.75242551526317</v>
      </c>
      <c r="S5" s="457">
        <v>99.323426004925935</v>
      </c>
      <c r="T5" s="457">
        <v>105.27180561380473</v>
      </c>
      <c r="U5" s="457">
        <v>112.88255179786755</v>
      </c>
    </row>
    <row r="6" spans="1:21" x14ac:dyDescent="0.25">
      <c r="A6" s="204" t="s">
        <v>37</v>
      </c>
      <c r="B6" s="594">
        <v>3.1385815296744335E-2</v>
      </c>
      <c r="C6" s="594">
        <v>4.0761603846387384E-2</v>
      </c>
      <c r="D6" s="594">
        <v>2.0008980383530162E-2</v>
      </c>
      <c r="E6" s="594">
        <v>1.0032191111509325E-2</v>
      </c>
      <c r="F6" s="594">
        <v>2.7460674974525201E-2</v>
      </c>
      <c r="G6" s="594">
        <v>8.8500486201177342E-3</v>
      </c>
      <c r="H6" s="594">
        <v>1.5400852844598134E-2</v>
      </c>
      <c r="I6" s="594">
        <v>1.0507327502599528E-2</v>
      </c>
      <c r="J6" s="594">
        <v>2.8664333383641383E-2</v>
      </c>
      <c r="K6" s="594">
        <v>5.1478483603393244E-2</v>
      </c>
      <c r="M6" s="457">
        <v>100</v>
      </c>
      <c r="N6" s="457">
        <v>102.00089803835301</v>
      </c>
      <c r="O6" s="457">
        <v>103.02419054101935</v>
      </c>
      <c r="P6" s="457">
        <v>105.85330435197984</v>
      </c>
      <c r="Q6" s="457">
        <v>106.79011124209498</v>
      </c>
      <c r="R6" s="457">
        <v>108.43477003059274</v>
      </c>
      <c r="S6" s="457">
        <v>109.57412967197325</v>
      </c>
      <c r="T6" s="457">
        <v>112.71499905511304</v>
      </c>
      <c r="U6" s="457">
        <v>118.51739628582816</v>
      </c>
    </row>
    <row r="7" spans="1:21" x14ac:dyDescent="0.25">
      <c r="A7" s="204" t="s">
        <v>149</v>
      </c>
      <c r="B7" s="594">
        <v>1.0383065195917363E-2</v>
      </c>
      <c r="C7" s="594">
        <v>7.0756330857693062E-3</v>
      </c>
      <c r="D7" s="594">
        <v>1.4305698492926844E-2</v>
      </c>
      <c r="E7" s="594">
        <v>-4.0494425178095761E-2</v>
      </c>
      <c r="F7" s="594">
        <v>-0.10327224967286175</v>
      </c>
      <c r="G7" s="594">
        <v>-6.0341173556160754E-2</v>
      </c>
      <c r="H7" s="594">
        <v>-5.7554047467858749E-2</v>
      </c>
      <c r="I7" s="594">
        <v>-7.5754521045357515E-2</v>
      </c>
      <c r="J7" s="594">
        <v>-6.2561862723228834E-2</v>
      </c>
      <c r="K7" s="594">
        <v>-4.0919591920689835E-2</v>
      </c>
      <c r="M7" s="457">
        <v>100</v>
      </c>
      <c r="N7" s="457">
        <v>101.43056984929268</v>
      </c>
      <c r="O7" s="457">
        <v>97.323197227758882</v>
      </c>
      <c r="P7" s="457">
        <v>87.272411704692601</v>
      </c>
      <c r="Q7" s="457">
        <v>82.006291963355025</v>
      </c>
      <c r="R7" s="457">
        <v>77.286497943033012</v>
      </c>
      <c r="S7" s="457">
        <v>71.431696308085534</v>
      </c>
      <c r="T7" s="457">
        <v>66.962796329571717</v>
      </c>
      <c r="U7" s="457">
        <v>64.222706029897381</v>
      </c>
    </row>
    <row r="8" spans="1:21" x14ac:dyDescent="0.25">
      <c r="A8" s="204" t="s">
        <v>39</v>
      </c>
      <c r="B8" s="594">
        <v>2.6317035717720705E-2</v>
      </c>
      <c r="C8" s="594">
        <v>2.510715269802466E-2</v>
      </c>
      <c r="D8" s="594">
        <v>1.8821671791320105E-2</v>
      </c>
      <c r="E8" s="594">
        <v>-2.3155091282763829E-3</v>
      </c>
      <c r="F8" s="594">
        <v>1.6350159892317473E-2</v>
      </c>
      <c r="G8" s="594">
        <v>6.7795525344771512E-4</v>
      </c>
      <c r="H8" s="594">
        <v>1.2767440689070098E-2</v>
      </c>
      <c r="I8" s="594">
        <v>1.5776033204959461E-3</v>
      </c>
      <c r="J8" s="594">
        <v>1.1987875261562753E-2</v>
      </c>
      <c r="K8" s="594">
        <v>2.5855621448054755E-2</v>
      </c>
      <c r="M8" s="457">
        <v>100</v>
      </c>
      <c r="N8" s="457">
        <v>101.88216717913201</v>
      </c>
      <c r="O8" s="457">
        <v>101.64625809102014</v>
      </c>
      <c r="P8" s="457">
        <v>103.30819066326409</v>
      </c>
      <c r="Q8" s="457">
        <v>103.37822899384842</v>
      </c>
      <c r="R8" s="457">
        <v>104.69810440106849</v>
      </c>
      <c r="S8" s="457">
        <v>104.86327647822125</v>
      </c>
      <c r="T8" s="457">
        <v>106.12036435616093</v>
      </c>
      <c r="U8" s="457">
        <v>108.86417232488347</v>
      </c>
    </row>
    <row r="9" spans="1:21" x14ac:dyDescent="0.25">
      <c r="A9" s="204" t="s">
        <v>150</v>
      </c>
      <c r="B9" s="594">
        <v>4.8324157822051017E-2</v>
      </c>
      <c r="C9" s="594">
        <v>1.702859823342151E-2</v>
      </c>
      <c r="D9" s="594">
        <v>-2.7216750848717552E-3</v>
      </c>
      <c r="E9" s="594">
        <v>-3.359722391459985E-3</v>
      </c>
      <c r="F9" s="594">
        <v>3.2976358543593154E-2</v>
      </c>
      <c r="G9" s="594">
        <v>-3.4377350063793943E-2</v>
      </c>
      <c r="H9" s="594">
        <v>-2.7800280516396048E-2</v>
      </c>
      <c r="I9" s="594">
        <v>0.13178740888766938</v>
      </c>
      <c r="J9" s="594">
        <v>3.811026411478724E-2</v>
      </c>
      <c r="K9" s="594">
        <v>1.279318815074415E-2</v>
      </c>
      <c r="M9" s="457">
        <v>100</v>
      </c>
      <c r="N9" s="457">
        <v>99.727832491512828</v>
      </c>
      <c r="O9" s="457">
        <v>99.392774659639315</v>
      </c>
      <c r="P9" s="457">
        <v>102.67038643345813</v>
      </c>
      <c r="Q9" s="457">
        <v>99.140850617850148</v>
      </c>
      <c r="R9" s="457">
        <v>96.384707160039795</v>
      </c>
      <c r="S9" s="457">
        <v>109.08699797305823</v>
      </c>
      <c r="T9" s="457">
        <v>113.24433227730074</v>
      </c>
      <c r="U9" s="457">
        <v>114.69308832712964</v>
      </c>
    </row>
    <row r="10" spans="1:21" s="264" customFormat="1" x14ac:dyDescent="0.25">
      <c r="A10" s="224" t="s">
        <v>151</v>
      </c>
      <c r="B10" s="592">
        <v>1.6043515016581855E-2</v>
      </c>
      <c r="C10" s="592">
        <v>9.0997323015944431E-3</v>
      </c>
      <c r="D10" s="592">
        <v>1.3041464272547598E-2</v>
      </c>
      <c r="E10" s="592">
        <v>6.4284580041893413E-3</v>
      </c>
      <c r="F10" s="592">
        <v>1.9105609051645045E-2</v>
      </c>
      <c r="G10" s="592">
        <v>1.0166246992008965E-2</v>
      </c>
      <c r="H10" s="592">
        <v>2.6416285941233353E-2</v>
      </c>
      <c r="I10" s="592">
        <v>-1.8201227103917028E-2</v>
      </c>
      <c r="J10" s="592">
        <v>5.074345384001E-2</v>
      </c>
      <c r="K10" s="592">
        <v>4.3687150282446297E-2</v>
      </c>
      <c r="M10" s="593">
        <v>100</v>
      </c>
      <c r="N10" s="593">
        <v>101.30414642725476</v>
      </c>
      <c r="O10" s="593">
        <v>101.95537587821262</v>
      </c>
      <c r="P10" s="593">
        <v>103.90329543045527</v>
      </c>
      <c r="Q10" s="593">
        <v>104.95960199508495</v>
      </c>
      <c r="R10" s="593">
        <v>107.73224485366516</v>
      </c>
      <c r="S10" s="593">
        <v>105.7713857986688</v>
      </c>
      <c r="T10" s="593">
        <v>111.13859123153745</v>
      </c>
      <c r="U10" s="593">
        <v>115.99391956884899</v>
      </c>
    </row>
    <row r="11" spans="1:21" x14ac:dyDescent="0.25">
      <c r="A11" s="204" t="s">
        <v>60</v>
      </c>
      <c r="B11" s="594">
        <v>2.3023459205119057E-2</v>
      </c>
      <c r="C11" s="594">
        <v>2.7798837679608557E-2</v>
      </c>
      <c r="D11" s="594">
        <v>4.8868736059058948E-2</v>
      </c>
      <c r="E11" s="594">
        <v>2.9697055580997445E-2</v>
      </c>
      <c r="F11" s="594">
        <v>3.7451439192858427E-2</v>
      </c>
      <c r="G11" s="594">
        <v>5.2048922459737135E-2</v>
      </c>
      <c r="H11" s="594">
        <v>3.2574908330823327E-2</v>
      </c>
      <c r="I11" s="594">
        <v>-1.3598739009689664E-2</v>
      </c>
      <c r="J11" s="594">
        <v>4.0017001021534604E-2</v>
      </c>
      <c r="K11" s="594">
        <v>4.5714564617673537E-2</v>
      </c>
      <c r="M11" s="457">
        <v>100</v>
      </c>
      <c r="N11" s="457">
        <v>104.88687360590589</v>
      </c>
      <c r="O11" s="457">
        <v>108.00170492109753</v>
      </c>
      <c r="P11" s="457">
        <v>112.04652420567506</v>
      </c>
      <c r="Q11" s="457">
        <v>117.8784250559393</v>
      </c>
      <c r="R11" s="457">
        <v>121.71830394631836</v>
      </c>
      <c r="S11" s="457">
        <v>120.06308849825029</v>
      </c>
      <c r="T11" s="457">
        <v>124.86765323333337</v>
      </c>
      <c r="U11" s="457">
        <v>130.57592363572584</v>
      </c>
    </row>
    <row r="12" spans="1:21" x14ac:dyDescent="0.25">
      <c r="A12" s="596" t="s">
        <v>152</v>
      </c>
      <c r="B12" s="594">
        <v>4.8912258332263203E-2</v>
      </c>
      <c r="C12" s="594">
        <v>1.8194214854100776E-2</v>
      </c>
      <c r="D12" s="594">
        <v>4.2786411257239365E-2</v>
      </c>
      <c r="E12" s="594">
        <v>2.5032761545957127E-2</v>
      </c>
      <c r="F12" s="594">
        <v>2.8291692758602549E-2</v>
      </c>
      <c r="G12" s="594">
        <v>2.2939086061769753E-2</v>
      </c>
      <c r="H12" s="594">
        <v>3.4307624985189022E-2</v>
      </c>
      <c r="I12" s="594">
        <v>1.8485529589367555E-2</v>
      </c>
      <c r="J12" s="594">
        <v>-0.35647576608509413</v>
      </c>
      <c r="K12" s="594">
        <v>3.7503295633040779E-2</v>
      </c>
      <c r="M12" s="457">
        <v>100</v>
      </c>
      <c r="N12" s="457">
        <v>104.27864112572394</v>
      </c>
      <c r="O12" s="457">
        <v>106.88902348336062</v>
      </c>
      <c r="P12" s="457">
        <v>109.91309489501892</v>
      </c>
      <c r="Q12" s="457">
        <v>112.43440083813122</v>
      </c>
      <c r="R12" s="457">
        <v>116.29175809752026</v>
      </c>
      <c r="S12" s="457">
        <v>118.44147283283154</v>
      </c>
      <c r="T12" s="457">
        <v>76.219958068501057</v>
      </c>
      <c r="U12" s="457">
        <v>79.078457689082029</v>
      </c>
    </row>
    <row r="13" spans="1:21" x14ac:dyDescent="0.25">
      <c r="A13" s="596" t="s">
        <v>153</v>
      </c>
      <c r="B13" s="594">
        <v>-2.0334623670623664E-2</v>
      </c>
      <c r="C13" s="594">
        <v>4.502148396725425E-2</v>
      </c>
      <c r="D13" s="594">
        <v>5.9495342124079809E-2</v>
      </c>
      <c r="E13" s="594">
        <v>3.7717661967566318E-2</v>
      </c>
      <c r="F13" s="594">
        <v>5.3009779759427111E-2</v>
      </c>
      <c r="G13" s="594">
        <v>0.10033295231565287</v>
      </c>
      <c r="H13" s="594">
        <v>2.990302833404046E-2</v>
      </c>
      <c r="I13" s="594">
        <v>-6.3284841803342484E-2</v>
      </c>
      <c r="J13" s="594">
        <v>0.70763090696143482</v>
      </c>
      <c r="K13" s="594">
        <v>5.0924967248681563E-2</v>
      </c>
      <c r="M13" s="457">
        <v>100</v>
      </c>
      <c r="N13" s="457">
        <v>105.94953421240798</v>
      </c>
      <c r="O13" s="457">
        <v>109.94570292945269</v>
      </c>
      <c r="P13" s="457">
        <v>115.77390042723837</v>
      </c>
      <c r="Q13" s="457">
        <v>127.38983765820163</v>
      </c>
      <c r="R13" s="457">
        <v>131.19917958316364</v>
      </c>
      <c r="S13" s="457">
        <v>122.89626025851481</v>
      </c>
      <c r="T13" s="457">
        <v>209.86145236741621</v>
      </c>
      <c r="U13" s="457">
        <v>220.54863995598762</v>
      </c>
    </row>
    <row r="14" spans="1:21" x14ac:dyDescent="0.25">
      <c r="A14" s="204" t="s">
        <v>154</v>
      </c>
      <c r="B14" s="594">
        <v>-7.1624785047874617E-3</v>
      </c>
      <c r="C14" s="594">
        <v>-5.3107459622653508E-2</v>
      </c>
      <c r="D14" s="594">
        <v>-9.0030095023711953E-2</v>
      </c>
      <c r="E14" s="594">
        <v>-8.041899880840353E-2</v>
      </c>
      <c r="F14" s="594">
        <v>-5.5627040068608635E-2</v>
      </c>
      <c r="G14" s="594">
        <v>-0.10841002747029982</v>
      </c>
      <c r="H14" s="594">
        <v>5.4619865555132208E-3</v>
      </c>
      <c r="I14" s="594">
        <v>2.0787848702623624E-3</v>
      </c>
      <c r="J14" s="594">
        <v>5.620020085761257E-2</v>
      </c>
      <c r="K14" s="594">
        <v>5.5112558967658209E-3</v>
      </c>
      <c r="M14" s="457">
        <v>100</v>
      </c>
      <c r="N14" s="457">
        <v>90.996990497628801</v>
      </c>
      <c r="O14" s="457">
        <v>83.679103627231683</v>
      </c>
      <c r="P14" s="457">
        <v>79.024282776854406</v>
      </c>
      <c r="Q14" s="457">
        <v>70.457258110194886</v>
      </c>
      <c r="R14" s="457">
        <v>70.842094706731089</v>
      </c>
      <c r="S14" s="457">
        <v>70.989360181385138</v>
      </c>
      <c r="T14" s="457">
        <v>74.978976482332385</v>
      </c>
      <c r="U14" s="457">
        <v>75.392204808604106</v>
      </c>
    </row>
    <row r="15" spans="1:21" x14ac:dyDescent="0.25">
      <c r="A15" s="596" t="s">
        <v>155</v>
      </c>
      <c r="B15" s="594">
        <v>4.2673192627318279E-3</v>
      </c>
      <c r="C15" s="594">
        <v>-3.2653740433453593E-2</v>
      </c>
      <c r="D15" s="594">
        <v>-8.6307372043343156E-2</v>
      </c>
      <c r="E15" s="594">
        <v>-8.9578473044675921E-2</v>
      </c>
      <c r="F15" s="594">
        <v>-7.106836865445354E-2</v>
      </c>
      <c r="G15" s="594">
        <v>-0.13233138410183476</v>
      </c>
      <c r="H15" s="594">
        <v>-1.4278751088172559E-3</v>
      </c>
      <c r="I15" s="594">
        <v>-5.7136466229699145E-3</v>
      </c>
      <c r="J15" s="594">
        <v>1.0612812024057838E-4</v>
      </c>
      <c r="K15" s="594">
        <v>-6.5143961605883538E-3</v>
      </c>
      <c r="M15" s="457">
        <v>100</v>
      </c>
      <c r="N15" s="457">
        <v>91.369262795665691</v>
      </c>
      <c r="O15" s="457">
        <v>83.184543751212246</v>
      </c>
      <c r="P15" s="457">
        <v>77.272753929548571</v>
      </c>
      <c r="Q15" s="457">
        <v>67.047143448690917</v>
      </c>
      <c r="R15" s="457">
        <v>66.951408501443225</v>
      </c>
      <c r="S15" s="457">
        <v>66.56887181235588</v>
      </c>
      <c r="T15" s="457">
        <v>66.575936641587859</v>
      </c>
      <c r="U15" s="457">
        <v>66.142234615542321</v>
      </c>
    </row>
    <row r="16" spans="1:21" x14ac:dyDescent="0.25">
      <c r="A16" s="596" t="s">
        <v>156</v>
      </c>
      <c r="B16" s="594">
        <v>3.0999438167371718E-3</v>
      </c>
      <c r="C16" s="594">
        <v>-0.32309448499234694</v>
      </c>
      <c r="D16" s="594">
        <v>-0.35530074511405341</v>
      </c>
      <c r="E16" s="594">
        <v>-3.5574359267226408E-3</v>
      </c>
      <c r="F16" s="594">
        <v>0.10033046543799928</v>
      </c>
      <c r="G16" s="594">
        <v>-1.8724408526588965E-2</v>
      </c>
      <c r="H16" s="594">
        <v>-2.1612590933269837E-3</v>
      </c>
      <c r="I16" s="594">
        <v>0.10260870441880998</v>
      </c>
      <c r="J16" s="594">
        <v>3.2237462299657071E-2</v>
      </c>
      <c r="K16" s="594">
        <v>2.3824541643677088E-2</v>
      </c>
      <c r="M16" s="457">
        <v>100</v>
      </c>
      <c r="N16" s="457">
        <v>64.469925488594654</v>
      </c>
      <c r="O16" s="457">
        <v>64.240577859468402</v>
      </c>
      <c r="P16" s="457">
        <v>70.685864936114896</v>
      </c>
      <c r="Q16" s="457">
        <v>69.362313923995785</v>
      </c>
      <c r="R16" s="457">
        <v>69.212403992293346</v>
      </c>
      <c r="S16" s="457">
        <v>76.314199095653834</v>
      </c>
      <c r="T16" s="457">
        <v>78.774375211928501</v>
      </c>
      <c r="U16" s="457">
        <v>80.651138594619738</v>
      </c>
    </row>
    <row r="17" spans="1:21" x14ac:dyDescent="0.25">
      <c r="A17" s="596" t="s">
        <v>157</v>
      </c>
      <c r="B17" s="594">
        <v>-7.4825897014313303E-2</v>
      </c>
      <c r="C17" s="594">
        <v>-3.0169938159090526E-2</v>
      </c>
      <c r="D17" s="594">
        <v>-1.2989338694599728E-2</v>
      </c>
      <c r="E17" s="594">
        <v>-4.8899996733534401E-2</v>
      </c>
      <c r="F17" s="594">
        <v>-1.4369610491995477E-2</v>
      </c>
      <c r="G17" s="594">
        <v>-1.5549713812070487E-2</v>
      </c>
      <c r="H17" s="594">
        <v>3.7702701395505578E-2</v>
      </c>
      <c r="I17" s="594">
        <v>7.3031000853582828E-3</v>
      </c>
      <c r="J17" s="594">
        <v>0.29592989498691691</v>
      </c>
      <c r="K17" s="594">
        <v>3.9617794564210884E-2</v>
      </c>
      <c r="M17" s="457">
        <v>100</v>
      </c>
      <c r="N17" s="457">
        <v>98.701066130540028</v>
      </c>
      <c r="O17" s="457">
        <v>93.874584319160263</v>
      </c>
      <c r="P17" s="457">
        <v>92.52564310739595</v>
      </c>
      <c r="Q17" s="457">
        <v>91.086895836798178</v>
      </c>
      <c r="R17" s="457">
        <v>94.521117871576493</v>
      </c>
      <c r="S17" s="457">
        <v>95.211415055572559</v>
      </c>
      <c r="T17" s="457">
        <v>123.3873191145239</v>
      </c>
      <c r="U17" s="457">
        <v>128.27565257503184</v>
      </c>
    </row>
    <row r="18" spans="1:21" x14ac:dyDescent="0.25">
      <c r="A18" s="204" t="s">
        <v>158</v>
      </c>
      <c r="B18" s="594">
        <v>4.7164422156101171E-2</v>
      </c>
      <c r="C18" s="594">
        <v>4.8308705143430331E-2</v>
      </c>
      <c r="D18" s="594">
        <v>6.1842885578769602E-2</v>
      </c>
      <c r="E18" s="594">
        <v>3.2198577507272397E-2</v>
      </c>
      <c r="F18" s="594">
        <v>4.8860379165454271E-2</v>
      </c>
      <c r="G18" s="594">
        <v>-4.0628631027147533E-2</v>
      </c>
      <c r="H18" s="594">
        <v>1.5665340852163867E-2</v>
      </c>
      <c r="I18" s="594">
        <v>4.2676946623237288E-2</v>
      </c>
      <c r="J18" s="594">
        <v>5.0468671068255588E-2</v>
      </c>
      <c r="K18" s="594">
        <v>6.3324487997739487E-2</v>
      </c>
      <c r="M18" s="457">
        <v>100</v>
      </c>
      <c r="N18" s="457">
        <v>106.18428855787695</v>
      </c>
      <c r="O18" s="457">
        <v>109.60327160306234</v>
      </c>
      <c r="P18" s="457">
        <v>114.95852901136223</v>
      </c>
      <c r="Q18" s="457">
        <v>110.28792135273596</v>
      </c>
      <c r="R18" s="457">
        <v>112.01561923260321</v>
      </c>
      <c r="S18" s="457">
        <v>116.79610383556189</v>
      </c>
      <c r="T18" s="457">
        <v>122.6906479820927</v>
      </c>
      <c r="U18" s="457">
        <v>130.4599704476696</v>
      </c>
    </row>
    <row r="19" spans="1:21" x14ac:dyDescent="0.25">
      <c r="A19" s="204" t="s">
        <v>94</v>
      </c>
      <c r="B19" s="594">
        <v>2.8486566705032246E-2</v>
      </c>
      <c r="C19" s="594">
        <v>1.946175383846338E-2</v>
      </c>
      <c r="D19" s="594">
        <v>4.2635581975763781E-2</v>
      </c>
      <c r="E19" s="594">
        <v>3.0812158920173305E-2</v>
      </c>
      <c r="F19" s="594">
        <v>2.5674159482617753E-2</v>
      </c>
      <c r="G19" s="594">
        <v>4.1886019612026537E-2</v>
      </c>
      <c r="H19" s="594">
        <v>3.8028626036958668E-2</v>
      </c>
      <c r="I19" s="594">
        <v>-0.13816283474769164</v>
      </c>
      <c r="J19" s="594">
        <v>0.12062794526953224</v>
      </c>
      <c r="K19" s="594">
        <v>8.7968606346751965E-2</v>
      </c>
      <c r="M19" s="457">
        <v>100</v>
      </c>
      <c r="N19" s="457">
        <v>104.26355819757637</v>
      </c>
      <c r="O19" s="457">
        <v>107.47614352234284</v>
      </c>
      <c r="P19" s="457">
        <v>110.23550317171218</v>
      </c>
      <c r="Q19" s="457">
        <v>114.85282961950413</v>
      </c>
      <c r="R19" s="457">
        <v>119.22052492639079</v>
      </c>
      <c r="S19" s="457">
        <v>102.74867924245281</v>
      </c>
      <c r="T19" s="457">
        <v>115.14304129862813</v>
      </c>
      <c r="U19" s="457">
        <v>125.27201417219496</v>
      </c>
    </row>
    <row r="20" spans="1:21" x14ac:dyDescent="0.25">
      <c r="A20" s="225" t="s">
        <v>159</v>
      </c>
      <c r="B20" s="594">
        <v>-4.4576393086172006E-3</v>
      </c>
      <c r="C20" s="594">
        <v>5.2397579768697078E-2</v>
      </c>
      <c r="D20" s="594">
        <v>-3.1288954057893781E-2</v>
      </c>
      <c r="E20" s="594">
        <v>3.1664641704303609E-2</v>
      </c>
      <c r="F20" s="594">
        <v>3.1343735628389879E-2</v>
      </c>
      <c r="G20" s="594">
        <v>-6.4320660490973292E-2</v>
      </c>
      <c r="H20" s="594">
        <v>8.5038664494616611E-3</v>
      </c>
      <c r="I20" s="594">
        <v>-9.1553411683575114E-2</v>
      </c>
      <c r="J20" s="594">
        <v>0.11382569649384333</v>
      </c>
      <c r="K20" s="594">
        <v>5.545618538307151E-2</v>
      </c>
      <c r="M20" s="457">
        <v>100</v>
      </c>
      <c r="N20" s="457">
        <v>96.871104594210621</v>
      </c>
      <c r="O20" s="457">
        <v>99.938493412686427</v>
      </c>
      <c r="P20" s="457">
        <v>103.07093912931326</v>
      </c>
      <c r="Q20" s="457">
        <v>96.441348247090929</v>
      </c>
      <c r="R20" s="457">
        <v>97.261472592790213</v>
      </c>
      <c r="S20" s="457">
        <v>88.35685295155173</v>
      </c>
      <c r="T20" s="457">
        <v>98.414133278766201</v>
      </c>
      <c r="U20" s="457">
        <v>103.87180569818777</v>
      </c>
    </row>
    <row r="21" spans="1:21" s="264" customFormat="1" x14ac:dyDescent="0.25">
      <c r="A21" s="226" t="s">
        <v>160</v>
      </c>
      <c r="B21" s="592">
        <v>-4.8112916416814477E-2</v>
      </c>
      <c r="C21" s="592">
        <v>-6.9353406052104383E-2</v>
      </c>
      <c r="D21" s="592">
        <v>1.7213254247441245E-2</v>
      </c>
      <c r="E21" s="592">
        <v>5.7045729318036198E-2</v>
      </c>
      <c r="F21" s="592">
        <v>2.9255438986826254E-2</v>
      </c>
      <c r="G21" s="592">
        <v>4.7487773972902048E-2</v>
      </c>
      <c r="H21" s="592">
        <v>9.4870971670077964E-2</v>
      </c>
      <c r="I21" s="592">
        <v>-0.10885333949744502</v>
      </c>
      <c r="J21" s="592">
        <v>0.18292908899313809</v>
      </c>
      <c r="K21" s="592">
        <v>4.8232755599672217E-2</v>
      </c>
      <c r="M21" s="593">
        <v>100</v>
      </c>
      <c r="N21" s="593">
        <v>101.72132542474412</v>
      </c>
      <c r="O21" s="593">
        <v>107.52409262079595</v>
      </c>
      <c r="P21" s="593">
        <v>110.66975715207751</v>
      </c>
      <c r="Q21" s="593">
        <v>115.92521756535133</v>
      </c>
      <c r="R21" s="593">
        <v>126.9231555968414</v>
      </c>
      <c r="S21" s="593">
        <v>113.10714625057138</v>
      </c>
      <c r="T21" s="593">
        <v>133.79773347280204</v>
      </c>
      <c r="U21" s="593">
        <v>140.25116685118579</v>
      </c>
    </row>
    <row r="22" spans="1:21" x14ac:dyDescent="0.25">
      <c r="A22" s="228" t="s">
        <v>161</v>
      </c>
      <c r="B22" s="594">
        <v>-9.7108067386572183E-2</v>
      </c>
      <c r="C22" s="594">
        <v>-0.12350985694064476</v>
      </c>
      <c r="D22" s="594">
        <v>-1.4973167305376345E-2</v>
      </c>
      <c r="E22" s="594">
        <v>9.5084627810533062E-2</v>
      </c>
      <c r="F22" s="594">
        <v>5.7866310406578636E-2</v>
      </c>
      <c r="G22" s="594">
        <v>5.2635505652648629E-2</v>
      </c>
      <c r="H22" s="594">
        <v>0.16214008452730777</v>
      </c>
      <c r="I22" s="594">
        <v>-0.18433776819798697</v>
      </c>
      <c r="J22" s="594">
        <v>0.33726906853498906</v>
      </c>
      <c r="K22" s="594">
        <v>7.3870752547111618E-2</v>
      </c>
      <c r="M22" s="457">
        <v>100</v>
      </c>
      <c r="N22" s="457">
        <v>98.502683269462366</v>
      </c>
      <c r="O22" s="457">
        <v>107.86877424647801</v>
      </c>
      <c r="P22" s="457">
        <v>114.11074222020186</v>
      </c>
      <c r="Q22" s="457">
        <v>120.11701883736123</v>
      </c>
      <c r="R22" s="457">
        <v>139.59280242481921</v>
      </c>
      <c r="S22" s="457">
        <v>113.86057676932549</v>
      </c>
      <c r="T22" s="457">
        <v>152.26222743917251</v>
      </c>
      <c r="U22" s="457">
        <v>163.50995276460364</v>
      </c>
    </row>
    <row r="23" spans="1:21" s="264" customFormat="1" x14ac:dyDescent="0.25">
      <c r="A23" s="213" t="s">
        <v>162</v>
      </c>
      <c r="B23" s="592">
        <v>4.6556098846561644E-2</v>
      </c>
      <c r="C23" s="592">
        <v>-7.7236308664567876E-2</v>
      </c>
      <c r="D23" s="592">
        <v>-8.0188908112947432E-2</v>
      </c>
      <c r="E23" s="592">
        <v>-2.6809915591263001E-2</v>
      </c>
      <c r="F23" s="592">
        <v>5.0932641895353292E-2</v>
      </c>
      <c r="G23" s="592">
        <v>5.2011502460774572E-2</v>
      </c>
      <c r="H23" s="592">
        <v>0.13080192370019161</v>
      </c>
      <c r="I23" s="592">
        <v>-6.0252441523182876E-2</v>
      </c>
      <c r="J23" s="592">
        <v>6.4292240892512842E-2</v>
      </c>
      <c r="K23" s="592">
        <v>6.6219789831907017E-2</v>
      </c>
      <c r="M23" s="593">
        <v>100</v>
      </c>
      <c r="N23" s="593">
        <v>91.981109188705261</v>
      </c>
      <c r="O23" s="593">
        <v>89.515103415365331</v>
      </c>
      <c r="P23" s="593">
        <v>94.074344121845655</v>
      </c>
      <c r="Q23" s="593">
        <v>98.967292102634786</v>
      </c>
      <c r="R23" s="593">
        <v>111.9124042930582</v>
      </c>
      <c r="S23" s="593">
        <v>105.16940869767191</v>
      </c>
      <c r="T23" s="593">
        <v>111.93098565618577</v>
      </c>
      <c r="U23" s="593">
        <v>119.34303200201659</v>
      </c>
    </row>
    <row r="24" spans="1:21" x14ac:dyDescent="0.25">
      <c r="A24" s="227" t="s">
        <v>109</v>
      </c>
      <c r="B24" s="594">
        <v>5.3507540175232515E-2</v>
      </c>
      <c r="C24" s="594">
        <v>-0.10185444549179912</v>
      </c>
      <c r="D24" s="594">
        <v>-0.10440447579257983</v>
      </c>
      <c r="E24" s="594">
        <v>-1.5298346669497143E-2</v>
      </c>
      <c r="F24" s="594">
        <v>6.3781383983051443E-2</v>
      </c>
      <c r="G24" s="594">
        <v>6.3759508189453529E-2</v>
      </c>
      <c r="H24" s="594">
        <v>0.12618063723800832</v>
      </c>
      <c r="I24" s="594">
        <v>-0.11753147317634083</v>
      </c>
      <c r="J24" s="594">
        <v>9.188367684231058E-2</v>
      </c>
      <c r="K24" s="594">
        <v>8.2194589752657921E-2</v>
      </c>
      <c r="M24" s="457">
        <v>100</v>
      </c>
      <c r="N24" s="457">
        <v>89.559552420742023</v>
      </c>
      <c r="O24" s="457">
        <v>88.189439340244505</v>
      </c>
      <c r="P24" s="457">
        <v>93.814283834054663</v>
      </c>
      <c r="Q24" s="457">
        <v>99.795836432459794</v>
      </c>
      <c r="R24" s="457">
        <v>112.38813866720761</v>
      </c>
      <c r="S24" s="457">
        <v>99.178995162103831</v>
      </c>
      <c r="T24" s="457">
        <v>108.29192590312367</v>
      </c>
      <c r="U24" s="457">
        <v>117.19293632625615</v>
      </c>
    </row>
    <row r="25" spans="1:21" x14ac:dyDescent="0.25">
      <c r="A25" s="227" t="s">
        <v>163</v>
      </c>
      <c r="B25" s="594">
        <v>3.0943281797666922E-2</v>
      </c>
      <c r="C25" s="594">
        <v>-9.605359411685277E-3</v>
      </c>
      <c r="D25" s="594">
        <v>-5.1077319943921839E-2</v>
      </c>
      <c r="E25" s="594">
        <v>-5.9965919624847652E-2</v>
      </c>
      <c r="F25" s="594">
        <v>1.7523338368053087E-2</v>
      </c>
      <c r="G25" s="594">
        <v>5.7959762341536658E-2</v>
      </c>
      <c r="H25" s="594">
        <v>0.15607159653415348</v>
      </c>
      <c r="I25" s="594">
        <v>9.6117249067140698E-2</v>
      </c>
      <c r="J25" s="594">
        <v>6.8189850518252104E-3</v>
      </c>
      <c r="K25" s="594">
        <v>2.0403243811659921E-2</v>
      </c>
      <c r="M25" s="457">
        <v>100</v>
      </c>
      <c r="N25" s="457">
        <v>94.892268005607818</v>
      </c>
      <c r="O25" s="457">
        <v>89.201965889364033</v>
      </c>
      <c r="P25" s="457">
        <v>90.765082120738882</v>
      </c>
      <c r="Q25" s="457">
        <v>96.025804709366966</v>
      </c>
      <c r="R25" s="457">
        <v>111.01270535883471</v>
      </c>
      <c r="S25" s="457">
        <v>121.68294120942693</v>
      </c>
      <c r="T25" s="457">
        <v>122.51269536659613</v>
      </c>
      <c r="U25" s="457">
        <v>125.01235176018442</v>
      </c>
    </row>
    <row r="26" spans="1:21" x14ac:dyDescent="0.25">
      <c r="A26" s="227" t="s">
        <v>164</v>
      </c>
      <c r="B26" s="594">
        <v>1.2708325869257964E-2</v>
      </c>
      <c r="C26" s="594">
        <v>-4.4502626199417472E-3</v>
      </c>
      <c r="D26" s="594">
        <v>0.1292670111722336</v>
      </c>
      <c r="E26" s="594">
        <v>-2.741857162613881E-2</v>
      </c>
      <c r="F26" s="594">
        <v>3.005609679374377E-2</v>
      </c>
      <c r="G26" s="594">
        <v>-0.10874881670580427</v>
      </c>
      <c r="H26" s="594">
        <v>8.4202158195427979E-2</v>
      </c>
      <c r="I26" s="594">
        <v>4.0733853972580114E-2</v>
      </c>
      <c r="J26" s="594">
        <v>7.3171821051418728E-3</v>
      </c>
      <c r="K26" s="594">
        <v>7.8729236382392154E-2</v>
      </c>
      <c r="M26" s="457">
        <v>100</v>
      </c>
      <c r="N26" s="457">
        <v>112.92670111722336</v>
      </c>
      <c r="O26" s="457">
        <v>109.8304122741372</v>
      </c>
      <c r="P26" s="457">
        <v>113.13148577634546</v>
      </c>
      <c r="Q26" s="457">
        <v>100.82857056599836</v>
      </c>
      <c r="R26" s="457">
        <v>109.31855381541543</v>
      </c>
      <c r="S26" s="457">
        <v>113.7715198230262</v>
      </c>
      <c r="T26" s="457">
        <v>114.60400675195004</v>
      </c>
      <c r="U26" s="457">
        <v>123.62669268989357</v>
      </c>
    </row>
    <row r="27" spans="1:21" s="264" customFormat="1" x14ac:dyDescent="0.25">
      <c r="A27" s="228" t="s">
        <v>165</v>
      </c>
      <c r="B27" s="592">
        <v>2.0089452990885937E-2</v>
      </c>
      <c r="C27" s="592">
        <v>-2.2288507613914321E-2</v>
      </c>
      <c r="D27" s="592">
        <v>2.7657614505384842E-2</v>
      </c>
      <c r="E27" s="592">
        <v>-8.6218220460550388E-2</v>
      </c>
      <c r="F27" s="592">
        <v>2.4793126468384274E-2</v>
      </c>
      <c r="G27" s="592">
        <v>9.5245950859318196E-2</v>
      </c>
      <c r="H27" s="592">
        <v>8.0303223395330026E-2</v>
      </c>
      <c r="I27" s="592">
        <v>-2.0225707922129743E-2</v>
      </c>
      <c r="J27" s="592">
        <v>4.7743753991758009E-2</v>
      </c>
      <c r="K27" s="592">
        <v>3.8628976239175827E-2</v>
      </c>
      <c r="M27" s="593">
        <v>100</v>
      </c>
      <c r="N27" s="593">
        <v>102.76576145053849</v>
      </c>
      <c r="O27" s="593">
        <v>93.905480373999637</v>
      </c>
      <c r="P27" s="593">
        <v>96.233690824986581</v>
      </c>
      <c r="Q27" s="593">
        <v>105.39956021231407</v>
      </c>
      <c r="R27" s="593">
        <v>113.86348464181307</v>
      </c>
      <c r="S27" s="593">
        <v>111.56051505845186</v>
      </c>
      <c r="T27" s="593">
        <v>116.8868328445964</v>
      </c>
      <c r="U27" s="593">
        <v>121.40205153322283</v>
      </c>
    </row>
    <row r="28" spans="1:21" x14ac:dyDescent="0.25">
      <c r="A28" s="227" t="s">
        <v>124</v>
      </c>
      <c r="B28" s="594">
        <v>1.6750399600079957E-2</v>
      </c>
      <c r="C28" s="594">
        <v>6.7254173206881207E-2</v>
      </c>
      <c r="D28" s="594">
        <v>-4.9319520902962655E-2</v>
      </c>
      <c r="E28" s="594">
        <v>-7.9065058516976316E-2</v>
      </c>
      <c r="F28" s="594">
        <v>-4.0625681569545158E-2</v>
      </c>
      <c r="G28" s="594">
        <v>6.8218208075549125E-2</v>
      </c>
      <c r="H28" s="594">
        <v>6.584221400480228E-2</v>
      </c>
      <c r="I28" s="594">
        <v>8.3846162763194565E-2</v>
      </c>
      <c r="J28" s="594">
        <v>3.8805732643498736E-2</v>
      </c>
      <c r="K28" s="594">
        <v>-4.3818086053631133E-2</v>
      </c>
      <c r="M28" s="457">
        <v>100</v>
      </c>
      <c r="N28" s="457">
        <v>95.068047909703736</v>
      </c>
      <c r="O28" s="457">
        <v>87.551487138628303</v>
      </c>
      <c r="P28" s="457">
        <v>83.99464830119426</v>
      </c>
      <c r="Q28" s="457">
        <v>89.724612696237699</v>
      </c>
      <c r="R28" s="457">
        <v>95.632279846881374</v>
      </c>
      <c r="S28" s="457">
        <v>103.65067954833836</v>
      </c>
      <c r="T28" s="457">
        <v>107.67292010720814</v>
      </c>
      <c r="U28" s="457">
        <v>102.95489882830475</v>
      </c>
    </row>
    <row r="29" spans="1:21" x14ac:dyDescent="0.25">
      <c r="A29" s="227" t="s">
        <v>166</v>
      </c>
      <c r="B29" s="594">
        <v>1.6601303517955968E-2</v>
      </c>
      <c r="C29" s="594">
        <v>-1.5980096281538736E-2</v>
      </c>
      <c r="D29" s="594">
        <v>-8.9488156325634449E-3</v>
      </c>
      <c r="E29" s="594">
        <v>-5.3169716696373159E-2</v>
      </c>
      <c r="F29" s="594">
        <v>5.1463039643526942E-2</v>
      </c>
      <c r="G29" s="594">
        <v>0.11533035215239695</v>
      </c>
      <c r="H29" s="594">
        <v>0.12053089036312259</v>
      </c>
      <c r="I29" s="594">
        <v>5.9788111258436416E-3</v>
      </c>
      <c r="J29" s="594">
        <v>6.1240594240730584E-2</v>
      </c>
      <c r="K29" s="594">
        <v>5.9679903580579285E-2</v>
      </c>
      <c r="M29" s="457">
        <v>100</v>
      </c>
      <c r="N29" s="457">
        <v>99.105118436743652</v>
      </c>
      <c r="O29" s="457">
        <v>93.835727366301484</v>
      </c>
      <c r="P29" s="457">
        <v>98.664799123732649</v>
      </c>
      <c r="Q29" s="457">
        <v>110.04384515171824</v>
      </c>
      <c r="R29" s="457">
        <v>123.30752778683643</v>
      </c>
      <c r="S29" s="457">
        <v>124.04476020586864</v>
      </c>
      <c r="T29" s="457">
        <v>131.64133503332496</v>
      </c>
      <c r="U29" s="457">
        <v>139.49767721533254</v>
      </c>
    </row>
    <row r="30" spans="1:21" x14ac:dyDescent="0.25">
      <c r="A30" s="229" t="s">
        <v>167</v>
      </c>
      <c r="B30" s="594">
        <v>3.0279573596558862E-2</v>
      </c>
      <c r="C30" s="594">
        <v>-0.11326676803802394</v>
      </c>
      <c r="D30" s="594">
        <v>0.19162612555132164</v>
      </c>
      <c r="E30" s="594">
        <v>-0.15467924352174711</v>
      </c>
      <c r="F30" s="594">
        <v>2.798053248958432E-2</v>
      </c>
      <c r="G30" s="594">
        <v>7.4751036910251534E-2</v>
      </c>
      <c r="H30" s="594">
        <v>2.1241322113645378E-3</v>
      </c>
      <c r="I30" s="594">
        <v>-0.17971009327234699</v>
      </c>
      <c r="J30" s="594">
        <v>1.6772413357046156E-2</v>
      </c>
      <c r="K30" s="594">
        <v>7.1046041846174468E-2</v>
      </c>
      <c r="M30" s="457">
        <v>100</v>
      </c>
      <c r="N30" s="457">
        <v>119.16261255513217</v>
      </c>
      <c r="O30" s="457">
        <v>100.73062978902928</v>
      </c>
      <c r="P30" s="457">
        <v>103.54912644853751</v>
      </c>
      <c r="Q30" s="457">
        <v>111.28953102171644</v>
      </c>
      <c r="R30" s="457">
        <v>111.52592469934733</v>
      </c>
      <c r="S30" s="457">
        <v>91.483590369342878</v>
      </c>
      <c r="T30" s="457">
        <v>93.017990962404184</v>
      </c>
      <c r="U30" s="457">
        <v>99.62655104076623</v>
      </c>
    </row>
    <row r="31" spans="1:21" x14ac:dyDescent="0.25">
      <c r="A31" s="213" t="s">
        <v>168</v>
      </c>
      <c r="B31" s="594">
        <v>3.3445678704815185E-2</v>
      </c>
      <c r="C31" s="594">
        <v>-2.9255605911855387E-3</v>
      </c>
      <c r="D31" s="594">
        <v>-1.0176468562282825E-2</v>
      </c>
      <c r="E31" s="594">
        <v>-7.6957397152325191E-3</v>
      </c>
      <c r="F31" s="594">
        <v>2.4752959863438839E-2</v>
      </c>
      <c r="G31" s="594">
        <v>1.4471343308245066E-2</v>
      </c>
      <c r="H31" s="594">
        <v>4.1165355183705454E-2</v>
      </c>
      <c r="I31" s="594">
        <v>-1.5225968144988E-2</v>
      </c>
      <c r="J31" s="594">
        <v>3.5915113501891582E-2</v>
      </c>
      <c r="K31" s="594">
        <v>4.8634058945962177E-2</v>
      </c>
      <c r="M31" s="457">
        <v>100</v>
      </c>
      <c r="N31" s="457">
        <v>98.982353143771718</v>
      </c>
      <c r="O31" s="457">
        <v>98.220610717576022</v>
      </c>
      <c r="P31" s="457">
        <v>100.65186155243063</v>
      </c>
      <c r="Q31" s="457">
        <v>102.10842919556981</v>
      </c>
      <c r="R31" s="457">
        <v>106.31175895065569</v>
      </c>
      <c r="S31" s="457">
        <v>104.69305949543536</v>
      </c>
      <c r="T31" s="457">
        <v>108.45312261007422</v>
      </c>
      <c r="U31" s="457">
        <v>113.72763816796623</v>
      </c>
    </row>
    <row r="32" spans="1:21" x14ac:dyDescent="0.25">
      <c r="A32" s="228" t="s">
        <v>169</v>
      </c>
      <c r="B32" s="594">
        <v>1.6455795002200624E-2</v>
      </c>
      <c r="C32" s="594">
        <v>5.8898452056816986E-3</v>
      </c>
      <c r="D32" s="594">
        <v>1.4494298586151366E-2</v>
      </c>
      <c r="E32" s="594">
        <v>-2.9000411582305041E-3</v>
      </c>
      <c r="F32" s="594">
        <v>1.9630426733139528E-2</v>
      </c>
      <c r="G32" s="594">
        <v>1.8056757556531577E-2</v>
      </c>
      <c r="H32" s="594">
        <v>3.1792818781692489E-2</v>
      </c>
      <c r="I32" s="594">
        <v>-1.841271505517228E-2</v>
      </c>
      <c r="J32" s="594">
        <v>5.0430668136073997E-2</v>
      </c>
      <c r="K32" s="594">
        <v>4.3161071797136907E-2</v>
      </c>
      <c r="M32" s="457">
        <v>100</v>
      </c>
      <c r="N32" s="457">
        <v>101.44942985861513</v>
      </c>
      <c r="O32" s="457">
        <v>101.15522233654613</v>
      </c>
      <c r="P32" s="457">
        <v>103.14094251729814</v>
      </c>
      <c r="Q32" s="457">
        <v>105.00333351048515</v>
      </c>
      <c r="R32" s="457">
        <v>108.34168546425762</v>
      </c>
      <c r="S32" s="457">
        <v>106.34682088120715</v>
      </c>
      <c r="T32" s="457">
        <v>111.70996211239381</v>
      </c>
      <c r="U32" s="457">
        <v>116.53148380758229</v>
      </c>
    </row>
    <row r="33" spans="1:21" x14ac:dyDescent="0.25">
      <c r="A33" s="230" t="s">
        <v>170</v>
      </c>
    </row>
    <row r="34" spans="1:21" x14ac:dyDescent="0.25">
      <c r="A34" s="231" t="s">
        <v>171</v>
      </c>
      <c r="B34" s="594">
        <v>2.4204858450434852E-2</v>
      </c>
      <c r="C34" s="594">
        <v>1.1144553495989751E-3</v>
      </c>
      <c r="D34" s="594">
        <v>5.3880382376946034E-2</v>
      </c>
      <c r="E34" s="594">
        <v>1.6542572506139663E-2</v>
      </c>
      <c r="F34" s="594">
        <v>-3.5627141898605386E-3</v>
      </c>
      <c r="G34" s="594">
        <v>4.1219040940280394E-2</v>
      </c>
      <c r="H34" s="594">
        <v>1.2054736794547605E-2</v>
      </c>
      <c r="I34" s="594">
        <v>-2.1417389777003137E-3</v>
      </c>
      <c r="J34" s="594">
        <v>4.5786446729270125E-3</v>
      </c>
      <c r="K34" s="594">
        <v>8.7947716036205215E-3</v>
      </c>
      <c r="M34" s="457">
        <v>100</v>
      </c>
      <c r="N34" s="457">
        <v>105.3880382376946</v>
      </c>
      <c r="O34" s="457">
        <v>107.13142750152149</v>
      </c>
      <c r="P34" s="457">
        <v>106.7497488445818</v>
      </c>
      <c r="Q34" s="457">
        <v>111.14987111257128</v>
      </c>
      <c r="R34" s="457">
        <v>112.48975355358121</v>
      </c>
      <c r="S34" s="457">
        <v>112.24882986380361</v>
      </c>
      <c r="T34" s="457">
        <v>112.7627773707018</v>
      </c>
      <c r="U34" s="457">
        <v>113.75450024306703</v>
      </c>
    </row>
    <row r="35" spans="1:21" x14ac:dyDescent="0.25">
      <c r="A35" s="227" t="s">
        <v>172</v>
      </c>
      <c r="B35" s="594">
        <v>-5.8270312073667396E-2</v>
      </c>
      <c r="C35" s="594">
        <v>-3.2842315726716587E-2</v>
      </c>
      <c r="D35" s="594">
        <v>1.6300230682096073E-2</v>
      </c>
      <c r="E35" s="594">
        <v>-0.12361062082777896</v>
      </c>
      <c r="F35" s="594">
        <v>-3.0987439809628703E-2</v>
      </c>
      <c r="G35" s="594">
        <v>-2.2769342260180903E-2</v>
      </c>
      <c r="H35" s="594">
        <v>1.694961969594333E-2</v>
      </c>
      <c r="I35" s="594">
        <v>0.32307852671109361</v>
      </c>
      <c r="J35" s="594">
        <v>-8.932997156537692E-2</v>
      </c>
      <c r="K35" s="594">
        <v>1.8402453076798109E-2</v>
      </c>
      <c r="M35" s="457">
        <v>100</v>
      </c>
      <c r="N35" s="457">
        <v>101.63002306820961</v>
      </c>
      <c r="O35" s="457">
        <v>89.067472822006721</v>
      </c>
      <c r="P35" s="457">
        <v>86.307499868939047</v>
      </c>
      <c r="Q35" s="457">
        <v>84.342334864802652</v>
      </c>
      <c r="R35" s="457">
        <v>85.771905365028957</v>
      </c>
      <c r="S35" s="457">
        <v>113.48296618356586</v>
      </c>
      <c r="T35" s="457">
        <v>103.34553604123329</v>
      </c>
      <c r="U35" s="457">
        <v>105.24734741892863</v>
      </c>
    </row>
    <row r="36" spans="1:21" x14ac:dyDescent="0.25">
      <c r="A36" s="227" t="s">
        <v>173</v>
      </c>
    </row>
    <row r="37" spans="1:21" x14ac:dyDescent="0.25">
      <c r="A37" s="213" t="s">
        <v>174</v>
      </c>
      <c r="B37" s="594">
        <v>3.2925296877511556E-2</v>
      </c>
      <c r="C37" s="594">
        <v>-2.699974360394819E-3</v>
      </c>
      <c r="D37" s="594">
        <v>-6.5859844960236558E-3</v>
      </c>
      <c r="E37" s="594">
        <v>-6.2544515123342803E-3</v>
      </c>
      <c r="F37" s="594">
        <v>2.3030592704085695E-2</v>
      </c>
      <c r="G37" s="594">
        <v>1.6056041589591619E-2</v>
      </c>
      <c r="H37" s="594">
        <v>3.9397950299312035E-2</v>
      </c>
      <c r="I37" s="594">
        <v>-1.4452477781118023E-2</v>
      </c>
      <c r="J37" s="594">
        <v>3.4039479447653509E-2</v>
      </c>
      <c r="K37" s="594">
        <v>4.6317430234394719E-2</v>
      </c>
      <c r="M37" s="457">
        <v>100</v>
      </c>
      <c r="N37" s="457">
        <v>99.341401550397634</v>
      </c>
      <c r="O37" s="457">
        <v>98.720075571233338</v>
      </c>
      <c r="P37" s="457">
        <v>100.99365742343097</v>
      </c>
      <c r="Q37" s="457">
        <v>102.61521578730655</v>
      </c>
      <c r="R37" s="457">
        <v>106.65804495884804</v>
      </c>
      <c r="S37" s="457">
        <v>105.1165719339028</v>
      </c>
      <c r="T37" s="457">
        <v>108.69468532385469</v>
      </c>
      <c r="U37" s="457">
        <v>113.72914382819181</v>
      </c>
    </row>
    <row r="38" spans="1:21" x14ac:dyDescent="0.25">
      <c r="A38" s="228" t="s">
        <v>175</v>
      </c>
      <c r="B38" s="594">
        <v>1.0591912565859785E-2</v>
      </c>
      <c r="C38" s="594">
        <v>3.0575724937675908E-3</v>
      </c>
      <c r="D38" s="594">
        <v>1.46216301780695E-2</v>
      </c>
      <c r="E38" s="594">
        <v>-1.142511224436904E-2</v>
      </c>
      <c r="F38" s="594">
        <v>1.6461267637339683E-2</v>
      </c>
      <c r="G38" s="594">
        <v>1.5619975595072555E-2</v>
      </c>
      <c r="H38" s="594">
        <v>3.0940362457788639E-2</v>
      </c>
      <c r="I38" s="594">
        <v>9.3323629411967701E-4</v>
      </c>
      <c r="J38" s="594">
        <v>3.9964784257619623E-2</v>
      </c>
      <c r="K38" s="594">
        <v>4.1537543530913323E-2</v>
      </c>
      <c r="M38" s="457">
        <v>100</v>
      </c>
      <c r="N38" s="457">
        <v>101.46216301780694</v>
      </c>
      <c r="O38" s="457">
        <v>100.30294641677203</v>
      </c>
      <c r="P38" s="457">
        <v>101.95406006255226</v>
      </c>
      <c r="Q38" s="457">
        <v>103.54657999254789</v>
      </c>
      <c r="R38" s="457">
        <v>106.75034870878173</v>
      </c>
      <c r="S38" s="457">
        <v>106.8499720086067</v>
      </c>
      <c r="T38" s="457">
        <v>111.12020808786336</v>
      </c>
      <c r="U38" s="457">
        <v>115.73586856847713</v>
      </c>
    </row>
    <row r="39" spans="1:21" x14ac:dyDescent="0.25">
      <c r="A39" s="232" t="s">
        <v>176</v>
      </c>
    </row>
    <row r="40" spans="1:21" s="264" customFormat="1" ht="17.25" x14ac:dyDescent="0.25">
      <c r="A40" s="233" t="s">
        <v>198</v>
      </c>
      <c r="B40" s="592">
        <v>3.0484625712280167E-2</v>
      </c>
      <c r="C40" s="592">
        <v>2.6376472109426397E-2</v>
      </c>
      <c r="D40" s="592">
        <v>2.5932960237788016E-2</v>
      </c>
      <c r="E40" s="592">
        <v>1.5262026090892E-2</v>
      </c>
      <c r="F40" s="592">
        <v>5.5569132666968279E-3</v>
      </c>
      <c r="G40" s="592">
        <v>-1.5243901234168744E-3</v>
      </c>
      <c r="H40" s="592">
        <v>-1.0075979750784336E-3</v>
      </c>
      <c r="I40" s="592">
        <v>2.5223222919209309E-2</v>
      </c>
      <c r="J40" s="592">
        <v>1.7797383508747044E-2</v>
      </c>
      <c r="K40" s="592">
        <v>6.8114922340236639E-3</v>
      </c>
      <c r="M40" s="593">
        <v>100</v>
      </c>
      <c r="N40" s="593">
        <v>102.59329602377881</v>
      </c>
      <c r="O40" s="593">
        <v>104.15907758444432</v>
      </c>
      <c r="P40" s="593">
        <v>104.73788054452022</v>
      </c>
      <c r="Q40" s="593">
        <v>104.57821915387053</v>
      </c>
      <c r="R40" s="593">
        <v>104.47284635201379</v>
      </c>
      <c r="S40" s="593">
        <v>107.10798824455493</v>
      </c>
      <c r="T40" s="593">
        <v>109.01423018819365</v>
      </c>
      <c r="U40" s="593">
        <v>109.75677977051861</v>
      </c>
    </row>
    <row r="41" spans="1:21" x14ac:dyDescent="0.25">
      <c r="A41" s="226" t="s">
        <v>177</v>
      </c>
    </row>
    <row r="42" spans="1:21" x14ac:dyDescent="0.25">
      <c r="A42" s="227" t="s">
        <v>178</v>
      </c>
      <c r="B42" s="603">
        <v>-1.0505236590735518</v>
      </c>
      <c r="C42" s="603">
        <v>-1.2117898279701307</v>
      </c>
      <c r="D42" s="603">
        <v>5.9196630617816548E-2</v>
      </c>
      <c r="E42" s="603">
        <v>0.72594276826676296</v>
      </c>
      <c r="F42" s="603">
        <v>0.15098611250997374</v>
      </c>
      <c r="G42" s="603">
        <v>0.56567626865931253</v>
      </c>
      <c r="H42" s="603">
        <v>1.0588566406701556</v>
      </c>
      <c r="I42" s="603">
        <v>-1.5636961567177114</v>
      </c>
      <c r="J42" s="603">
        <v>1.9337983853711771</v>
      </c>
      <c r="K42" s="603">
        <v>7.5371477794666797E-2</v>
      </c>
    </row>
    <row r="43" spans="1:21" x14ac:dyDescent="0.25">
      <c r="A43" s="227" t="s">
        <v>179</v>
      </c>
      <c r="B43" s="603">
        <v>-1.1044962564711018</v>
      </c>
      <c r="C43" s="603">
        <v>-1.1581911120622541</v>
      </c>
      <c r="D43" s="603">
        <v>-0.21169472100481118</v>
      </c>
      <c r="E43" s="603">
        <v>0.65569101127257445</v>
      </c>
      <c r="F43" s="603">
        <v>0.30804231810381277</v>
      </c>
      <c r="G43" s="603">
        <v>0.35345275365054468</v>
      </c>
      <c r="H43" s="603">
        <v>1.1584230113751648</v>
      </c>
      <c r="I43" s="603">
        <v>-1.67846515787895</v>
      </c>
      <c r="J43" s="603">
        <v>2.2471097251746119</v>
      </c>
      <c r="K43" s="603">
        <v>0.30330555097038969</v>
      </c>
    </row>
    <row r="44" spans="1:21" x14ac:dyDescent="0.25">
      <c r="A44" s="227" t="s">
        <v>180</v>
      </c>
      <c r="B44" s="603">
        <v>1.0505006044555287</v>
      </c>
      <c r="C44" s="603">
        <v>1.2834085496608694</v>
      </c>
      <c r="D44" s="603">
        <v>0.97025506563862551</v>
      </c>
      <c r="E44" s="603">
        <v>0.67772707636247764</v>
      </c>
      <c r="F44" s="603">
        <v>-1.0355596453355598</v>
      </c>
      <c r="G44" s="603">
        <v>-0.88946652795629522</v>
      </c>
      <c r="H44" s="603">
        <v>-2.0297115257158382</v>
      </c>
      <c r="I44" s="603">
        <v>3.2702381671417258</v>
      </c>
      <c r="J44" s="603">
        <v>-2.4208641516562657</v>
      </c>
      <c r="K44" s="603">
        <v>-2.6423939773850047</v>
      </c>
    </row>
    <row r="45" spans="1:21" x14ac:dyDescent="0.25">
      <c r="A45" s="604" t="s">
        <v>181</v>
      </c>
      <c r="B45" s="605">
        <v>0.36682050340561911</v>
      </c>
      <c r="C45" s="605">
        <v>0.49470792547241604</v>
      </c>
      <c r="D45" s="605">
        <v>4.5467165587271374E-2</v>
      </c>
      <c r="E45" s="605">
        <v>-0.21145997400499006</v>
      </c>
      <c r="F45" s="605">
        <v>-0.11830348753810771</v>
      </c>
      <c r="G45" s="605">
        <v>-0.23487553941424277</v>
      </c>
      <c r="H45" s="605">
        <v>-0.41901539270831822</v>
      </c>
      <c r="I45" s="605">
        <v>0.65686224242599689</v>
      </c>
      <c r="J45" s="605">
        <v>-0.70115110355518251</v>
      </c>
      <c r="K45" s="605">
        <v>-0.17076863224814343</v>
      </c>
    </row>
    <row r="46" spans="1:21" ht="14.45" customHeight="1" x14ac:dyDescent="0.25">
      <c r="A46" s="647" t="s">
        <v>225</v>
      </c>
      <c r="B46" s="647"/>
      <c r="C46" s="647"/>
      <c r="D46" s="647"/>
      <c r="E46" s="647"/>
      <c r="F46" s="647"/>
      <c r="G46" s="647"/>
      <c r="H46" s="647"/>
      <c r="I46" s="570"/>
      <c r="J46" s="570"/>
      <c r="K46" s="570"/>
    </row>
    <row r="47" spans="1:21" ht="14.45" customHeight="1" x14ac:dyDescent="0.25">
      <c r="A47" s="613" t="s">
        <v>200</v>
      </c>
      <c r="B47" s="613"/>
      <c r="C47" s="613"/>
      <c r="D47" s="613"/>
      <c r="E47" s="613"/>
      <c r="F47" s="613"/>
      <c r="G47" s="613"/>
      <c r="H47" s="613"/>
      <c r="I47" s="570"/>
      <c r="J47" s="570"/>
      <c r="K47" s="570"/>
    </row>
    <row r="49" spans="1:12" x14ac:dyDescent="0.25">
      <c r="A49" s="645" t="s">
        <v>565</v>
      </c>
    </row>
    <row r="50" spans="1:12" x14ac:dyDescent="0.25">
      <c r="A50" t="s">
        <v>528</v>
      </c>
      <c r="H50" s="594">
        <v>-4.0079350439833461E-2</v>
      </c>
      <c r="I50" s="594">
        <v>4.7696221322533816E-2</v>
      </c>
      <c r="J50" s="594">
        <v>2.1265625751900608E-3</v>
      </c>
      <c r="K50" s="594">
        <v>6.2820953152904702E-2</v>
      </c>
    </row>
    <row r="51" spans="1:12" x14ac:dyDescent="0.25">
      <c r="A51" t="s">
        <v>529</v>
      </c>
      <c r="H51" s="594">
        <v>2.2517102738127237E-2</v>
      </c>
      <c r="I51" s="594">
        <v>-5.2882660259847003E-2</v>
      </c>
      <c r="J51" s="594">
        <v>8.691834025179257E-2</v>
      </c>
      <c r="K51" s="594">
        <v>7.1100605567232966E-2</v>
      </c>
    </row>
    <row r="55" spans="1:12" ht="15.75" x14ac:dyDescent="0.25">
      <c r="A55" s="209" t="s">
        <v>639</v>
      </c>
    </row>
    <row r="56" spans="1:12" ht="15.75" thickBot="1" x14ac:dyDescent="0.3">
      <c r="A56" s="221" t="s">
        <v>143</v>
      </c>
    </row>
    <row r="57" spans="1:12" x14ac:dyDescent="0.25">
      <c r="A57" s="703" t="s">
        <v>145</v>
      </c>
      <c r="B57" s="726">
        <v>2012</v>
      </c>
      <c r="C57" s="726">
        <v>2013</v>
      </c>
      <c r="D57" s="726">
        <v>2014</v>
      </c>
      <c r="E57" s="726">
        <v>2015</v>
      </c>
      <c r="F57" s="726">
        <v>2016</v>
      </c>
      <c r="G57" s="726">
        <v>2017</v>
      </c>
      <c r="H57" s="726">
        <v>2018</v>
      </c>
      <c r="I57" s="727">
        <v>2019</v>
      </c>
      <c r="J57" s="727">
        <v>2020</v>
      </c>
      <c r="K57" s="1658">
        <v>2021</v>
      </c>
      <c r="L57" s="1658">
        <v>2022</v>
      </c>
    </row>
    <row r="58" spans="1:12" x14ac:dyDescent="0.25">
      <c r="A58" s="223" t="s">
        <v>148</v>
      </c>
      <c r="B58" s="705">
        <v>167.87464527099999</v>
      </c>
      <c r="C58" s="705">
        <v>172.717410285</v>
      </c>
      <c r="D58" s="705">
        <v>176.79108530299999</v>
      </c>
      <c r="E58" s="705">
        <v>178.97288215899999</v>
      </c>
      <c r="F58" s="705">
        <v>178.59523322199999</v>
      </c>
      <c r="G58" s="705">
        <v>181.68349338499999</v>
      </c>
      <c r="H58" s="705">
        <v>182.30465002400001</v>
      </c>
      <c r="I58" s="705">
        <v>184.76518673999999</v>
      </c>
      <c r="J58" s="705">
        <v>184.817144068</v>
      </c>
      <c r="K58" s="1659">
        <v>189.75794034200001</v>
      </c>
      <c r="L58" s="1659">
        <v>197.86741410499999</v>
      </c>
    </row>
    <row r="59" spans="1:12" x14ac:dyDescent="0.25">
      <c r="A59" s="204" t="s">
        <v>35</v>
      </c>
      <c r="B59" s="706">
        <v>35.004005360000001</v>
      </c>
      <c r="C59" s="706">
        <v>36.015803732999998</v>
      </c>
      <c r="D59" s="706">
        <v>35.876130144999998</v>
      </c>
      <c r="E59" s="706">
        <v>35.487458808</v>
      </c>
      <c r="F59" s="706">
        <v>34.876577552999997</v>
      </c>
      <c r="G59" s="706">
        <v>35.414944826999999</v>
      </c>
      <c r="H59" s="706">
        <v>35.901328579000001</v>
      </c>
      <c r="I59" s="706">
        <v>36.863593905000002</v>
      </c>
      <c r="J59" s="706">
        <v>35.633401577999997</v>
      </c>
      <c r="K59" s="1660">
        <v>37.767449988000003</v>
      </c>
      <c r="L59" s="1660">
        <v>40.497891193999997</v>
      </c>
    </row>
    <row r="60" spans="1:12" x14ac:dyDescent="0.25">
      <c r="A60" s="204" t="s">
        <v>37</v>
      </c>
      <c r="B60" s="706">
        <v>57.115939797999999</v>
      </c>
      <c r="C60" s="706">
        <v>58.908570134999998</v>
      </c>
      <c r="D60" s="706">
        <v>61.309777934000003</v>
      </c>
      <c r="E60" s="706">
        <v>62.536524077999999</v>
      </c>
      <c r="F60" s="706">
        <v>63.163902438999997</v>
      </c>
      <c r="G60" s="706">
        <v>64.898425833999994</v>
      </c>
      <c r="H60" s="706">
        <v>65.472780057999998</v>
      </c>
      <c r="I60" s="706">
        <v>66.481116709000005</v>
      </c>
      <c r="J60" s="706">
        <v>67.179655574999998</v>
      </c>
      <c r="K60" s="1660">
        <v>69.105315618999995</v>
      </c>
      <c r="L60" s="1660">
        <v>72.662752475999994</v>
      </c>
    </row>
    <row r="61" spans="1:12" x14ac:dyDescent="0.25">
      <c r="A61" s="204" t="s">
        <v>149</v>
      </c>
      <c r="B61" s="706">
        <v>5.0848970900000001</v>
      </c>
      <c r="C61" s="706">
        <v>5.1376939080000001</v>
      </c>
      <c r="D61" s="706">
        <v>5.1740463449999998</v>
      </c>
      <c r="E61" s="706">
        <v>5.2480646919999998</v>
      </c>
      <c r="F61" s="706">
        <v>5.0355473289999999</v>
      </c>
      <c r="G61" s="706">
        <v>4.5155150280000003</v>
      </c>
      <c r="H61" s="706">
        <v>4.2430435519999996</v>
      </c>
      <c r="I61" s="706">
        <v>3.998839222</v>
      </c>
      <c r="J61" s="706">
        <v>3.6959090720000001</v>
      </c>
      <c r="K61" s="1660">
        <v>3.4646861160000002</v>
      </c>
      <c r="L61" s="1660">
        <v>3.3229125740000001</v>
      </c>
    </row>
    <row r="62" spans="1:12" x14ac:dyDescent="0.25">
      <c r="A62" s="204" t="s">
        <v>39</v>
      </c>
      <c r="B62" s="706">
        <v>64.957118093999995</v>
      </c>
      <c r="C62" s="706">
        <v>66.666596890999998</v>
      </c>
      <c r="D62" s="706">
        <v>68.340405318999998</v>
      </c>
      <c r="E62" s="706">
        <v>69.626685997999999</v>
      </c>
      <c r="F62" s="706">
        <v>69.465464771000001</v>
      </c>
      <c r="G62" s="706">
        <v>70.601236227000001</v>
      </c>
      <c r="H62" s="706">
        <v>70.649100705999999</v>
      </c>
      <c r="I62" s="706">
        <v>71.551108909000007</v>
      </c>
      <c r="J62" s="706">
        <v>71.663988176000004</v>
      </c>
      <c r="K62" s="1660">
        <v>72.523087126999997</v>
      </c>
      <c r="L62" s="1660">
        <v>74.398216614000006</v>
      </c>
    </row>
    <row r="63" spans="1:12" x14ac:dyDescent="0.25">
      <c r="A63" s="204" t="s">
        <v>150</v>
      </c>
      <c r="B63" s="706">
        <v>5.7126849269999997</v>
      </c>
      <c r="C63" s="706">
        <v>5.988745615</v>
      </c>
      <c r="D63" s="706">
        <v>6.0907255579999999</v>
      </c>
      <c r="E63" s="706">
        <v>6.0741485820000003</v>
      </c>
      <c r="F63" s="706">
        <v>6.0537411289999996</v>
      </c>
      <c r="G63" s="706">
        <v>6.253371467</v>
      </c>
      <c r="H63" s="706">
        <v>6.0383971269999996</v>
      </c>
      <c r="I63" s="706">
        <v>5.8705279929999996</v>
      </c>
      <c r="J63" s="706">
        <v>6.6441896659999999</v>
      </c>
      <c r="K63" s="1660">
        <v>6.8974014889999999</v>
      </c>
      <c r="L63" s="1660">
        <v>6.985641244</v>
      </c>
    </row>
    <row r="64" spans="1:12" x14ac:dyDescent="0.25">
      <c r="A64" s="224" t="s">
        <v>151</v>
      </c>
      <c r="B64" s="705">
        <v>201.37815495300001</v>
      </c>
      <c r="C64" s="705">
        <v>204.608968406</v>
      </c>
      <c r="D64" s="705">
        <v>206.470855245</v>
      </c>
      <c r="E64" s="705">
        <v>209.16353752699999</v>
      </c>
      <c r="F64" s="705">
        <v>210.508136544</v>
      </c>
      <c r="G64" s="705">
        <v>214.53002270299999</v>
      </c>
      <c r="H64" s="705">
        <v>216.71098790100001</v>
      </c>
      <c r="I64" s="705">
        <v>222.43568732400001</v>
      </c>
      <c r="J64" s="705">
        <v>218.38708486300001</v>
      </c>
      <c r="K64" s="1661">
        <v>229.46879982300001</v>
      </c>
      <c r="L64" s="1661">
        <v>239.49363776600001</v>
      </c>
    </row>
    <row r="65" spans="1:12" x14ac:dyDescent="0.25">
      <c r="A65" s="204" t="s">
        <v>60</v>
      </c>
      <c r="B65" s="706">
        <v>115.28017907100001</v>
      </c>
      <c r="C65" s="706">
        <v>117.934327571</v>
      </c>
      <c r="D65" s="706">
        <v>121.2127648</v>
      </c>
      <c r="E65" s="706">
        <v>127.13627941</v>
      </c>
      <c r="F65" s="706">
        <v>130.91185256599999</v>
      </c>
      <c r="G65" s="706">
        <v>135.81468985199999</v>
      </c>
      <c r="H65" s="706">
        <v>142.88369811300001</v>
      </c>
      <c r="I65" s="706">
        <v>147.53812148099999</v>
      </c>
      <c r="J65" s="706">
        <v>145.531789073</v>
      </c>
      <c r="K65" s="1660">
        <v>151.35553482500001</v>
      </c>
      <c r="L65" s="1660">
        <v>158.274687202</v>
      </c>
    </row>
    <row r="66" spans="1:12" x14ac:dyDescent="0.25">
      <c r="A66" s="596" t="s">
        <v>152</v>
      </c>
      <c r="B66" s="706">
        <v>72.181265257000007</v>
      </c>
      <c r="C66" s="706">
        <v>75.711813950000007</v>
      </c>
      <c r="D66" s="706">
        <v>77.089330959999998</v>
      </c>
      <c r="E66" s="706">
        <v>80.387706777999995</v>
      </c>
      <c r="F66" s="706">
        <v>82.400033073000003</v>
      </c>
      <c r="G66" s="706">
        <v>84.731269491999996</v>
      </c>
      <c r="H66" s="706">
        <v>86.674927374999996</v>
      </c>
      <c r="I66" s="706">
        <v>89.648538278999993</v>
      </c>
      <c r="J66" s="706">
        <v>91.305738985999994</v>
      </c>
      <c r="K66" s="1660">
        <v>58.757455733</v>
      </c>
      <c r="L66" s="1660">
        <v>60.961053966000001</v>
      </c>
    </row>
    <row r="67" spans="1:12" x14ac:dyDescent="0.25">
      <c r="A67" s="596" t="s">
        <v>153</v>
      </c>
      <c r="B67" s="706">
        <v>43.098913813000003</v>
      </c>
      <c r="C67" s="706">
        <v>42.222513620000001</v>
      </c>
      <c r="D67" s="706">
        <v>44.123433839999997</v>
      </c>
      <c r="E67" s="706">
        <v>46.748572631999998</v>
      </c>
      <c r="F67" s="706">
        <v>48.511819492000001</v>
      </c>
      <c r="G67" s="706">
        <v>51.083420359000002</v>
      </c>
      <c r="H67" s="706">
        <v>56.208770737999998</v>
      </c>
      <c r="I67" s="706">
        <v>57.889583201999997</v>
      </c>
      <c r="J67" s="706">
        <v>54.226050086999997</v>
      </c>
      <c r="K67" s="1660">
        <v>92.598079091000002</v>
      </c>
      <c r="L67" s="1660">
        <v>97.313633236000001</v>
      </c>
    </row>
    <row r="68" spans="1:12" x14ac:dyDescent="0.25">
      <c r="A68" s="204" t="s">
        <v>154</v>
      </c>
      <c r="B68" s="706">
        <v>52.412661448000001</v>
      </c>
      <c r="C68" s="706">
        <v>52.037256886999998</v>
      </c>
      <c r="D68" s="706">
        <v>49.273690367999997</v>
      </c>
      <c r="E68" s="706">
        <v>44.837575342000001</v>
      </c>
      <c r="F68" s="706">
        <v>41.231782424000002</v>
      </c>
      <c r="G68" s="706">
        <v>38.938180410999998</v>
      </c>
      <c r="H68" s="706">
        <v>34.716891203000003</v>
      </c>
      <c r="I68" s="706">
        <v>34.906514395999999</v>
      </c>
      <c r="J68" s="706">
        <v>34.979077529999998</v>
      </c>
      <c r="K68" s="1660">
        <v>36.944908712999997</v>
      </c>
      <c r="L68" s="1660">
        <v>37.148521559000002</v>
      </c>
    </row>
    <row r="69" spans="1:12" x14ac:dyDescent="0.25">
      <c r="A69" s="596" t="s">
        <v>155</v>
      </c>
      <c r="B69" s="706">
        <v>41.180673669000001</v>
      </c>
      <c r="C69" s="706">
        <v>41.356404750999999</v>
      </c>
      <c r="D69" s="706">
        <v>40.005963444999999</v>
      </c>
      <c r="E69" s="706">
        <v>36.553153874000003</v>
      </c>
      <c r="F69" s="706">
        <v>33.278778164999999</v>
      </c>
      <c r="G69" s="706">
        <v>30.913709690000001</v>
      </c>
      <c r="H69" s="706">
        <v>26.822855699000002</v>
      </c>
      <c r="I69" s="706">
        <v>26.784556010999999</v>
      </c>
      <c r="J69" s="706">
        <v>26.631518523</v>
      </c>
      <c r="K69" s="1660">
        <v>26.634344876</v>
      </c>
      <c r="L69" s="1660">
        <v>26.460838202000001</v>
      </c>
    </row>
    <row r="70" spans="1:12" x14ac:dyDescent="0.25">
      <c r="A70" s="596" t="s">
        <v>156</v>
      </c>
      <c r="B70" s="706">
        <v>3.7126056730000001</v>
      </c>
      <c r="C70" s="706">
        <v>3.7241145420000001</v>
      </c>
      <c r="D70" s="706">
        <v>2.520873672</v>
      </c>
      <c r="E70" s="706">
        <v>1.625205378</v>
      </c>
      <c r="F70" s="706">
        <v>1.6194238139999999</v>
      </c>
      <c r="G70" s="706">
        <v>1.7819013589999999</v>
      </c>
      <c r="H70" s="706">
        <v>1.74853631</v>
      </c>
      <c r="I70" s="706">
        <v>1.74475727</v>
      </c>
      <c r="J70" s="706">
        <v>1.923784553</v>
      </c>
      <c r="K70" s="1660">
        <v>1.985802485</v>
      </c>
      <c r="L70" s="1660">
        <v>2.0331133189999999</v>
      </c>
    </row>
    <row r="71" spans="1:12" x14ac:dyDescent="0.25">
      <c r="A71" s="596" t="s">
        <v>157</v>
      </c>
      <c r="B71" s="706">
        <v>7.519382105</v>
      </c>
      <c r="C71" s="706">
        <v>6.9567375939999998</v>
      </c>
      <c r="D71" s="706">
        <v>6.7468532510000001</v>
      </c>
      <c r="E71" s="706">
        <v>6.6592160890000001</v>
      </c>
      <c r="F71" s="706">
        <v>6.3335804439999999</v>
      </c>
      <c r="G71" s="706">
        <v>6.2425693600000001</v>
      </c>
      <c r="H71" s="706">
        <v>6.145499193</v>
      </c>
      <c r="I71" s="706">
        <v>6.377201114</v>
      </c>
      <c r="J71" s="706">
        <v>6.423774452</v>
      </c>
      <c r="K71" s="1660">
        <v>8.3247613509999994</v>
      </c>
      <c r="L71" s="1660">
        <v>8.6545700360000009</v>
      </c>
    </row>
    <row r="72" spans="1:12" x14ac:dyDescent="0.25">
      <c r="A72" s="204" t="s">
        <v>158</v>
      </c>
      <c r="B72" s="706">
        <v>13.636756555</v>
      </c>
      <c r="C72" s="706">
        <v>14.279926297999999</v>
      </c>
      <c r="D72" s="706">
        <v>14.969771047</v>
      </c>
      <c r="E72" s="706">
        <v>15.895544885</v>
      </c>
      <c r="F72" s="706">
        <v>16.407358818999999</v>
      </c>
      <c r="G72" s="706">
        <v>17.209028591999999</v>
      </c>
      <c r="H72" s="706">
        <v>16.509849319000001</v>
      </c>
      <c r="I72" s="706">
        <v>16.768481735999998</v>
      </c>
      <c r="J72" s="706">
        <v>17.484109336</v>
      </c>
      <c r="K72" s="1660">
        <v>18.366509099000002</v>
      </c>
      <c r="L72" s="1660">
        <v>19.529558884</v>
      </c>
    </row>
    <row r="73" spans="1:12" x14ac:dyDescent="0.25">
      <c r="A73" s="204" t="s">
        <v>94</v>
      </c>
      <c r="B73" s="706">
        <v>12.08919743</v>
      </c>
      <c r="C73" s="706">
        <v>12.433577159</v>
      </c>
      <c r="D73" s="706">
        <v>12.675556376999999</v>
      </c>
      <c r="E73" s="706">
        <v>13.2159861</v>
      </c>
      <c r="F73" s="706">
        <v>13.623199164000001</v>
      </c>
      <c r="G73" s="706">
        <v>13.972963352000001</v>
      </c>
      <c r="H73" s="706">
        <v>14.558235169</v>
      </c>
      <c r="I73" s="706">
        <v>15.11186485</v>
      </c>
      <c r="J73" s="706">
        <v>13.023966764000001</v>
      </c>
      <c r="K73" s="1660">
        <v>14.595021114</v>
      </c>
      <c r="L73" s="1660">
        <v>15.878924781</v>
      </c>
    </row>
    <row r="74" spans="1:12" x14ac:dyDescent="0.25">
      <c r="A74" s="225" t="s">
        <v>159</v>
      </c>
      <c r="B74" s="706">
        <v>7.9593604469999999</v>
      </c>
      <c r="C74" s="706">
        <v>7.9238804890000001</v>
      </c>
      <c r="D74" s="706">
        <v>8.3390726490000002</v>
      </c>
      <c r="E74" s="706">
        <v>8.0781517879999996</v>
      </c>
      <c r="F74" s="706">
        <v>8.3339435700000006</v>
      </c>
      <c r="G74" s="706">
        <v>8.5951604939999999</v>
      </c>
      <c r="H74" s="706">
        <v>8.042314094</v>
      </c>
      <c r="I74" s="706">
        <v>8.1107048590000002</v>
      </c>
      <c r="J74" s="706">
        <v>7.3681421580000004</v>
      </c>
      <c r="K74" s="1660">
        <v>8.2068260710000001</v>
      </c>
      <c r="L74" s="1660">
        <v>8.6619453390000007</v>
      </c>
    </row>
    <row r="75" spans="1:12" x14ac:dyDescent="0.25">
      <c r="A75" s="226" t="s">
        <v>160</v>
      </c>
      <c r="B75" s="705">
        <v>33.503509682000001</v>
      </c>
      <c r="C75" s="705">
        <v>31.891558120999999</v>
      </c>
      <c r="D75" s="705">
        <v>29.679769941</v>
      </c>
      <c r="E75" s="705">
        <v>30.190655367000002</v>
      </c>
      <c r="F75" s="705">
        <v>31.912903321000002</v>
      </c>
      <c r="G75" s="705">
        <v>32.846529316999998</v>
      </c>
      <c r="H75" s="705">
        <v>34.406337876999999</v>
      </c>
      <c r="I75" s="705">
        <v>37.670500582999999</v>
      </c>
      <c r="J75" s="705">
        <v>33.569940793999997</v>
      </c>
      <c r="K75" s="1661">
        <v>39.710859481</v>
      </c>
      <c r="L75" s="1661">
        <v>41.626223660999997</v>
      </c>
    </row>
    <row r="76" spans="1:12" x14ac:dyDescent="0.25">
      <c r="A76" s="228" t="s">
        <v>161</v>
      </c>
      <c r="B76" s="706">
        <v>19.972309254999999</v>
      </c>
      <c r="C76" s="706">
        <v>18.032836902</v>
      </c>
      <c r="D76" s="706">
        <v>15.805603796</v>
      </c>
      <c r="E76" s="706">
        <v>15.568943846</v>
      </c>
      <c r="F76" s="706">
        <v>17.049311076999999</v>
      </c>
      <c r="G76" s="706">
        <v>18.035891803999998</v>
      </c>
      <c r="H76" s="706">
        <v>18.985220088999998</v>
      </c>
      <c r="I76" s="706">
        <v>22.063485278999998</v>
      </c>
      <c r="J76" s="706">
        <v>17.996351644000001</v>
      </c>
      <c r="K76" s="1661">
        <v>24.065964399999999</v>
      </c>
      <c r="L76" s="1661">
        <v>25.843735300999999</v>
      </c>
    </row>
    <row r="77" spans="1:12" x14ac:dyDescent="0.25">
      <c r="A77" s="213" t="s">
        <v>162</v>
      </c>
      <c r="B77" s="705">
        <v>58.878085147</v>
      </c>
      <c r="C77" s="705">
        <v>61.619219098999999</v>
      </c>
      <c r="D77" s="705">
        <v>56.859978073000001</v>
      </c>
      <c r="E77" s="705">
        <v>52.300438516</v>
      </c>
      <c r="F77" s="705">
        <v>50.898268174000002</v>
      </c>
      <c r="G77" s="705">
        <v>53.490651440000001</v>
      </c>
      <c r="H77" s="705">
        <v>56.272780589</v>
      </c>
      <c r="I77" s="709">
        <v>63.633368541999999</v>
      </c>
      <c r="J77" s="709">
        <v>59.799302724999997</v>
      </c>
      <c r="K77" s="1661">
        <v>63.643933900999997</v>
      </c>
      <c r="L77" s="1661">
        <v>67.858421828000004</v>
      </c>
    </row>
    <row r="78" spans="1:12" x14ac:dyDescent="0.25">
      <c r="A78" s="227" t="s">
        <v>109</v>
      </c>
      <c r="B78" s="706">
        <v>43.033185369000002</v>
      </c>
      <c r="C78" s="706">
        <v>45.335785264000002</v>
      </c>
      <c r="D78" s="706">
        <v>40.718133995000002</v>
      </c>
      <c r="E78" s="706">
        <v>36.466978560000001</v>
      </c>
      <c r="F78" s="706">
        <v>35.909094080000003</v>
      </c>
      <c r="G78" s="706">
        <v>38.199425798</v>
      </c>
      <c r="H78" s="706">
        <v>40.635002399999998</v>
      </c>
      <c r="I78" s="706">
        <v>45.762352897</v>
      </c>
      <c r="J78" s="706">
        <v>40.383836144999997</v>
      </c>
      <c r="K78" s="1660">
        <v>44.094451495000001</v>
      </c>
      <c r="L78" s="1660">
        <v>47.718776845999997</v>
      </c>
    </row>
    <row r="79" spans="1:12" x14ac:dyDescent="0.25">
      <c r="A79" s="227" t="s">
        <v>163</v>
      </c>
      <c r="B79" s="706">
        <v>13.006442582</v>
      </c>
      <c r="C79" s="706">
        <v>13.4089046</v>
      </c>
      <c r="D79" s="706">
        <v>13.280107252000001</v>
      </c>
      <c r="E79" s="706">
        <v>12.601794965</v>
      </c>
      <c r="F79" s="706">
        <v>11.846116740999999</v>
      </c>
      <c r="G79" s="706">
        <v>12.053700253000001</v>
      </c>
      <c r="H79" s="706">
        <v>12.752329854999999</v>
      </c>
      <c r="I79" s="706">
        <v>14.742606335</v>
      </c>
      <c r="J79" s="706">
        <v>16.1596251</v>
      </c>
      <c r="K79" s="1660">
        <v>16.269817342</v>
      </c>
      <c r="L79" s="1660">
        <v>16.601774391999999</v>
      </c>
    </row>
    <row r="80" spans="1:12" x14ac:dyDescent="0.25">
      <c r="A80" s="227" t="s">
        <v>164</v>
      </c>
      <c r="B80" s="706">
        <v>2.8384571950000002</v>
      </c>
      <c r="C80" s="706">
        <v>2.8745292340000002</v>
      </c>
      <c r="D80" s="706">
        <v>2.8617368239999998</v>
      </c>
      <c r="E80" s="706">
        <v>3.2316649900000001</v>
      </c>
      <c r="F80" s="706">
        <v>3.143057352</v>
      </c>
      <c r="G80" s="706">
        <v>3.2375253879999999</v>
      </c>
      <c r="H80" s="706">
        <v>2.8854483329999998</v>
      </c>
      <c r="I80" s="706">
        <v>3.1284093099999999</v>
      </c>
      <c r="J80" s="706">
        <v>3.2558414779999998</v>
      </c>
      <c r="K80" s="1660">
        <v>3.2796650629999999</v>
      </c>
      <c r="L80" s="1660">
        <v>3.5378705890000002</v>
      </c>
    </row>
    <row r="81" spans="1:12" x14ac:dyDescent="0.25">
      <c r="A81" s="228" t="s">
        <v>165</v>
      </c>
      <c r="B81" s="705">
        <v>22.848650891999998</v>
      </c>
      <c r="C81" s="705">
        <v>23.30766779</v>
      </c>
      <c r="D81" s="705">
        <v>22.788174658999999</v>
      </c>
      <c r="E81" s="705">
        <v>23.418441209000001</v>
      </c>
      <c r="F81" s="705">
        <v>21.399344882000001</v>
      </c>
      <c r="G81" s="705">
        <v>21.929901546</v>
      </c>
      <c r="H81" s="705">
        <v>24.018635871000001</v>
      </c>
      <c r="I81" s="705">
        <v>25.947409752999999</v>
      </c>
      <c r="J81" s="705">
        <v>25.422605021999999</v>
      </c>
      <c r="K81" s="1661">
        <v>26.636375621999999</v>
      </c>
      <c r="L81" s="1661">
        <v>27.665311543000001</v>
      </c>
    </row>
    <row r="82" spans="1:12" x14ac:dyDescent="0.25">
      <c r="A82" s="227" t="s">
        <v>124</v>
      </c>
      <c r="B82" s="706">
        <v>5.0978462029999996</v>
      </c>
      <c r="C82" s="706">
        <v>5.1832371640000003</v>
      </c>
      <c r="D82" s="706">
        <v>5.5318314940000004</v>
      </c>
      <c r="E82" s="706">
        <v>5.259004215</v>
      </c>
      <c r="F82" s="706">
        <v>4.8432007390000003</v>
      </c>
      <c r="G82" s="706">
        <v>4.6464424080000004</v>
      </c>
      <c r="H82" s="706">
        <v>4.9634143829999999</v>
      </c>
      <c r="I82" s="706">
        <v>5.2902165749999996</v>
      </c>
      <c r="J82" s="706">
        <v>5.7337809350000004</v>
      </c>
      <c r="K82" s="1660">
        <v>5.9562845050000002</v>
      </c>
      <c r="L82" s="1660">
        <v>5.6952915180000003</v>
      </c>
    </row>
    <row r="83" spans="1:12" x14ac:dyDescent="0.25">
      <c r="A83" s="227" t="s">
        <v>166</v>
      </c>
      <c r="B83" s="706">
        <v>11.97964779</v>
      </c>
      <c r="C83" s="706">
        <v>12.178525559000001</v>
      </c>
      <c r="D83" s="706">
        <v>11.983911548</v>
      </c>
      <c r="E83" s="706">
        <v>11.876669733</v>
      </c>
      <c r="F83" s="706">
        <v>11.245190568</v>
      </c>
      <c r="G83" s="706">
        <v>11.823902256</v>
      </c>
      <c r="H83" s="706">
        <v>13.187557067</v>
      </c>
      <c r="I83" s="706">
        <v>14.777065062</v>
      </c>
      <c r="J83" s="706">
        <v>14.865414342999999</v>
      </c>
      <c r="K83" s="1660">
        <v>15.775781151</v>
      </c>
      <c r="L83" s="1660">
        <v>16.717278249</v>
      </c>
    </row>
    <row r="84" spans="1:12" x14ac:dyDescent="0.25">
      <c r="A84" s="229" t="s">
        <v>167</v>
      </c>
      <c r="B84" s="706">
        <v>5.771156897</v>
      </c>
      <c r="C84" s="706">
        <v>5.945905067</v>
      </c>
      <c r="D84" s="706">
        <v>5.2724316169999996</v>
      </c>
      <c r="E84" s="706">
        <v>6.28276726</v>
      </c>
      <c r="F84" s="706">
        <v>5.3109535729999999</v>
      </c>
      <c r="G84" s="706">
        <v>5.4595568820000002</v>
      </c>
      <c r="H84" s="706">
        <v>5.8676644199999997</v>
      </c>
      <c r="I84" s="706">
        <v>5.8801281149999998</v>
      </c>
      <c r="J84" s="706">
        <v>4.823409743</v>
      </c>
      <c r="K84" s="1660">
        <v>4.9043099650000004</v>
      </c>
      <c r="L84" s="1660">
        <v>5.2527417759999997</v>
      </c>
    </row>
    <row r="85" spans="1:12" x14ac:dyDescent="0.25">
      <c r="A85" s="213" t="s">
        <v>168</v>
      </c>
      <c r="B85" s="706">
        <v>226.752730418</v>
      </c>
      <c r="C85" s="706">
        <v>234.33662938500001</v>
      </c>
      <c r="D85" s="706">
        <v>233.65106337700001</v>
      </c>
      <c r="E85" s="706">
        <v>231.273320676</v>
      </c>
      <c r="F85" s="706">
        <v>229.49350139699999</v>
      </c>
      <c r="G85" s="706">
        <v>235.174144826</v>
      </c>
      <c r="H85" s="706">
        <v>238.57743061299999</v>
      </c>
      <c r="I85" s="706">
        <v>248.39855528300001</v>
      </c>
      <c r="J85" s="706">
        <v>244.61644679299999</v>
      </c>
      <c r="K85" s="1670">
        <v>253.401874244</v>
      </c>
      <c r="L85" s="1670">
        <v>265.72583593299998</v>
      </c>
    </row>
    <row r="86" spans="1:12" x14ac:dyDescent="0.25">
      <c r="A86" s="228" t="s">
        <v>169</v>
      </c>
      <c r="B86" s="706">
        <v>224.22680584599999</v>
      </c>
      <c r="C86" s="706">
        <v>227.916636197</v>
      </c>
      <c r="D86" s="706">
        <v>229.25902990399999</v>
      </c>
      <c r="E86" s="706">
        <v>232.58197873699999</v>
      </c>
      <c r="F86" s="706">
        <v>231.907481426</v>
      </c>
      <c r="G86" s="706">
        <v>236.45992424900001</v>
      </c>
      <c r="H86" s="706">
        <v>240.72962377299999</v>
      </c>
      <c r="I86" s="706">
        <v>248.383097077</v>
      </c>
      <c r="J86" s="706">
        <v>243.809689886</v>
      </c>
      <c r="K86" s="1670">
        <v>256.10517544499999</v>
      </c>
      <c r="L86" s="1670">
        <v>267.15894931000003</v>
      </c>
    </row>
    <row r="87" spans="1:12" x14ac:dyDescent="0.25">
      <c r="A87" s="230" t="s">
        <v>170</v>
      </c>
      <c r="B87" s="705">
        <v>-2.5259245720000001</v>
      </c>
      <c r="C87" s="705">
        <v>-6.4199931880000003</v>
      </c>
      <c r="D87" s="705">
        <v>-4.3920334719999996</v>
      </c>
      <c r="E87" s="705">
        <v>1.308658061</v>
      </c>
      <c r="F87" s="705">
        <v>2.4139800290000002</v>
      </c>
      <c r="G87" s="705">
        <v>1.2857794229999999</v>
      </c>
      <c r="H87" s="705">
        <v>2.1521931589999999</v>
      </c>
      <c r="I87" s="705">
        <v>-1.5458204999999999E-2</v>
      </c>
      <c r="J87" s="705">
        <v>-0.80675690700000002</v>
      </c>
      <c r="K87" s="1684">
        <v>2.7033012009999999</v>
      </c>
      <c r="L87" s="1684">
        <v>1.4331133760000001</v>
      </c>
    </row>
    <row r="88" spans="1:12" x14ac:dyDescent="0.25">
      <c r="A88" s="231" t="s">
        <v>171</v>
      </c>
      <c r="B88" s="706">
        <v>13.531200427</v>
      </c>
      <c r="C88" s="706">
        <v>13.858721217999999</v>
      </c>
      <c r="D88" s="706">
        <v>13.874166144</v>
      </c>
      <c r="E88" s="706">
        <v>14.621711521</v>
      </c>
      <c r="F88" s="706">
        <v>14.863592243999999</v>
      </c>
      <c r="G88" s="706">
        <v>14.810637513</v>
      </c>
      <c r="H88" s="706">
        <v>15.421117787</v>
      </c>
      <c r="I88" s="706">
        <v>15.607015303000001</v>
      </c>
      <c r="J88" s="706">
        <v>15.57358915</v>
      </c>
      <c r="K88" s="1660">
        <v>15.644895081</v>
      </c>
      <c r="L88" s="1660">
        <v>15.78248836</v>
      </c>
    </row>
    <row r="89" spans="1:12" x14ac:dyDescent="0.25">
      <c r="A89" s="227" t="s">
        <v>172</v>
      </c>
      <c r="B89" s="706">
        <v>19.093772186999999</v>
      </c>
      <c r="C89" s="706">
        <v>17.981172123</v>
      </c>
      <c r="D89" s="706">
        <v>17.390628791000001</v>
      </c>
      <c r="E89" s="706">
        <v>17.674100052</v>
      </c>
      <c r="F89" s="706">
        <v>15.489393572000001</v>
      </c>
      <c r="G89" s="706">
        <v>15.009416921</v>
      </c>
      <c r="H89" s="706">
        <v>14.66766237</v>
      </c>
      <c r="I89" s="706">
        <v>14.916273669000001</v>
      </c>
      <c r="J89" s="706">
        <v>19.73540139</v>
      </c>
      <c r="K89" s="1660">
        <v>17.972438544999999</v>
      </c>
      <c r="L89" s="1660">
        <v>18.303175501999998</v>
      </c>
    </row>
    <row r="90" spans="1:12" x14ac:dyDescent="0.25">
      <c r="A90" s="227" t="s">
        <v>173</v>
      </c>
      <c r="B90" s="706">
        <v>5.56257176</v>
      </c>
      <c r="C90" s="706">
        <v>4.122450905</v>
      </c>
      <c r="D90" s="706">
        <v>3.516462647</v>
      </c>
      <c r="E90" s="706">
        <v>3.05238853</v>
      </c>
      <c r="F90" s="706">
        <v>0.62580132799999999</v>
      </c>
      <c r="G90" s="706">
        <v>0.19877940699999999</v>
      </c>
      <c r="H90" s="706">
        <v>-0.75345541699999996</v>
      </c>
      <c r="I90" s="706">
        <v>-0.69074163300000002</v>
      </c>
      <c r="J90" s="706">
        <v>4.1618122399999997</v>
      </c>
      <c r="K90" s="1666">
        <v>2.327543463</v>
      </c>
      <c r="L90" s="1666">
        <v>2.5206871419999999</v>
      </c>
    </row>
    <row r="91" spans="1:12" x14ac:dyDescent="0.25">
      <c r="A91" s="213" t="s">
        <v>174</v>
      </c>
      <c r="B91" s="706">
        <v>240.283930846</v>
      </c>
      <c r="C91" s="706">
        <v>248.195350604</v>
      </c>
      <c r="D91" s="706">
        <v>247.525229521</v>
      </c>
      <c r="E91" s="706">
        <v>245.89503219700001</v>
      </c>
      <c r="F91" s="706">
        <v>244.35709364100001</v>
      </c>
      <c r="G91" s="706">
        <v>249.98478233899999</v>
      </c>
      <c r="H91" s="706">
        <v>253.99854840099999</v>
      </c>
      <c r="I91" s="706">
        <v>264.00557058700002</v>
      </c>
      <c r="J91" s="706">
        <v>260.19003594399999</v>
      </c>
      <c r="K91" s="1670">
        <v>269.04676932500001</v>
      </c>
      <c r="L91" s="1670">
        <v>281.50832429299999</v>
      </c>
    </row>
    <row r="92" spans="1:12" x14ac:dyDescent="0.25">
      <c r="A92" s="228" t="s">
        <v>175</v>
      </c>
      <c r="B92" s="706">
        <v>243.320578033</v>
      </c>
      <c r="C92" s="706">
        <v>245.89780832100001</v>
      </c>
      <c r="D92" s="706">
        <v>246.64965869599999</v>
      </c>
      <c r="E92" s="706">
        <v>250.25607878899999</v>
      </c>
      <c r="F92" s="706">
        <v>247.396874999</v>
      </c>
      <c r="G92" s="706">
        <v>251.469341171</v>
      </c>
      <c r="H92" s="706">
        <v>255.397286143</v>
      </c>
      <c r="I92" s="706">
        <v>263.29937074700001</v>
      </c>
      <c r="J92" s="706">
        <v>263.54509127599999</v>
      </c>
      <c r="K92" s="1670">
        <v>274.07761399100002</v>
      </c>
      <c r="L92" s="1670">
        <v>285.462124813</v>
      </c>
    </row>
    <row r="93" spans="1:12" x14ac:dyDescent="0.25">
      <c r="A93" s="232" t="s">
        <v>176</v>
      </c>
      <c r="B93" s="706">
        <v>3.0366471869999998</v>
      </c>
      <c r="C93" s="706">
        <v>-2.2975422820000002</v>
      </c>
      <c r="D93" s="706">
        <v>-0.87557082500000005</v>
      </c>
      <c r="E93" s="706">
        <v>4.361046591</v>
      </c>
      <c r="F93" s="706">
        <v>3.0397813569999999</v>
      </c>
      <c r="G93" s="706">
        <v>1.484558831</v>
      </c>
      <c r="H93" s="706">
        <v>1.3987377409999999</v>
      </c>
      <c r="I93" s="706">
        <v>-0.70619983900000005</v>
      </c>
      <c r="J93" s="706">
        <v>3.3550553320000001</v>
      </c>
      <c r="K93" s="1685">
        <v>5.030844665</v>
      </c>
      <c r="L93" s="1685">
        <v>3.9538005190000001</v>
      </c>
    </row>
    <row r="94" spans="1:12" x14ac:dyDescent="0.25">
      <c r="A94" s="233" t="s">
        <v>623</v>
      </c>
      <c r="B94" s="705">
        <v>148.840244713</v>
      </c>
      <c r="C94" s="705">
        <v>153.377583864</v>
      </c>
      <c r="D94" s="705">
        <v>157.42314342700001</v>
      </c>
      <c r="E94" s="705">
        <v>161.50559154600001</v>
      </c>
      <c r="F94" s="705">
        <v>163.97049409799999</v>
      </c>
      <c r="G94" s="705">
        <v>164.88166391199999</v>
      </c>
      <c r="H94" s="705">
        <v>164.63031993199999</v>
      </c>
      <c r="I94" s="705">
        <v>164.464438755</v>
      </c>
      <c r="J94" s="705">
        <v>168.61276195600001</v>
      </c>
      <c r="K94" s="1686">
        <v>171.61362794499999</v>
      </c>
      <c r="L94" s="1686">
        <v>172.78257283900001</v>
      </c>
    </row>
    <row r="95" spans="1:12" x14ac:dyDescent="0.25">
      <c r="K95" s="1687"/>
      <c r="L95" s="1687"/>
    </row>
    <row r="96" spans="1:12" x14ac:dyDescent="0.25">
      <c r="A96" s="97" t="s">
        <v>178</v>
      </c>
      <c r="B96" s="113">
        <v>0.16637112247760658</v>
      </c>
      <c r="C96" s="113">
        <v>0.15586588588687103</v>
      </c>
      <c r="D96" s="113">
        <v>0.14374798760716975</v>
      </c>
      <c r="E96" s="113">
        <v>0.14433995391334795</v>
      </c>
      <c r="F96" s="113">
        <v>0.15159938159601555</v>
      </c>
      <c r="G96" s="113">
        <v>0.15310924272111529</v>
      </c>
      <c r="H96" s="113">
        <v>0.15876600540770841</v>
      </c>
      <c r="I96" s="113">
        <v>0.16935457181440997</v>
      </c>
      <c r="J96" s="113">
        <v>0.15371761024723282</v>
      </c>
      <c r="K96" s="113">
        <v>0.1740058616301981</v>
      </c>
      <c r="L96" s="151">
        <v>0.17380930887889129</v>
      </c>
    </row>
    <row r="97" spans="1:12" x14ac:dyDescent="0.25">
      <c r="A97" s="97" t="s">
        <v>179</v>
      </c>
      <c r="B97" s="113">
        <v>9.9178132105050679E-2</v>
      </c>
      <c r="C97" s="113">
        <v>8.8133169540339659E-2</v>
      </c>
      <c r="D97" s="113">
        <v>7.6551258419717119E-2</v>
      </c>
      <c r="E97" s="113">
        <v>7.4434311209669007E-2</v>
      </c>
      <c r="F97" s="113">
        <v>8.0991221322394752E-2</v>
      </c>
      <c r="G97" s="113">
        <v>8.407164450343288E-2</v>
      </c>
      <c r="H97" s="113">
        <v>8.7606172039938313E-2</v>
      </c>
      <c r="I97" s="113">
        <v>9.919040215368996E-2</v>
      </c>
      <c r="J97" s="113">
        <v>8.2405750574900474E-2</v>
      </c>
      <c r="K97" s="113">
        <v>0.10585851894522036</v>
      </c>
      <c r="L97" s="151">
        <v>0.10790990333635049</v>
      </c>
    </row>
    <row r="98" spans="1:12" x14ac:dyDescent="0.25">
      <c r="A98" s="97" t="s">
        <v>180</v>
      </c>
      <c r="B98" s="113">
        <v>0.73910819546309814</v>
      </c>
      <c r="C98" s="113">
        <v>0.74961320150765354</v>
      </c>
      <c r="D98" s="113">
        <v>0.76244728700426234</v>
      </c>
      <c r="E98" s="113">
        <v>0.77214983766064849</v>
      </c>
      <c r="F98" s="113">
        <v>0.77892710842427315</v>
      </c>
      <c r="G98" s="113">
        <v>0.76857151197091766</v>
      </c>
      <c r="H98" s="113">
        <v>0.7596768466913546</v>
      </c>
      <c r="I98" s="113">
        <v>0.73937973143419633</v>
      </c>
      <c r="J98" s="113">
        <v>0.77208211310561359</v>
      </c>
      <c r="K98" s="113">
        <v>0.74761889688591077</v>
      </c>
      <c r="L98" s="151">
        <v>0.72144953181520088</v>
      </c>
    </row>
    <row r="99" spans="1:12" x14ac:dyDescent="0.25">
      <c r="A99" s="115" t="s">
        <v>181</v>
      </c>
      <c r="B99" s="116">
        <v>4.4425269509291283</v>
      </c>
      <c r="C99" s="116">
        <v>4.8093474543347483</v>
      </c>
      <c r="D99" s="116">
        <v>5.3040553798071643</v>
      </c>
      <c r="E99" s="116">
        <v>5.3495225453944348</v>
      </c>
      <c r="F99" s="116">
        <v>5.1380625713894439</v>
      </c>
      <c r="G99" s="116">
        <v>5.0197590838513371</v>
      </c>
      <c r="H99" s="116">
        <v>4.7848835444370943</v>
      </c>
      <c r="I99" s="116">
        <v>4.3658681517287761</v>
      </c>
      <c r="J99" s="116">
        <v>5.0227303941547738</v>
      </c>
      <c r="K99" s="116">
        <v>4.2965155879332988</v>
      </c>
      <c r="L99" s="153">
        <v>4.1508106583514479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workbookViewId="0">
      <pane xSplit="1" ySplit="5" topLeftCell="B6" activePane="bottomRight" state="frozen"/>
      <selection pane="topRight" activeCell="B1" sqref="B1"/>
      <selection pane="bottomLeft" activeCell="A6" sqref="A6"/>
      <selection pane="bottomRight" activeCell="H22" sqref="H22"/>
    </sheetView>
  </sheetViews>
  <sheetFormatPr baseColWidth="10" defaultColWidth="11.42578125" defaultRowHeight="12.75" x14ac:dyDescent="0.2"/>
  <cols>
    <col min="1" max="1" width="52.42578125" style="219" customWidth="1"/>
    <col min="2" max="2" width="10" style="66" customWidth="1"/>
    <col min="3" max="3" width="9.85546875" style="66" customWidth="1"/>
    <col min="4" max="8" width="10" style="66" customWidth="1"/>
    <col min="9" max="16384" width="11.42578125" style="66"/>
  </cols>
  <sheetData>
    <row r="1" spans="1:10" ht="18" x14ac:dyDescent="0.2">
      <c r="A1" s="1703" t="s">
        <v>229</v>
      </c>
      <c r="B1" s="1703"/>
      <c r="C1" s="1703"/>
      <c r="D1" s="1703"/>
      <c r="E1" s="1703"/>
      <c r="F1" s="1703"/>
      <c r="G1" s="1703"/>
      <c r="H1" s="1703"/>
    </row>
    <row r="2" spans="1:10" x14ac:dyDescent="0.2">
      <c r="B2" s="67"/>
      <c r="C2" s="67"/>
      <c r="D2" s="67"/>
      <c r="E2" s="67"/>
      <c r="F2" s="67"/>
      <c r="G2" s="67"/>
      <c r="H2" s="67"/>
    </row>
    <row r="3" spans="1:10" ht="18.75" x14ac:dyDescent="0.2">
      <c r="A3" s="220" t="s">
        <v>230</v>
      </c>
      <c r="B3" s="67"/>
      <c r="C3" s="67"/>
      <c r="D3" s="67"/>
      <c r="E3" s="67"/>
      <c r="F3" s="67"/>
      <c r="G3" s="67"/>
      <c r="H3" s="67"/>
    </row>
    <row r="4" spans="1:10" x14ac:dyDescent="0.2">
      <c r="A4" s="221" t="s">
        <v>143</v>
      </c>
      <c r="B4" s="67"/>
      <c r="C4" s="67"/>
      <c r="D4" s="67"/>
      <c r="E4" s="67"/>
      <c r="F4" s="67"/>
      <c r="G4" s="1704" t="s">
        <v>144</v>
      </c>
      <c r="H4" s="1704"/>
    </row>
    <row r="5" spans="1:10" ht="25.5" x14ac:dyDescent="0.2">
      <c r="A5" s="222" t="s">
        <v>231</v>
      </c>
      <c r="B5" s="74">
        <v>2019</v>
      </c>
      <c r="C5" s="73" t="s">
        <v>146</v>
      </c>
      <c r="D5" s="74">
        <v>2020</v>
      </c>
      <c r="E5" s="73" t="s">
        <v>147</v>
      </c>
      <c r="F5" s="74">
        <v>2021</v>
      </c>
      <c r="G5" s="72" t="s">
        <v>2035</v>
      </c>
      <c r="H5" s="71">
        <v>2022</v>
      </c>
    </row>
    <row r="6" spans="1:10" s="79" customFormat="1" x14ac:dyDescent="0.2">
      <c r="A6" s="223" t="s">
        <v>148</v>
      </c>
      <c r="B6" s="76">
        <v>17.993112874000001</v>
      </c>
      <c r="C6" s="77">
        <v>-4.3506829834383254E-4</v>
      </c>
      <c r="D6" s="76">
        <v>17.985284641</v>
      </c>
      <c r="E6" s="77">
        <v>4.3739002618101486E-2</v>
      </c>
      <c r="F6" s="76">
        <v>18.771943053000001</v>
      </c>
      <c r="G6" s="77">
        <v>8.7537943321077005E-2</v>
      </c>
      <c r="H6" s="76">
        <v>20.415200339999998</v>
      </c>
      <c r="J6" s="77"/>
    </row>
    <row r="7" spans="1:10" s="79" customFormat="1" x14ac:dyDescent="0.2">
      <c r="A7" s="204" t="s">
        <v>35</v>
      </c>
      <c r="B7" s="81">
        <v>9.8988214590000005</v>
      </c>
      <c r="C7" s="82">
        <v>-1.2132002935643649E-2</v>
      </c>
      <c r="D7" s="81">
        <v>9.7787289279999996</v>
      </c>
      <c r="E7" s="82">
        <v>6.6683125363345752E-2</v>
      </c>
      <c r="F7" s="81">
        <v>10.430805135</v>
      </c>
      <c r="G7" s="82">
        <v>0.11785722531379639</v>
      </c>
      <c r="H7" s="81">
        <v>11.660150886</v>
      </c>
    </row>
    <row r="8" spans="1:10" s="79" customFormat="1" x14ac:dyDescent="0.2">
      <c r="A8" s="204" t="s">
        <v>37</v>
      </c>
      <c r="B8" s="81">
        <v>3.8927742090000002</v>
      </c>
      <c r="C8" s="82">
        <v>3.5850670372133076E-2</v>
      </c>
      <c r="D8" s="81">
        <v>4.0323327740000003</v>
      </c>
      <c r="E8" s="82">
        <v>3.4159984485447215E-2</v>
      </c>
      <c r="F8" s="81">
        <v>4.1700771989999996</v>
      </c>
      <c r="G8" s="82">
        <v>6.6434020709840613E-2</v>
      </c>
      <c r="H8" s="81">
        <v>4.4471121939999998</v>
      </c>
    </row>
    <row r="9" spans="1:10" s="79" customFormat="1" x14ac:dyDescent="0.2">
      <c r="A9" s="204" t="s">
        <v>149</v>
      </c>
      <c r="B9" s="81">
        <v>0.72736509500000002</v>
      </c>
      <c r="C9" s="82">
        <v>-8.4661733733593092E-3</v>
      </c>
      <c r="D9" s="81">
        <v>0.72120709599999999</v>
      </c>
      <c r="E9" s="82">
        <v>-8.6328842776666193E-2</v>
      </c>
      <c r="F9" s="81">
        <v>0.65894612200000002</v>
      </c>
      <c r="G9" s="82">
        <v>-3.126338453510169E-2</v>
      </c>
      <c r="H9" s="81">
        <v>0.63834523600000004</v>
      </c>
    </row>
    <row r="10" spans="1:10" x14ac:dyDescent="0.2">
      <c r="A10" s="204" t="s">
        <v>39</v>
      </c>
      <c r="B10" s="81">
        <v>1.569643992</v>
      </c>
      <c r="C10" s="82">
        <v>6.2296400647771755E-2</v>
      </c>
      <c r="D10" s="81">
        <v>1.6674271629999999</v>
      </c>
      <c r="E10" s="82">
        <v>2.7607529145187604E-2</v>
      </c>
      <c r="F10" s="81">
        <v>1.7134607070000001</v>
      </c>
      <c r="G10" s="82">
        <v>3.8100270833931749E-2</v>
      </c>
      <c r="H10" s="81">
        <v>1.7787440240000001</v>
      </c>
    </row>
    <row r="11" spans="1:10" s="79" customFormat="1" x14ac:dyDescent="0.2">
      <c r="A11" s="204" t="s">
        <v>150</v>
      </c>
      <c r="B11" s="81">
        <v>1.904508117</v>
      </c>
      <c r="C11" s="82">
        <v>-6.2441025028196262E-2</v>
      </c>
      <c r="D11" s="81">
        <v>1.7855886780000001</v>
      </c>
      <c r="E11" s="82">
        <v>7.3170322823921108E-3</v>
      </c>
      <c r="F11" s="81">
        <v>1.798653888</v>
      </c>
      <c r="G11" s="82">
        <v>5.1257281689983447E-2</v>
      </c>
      <c r="H11" s="81">
        <v>1.8908479970000001</v>
      </c>
    </row>
    <row r="12" spans="1:10" x14ac:dyDescent="0.2">
      <c r="A12" s="224" t="s">
        <v>151</v>
      </c>
      <c r="B12" s="84">
        <v>22.986907221999999</v>
      </c>
      <c r="C12" s="85">
        <v>2.5455457071665855E-3</v>
      </c>
      <c r="D12" s="84">
        <v>23.045421444999999</v>
      </c>
      <c r="E12" s="85">
        <v>6.4037102142915581E-2</v>
      </c>
      <c r="F12" s="84">
        <v>24.521183451999999</v>
      </c>
      <c r="G12" s="85">
        <v>7.2132796178552061E-2</v>
      </c>
      <c r="H12" s="84">
        <v>26.289964980000001</v>
      </c>
    </row>
    <row r="13" spans="1:10" x14ac:dyDescent="0.2">
      <c r="A13" s="204" t="s">
        <v>60</v>
      </c>
      <c r="B13" s="81">
        <v>5.166060978</v>
      </c>
      <c r="C13" s="82">
        <v>4.6134027649880061E-4</v>
      </c>
      <c r="D13" s="81">
        <v>5.1684442900000001</v>
      </c>
      <c r="E13" s="82">
        <v>7.6257600911472823E-2</v>
      </c>
      <c r="F13" s="81">
        <v>5.5625774520000002</v>
      </c>
      <c r="G13" s="82">
        <v>0.18713605985400306</v>
      </c>
      <c r="H13" s="81">
        <v>6.6035362790000001</v>
      </c>
    </row>
    <row r="14" spans="1:10" x14ac:dyDescent="0.2">
      <c r="A14" s="204" t="s">
        <v>154</v>
      </c>
      <c r="B14" s="81">
        <v>0.11234014</v>
      </c>
      <c r="C14" s="82">
        <v>-0.62693248379430533</v>
      </c>
      <c r="D14" s="81">
        <v>4.1910456999999998E-2</v>
      </c>
      <c r="E14" s="82">
        <v>0.1349445318622986</v>
      </c>
      <c r="F14" s="81">
        <v>4.7566044000000002E-2</v>
      </c>
      <c r="G14" s="82">
        <v>0.14155501348819333</v>
      </c>
      <c r="H14" s="81">
        <v>5.4299255999999997E-2</v>
      </c>
    </row>
    <row r="15" spans="1:10" x14ac:dyDescent="0.2">
      <c r="A15" s="204" t="s">
        <v>158</v>
      </c>
      <c r="B15" s="81">
        <v>4.4164529779999997</v>
      </c>
      <c r="C15" s="82">
        <v>4.0225917922135812E-2</v>
      </c>
      <c r="D15" s="81">
        <v>4.5941088529999998</v>
      </c>
      <c r="E15" s="82">
        <v>1.9939758706453148E-2</v>
      </c>
      <c r="F15" s="81">
        <v>4.6857142749999996</v>
      </c>
      <c r="G15" s="82">
        <v>-2.5583891796304603E-2</v>
      </c>
      <c r="H15" s="81">
        <v>4.5658354680000004</v>
      </c>
    </row>
    <row r="16" spans="1:10" x14ac:dyDescent="0.2">
      <c r="A16" s="204" t="s">
        <v>94</v>
      </c>
      <c r="B16" s="81">
        <v>11.091420717</v>
      </c>
      <c r="C16" s="82">
        <v>-3.3579758491096068E-2</v>
      </c>
      <c r="D16" s="81">
        <v>10.718973488</v>
      </c>
      <c r="E16" s="82">
        <v>8.0270761931004797E-2</v>
      </c>
      <c r="F16" s="81">
        <v>11.579393657000001</v>
      </c>
      <c r="G16" s="82">
        <v>7.3984272611900437E-2</v>
      </c>
      <c r="H16" s="81">
        <v>12.436086674</v>
      </c>
    </row>
    <row r="17" spans="1:8" x14ac:dyDescent="0.2">
      <c r="A17" s="225" t="s">
        <v>159</v>
      </c>
      <c r="B17" s="92">
        <v>2.2006324070000001</v>
      </c>
      <c r="C17" s="93">
        <v>0.14602709111154155</v>
      </c>
      <c r="D17" s="92">
        <v>2.5219843559999999</v>
      </c>
      <c r="E17" s="93">
        <v>4.9146880988820918E-2</v>
      </c>
      <c r="F17" s="92">
        <v>2.6459320210000001</v>
      </c>
      <c r="G17" s="93">
        <v>-5.9429795910089789E-3</v>
      </c>
      <c r="H17" s="92">
        <v>2.630207301</v>
      </c>
    </row>
    <row r="18" spans="1:8" s="79" customFormat="1" x14ac:dyDescent="0.2">
      <c r="A18" s="226" t="s">
        <v>160</v>
      </c>
      <c r="B18" s="76">
        <v>4.9937943479999998</v>
      </c>
      <c r="C18" s="77">
        <v>1.3284979592035118E-2</v>
      </c>
      <c r="D18" s="76">
        <v>5.0601368039999999</v>
      </c>
      <c r="E18" s="77">
        <v>0.13618279913998932</v>
      </c>
      <c r="F18" s="76">
        <v>5.7492403980000004</v>
      </c>
      <c r="G18" s="77">
        <v>2.1833187223075035E-2</v>
      </c>
      <c r="H18" s="76">
        <v>5.8747646400000004</v>
      </c>
    </row>
    <row r="19" spans="1:8" x14ac:dyDescent="0.2">
      <c r="A19" s="213" t="s">
        <v>162</v>
      </c>
      <c r="B19" s="76">
        <v>9.4383867109999997</v>
      </c>
      <c r="C19" s="77">
        <v>-0.13934429095464085</v>
      </c>
      <c r="D19" s="76">
        <v>8.1232014069999998</v>
      </c>
      <c r="E19" s="77">
        <v>9.7916233409476527E-2</v>
      </c>
      <c r="F19" s="76">
        <v>8.9185946919999992</v>
      </c>
      <c r="G19" s="77">
        <v>6.6241855628884627E-2</v>
      </c>
      <c r="H19" s="76">
        <v>9.5093789540000007</v>
      </c>
    </row>
    <row r="20" spans="1:8" s="79" customFormat="1" x14ac:dyDescent="0.2">
      <c r="A20" s="227" t="s">
        <v>109</v>
      </c>
      <c r="B20" s="81">
        <v>8.4159691470000002</v>
      </c>
      <c r="C20" s="82">
        <v>-0.15394058775296504</v>
      </c>
      <c r="D20" s="81">
        <v>7.1204099100000002</v>
      </c>
      <c r="E20" s="82">
        <v>0.11482721603593737</v>
      </c>
      <c r="F20" s="81">
        <v>7.9380267570000003</v>
      </c>
      <c r="G20" s="82">
        <v>7.3209940428524023E-2</v>
      </c>
      <c r="H20" s="81">
        <v>8.5191692230000005</v>
      </c>
    </row>
    <row r="21" spans="1:8" x14ac:dyDescent="0.2">
      <c r="A21" s="227" t="s">
        <v>163</v>
      </c>
      <c r="B21" s="81">
        <v>0.201266841</v>
      </c>
      <c r="C21" s="82">
        <v>0.59532881027332274</v>
      </c>
      <c r="D21" s="81">
        <v>0.32108679000000001</v>
      </c>
      <c r="E21" s="82">
        <v>6.877083918650162E-2</v>
      </c>
      <c r="F21" s="81">
        <v>0.34316819799999998</v>
      </c>
      <c r="G21" s="82">
        <v>0.15404930092036095</v>
      </c>
      <c r="H21" s="81">
        <v>0.39603301899999999</v>
      </c>
    </row>
    <row r="22" spans="1:8" x14ac:dyDescent="0.2">
      <c r="A22" s="227" t="s">
        <v>164</v>
      </c>
      <c r="B22" s="81">
        <v>0.82115072200000006</v>
      </c>
      <c r="C22" s="82">
        <v>-0.16981780842908401</v>
      </c>
      <c r="D22" s="81">
        <v>0.68170470599999999</v>
      </c>
      <c r="E22" s="82">
        <v>-6.4991439269894036E-2</v>
      </c>
      <c r="F22" s="81">
        <v>0.63739973599999999</v>
      </c>
      <c r="G22" s="82">
        <v>-6.7811490276487918E-2</v>
      </c>
      <c r="H22" s="81">
        <v>0.59417671000000005</v>
      </c>
    </row>
    <row r="23" spans="1:8" s="79" customFormat="1" x14ac:dyDescent="0.2">
      <c r="A23" s="228" t="s">
        <v>165</v>
      </c>
      <c r="B23" s="84">
        <v>3.7098693680000001</v>
      </c>
      <c r="C23" s="85">
        <v>-6.8473080802019193E-2</v>
      </c>
      <c r="D23" s="84">
        <v>3.4558431829999998</v>
      </c>
      <c r="E23" s="85">
        <v>0.11919846335226492</v>
      </c>
      <c r="F23" s="84">
        <v>3.8677743800000002</v>
      </c>
      <c r="G23" s="85">
        <v>1.6248689769748248E-2</v>
      </c>
      <c r="H23" s="84">
        <v>3.9306206459999999</v>
      </c>
    </row>
    <row r="24" spans="1:8" x14ac:dyDescent="0.2">
      <c r="A24" s="227" t="s">
        <v>124</v>
      </c>
      <c r="B24" s="81">
        <v>0.211884983</v>
      </c>
      <c r="C24" s="82">
        <v>-2.8904124838332601E-3</v>
      </c>
      <c r="D24" s="81">
        <v>0.211272548</v>
      </c>
      <c r="E24" s="82">
        <v>0.28709247166366358</v>
      </c>
      <c r="F24" s="81">
        <v>0.27192730599999998</v>
      </c>
      <c r="G24" s="82">
        <v>-8.0257784041739444E-2</v>
      </c>
      <c r="H24" s="81">
        <v>0.25010302299999998</v>
      </c>
    </row>
    <row r="25" spans="1:8" x14ac:dyDescent="0.2">
      <c r="A25" s="227" t="s">
        <v>166</v>
      </c>
      <c r="B25" s="81">
        <v>2.4004309429999999</v>
      </c>
      <c r="C25" s="82">
        <v>-3.4382665012996361E-2</v>
      </c>
      <c r="D25" s="81">
        <v>2.3178977299999999</v>
      </c>
      <c r="E25" s="82">
        <v>0.12514459298426428</v>
      </c>
      <c r="F25" s="81">
        <v>2.607970098</v>
      </c>
      <c r="G25" s="82">
        <v>4.7766186466452254E-2</v>
      </c>
      <c r="H25" s="81">
        <v>2.7325428839999999</v>
      </c>
    </row>
    <row r="26" spans="1:8" x14ac:dyDescent="0.2">
      <c r="A26" s="229" t="s">
        <v>167</v>
      </c>
      <c r="B26" s="92">
        <v>1.0975534419999999</v>
      </c>
      <c r="C26" s="82">
        <v>-0.15569222550896067</v>
      </c>
      <c r="D26" s="92">
        <v>0.92667290400000002</v>
      </c>
      <c r="E26" s="82">
        <v>6.6047114074245128E-2</v>
      </c>
      <c r="F26" s="92">
        <v>0.98787697500000005</v>
      </c>
      <c r="G26" s="82">
        <v>-4.0391909124109282E-2</v>
      </c>
      <c r="H26" s="92">
        <v>0.94797473799999998</v>
      </c>
    </row>
    <row r="27" spans="1:8" s="79" customFormat="1" x14ac:dyDescent="0.2">
      <c r="A27" s="213" t="s">
        <v>168</v>
      </c>
      <c r="B27" s="76">
        <v>27.431499585000001</v>
      </c>
      <c r="C27" s="77">
        <v>-4.8229719738816068E-2</v>
      </c>
      <c r="D27" s="76">
        <v>26.108486048</v>
      </c>
      <c r="E27" s="77">
        <v>6.0595305836248947E-2</v>
      </c>
      <c r="F27" s="76">
        <v>27.690537745</v>
      </c>
      <c r="G27" s="77">
        <v>8.0678879174290952E-2</v>
      </c>
      <c r="H27" s="76">
        <v>29.924579294000001</v>
      </c>
    </row>
    <row r="28" spans="1:8" x14ac:dyDescent="0.2">
      <c r="A28" s="228" t="s">
        <v>169</v>
      </c>
      <c r="B28" s="84">
        <v>26.696776590999999</v>
      </c>
      <c r="C28" s="85">
        <v>-7.3234295284139161E-3</v>
      </c>
      <c r="D28" s="84">
        <v>26.501264629000001</v>
      </c>
      <c r="E28" s="85">
        <v>7.1230306569382451E-2</v>
      </c>
      <c r="F28" s="84">
        <v>28.388957832999999</v>
      </c>
      <c r="G28" s="85">
        <v>6.4519021930099507E-2</v>
      </c>
      <c r="H28" s="84">
        <v>30.220585625999998</v>
      </c>
    </row>
    <row r="29" spans="1:8" s="79" customFormat="1" x14ac:dyDescent="0.2">
      <c r="A29" s="230" t="s">
        <v>170</v>
      </c>
      <c r="B29" s="100">
        <v>-0.73472299299999999</v>
      </c>
      <c r="C29" s="101"/>
      <c r="D29" s="100">
        <v>0.39277857999999999</v>
      </c>
      <c r="E29" s="101"/>
      <c r="F29" s="100">
        <v>0.69842008700000002</v>
      </c>
      <c r="G29" s="101"/>
      <c r="H29" s="100">
        <v>0.29600633199999998</v>
      </c>
    </row>
    <row r="30" spans="1:8" s="79" customFormat="1" x14ac:dyDescent="0.2">
      <c r="A30" s="231" t="s">
        <v>171</v>
      </c>
      <c r="B30" s="103">
        <v>2.679221718</v>
      </c>
      <c r="C30" s="104">
        <v>8.2552130163047188E-3</v>
      </c>
      <c r="D30" s="103">
        <v>2.701339264</v>
      </c>
      <c r="E30" s="104">
        <v>4.1672709348365755E-2</v>
      </c>
      <c r="F30" s="103">
        <v>2.8139113899999999</v>
      </c>
      <c r="G30" s="104">
        <v>7.0933969246274042E-2</v>
      </c>
      <c r="H30" s="103">
        <v>3.013513294</v>
      </c>
    </row>
    <row r="31" spans="1:8" x14ac:dyDescent="0.2">
      <c r="A31" s="227" t="s">
        <v>172</v>
      </c>
      <c r="B31" s="81">
        <v>3.9042013760000001</v>
      </c>
      <c r="C31" s="82">
        <v>-0.14204899096885104</v>
      </c>
      <c r="D31" s="81">
        <v>3.3496135100000002</v>
      </c>
      <c r="E31" s="82">
        <v>-7.0874641594098398E-2</v>
      </c>
      <c r="F31" s="81">
        <v>3.1122108530000001</v>
      </c>
      <c r="G31" s="82">
        <v>0.17265496985271267</v>
      </c>
      <c r="H31" s="81">
        <v>3.6495495240000002</v>
      </c>
    </row>
    <row r="32" spans="1:8" x14ac:dyDescent="0.2">
      <c r="A32" s="227" t="s">
        <v>173</v>
      </c>
      <c r="B32" s="105">
        <v>1.2249796580000001</v>
      </c>
      <c r="C32" s="82"/>
      <c r="D32" s="105">
        <v>0.64827424600000005</v>
      </c>
      <c r="E32" s="82"/>
      <c r="F32" s="105">
        <v>0.29829946299999999</v>
      </c>
      <c r="G32" s="82"/>
      <c r="H32" s="105">
        <v>0.63603622900000001</v>
      </c>
    </row>
    <row r="33" spans="1:11" x14ac:dyDescent="0.2">
      <c r="A33" s="213" t="s">
        <v>174</v>
      </c>
      <c r="B33" s="76">
        <v>30.110721302999998</v>
      </c>
      <c r="C33" s="77">
        <v>-4.3203747160662997E-2</v>
      </c>
      <c r="D33" s="76">
        <v>28.809825313000001</v>
      </c>
      <c r="E33" s="77">
        <v>5.882103777405856E-2</v>
      </c>
      <c r="F33" s="76">
        <v>30.504449136000002</v>
      </c>
      <c r="G33" s="77">
        <v>7.9779950857329807E-2</v>
      </c>
      <c r="H33" s="76">
        <v>32.938092589</v>
      </c>
    </row>
    <row r="34" spans="1:11" x14ac:dyDescent="0.2">
      <c r="A34" s="228" t="s">
        <v>175</v>
      </c>
      <c r="B34" s="84">
        <v>30.600977967999999</v>
      </c>
      <c r="C34" s="85">
        <v>-2.4512282868357826E-2</v>
      </c>
      <c r="D34" s="84">
        <v>29.850878139999999</v>
      </c>
      <c r="E34" s="85">
        <v>5.5284489094765465E-2</v>
      </c>
      <c r="F34" s="84">
        <v>31.501168687</v>
      </c>
      <c r="G34" s="85">
        <v>7.5202494470550718E-2</v>
      </c>
      <c r="H34" s="84">
        <v>33.870135150999999</v>
      </c>
    </row>
    <row r="35" spans="1:11" ht="15" customHeight="1" x14ac:dyDescent="0.2">
      <c r="A35" s="232" t="s">
        <v>176</v>
      </c>
      <c r="B35" s="107">
        <v>0.49025666499999998</v>
      </c>
      <c r="C35" s="108"/>
      <c r="D35" s="107">
        <v>1.041052826</v>
      </c>
      <c r="E35" s="108"/>
      <c r="F35" s="107">
        <v>0.99671955000000001</v>
      </c>
      <c r="G35" s="108"/>
      <c r="H35" s="107">
        <v>0.93204256200000002</v>
      </c>
    </row>
    <row r="36" spans="1:11" ht="20.25" customHeight="1" x14ac:dyDescent="0.2">
      <c r="A36" s="233" t="s">
        <v>198</v>
      </c>
      <c r="B36" s="110">
        <v>31.321143421999999</v>
      </c>
      <c r="C36" s="111">
        <v>3.5875355981121126E-2</v>
      </c>
      <c r="D36" s="110">
        <v>32.444800592</v>
      </c>
      <c r="E36" s="111">
        <v>-3.2484214443280202E-3</v>
      </c>
      <c r="F36" s="110">
        <v>32.339406206</v>
      </c>
      <c r="G36" s="111">
        <v>3.0690957950114006E-2</v>
      </c>
      <c r="H36" s="110">
        <v>33.331933562000003</v>
      </c>
    </row>
    <row r="37" spans="1:11" ht="15" customHeight="1" x14ac:dyDescent="0.2">
      <c r="A37" s="226" t="s">
        <v>177</v>
      </c>
      <c r="B37" s="148"/>
      <c r="C37" s="147"/>
      <c r="D37" s="148"/>
      <c r="E37" s="147"/>
      <c r="F37" s="148"/>
      <c r="G37" s="147"/>
      <c r="H37" s="148"/>
    </row>
    <row r="38" spans="1:11" ht="15" customHeight="1" x14ac:dyDescent="0.2">
      <c r="A38" s="227" t="s">
        <v>178</v>
      </c>
      <c r="B38" s="151">
        <v>0.2172451604633705</v>
      </c>
      <c r="C38" s="150">
        <v>0.23271661298522872</v>
      </c>
      <c r="D38" s="151">
        <v>0.21957232659322279</v>
      </c>
      <c r="E38" s="150">
        <v>1.4887825350670432</v>
      </c>
      <c r="F38" s="151">
        <v>0.23446015194389322</v>
      </c>
      <c r="G38" s="150">
        <v>-1.0999807113871301</v>
      </c>
      <c r="H38" s="151">
        <v>0.22346034483002192</v>
      </c>
    </row>
    <row r="39" spans="1:11" ht="15" customHeight="1" x14ac:dyDescent="0.2">
      <c r="A39" s="227" t="s">
        <v>179</v>
      </c>
      <c r="B39" s="151">
        <v>0.10069091103238108</v>
      </c>
      <c r="C39" s="150">
        <v>0.16633698658652524</v>
      </c>
      <c r="D39" s="151">
        <v>0.10235428089824633</v>
      </c>
      <c r="E39" s="150">
        <v>1.7351565018443649</v>
      </c>
      <c r="F39" s="151">
        <v>0.11970584591668998</v>
      </c>
      <c r="G39" s="150">
        <v>-1.0871492269711487</v>
      </c>
      <c r="H39" s="151">
        <v>0.10883435364697849</v>
      </c>
    </row>
    <row r="40" spans="1:11" ht="15" customHeight="1" x14ac:dyDescent="0.2">
      <c r="A40" s="227" t="s">
        <v>180</v>
      </c>
      <c r="B40" s="151">
        <v>1.3625644859271708</v>
      </c>
      <c r="C40" s="150">
        <v>4.5298705875698841</v>
      </c>
      <c r="D40" s="151">
        <v>1.4078631918028697</v>
      </c>
      <c r="E40" s="150">
        <v>-8.9027733909734064</v>
      </c>
      <c r="F40" s="151">
        <v>1.3188354578931356</v>
      </c>
      <c r="G40" s="150">
        <v>-5.0977794813053423</v>
      </c>
      <c r="H40" s="151">
        <v>1.2678576630800822</v>
      </c>
      <c r="I40" s="170"/>
      <c r="J40" s="170"/>
      <c r="K40" s="170"/>
    </row>
    <row r="41" spans="1:11" ht="15" customHeight="1" x14ac:dyDescent="0.2">
      <c r="A41" s="115" t="s">
        <v>190</v>
      </c>
      <c r="B41" s="153">
        <v>6.272013070490984</v>
      </c>
      <c r="C41" s="152">
        <v>0.13982950387432336</v>
      </c>
      <c r="D41" s="153">
        <v>6.4118425743653074</v>
      </c>
      <c r="E41" s="152">
        <v>-0.78685492951922065</v>
      </c>
      <c r="F41" s="153">
        <v>5.6249876448460867</v>
      </c>
      <c r="G41" s="152">
        <v>4.8760259035897313E-2</v>
      </c>
      <c r="H41" s="153">
        <v>5.673747903881984</v>
      </c>
      <c r="I41" s="170"/>
      <c r="J41" s="170"/>
      <c r="K41" s="170"/>
    </row>
    <row r="42" spans="1:11" ht="15" customHeight="1" x14ac:dyDescent="0.2">
      <c r="A42" s="215" t="s">
        <v>232</v>
      </c>
      <c r="B42" s="215"/>
      <c r="C42" s="212"/>
      <c r="D42" s="212"/>
      <c r="E42" s="212"/>
      <c r="F42" s="212"/>
      <c r="G42" s="212"/>
      <c r="H42" s="212"/>
      <c r="I42" s="170"/>
      <c r="J42" s="170"/>
      <c r="K42" s="170"/>
    </row>
    <row r="43" spans="1:11" ht="24.95" customHeight="1" x14ac:dyDescent="0.2">
      <c r="A43" s="1711" t="s">
        <v>200</v>
      </c>
      <c r="B43" s="1711"/>
      <c r="C43" s="1711"/>
      <c r="D43" s="1711"/>
      <c r="E43" s="1711"/>
      <c r="F43" s="1711"/>
      <c r="G43" s="1711"/>
      <c r="H43" s="1711"/>
      <c r="I43" s="170"/>
      <c r="J43" s="170"/>
      <c r="K43" s="170"/>
    </row>
    <row r="44" spans="1:11" ht="24.95" customHeight="1" x14ac:dyDescent="0.2">
      <c r="A44" s="1722" t="s">
        <v>233</v>
      </c>
      <c r="B44" s="1722"/>
      <c r="C44" s="1722"/>
      <c r="D44" s="1722"/>
      <c r="E44" s="1722"/>
      <c r="F44" s="1722"/>
      <c r="G44" s="1722"/>
      <c r="H44" s="1722"/>
      <c r="I44" s="170"/>
      <c r="J44" s="170"/>
      <c r="K44" s="170"/>
    </row>
    <row r="45" spans="1:11" ht="12" customHeight="1" x14ac:dyDescent="0.2">
      <c r="A45" s="66"/>
      <c r="B45" s="212"/>
      <c r="C45" s="212"/>
      <c r="D45" s="212"/>
      <c r="E45" s="212"/>
      <c r="F45" s="212"/>
      <c r="G45" s="170"/>
      <c r="H45" s="170"/>
      <c r="I45" s="170"/>
      <c r="J45" s="170"/>
      <c r="K45" s="170"/>
    </row>
    <row r="46" spans="1:11" ht="12.75" customHeight="1" x14ac:dyDescent="0.25">
      <c r="B46" s="234"/>
      <c r="C46" s="234"/>
      <c r="D46" s="234"/>
      <c r="E46" s="234"/>
      <c r="F46" s="234"/>
      <c r="G46" s="210"/>
      <c r="H46" s="210"/>
      <c r="I46" s="210"/>
      <c r="J46" s="210"/>
      <c r="K46" s="211"/>
    </row>
    <row r="47" spans="1:11" ht="13.5" customHeight="1" x14ac:dyDescent="0.2">
      <c r="C47" s="170"/>
      <c r="D47" s="170"/>
      <c r="E47" s="170"/>
      <c r="F47" s="170"/>
      <c r="G47" s="170"/>
      <c r="H47" s="170"/>
      <c r="I47" s="170"/>
      <c r="J47" s="170"/>
      <c r="K47" s="170"/>
    </row>
  </sheetData>
  <mergeCells count="4">
    <mergeCell ref="A1:H1"/>
    <mergeCell ref="G4:H4"/>
    <mergeCell ref="A43:H43"/>
    <mergeCell ref="A44:H44"/>
  </mergeCells>
  <pageMargins left="0.7" right="0.7" top="0.75" bottom="0.75" header="0.3" footer="0.3"/>
  <pageSetup paperSize="9" scale="7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workbookViewId="0">
      <pane xSplit="1" ySplit="3" topLeftCell="B4" activePane="bottomRight" state="frozen"/>
      <selection pane="topRight" activeCell="B1" sqref="B1"/>
      <selection pane="bottomLeft" activeCell="A4" sqref="A4"/>
      <selection pane="bottomRight" activeCell="U12" sqref="U12"/>
    </sheetView>
  </sheetViews>
  <sheetFormatPr baseColWidth="10" defaultRowHeight="15" x14ac:dyDescent="0.25"/>
  <cols>
    <col min="1" max="1" width="53.85546875" customWidth="1"/>
    <col min="2" max="8" width="9.140625" customWidth="1"/>
    <col min="9" max="10" width="9.5703125" customWidth="1"/>
    <col min="12" max="17" width="8.42578125" customWidth="1"/>
    <col min="18" max="19" width="8.85546875" customWidth="1"/>
  </cols>
  <sheetData>
    <row r="1" spans="1:21" ht="18.75" x14ac:dyDescent="0.25">
      <c r="A1" s="220" t="s">
        <v>569</v>
      </c>
      <c r="M1" s="589" t="s">
        <v>522</v>
      </c>
    </row>
    <row r="2" spans="1:21" ht="15.75" x14ac:dyDescent="0.25">
      <c r="A2" s="221" t="s">
        <v>143</v>
      </c>
      <c r="B2" s="589" t="s">
        <v>521</v>
      </c>
      <c r="M2" s="589"/>
    </row>
    <row r="3" spans="1:21" ht="26.25" x14ac:dyDescent="0.25">
      <c r="A3" s="222" t="s">
        <v>231</v>
      </c>
      <c r="B3" s="590" t="s">
        <v>523</v>
      </c>
      <c r="C3" s="590" t="s">
        <v>524</v>
      </c>
      <c r="D3" s="590" t="s">
        <v>525</v>
      </c>
      <c r="E3" s="590" t="s">
        <v>537</v>
      </c>
      <c r="F3" s="590" t="s">
        <v>526</v>
      </c>
      <c r="G3" s="590" t="s">
        <v>527</v>
      </c>
      <c r="H3" s="590" t="s">
        <v>188</v>
      </c>
      <c r="I3" s="590" t="s">
        <v>146</v>
      </c>
      <c r="J3" s="590" t="s">
        <v>147</v>
      </c>
      <c r="K3" s="590" t="s">
        <v>2035</v>
      </c>
      <c r="M3" s="591">
        <v>2014</v>
      </c>
      <c r="N3" s="591">
        <v>2015</v>
      </c>
      <c r="O3" s="591">
        <v>2016</v>
      </c>
      <c r="P3" s="591">
        <v>2017</v>
      </c>
      <c r="Q3" s="591">
        <v>2018</v>
      </c>
      <c r="R3" s="591">
        <v>2019</v>
      </c>
      <c r="S3" s="591">
        <v>2020</v>
      </c>
      <c r="T3" s="591">
        <v>2021</v>
      </c>
      <c r="U3" s="591">
        <v>2022</v>
      </c>
    </row>
    <row r="4" spans="1:21" s="264" customFormat="1" x14ac:dyDescent="0.25">
      <c r="A4" s="223" t="s">
        <v>148</v>
      </c>
      <c r="B4" s="592">
        <v>0.10114056637752622</v>
      </c>
      <c r="C4" s="592">
        <v>1.6784341980441431E-2</v>
      </c>
      <c r="D4" s="592">
        <v>4.2840675484805191E-2</v>
      </c>
      <c r="E4" s="592">
        <v>2.6937941624291195E-2</v>
      </c>
      <c r="F4" s="592">
        <v>2.9337208537627113E-2</v>
      </c>
      <c r="G4" s="592">
        <v>2.7634439333260818E-2</v>
      </c>
      <c r="H4" s="592">
        <v>4.8108030329348628E-2</v>
      </c>
      <c r="I4" s="592">
        <v>-4.3506829834383254E-4</v>
      </c>
      <c r="J4" s="592">
        <v>4.3739002618101486E-2</v>
      </c>
      <c r="K4" s="592">
        <v>8.7537943321077005E-2</v>
      </c>
      <c r="M4" s="593">
        <v>100</v>
      </c>
      <c r="N4" s="593">
        <v>104.28406754848052</v>
      </c>
      <c r="O4" s="593">
        <v>107.09326567244513</v>
      </c>
      <c r="P4" s="593">
        <v>110.23508314045316</v>
      </c>
      <c r="Q4" s="593">
        <v>113.28136785789498</v>
      </c>
      <c r="R4" s="593">
        <v>118.73111133855269</v>
      </c>
      <c r="S4" s="593">
        <v>118.67945519598216</v>
      </c>
      <c r="T4" s="593">
        <v>123.87037619751408</v>
      </c>
      <c r="U4" s="593">
        <v>134.71373416825256</v>
      </c>
    </row>
    <row r="5" spans="1:21" x14ac:dyDescent="0.25">
      <c r="A5" s="204" t="s">
        <v>35</v>
      </c>
      <c r="B5" s="594">
        <v>8.0646373853998199E-2</v>
      </c>
      <c r="C5" s="594">
        <v>1.1759980239141266E-2</v>
      </c>
      <c r="D5" s="594">
        <v>1.7129775924769719E-2</v>
      </c>
      <c r="E5" s="594">
        <v>2.4632601840724799E-2</v>
      </c>
      <c r="F5" s="594">
        <v>4.8087867791233085E-2</v>
      </c>
      <c r="G5" s="594">
        <v>8.4562959793903936E-2</v>
      </c>
      <c r="H5" s="594">
        <v>6.5831516180568039E-2</v>
      </c>
      <c r="I5" s="594">
        <v>-1.2132002935643649E-2</v>
      </c>
      <c r="J5" s="594">
        <v>6.6683125363345752E-2</v>
      </c>
      <c r="K5" s="594">
        <v>0.11785722531379639</v>
      </c>
      <c r="M5" s="457">
        <v>100</v>
      </c>
      <c r="N5" s="457">
        <v>101.71297759247697</v>
      </c>
      <c r="O5" s="457">
        <v>104.21843287154702</v>
      </c>
      <c r="P5" s="457">
        <v>109.23007509288348</v>
      </c>
      <c r="Q5" s="457">
        <v>118.4668935412481</v>
      </c>
      <c r="R5" s="457">
        <v>126.2657487602704</v>
      </c>
      <c r="S5" s="457">
        <v>124.73389232563956</v>
      </c>
      <c r="T5" s="457">
        <v>133.05153810464824</v>
      </c>
      <c r="U5" s="457">
        <v>148.73262320939494</v>
      </c>
    </row>
    <row r="6" spans="1:21" x14ac:dyDescent="0.25">
      <c r="A6" s="204" t="s">
        <v>37</v>
      </c>
      <c r="B6" s="594">
        <v>0.26413952579966438</v>
      </c>
      <c r="C6" s="594">
        <v>3.4406393184004624E-2</v>
      </c>
      <c r="D6" s="594">
        <v>6.6959876095681103E-2</v>
      </c>
      <c r="E6" s="594">
        <v>1.9579907069856128E-2</v>
      </c>
      <c r="F6" s="594">
        <v>4.0584904445031045E-2</v>
      </c>
      <c r="G6" s="594">
        <v>3.3163078831920156E-2</v>
      </c>
      <c r="H6" s="594">
        <v>3.4564912505808731E-2</v>
      </c>
      <c r="I6" s="594">
        <v>3.5850670372133076E-2</v>
      </c>
      <c r="J6" s="594">
        <v>3.4159984485447215E-2</v>
      </c>
      <c r="K6" s="594">
        <v>6.6434020709840613E-2</v>
      </c>
      <c r="M6" s="457">
        <v>100</v>
      </c>
      <c r="N6" s="457">
        <v>106.69598760956811</v>
      </c>
      <c r="O6" s="457">
        <v>108.78508513168997</v>
      </c>
      <c r="P6" s="457">
        <v>113.20011741680418</v>
      </c>
      <c r="Q6" s="457">
        <v>116.95418183448027</v>
      </c>
      <c r="R6" s="457">
        <v>120.99669289677752</v>
      </c>
      <c r="S6" s="457">
        <v>125.33450544993811</v>
      </c>
      <c r="T6" s="457">
        <v>129.61593021159919</v>
      </c>
      <c r="U6" s="457">
        <v>138.22683760360184</v>
      </c>
    </row>
    <row r="7" spans="1:21" x14ac:dyDescent="0.25">
      <c r="A7" s="204" t="s">
        <v>149</v>
      </c>
      <c r="B7" s="594">
        <v>6.3142757776374348E-2</v>
      </c>
      <c r="C7" s="594">
        <v>2.0116924585038554E-2</v>
      </c>
      <c r="D7" s="594">
        <v>7.4203838601003547E-3</v>
      </c>
      <c r="E7" s="594">
        <v>-3.281407713715534E-2</v>
      </c>
      <c r="F7" s="594">
        <v>-6.8990822154130993E-2</v>
      </c>
      <c r="G7" s="594">
        <v>-6.6806629338055368E-3</v>
      </c>
      <c r="H7" s="594">
        <v>-6.7104427395745625E-2</v>
      </c>
      <c r="I7" s="594">
        <v>-8.4661733733593092E-3</v>
      </c>
      <c r="J7" s="594">
        <v>-8.6328842776666193E-2</v>
      </c>
      <c r="K7" s="594">
        <v>-3.126338453510169E-2</v>
      </c>
      <c r="M7" s="457">
        <v>100</v>
      </c>
      <c r="N7" s="457">
        <v>100.74203838601004</v>
      </c>
      <c r="O7" s="457">
        <v>97.436281367457241</v>
      </c>
      <c r="P7" s="457">
        <v>90.714072208275127</v>
      </c>
      <c r="Q7" s="457">
        <v>90.108042068498747</v>
      </c>
      <c r="R7" s="457">
        <v>84.061393501740383</v>
      </c>
      <c r="S7" s="457">
        <v>83.349715170348475</v>
      </c>
      <c r="T7" s="457">
        <v>76.154230713927547</v>
      </c>
      <c r="U7" s="457">
        <v>73.773391715143177</v>
      </c>
    </row>
    <row r="8" spans="1:21" x14ac:dyDescent="0.25">
      <c r="A8" s="204" t="s">
        <v>39</v>
      </c>
      <c r="B8" s="594">
        <v>7.5301937196888158E-2</v>
      </c>
      <c r="C8" s="594">
        <v>4.4239231649432664E-2</v>
      </c>
      <c r="D8" s="594">
        <v>0.13392188248637682</v>
      </c>
      <c r="E8" s="594">
        <v>7.9389279315892791E-2</v>
      </c>
      <c r="F8" s="594">
        <v>-2.8780232520983495E-2</v>
      </c>
      <c r="G8" s="594">
        <v>-0.12993641964508251</v>
      </c>
      <c r="H8" s="594">
        <v>1.5889704528722293E-2</v>
      </c>
      <c r="I8" s="594">
        <v>6.2296400647771755E-2</v>
      </c>
      <c r="J8" s="594">
        <v>2.7607529145187604E-2</v>
      </c>
      <c r="K8" s="594">
        <v>3.8100270833931749E-2</v>
      </c>
      <c r="M8" s="457">
        <v>100</v>
      </c>
      <c r="N8" s="457">
        <v>113.39218824863768</v>
      </c>
      <c r="O8" s="457">
        <v>122.39431235374907</v>
      </c>
      <c r="P8" s="457">
        <v>118.87177558496229</v>
      </c>
      <c r="Q8" s="457">
        <v>103.42600266859856</v>
      </c>
      <c r="R8" s="457">
        <v>105.06941129158943</v>
      </c>
      <c r="S8" s="457">
        <v>111.6148574332358</v>
      </c>
      <c r="T8" s="457">
        <v>114.69626786285981</v>
      </c>
      <c r="U8" s="457">
        <v>119.06622673207595</v>
      </c>
    </row>
    <row r="9" spans="1:21" x14ac:dyDescent="0.25">
      <c r="A9" s="204" t="s">
        <v>150</v>
      </c>
      <c r="B9" s="594">
        <v>-5.4742753539473998E-3</v>
      </c>
      <c r="C9" s="594">
        <v>-1.6034581939588732E-2</v>
      </c>
      <c r="D9" s="594">
        <v>5.3510645772461674E-2</v>
      </c>
      <c r="E9" s="594">
        <v>3.06917879504085E-2</v>
      </c>
      <c r="F9" s="594">
        <v>2.7535788163172814E-2</v>
      </c>
      <c r="G9" s="594">
        <v>-7.5930718353358739E-2</v>
      </c>
      <c r="H9" s="594">
        <v>6.2593889840798056E-2</v>
      </c>
      <c r="I9" s="594">
        <v>-6.2441025028196262E-2</v>
      </c>
      <c r="J9" s="594">
        <v>7.3170322823921108E-3</v>
      </c>
      <c r="K9" s="594">
        <v>5.1257281689983447E-2</v>
      </c>
      <c r="M9" s="457">
        <v>100</v>
      </c>
      <c r="N9" s="457">
        <v>105.35106457724616</v>
      </c>
      <c r="O9" s="457">
        <v>108.58447711160079</v>
      </c>
      <c r="P9" s="457">
        <v>111.57443627115472</v>
      </c>
      <c r="Q9" s="457">
        <v>103.10250917521491</v>
      </c>
      <c r="R9" s="457">
        <v>109.55609627683818</v>
      </c>
      <c r="S9" s="457">
        <v>102.71530132722464</v>
      </c>
      <c r="T9" s="457">
        <v>103.46687250293158</v>
      </c>
      <c r="U9" s="457">
        <v>108.77030313239595</v>
      </c>
    </row>
    <row r="10" spans="1:21" s="264" customFormat="1" x14ac:dyDescent="0.25">
      <c r="A10" s="224" t="s">
        <v>151</v>
      </c>
      <c r="B10" s="592">
        <v>9.3646734763745521E-2</v>
      </c>
      <c r="C10" s="592">
        <v>1.2682586005701157E-2</v>
      </c>
      <c r="D10" s="592">
        <v>6.1285522505096557E-2</v>
      </c>
      <c r="E10" s="592">
        <v>3.0804562795990087E-2</v>
      </c>
      <c r="F10" s="592">
        <v>3.7745715410749447E-2</v>
      </c>
      <c r="G10" s="592">
        <v>3.6458704066794079E-2</v>
      </c>
      <c r="H10" s="592">
        <v>3.9349951088657242E-2</v>
      </c>
      <c r="I10" s="592">
        <v>2.5455457071665855E-3</v>
      </c>
      <c r="J10" s="592">
        <v>6.4037102142915581E-2</v>
      </c>
      <c r="K10" s="592">
        <v>7.2132796178552061E-2</v>
      </c>
      <c r="M10" s="593">
        <v>100</v>
      </c>
      <c r="N10" s="593">
        <v>106.12855225050966</v>
      </c>
      <c r="O10" s="593">
        <v>109.39779590275799</v>
      </c>
      <c r="P10" s="593">
        <v>113.52709397346675</v>
      </c>
      <c r="Q10" s="593">
        <v>117.66614469620849</v>
      </c>
      <c r="R10" s="593">
        <v>122.29630173479516</v>
      </c>
      <c r="S10" s="593">
        <v>122.60761256067852</v>
      </c>
      <c r="T10" s="593">
        <v>130.45904876972571</v>
      </c>
      <c r="U10" s="593">
        <v>139.86942474428011</v>
      </c>
    </row>
    <row r="11" spans="1:21" x14ac:dyDescent="0.25">
      <c r="A11" s="204" t="s">
        <v>60</v>
      </c>
      <c r="B11" s="594">
        <v>0.12159298758108217</v>
      </c>
      <c r="C11" s="594">
        <v>6.7445320908416484E-2</v>
      </c>
      <c r="D11" s="594">
        <v>0.1114217307496812</v>
      </c>
      <c r="E11" s="594">
        <v>-5.1245266023662861E-3</v>
      </c>
      <c r="F11" s="594">
        <v>6.6787187578569052E-2</v>
      </c>
      <c r="G11" s="594">
        <v>6.4938588496447514E-2</v>
      </c>
      <c r="H11" s="594">
        <v>8.2026514043843202E-2</v>
      </c>
      <c r="I11" s="594">
        <v>4.6134027649880061E-4</v>
      </c>
      <c r="J11" s="594">
        <v>7.6257600911472823E-2</v>
      </c>
      <c r="K11" s="594">
        <v>0.18713605985400306</v>
      </c>
      <c r="M11" s="457">
        <v>100</v>
      </c>
      <c r="N11" s="457">
        <v>111.14217307496813</v>
      </c>
      <c r="O11" s="457">
        <v>110.57262205240066</v>
      </c>
      <c r="P11" s="457">
        <v>117.95745650246856</v>
      </c>
      <c r="Q11" s="457">
        <v>125.61744723036998</v>
      </c>
      <c r="R11" s="457">
        <v>135.92140852976365</v>
      </c>
      <c r="S11" s="457">
        <v>135.98411454995687</v>
      </c>
      <c r="T11" s="457">
        <v>146.35393688760749</v>
      </c>
      <c r="U11" s="457">
        <v>173.74203598087578</v>
      </c>
    </row>
    <row r="12" spans="1:21" x14ac:dyDescent="0.25">
      <c r="A12" s="204" t="s">
        <v>154</v>
      </c>
      <c r="B12" s="594">
        <v>-8.2532479601120645E-3</v>
      </c>
      <c r="C12" s="594">
        <v>-0.31036330522259725</v>
      </c>
      <c r="D12" s="594">
        <v>-8.755300407284039E-2</v>
      </c>
      <c r="E12" s="594">
        <v>-3.9159836548702365E-2</v>
      </c>
      <c r="F12" s="594">
        <v>-6.1111551680912091E-2</v>
      </c>
      <c r="G12" s="594">
        <v>4.6513673142970733</v>
      </c>
      <c r="H12" s="594">
        <v>0.5058433391118915</v>
      </c>
      <c r="I12" s="594">
        <v>-0.62693248379430533</v>
      </c>
      <c r="J12" s="594">
        <v>0.1349445318622986</v>
      </c>
      <c r="K12" s="594">
        <v>0.14155501348819333</v>
      </c>
      <c r="M12" s="457">
        <v>100</v>
      </c>
      <c r="N12" s="457">
        <v>91.244699592715961</v>
      </c>
      <c r="O12" s="457">
        <v>87.671572070729752</v>
      </c>
      <c r="P12" s="457">
        <v>82.313826263182548</v>
      </c>
      <c r="Q12" s="457">
        <v>465.18566725847785</v>
      </c>
      <c r="R12" s="457">
        <v>700.49673849149963</v>
      </c>
      <c r="S12" s="457">
        <v>261.3325783392138</v>
      </c>
      <c r="T12" s="457">
        <v>296.59798078356647</v>
      </c>
      <c r="U12" s="457">
        <v>338.58291195395515</v>
      </c>
    </row>
    <row r="13" spans="1:21" x14ac:dyDescent="0.25">
      <c r="A13" s="204" t="s">
        <v>158</v>
      </c>
      <c r="B13" s="594">
        <v>0.27518599551953926</v>
      </c>
      <c r="C13" s="594">
        <v>-1.1137262256135427E-2</v>
      </c>
      <c r="D13" s="594">
        <v>7.5518116717262496E-2</v>
      </c>
      <c r="E13" s="594">
        <v>0.18150114120496319</v>
      </c>
      <c r="F13" s="594">
        <v>-4.2645361297783069E-2</v>
      </c>
      <c r="G13" s="594">
        <v>-3.8036084072710419E-2</v>
      </c>
      <c r="H13" s="594">
        <v>3.7077356989817511E-2</v>
      </c>
      <c r="I13" s="594">
        <v>4.0225917922135812E-2</v>
      </c>
      <c r="J13" s="594">
        <v>1.9939758706453148E-2</v>
      </c>
      <c r="K13" s="594">
        <v>-2.5583891796304603E-2</v>
      </c>
      <c r="M13" s="457">
        <v>100</v>
      </c>
      <c r="N13" s="457">
        <v>107.55181167172626</v>
      </c>
      <c r="O13" s="457">
        <v>127.07258822880586</v>
      </c>
      <c r="P13" s="457">
        <v>121.65353179274402</v>
      </c>
      <c r="Q13" s="457">
        <v>117.02630782973306</v>
      </c>
      <c r="R13" s="457">
        <v>121.36533402233634</v>
      </c>
      <c r="S13" s="457">
        <v>126.24736598731144</v>
      </c>
      <c r="T13" s="457">
        <v>128.7647080024237</v>
      </c>
      <c r="U13" s="457">
        <v>125.47040564570693</v>
      </c>
    </row>
    <row r="14" spans="1:21" x14ac:dyDescent="0.25">
      <c r="A14" s="204" t="s">
        <v>94</v>
      </c>
      <c r="B14" s="594">
        <v>2.8879272370863962E-2</v>
      </c>
      <c r="C14" s="594">
        <v>8.9762504123962472E-3</v>
      </c>
      <c r="D14" s="594">
        <v>3.5931966167634055E-2</v>
      </c>
      <c r="E14" s="594">
        <v>1.2288295888447598E-2</v>
      </c>
      <c r="F14" s="594">
        <v>6.4253101260024037E-2</v>
      </c>
      <c r="G14" s="594">
        <v>5.4694273941235272E-2</v>
      </c>
      <c r="H14" s="594">
        <v>2.0750635475029311E-2</v>
      </c>
      <c r="I14" s="594">
        <v>-3.3579758491096068E-2</v>
      </c>
      <c r="J14" s="594">
        <v>8.0270761931004797E-2</v>
      </c>
      <c r="K14" s="594">
        <v>7.3984272611900437E-2</v>
      </c>
      <c r="M14" s="457">
        <v>100</v>
      </c>
      <c r="N14" s="457">
        <v>103.59319661676341</v>
      </c>
      <c r="O14" s="457">
        <v>104.86618046882032</v>
      </c>
      <c r="P14" s="457">
        <v>111.60415778123539</v>
      </c>
      <c r="Q14" s="457">
        <v>117.70826615990312</v>
      </c>
      <c r="R14" s="457">
        <v>120.150787483385</v>
      </c>
      <c r="S14" s="457">
        <v>116.11615305717793</v>
      </c>
      <c r="T14" s="457">
        <v>125.43688513557477</v>
      </c>
      <c r="U14" s="457">
        <v>134.71724184103277</v>
      </c>
    </row>
    <row r="15" spans="1:21" x14ac:dyDescent="0.25">
      <c r="A15" s="225" t="s">
        <v>159</v>
      </c>
      <c r="B15" s="594">
        <v>7.6462246287594793E-2</v>
      </c>
      <c r="C15" s="594">
        <v>-1.8006457181907298E-2</v>
      </c>
      <c r="D15" s="594">
        <v>5.8480331397719798E-2</v>
      </c>
      <c r="E15" s="594">
        <v>-8.562979345198829E-2</v>
      </c>
      <c r="F15" s="594">
        <v>3.5039339843863537E-2</v>
      </c>
      <c r="G15" s="594">
        <v>1.4358768437212843E-2</v>
      </c>
      <c r="H15" s="594">
        <v>2.6853513569965681E-2</v>
      </c>
      <c r="I15" s="594">
        <v>0.14602709111154155</v>
      </c>
      <c r="J15" s="594">
        <v>4.9146880988820918E-2</v>
      </c>
      <c r="K15" s="594">
        <v>-5.9429795910089789E-3</v>
      </c>
      <c r="M15" s="457">
        <v>100</v>
      </c>
      <c r="N15" s="457">
        <v>105.84803313977199</v>
      </c>
      <c r="O15" s="457">
        <v>96.784287924714093</v>
      </c>
      <c r="P15" s="457">
        <v>100.17554548085448</v>
      </c>
      <c r="Q15" s="457">
        <v>101.61394294148556</v>
      </c>
      <c r="R15" s="457">
        <v>104.34263433716247</v>
      </c>
      <c r="S15" s="457">
        <v>119.57948570833355</v>
      </c>
      <c r="T15" s="457">
        <v>125.45644446114544</v>
      </c>
      <c r="U15" s="457">
        <v>124.7108593721523</v>
      </c>
    </row>
    <row r="16" spans="1:21" s="264" customFormat="1" x14ac:dyDescent="0.25">
      <c r="A16" s="226" t="s">
        <v>160</v>
      </c>
      <c r="B16" s="592">
        <v>6.4126387644374283E-2</v>
      </c>
      <c r="C16" s="592">
        <v>-4.0374385346908515E-3</v>
      </c>
      <c r="D16" s="592">
        <v>0.13804428738536867</v>
      </c>
      <c r="E16" s="592">
        <v>4.5549514395797575E-2</v>
      </c>
      <c r="F16" s="592">
        <v>6.9239887399957345E-2</v>
      </c>
      <c r="G16" s="592">
        <v>6.8276666647650419E-2</v>
      </c>
      <c r="H16" s="592">
        <v>8.9720605379606244E-3</v>
      </c>
      <c r="I16" s="592">
        <v>1.3284979592035118E-2</v>
      </c>
      <c r="J16" s="592">
        <v>0.13618279913998932</v>
      </c>
      <c r="K16" s="592">
        <v>2.1833187223075035E-2</v>
      </c>
      <c r="M16" s="593">
        <v>100</v>
      </c>
      <c r="N16" s="593">
        <v>113.80442873853687</v>
      </c>
      <c r="O16" s="593">
        <v>118.98816520366837</v>
      </c>
      <c r="P16" s="593">
        <v>127.2268923642979</v>
      </c>
      <c r="Q16" s="593">
        <v>135.91352048287158</v>
      </c>
      <c r="R16" s="593">
        <v>137.13294481657124</v>
      </c>
      <c r="S16" s="593">
        <v>138.95475318985507</v>
      </c>
      <c r="T16" s="593">
        <v>157.87800043305589</v>
      </c>
      <c r="U16" s="593">
        <v>161.32498037491553</v>
      </c>
    </row>
    <row r="17" spans="1:21" s="264" customFormat="1" x14ac:dyDescent="0.25">
      <c r="A17" s="213" t="s">
        <v>162</v>
      </c>
      <c r="B17" s="592">
        <v>9.7671579729707858E-4</v>
      </c>
      <c r="C17" s="592">
        <v>-8.9075387664490302E-2</v>
      </c>
      <c r="D17" s="592">
        <v>-4.152134633291471E-2</v>
      </c>
      <c r="E17" s="592">
        <v>-3.3157828575334114E-2</v>
      </c>
      <c r="F17" s="592">
        <v>0.19099899406426157</v>
      </c>
      <c r="G17" s="592">
        <v>8.652882929279393E-2</v>
      </c>
      <c r="H17" s="592">
        <v>0.13327055585474024</v>
      </c>
      <c r="I17" s="592">
        <v>-0.13934429095464085</v>
      </c>
      <c r="J17" s="592">
        <v>9.7916233409476527E-2</v>
      </c>
      <c r="K17" s="592">
        <v>6.6241855628884627E-2</v>
      </c>
      <c r="M17" s="593">
        <v>100</v>
      </c>
      <c r="N17" s="593">
        <v>95.847865366708533</v>
      </c>
      <c r="O17" s="593">
        <v>92.66975827756751</v>
      </c>
      <c r="P17" s="593">
        <v>110.36958888876119</v>
      </c>
      <c r="Q17" s="593">
        <v>119.91974020483265</v>
      </c>
      <c r="R17" s="593">
        <v>135.90151063988674</v>
      </c>
      <c r="S17" s="593">
        <v>116.96441100010713</v>
      </c>
      <c r="T17" s="593">
        <v>128.41712556819556</v>
      </c>
      <c r="U17" s="593">
        <v>136.92371426036033</v>
      </c>
    </row>
    <row r="18" spans="1:21" x14ac:dyDescent="0.25">
      <c r="A18" s="227" t="s">
        <v>109</v>
      </c>
      <c r="B18" s="594">
        <v>-3.3852655682008459E-3</v>
      </c>
      <c r="C18" s="594">
        <v>-9.1529233086278472E-2</v>
      </c>
      <c r="D18" s="594">
        <v>-4.0963592689605366E-2</v>
      </c>
      <c r="E18" s="594">
        <v>-4.4134592394859173E-2</v>
      </c>
      <c r="F18" s="594">
        <v>0.122969983565546</v>
      </c>
      <c r="G18" s="594">
        <v>0.10454792471189367</v>
      </c>
      <c r="H18" s="594">
        <v>0.1283997897397875</v>
      </c>
      <c r="I18" s="594">
        <v>-0.15394058775296504</v>
      </c>
      <c r="J18" s="594">
        <v>0.11482721603593737</v>
      </c>
      <c r="K18" s="594">
        <v>7.3209940428524023E-2</v>
      </c>
      <c r="M18" s="457">
        <v>100</v>
      </c>
      <c r="N18" s="457">
        <v>95.903640731039459</v>
      </c>
      <c r="O18" s="457">
        <v>91.670972638192012</v>
      </c>
      <c r="P18" s="457">
        <v>102.9437506369481</v>
      </c>
      <c r="Q18" s="457">
        <v>113.7063061280997</v>
      </c>
      <c r="R18" s="457">
        <v>128.30617192703562</v>
      </c>
      <c r="S18" s="457">
        <v>108.55464440825477</v>
      </c>
      <c r="T18" s="457">
        <v>121.0196720134258</v>
      </c>
      <c r="U18" s="457">
        <v>129.87951499220821</v>
      </c>
    </row>
    <row r="19" spans="1:21" x14ac:dyDescent="0.25">
      <c r="A19" s="227" t="s">
        <v>163</v>
      </c>
      <c r="B19" s="594">
        <v>0.81636434553798587</v>
      </c>
      <c r="C19" s="594">
        <v>0.29535543916893303</v>
      </c>
      <c r="D19" s="594">
        <v>0.14134923717001269</v>
      </c>
      <c r="E19" s="594">
        <v>0.22768417722152634</v>
      </c>
      <c r="F19" s="594">
        <v>1.3504112772655175</v>
      </c>
      <c r="G19" s="594">
        <v>0.10689107226045902</v>
      </c>
      <c r="H19" s="594">
        <v>1.372967720670859E-3</v>
      </c>
      <c r="I19" s="594">
        <v>0.59532881027332274</v>
      </c>
      <c r="J19" s="594">
        <v>6.877083918650162E-2</v>
      </c>
      <c r="K19" s="594">
        <v>0.15404930092036095</v>
      </c>
      <c r="M19" s="457">
        <v>100</v>
      </c>
      <c r="N19" s="457">
        <v>114.13492371700127</v>
      </c>
      <c r="O19" s="457">
        <v>140.12163991574837</v>
      </c>
      <c r="P19" s="457">
        <v>329.34348264691306</v>
      </c>
      <c r="Q19" s="457">
        <v>364.54736064903545</v>
      </c>
      <c r="R19" s="457">
        <v>365.04787240786231</v>
      </c>
      <c r="S19" s="457">
        <v>582.37138798124272</v>
      </c>
      <c r="T19" s="457">
        <v>622.42155705092046</v>
      </c>
      <c r="U19" s="457">
        <v>718.30516279237736</v>
      </c>
    </row>
    <row r="20" spans="1:21" x14ac:dyDescent="0.25">
      <c r="A20" s="227" t="s">
        <v>164</v>
      </c>
      <c r="B20" s="594">
        <v>3.6816672332240952E-2</v>
      </c>
      <c r="C20" s="594">
        <v>-8.5327787183444137E-2</v>
      </c>
      <c r="D20" s="594">
        <v>-8.3085043654813062E-2</v>
      </c>
      <c r="E20" s="594">
        <v>0.14048385098863747</v>
      </c>
      <c r="F20" s="594">
        <v>1.1151245070162452</v>
      </c>
      <c r="G20" s="594">
        <v>-8.492009332829098E-2</v>
      </c>
      <c r="H20" s="594">
        <v>0.2271795698386323</v>
      </c>
      <c r="I20" s="594">
        <v>-0.16981780842908401</v>
      </c>
      <c r="J20" s="594">
        <v>-6.4991439269894036E-2</v>
      </c>
      <c r="K20" s="594">
        <v>-6.7811490276487918E-2</v>
      </c>
      <c r="M20" s="457">
        <v>100</v>
      </c>
      <c r="N20" s="457">
        <v>91.691495634518688</v>
      </c>
      <c r="O20" s="457">
        <v>104.57267004416371</v>
      </c>
      <c r="P20" s="457">
        <v>221.18421717453424</v>
      </c>
      <c r="Q20" s="457">
        <v>202.40123280932781</v>
      </c>
      <c r="R20" s="457">
        <v>248.38265781375978</v>
      </c>
      <c r="S20" s="457">
        <v>206.202859212036</v>
      </c>
      <c r="T20" s="457">
        <v>192.80143861027847</v>
      </c>
      <c r="U20" s="457">
        <v>179.72728573066468</v>
      </c>
    </row>
    <row r="21" spans="1:21" s="264" customFormat="1" x14ac:dyDescent="0.25">
      <c r="A21" s="228" t="s">
        <v>165</v>
      </c>
      <c r="B21" s="592">
        <v>-9.2962877885283235E-2</v>
      </c>
      <c r="C21" s="592">
        <v>-3.1674641635003109E-2</v>
      </c>
      <c r="D21" s="592">
        <v>-4.5129366262589565E-3</v>
      </c>
      <c r="E21" s="592">
        <v>1.9101345703976813E-2</v>
      </c>
      <c r="F21" s="592">
        <v>0.12834516249590067</v>
      </c>
      <c r="G21" s="592">
        <v>6.3073297447901577E-2</v>
      </c>
      <c r="H21" s="592">
        <v>7.7429455277190362E-2</v>
      </c>
      <c r="I21" s="592">
        <v>-6.8473080802019193E-2</v>
      </c>
      <c r="J21" s="592">
        <v>0.11919846335226492</v>
      </c>
      <c r="K21" s="592">
        <v>1.6248689769748248E-2</v>
      </c>
      <c r="M21" s="593">
        <v>100</v>
      </c>
      <c r="N21" s="593">
        <v>99.548706337374099</v>
      </c>
      <c r="O21" s="593">
        <v>101.45022059150794</v>
      </c>
      <c r="P21" s="593">
        <v>114.47086563857</v>
      </c>
      <c r="Q21" s="593">
        <v>121.6909205961103</v>
      </c>
      <c r="R21" s="593">
        <v>131.11338229004696</v>
      </c>
      <c r="S21" s="593">
        <v>122.13564507027453</v>
      </c>
      <c r="T21" s="593">
        <v>136.69402628318889</v>
      </c>
      <c r="U21" s="593">
        <v>138.91512510964225</v>
      </c>
    </row>
    <row r="22" spans="1:21" x14ac:dyDescent="0.25">
      <c r="A22" s="227" t="s">
        <v>124</v>
      </c>
      <c r="B22" s="594">
        <v>-6.7729800732689638E-2</v>
      </c>
      <c r="C22" s="594">
        <v>0.10007571366128842</v>
      </c>
      <c r="D22" s="594">
        <v>-0.18025103424618061</v>
      </c>
      <c r="E22" s="594">
        <v>-6.438765528321766E-2</v>
      </c>
      <c r="F22" s="594">
        <v>-0.10725532287897244</v>
      </c>
      <c r="G22" s="594">
        <v>0.11400806122766483</v>
      </c>
      <c r="H22" s="594">
        <v>0.10828818281935426</v>
      </c>
      <c r="I22" s="594">
        <v>-2.8904124838332601E-3</v>
      </c>
      <c r="J22" s="594">
        <v>0.28709247166366358</v>
      </c>
      <c r="K22" s="594">
        <v>-8.0257784041739444E-2</v>
      </c>
      <c r="M22" s="457">
        <v>100</v>
      </c>
      <c r="N22" s="457">
        <v>81.974896575381933</v>
      </c>
      <c r="O22" s="457">
        <v>76.696725192808827</v>
      </c>
      <c r="P22" s="457">
        <v>68.470593168494304</v>
      </c>
      <c r="Q22" s="457">
        <v>76.27679274674253</v>
      </c>
      <c r="R22" s="457">
        <v>84.536668024575775</v>
      </c>
      <c r="S22" s="457">
        <v>84.29232218397587</v>
      </c>
      <c r="T22" s="457">
        <v>108.49201330204336</v>
      </c>
      <c r="U22" s="457">
        <v>99.784684728194435</v>
      </c>
    </row>
    <row r="23" spans="1:21" x14ac:dyDescent="0.25">
      <c r="A23" s="227" t="s">
        <v>166</v>
      </c>
      <c r="B23" s="594">
        <v>-4.5035316151661231E-2</v>
      </c>
      <c r="C23" s="594">
        <v>1.4077075886667512E-2</v>
      </c>
      <c r="D23" s="594">
        <v>4.6923249662351729E-3</v>
      </c>
      <c r="E23" s="594">
        <v>-3.7813076357452458E-3</v>
      </c>
      <c r="F23" s="594">
        <v>4.4791225047796646E-2</v>
      </c>
      <c r="G23" s="594">
        <v>0.14611198894835309</v>
      </c>
      <c r="H23" s="594">
        <v>5.9514099096878992E-2</v>
      </c>
      <c r="I23" s="594">
        <v>-3.4382665012996361E-2</v>
      </c>
      <c r="J23" s="594">
        <v>0.12514459298426428</v>
      </c>
      <c r="K23" s="594">
        <v>4.7766186466452254E-2</v>
      </c>
      <c r="M23" s="457">
        <v>100</v>
      </c>
      <c r="N23" s="457">
        <v>100.46923249662352</v>
      </c>
      <c r="O23" s="457">
        <v>100.08932742062657</v>
      </c>
      <c r="P23" s="457">
        <v>104.57245101000646</v>
      </c>
      <c r="Q23" s="457">
        <v>119.85173981628272</v>
      </c>
      <c r="R23" s="457">
        <v>126.98460813664232</v>
      </c>
      <c r="S23" s="457">
        <v>122.61853889327354</v>
      </c>
      <c r="T23" s="457">
        <v>137.96358603539744</v>
      </c>
      <c r="U23" s="457">
        <v>144.55358041154466</v>
      </c>
    </row>
    <row r="24" spans="1:21" x14ac:dyDescent="0.25">
      <c r="A24" s="229" t="s">
        <v>167</v>
      </c>
      <c r="B24" s="594">
        <v>-0.19023704581833623</v>
      </c>
      <c r="C24" s="594">
        <v>-0.17057194754434557</v>
      </c>
      <c r="D24" s="594">
        <v>3.4187163557796607E-2</v>
      </c>
      <c r="E24" s="594">
        <v>0.10422249229615899</v>
      </c>
      <c r="F24" s="594">
        <v>0.38699797977723027</v>
      </c>
      <c r="G24" s="594">
        <v>-9.5455859508584151E-2</v>
      </c>
      <c r="H24" s="594">
        <v>0.112594152864538</v>
      </c>
      <c r="I24" s="594">
        <v>-0.15569222550896067</v>
      </c>
      <c r="J24" s="594">
        <v>6.6047114074245128E-2</v>
      </c>
      <c r="K24" s="594">
        <v>-4.0391909124109282E-2</v>
      </c>
      <c r="M24" s="457">
        <v>100</v>
      </c>
      <c r="N24" s="457">
        <v>103.41871635577967</v>
      </c>
      <c r="O24" s="457">
        <v>114.19727272444857</v>
      </c>
      <c r="P24" s="457">
        <v>158.39138656487955</v>
      </c>
      <c r="Q24" s="457">
        <v>143.27200062157257</v>
      </c>
      <c r="R24" s="457">
        <v>159.4035901607661</v>
      </c>
      <c r="S24" s="457">
        <v>134.58569045451816</v>
      </c>
      <c r="T24" s="457">
        <v>143.47468690472877</v>
      </c>
      <c r="U24" s="457">
        <v>137.67947038966292</v>
      </c>
    </row>
    <row r="25" spans="1:21" x14ac:dyDescent="0.25">
      <c r="A25" s="213" t="s">
        <v>168</v>
      </c>
      <c r="B25" s="594">
        <v>6.507231308037964E-2</v>
      </c>
      <c r="C25" s="594">
        <v>-1.9040951748276136E-2</v>
      </c>
      <c r="D25" s="594">
        <v>1.6328979079651251E-2</v>
      </c>
      <c r="E25" s="594">
        <v>9.1271764001614741E-3</v>
      </c>
      <c r="F25" s="594">
        <v>7.5241757882166027E-2</v>
      </c>
      <c r="G25" s="594">
        <v>4.615813164236493E-2</v>
      </c>
      <c r="H25" s="594">
        <v>7.5927322798767127E-2</v>
      </c>
      <c r="I25" s="594">
        <v>-4.8229719738816068E-2</v>
      </c>
      <c r="J25" s="594">
        <v>6.0595305836248947E-2</v>
      </c>
      <c r="K25" s="594">
        <v>8.0678879174290952E-2</v>
      </c>
      <c r="M25" s="457">
        <v>100</v>
      </c>
      <c r="N25" s="457">
        <v>101.63289790796513</v>
      </c>
      <c r="O25" s="457">
        <v>102.56051929523073</v>
      </c>
      <c r="P25" s="457">
        <v>110.2773530563117</v>
      </c>
      <c r="Q25" s="457">
        <v>115.36754963585649</v>
      </c>
      <c r="R25" s="457">
        <v>124.12709881756096</v>
      </c>
      <c r="S25" s="457">
        <v>118.14048362959767</v>
      </c>
      <c r="T25" s="457">
        <v>125.2992423667755</v>
      </c>
      <c r="U25" s="457">
        <v>135.40824480231478</v>
      </c>
    </row>
    <row r="26" spans="1:21" x14ac:dyDescent="0.25">
      <c r="A26" s="228" t="s">
        <v>169</v>
      </c>
      <c r="B26" s="594">
        <v>6.3875274845159646E-2</v>
      </c>
      <c r="C26" s="594">
        <v>6.6491478647012769E-3</v>
      </c>
      <c r="D26" s="594">
        <v>5.2676390542318208E-2</v>
      </c>
      <c r="E26" s="594">
        <v>2.9356492558900937E-2</v>
      </c>
      <c r="F26" s="594">
        <v>4.8844143995276923E-2</v>
      </c>
      <c r="G26" s="594">
        <v>3.9966116202273971E-2</v>
      </c>
      <c r="H26" s="594">
        <v>4.4479772723343247E-2</v>
      </c>
      <c r="I26" s="594">
        <v>-7.3234295284139161E-3</v>
      </c>
      <c r="J26" s="594">
        <v>7.1230306569382451E-2</v>
      </c>
      <c r="K26" s="594">
        <v>6.4519021930099507E-2</v>
      </c>
      <c r="M26" s="457">
        <v>100</v>
      </c>
      <c r="N26" s="457">
        <v>105.26763905423182</v>
      </c>
      <c r="O26" s="457">
        <v>108.35792771682044</v>
      </c>
      <c r="P26" s="457">
        <v>113.65057794125063</v>
      </c>
      <c r="Q26" s="457">
        <v>118.19275014570626</v>
      </c>
      <c r="R26" s="457">
        <v>123.44993680973417</v>
      </c>
      <c r="S26" s="457">
        <v>122.54585989722094</v>
      </c>
      <c r="T26" s="457">
        <v>131.27483906650858</v>
      </c>
      <c r="U26" s="457">
        <v>139.74456328711094</v>
      </c>
    </row>
    <row r="27" spans="1:21" x14ac:dyDescent="0.25">
      <c r="A27" s="230" t="s">
        <v>170</v>
      </c>
    </row>
    <row r="28" spans="1:21" x14ac:dyDescent="0.25">
      <c r="A28" s="231" t="s">
        <v>171</v>
      </c>
      <c r="B28" s="594">
        <v>2.2593962838787673E-2</v>
      </c>
      <c r="C28" s="594">
        <v>3.755401738184827E-2</v>
      </c>
      <c r="D28" s="594">
        <v>6.0241157353539521E-2</v>
      </c>
      <c r="E28" s="594">
        <v>-1.5070101523639079E-2</v>
      </c>
      <c r="F28" s="594">
        <v>7.3667573733034564E-2</v>
      </c>
      <c r="G28" s="594">
        <v>3.9343983274882088E-3</v>
      </c>
      <c r="H28" s="594">
        <v>-3.9937715572126997E-3</v>
      </c>
      <c r="I28" s="594">
        <v>8.2552130163047188E-3</v>
      </c>
      <c r="J28" s="594">
        <v>4.1672709348365755E-2</v>
      </c>
      <c r="K28" s="594">
        <v>7.0933969246274042E-2</v>
      </c>
      <c r="M28" s="457">
        <v>100</v>
      </c>
      <c r="N28" s="457">
        <v>106.02411573535394</v>
      </c>
      <c r="O28" s="457">
        <v>104.4263215472681</v>
      </c>
      <c r="P28" s="457">
        <v>112.11915528952105</v>
      </c>
      <c r="Q28" s="457">
        <v>112.56027670657153</v>
      </c>
      <c r="R28" s="457">
        <v>112.11073667498883</v>
      </c>
      <c r="S28" s="457">
        <v>113.03623468765571</v>
      </c>
      <c r="T28" s="457">
        <v>117.74676084162805</v>
      </c>
      <c r="U28" s="457">
        <v>126.09900595401648</v>
      </c>
    </row>
    <row r="29" spans="1:21" x14ac:dyDescent="0.25">
      <c r="A29" s="227" t="s">
        <v>172</v>
      </c>
      <c r="B29" s="594">
        <v>-9.6793424169665299E-2</v>
      </c>
      <c r="C29" s="594">
        <v>-0.20019588990450332</v>
      </c>
      <c r="D29" s="594">
        <v>6.2701639817939636E-2</v>
      </c>
      <c r="E29" s="594">
        <v>-4.0991381101108004E-2</v>
      </c>
      <c r="F29" s="594">
        <v>4.5172089263428861E-2</v>
      </c>
      <c r="G29" s="594">
        <v>0.19272181852636106</v>
      </c>
      <c r="H29" s="594">
        <v>0.1038435397235804</v>
      </c>
      <c r="I29" s="594">
        <v>-0.14204899096885104</v>
      </c>
      <c r="J29" s="594">
        <v>-7.0874641594098398E-2</v>
      </c>
      <c r="K29" s="594">
        <v>0.17265496985271267</v>
      </c>
      <c r="M29" s="457">
        <v>100</v>
      </c>
      <c r="N29" s="457">
        <v>106.27016398179396</v>
      </c>
      <c r="O29" s="457">
        <v>101.914003190339</v>
      </c>
      <c r="P29" s="457">
        <v>106.51767163964637</v>
      </c>
      <c r="Q29" s="457">
        <v>127.0459510232328</v>
      </c>
      <c r="R29" s="457">
        <v>140.23885228503394</v>
      </c>
      <c r="S29" s="457">
        <v>120.31806482331513</v>
      </c>
      <c r="T29" s="457">
        <v>111.79056510166717</v>
      </c>
      <c r="U29" s="457">
        <v>131.09176174911323</v>
      </c>
    </row>
    <row r="30" spans="1:21" x14ac:dyDescent="0.25">
      <c r="A30" s="227" t="s">
        <v>173</v>
      </c>
    </row>
    <row r="31" spans="1:21" x14ac:dyDescent="0.25">
      <c r="A31" s="213" t="s">
        <v>174</v>
      </c>
      <c r="B31" s="594">
        <v>6.0984264349107642E-2</v>
      </c>
      <c r="C31" s="594">
        <v>-1.3791420440765423E-2</v>
      </c>
      <c r="D31" s="594">
        <v>2.0614164515829536E-2</v>
      </c>
      <c r="E31" s="594">
        <v>6.6741951595685745E-3</v>
      </c>
      <c r="F31" s="594">
        <v>7.5085623152203018E-2</v>
      </c>
      <c r="G31" s="594">
        <v>4.1975712932718512E-2</v>
      </c>
      <c r="H31" s="594">
        <v>6.8299861100126869E-2</v>
      </c>
      <c r="I31" s="594">
        <v>-4.3203747160662997E-2</v>
      </c>
      <c r="J31" s="594">
        <v>5.882103777405856E-2</v>
      </c>
      <c r="K31" s="594">
        <v>7.9779950857329807E-2</v>
      </c>
      <c r="M31" s="457">
        <v>100</v>
      </c>
      <c r="N31" s="457">
        <v>102.06141645158296</v>
      </c>
      <c r="O31" s="457">
        <v>102.74259426324282</v>
      </c>
      <c r="P31" s="457">
        <v>110.45708597777237</v>
      </c>
      <c r="Q31" s="457">
        <v>115.09360091015995</v>
      </c>
      <c r="R31" s="457">
        <v>122.9544778658373</v>
      </c>
      <c r="S31" s="457">
        <v>117.64238369185034</v>
      </c>
      <c r="T31" s="457">
        <v>124.56223078681896</v>
      </c>
      <c r="U31" s="457">
        <v>134.49979943767076</v>
      </c>
    </row>
    <row r="32" spans="1:21" x14ac:dyDescent="0.25">
      <c r="A32" s="228" t="s">
        <v>175</v>
      </c>
      <c r="B32" s="594">
        <v>3.8125825495521237E-2</v>
      </c>
      <c r="C32" s="594">
        <v>-2.2192420473653551E-2</v>
      </c>
      <c r="D32" s="594">
        <v>5.3819793189221921E-2</v>
      </c>
      <c r="E32" s="594">
        <v>2.1265534050220136E-2</v>
      </c>
      <c r="F32" s="594">
        <v>4.8447553834033874E-2</v>
      </c>
      <c r="G32" s="594">
        <v>5.6412535410435227E-2</v>
      </c>
      <c r="H32" s="594">
        <v>5.1695846992668715E-2</v>
      </c>
      <c r="I32" s="594">
        <v>-2.4512282868357826E-2</v>
      </c>
      <c r="J32" s="594">
        <v>5.5284489094765465E-2</v>
      </c>
      <c r="K32" s="594">
        <v>7.5202494470550718E-2</v>
      </c>
      <c r="M32" s="457">
        <v>100</v>
      </c>
      <c r="N32" s="457">
        <v>105.38197931892219</v>
      </c>
      <c r="O32" s="457">
        <v>107.62298338840833</v>
      </c>
      <c r="P32" s="457">
        <v>112.83705366989757</v>
      </c>
      <c r="Q32" s="457">
        <v>119.20247795565984</v>
      </c>
      <c r="R32" s="457">
        <v>125.36475101720261</v>
      </c>
      <c r="S32" s="457">
        <v>122.29177477854769</v>
      </c>
      <c r="T32" s="457">
        <v>129.05261306767181</v>
      </c>
      <c r="U32" s="457">
        <v>138.75769148830352</v>
      </c>
    </row>
    <row r="33" spans="1:21" x14ac:dyDescent="0.25">
      <c r="A33" s="232" t="s">
        <v>176</v>
      </c>
    </row>
    <row r="34" spans="1:21" s="264" customFormat="1" ht="17.25" x14ac:dyDescent="0.25">
      <c r="A34" s="233" t="s">
        <v>198</v>
      </c>
      <c r="B34" s="592">
        <v>6.4329392039165656E-2</v>
      </c>
      <c r="C34" s="592">
        <v>2.7502562166725975E-2</v>
      </c>
      <c r="D34" s="592">
        <v>4.7016608608903221E-2</v>
      </c>
      <c r="E34" s="592">
        <v>1.1529899760798878E-2</v>
      </c>
      <c r="F34" s="592">
        <v>9.4171456790801411E-3</v>
      </c>
      <c r="G34" s="592">
        <v>3.3191468921641043E-2</v>
      </c>
      <c r="H34" s="592">
        <v>3.8200091152781557E-2</v>
      </c>
      <c r="I34" s="592">
        <v>3.5875355981121126E-2</v>
      </c>
      <c r="J34" s="592">
        <v>-3.2484214443280202E-3</v>
      </c>
      <c r="K34" s="592">
        <v>3.0690957950114006E-2</v>
      </c>
      <c r="M34" s="593">
        <v>100</v>
      </c>
      <c r="N34" s="593">
        <v>104.70166086089033</v>
      </c>
      <c r="O34" s="593">
        <v>105.90886051540555</v>
      </c>
      <c r="P34" s="593">
        <v>106.9062196835845</v>
      </c>
      <c r="Q34" s="593">
        <v>110.45459415174233</v>
      </c>
      <c r="R34" s="593">
        <v>114.67396971658238</v>
      </c>
      <c r="S34" s="593">
        <v>118.78793920193307</v>
      </c>
      <c r="T34" s="593">
        <v>118.40206591290197</v>
      </c>
      <c r="U34" s="593">
        <v>122.03593873904147</v>
      </c>
    </row>
    <row r="35" spans="1:21" x14ac:dyDescent="0.25">
      <c r="A35" s="226" t="s">
        <v>177</v>
      </c>
    </row>
    <row r="36" spans="1:21" x14ac:dyDescent="0.25">
      <c r="A36" s="227" t="s">
        <v>178</v>
      </c>
      <c r="B36" s="603">
        <v>-0.54648746904391587</v>
      </c>
      <c r="C36" s="603">
        <v>-0.32524867007806824</v>
      </c>
      <c r="D36" s="603">
        <v>1.4012556297183287</v>
      </c>
      <c r="E36" s="603">
        <v>0.29717726036594949</v>
      </c>
      <c r="F36" s="603">
        <v>0.63952286112945178</v>
      </c>
      <c r="G36" s="603">
        <v>0.66653259803587384</v>
      </c>
      <c r="H36" s="603">
        <v>-0.65407655626322225</v>
      </c>
      <c r="I36" s="603">
        <v>0.23271661298522872</v>
      </c>
      <c r="J36" s="603">
        <v>1.4887825350670432</v>
      </c>
      <c r="K36" s="603">
        <v>-1.0999807113871301</v>
      </c>
    </row>
    <row r="37" spans="1:21" x14ac:dyDescent="0.25">
      <c r="A37" s="227" t="s">
        <v>179</v>
      </c>
      <c r="B37" s="603">
        <v>0.3157654164285234</v>
      </c>
      <c r="C37" s="603">
        <v>-0.63002714639204394</v>
      </c>
      <c r="D37" s="603">
        <v>1.4137672732302777</v>
      </c>
      <c r="E37" s="603">
        <v>0.86245673452078475</v>
      </c>
      <c r="F37" s="603">
        <v>0.21941241116196497</v>
      </c>
      <c r="G37" s="603">
        <v>1.0605637493954934</v>
      </c>
      <c r="H37" s="603">
        <v>-0.14686134853979932</v>
      </c>
      <c r="I37" s="603">
        <v>0.16633698658652524</v>
      </c>
      <c r="J37" s="603">
        <v>1.7351565018443649</v>
      </c>
      <c r="K37" s="603">
        <v>-1.0871492269711487</v>
      </c>
    </row>
    <row r="38" spans="1:21" x14ac:dyDescent="0.25">
      <c r="A38" s="227" t="s">
        <v>180</v>
      </c>
      <c r="B38" s="603">
        <v>-3.944977397388616</v>
      </c>
      <c r="C38" s="603">
        <v>2.0958979551685797</v>
      </c>
      <c r="D38" s="603">
        <v>-1.9537285359924494</v>
      </c>
      <c r="E38" s="603">
        <v>-2.680632850598097</v>
      </c>
      <c r="F38" s="603">
        <v>-3.8402806580507098</v>
      </c>
      <c r="G38" s="603">
        <v>-0.43135752934391203</v>
      </c>
      <c r="H38" s="603">
        <v>-0.15091101664947981</v>
      </c>
      <c r="I38" s="603">
        <v>4.5298705875698841</v>
      </c>
      <c r="J38" s="603">
        <v>-8.9027733909734064</v>
      </c>
      <c r="K38" s="603">
        <v>-5.0977794813053423</v>
      </c>
    </row>
    <row r="39" spans="1:21" x14ac:dyDescent="0.25">
      <c r="A39" s="604" t="s">
        <v>181</v>
      </c>
      <c r="B39" s="605">
        <v>1.3866708763314861E-3</v>
      </c>
      <c r="C39" s="605">
        <v>0.23023041438623526</v>
      </c>
      <c r="D39" s="605">
        <v>-0.59992673365204752</v>
      </c>
      <c r="E39" s="605">
        <v>-0.22452417168029637</v>
      </c>
      <c r="F39" s="605">
        <v>-0.37351117455985605</v>
      </c>
      <c r="G39" s="605">
        <v>-0.20698942077166738</v>
      </c>
      <c r="H39" s="605">
        <v>0.17657346748767644</v>
      </c>
      <c r="I39" s="605">
        <v>0.13982950387432336</v>
      </c>
      <c r="J39" s="605">
        <v>-0.78685492951922065</v>
      </c>
      <c r="K39" s="605">
        <v>4.8760259035897313E-2</v>
      </c>
    </row>
    <row r="40" spans="1:21" x14ac:dyDescent="0.25">
      <c r="A40" s="1707" t="s">
        <v>570</v>
      </c>
      <c r="B40" s="1707"/>
      <c r="C40" s="1707"/>
      <c r="D40" s="1707"/>
      <c r="E40" s="1707"/>
      <c r="F40" s="1707"/>
    </row>
    <row r="41" spans="1:21" x14ac:dyDescent="0.25">
      <c r="A41" s="622" t="s">
        <v>200</v>
      </c>
      <c r="B41" s="622"/>
      <c r="C41" s="622"/>
      <c r="D41" s="622"/>
      <c r="E41" s="622"/>
      <c r="F41" s="622"/>
    </row>
    <row r="42" spans="1:21" x14ac:dyDescent="0.25">
      <c r="A42" s="235" t="s">
        <v>571</v>
      </c>
      <c r="B42" s="235"/>
      <c r="C42" s="235"/>
      <c r="D42" s="235"/>
      <c r="E42" s="235"/>
      <c r="F42" s="235"/>
    </row>
    <row r="45" spans="1:21" ht="18.75" x14ac:dyDescent="0.25">
      <c r="A45" s="209" t="s">
        <v>640</v>
      </c>
    </row>
    <row r="46" spans="1:21" ht="15.75" thickBot="1" x14ac:dyDescent="0.3">
      <c r="A46" s="221" t="s">
        <v>143</v>
      </c>
    </row>
    <row r="47" spans="1:21" x14ac:dyDescent="0.25">
      <c r="A47" s="703" t="s">
        <v>231</v>
      </c>
      <c r="B47" s="726">
        <v>2012</v>
      </c>
      <c r="C47" s="726">
        <v>2013</v>
      </c>
      <c r="D47" s="726">
        <v>2014</v>
      </c>
      <c r="E47" s="726">
        <v>2015</v>
      </c>
      <c r="F47" s="726">
        <v>2016</v>
      </c>
      <c r="G47" s="726">
        <v>2017</v>
      </c>
      <c r="H47" s="726">
        <v>2018</v>
      </c>
      <c r="I47" s="727">
        <v>2019</v>
      </c>
      <c r="J47" s="727">
        <v>2020</v>
      </c>
      <c r="K47" s="1658">
        <v>2021</v>
      </c>
      <c r="L47" s="1688">
        <v>2022</v>
      </c>
    </row>
    <row r="48" spans="1:21" x14ac:dyDescent="0.25">
      <c r="A48" s="223" t="s">
        <v>148</v>
      </c>
      <c r="B48" s="705">
        <v>13.535370851</v>
      </c>
      <c r="C48" s="705">
        <v>14.904345924999999</v>
      </c>
      <c r="D48" s="705">
        <v>15.154505564000001</v>
      </c>
      <c r="E48" s="705">
        <v>15.803734819000001</v>
      </c>
      <c r="F48" s="705">
        <v>16.229454905000001</v>
      </c>
      <c r="G48" s="705">
        <v>16.705581808000002</v>
      </c>
      <c r="H48" s="705">
        <v>17.167231194999999</v>
      </c>
      <c r="I48" s="705">
        <v>17.993112874000001</v>
      </c>
      <c r="J48" s="705">
        <v>17.985284641</v>
      </c>
      <c r="K48" s="1659">
        <v>18.771943053000001</v>
      </c>
      <c r="L48" s="1659">
        <v>20.415200339999998</v>
      </c>
    </row>
    <row r="49" spans="1:12" x14ac:dyDescent="0.25">
      <c r="A49" s="204" t="s">
        <v>35</v>
      </c>
      <c r="B49" s="706">
        <v>7.1702918850000001</v>
      </c>
      <c r="C49" s="706">
        <v>7.7485499249999998</v>
      </c>
      <c r="D49" s="706">
        <v>7.8396727190000002</v>
      </c>
      <c r="E49" s="706">
        <v>7.9739645560000003</v>
      </c>
      <c r="F49" s="706">
        <v>8.1703840499999991</v>
      </c>
      <c r="G49" s="706">
        <v>8.5632803979999998</v>
      </c>
      <c r="H49" s="706">
        <v>9.2874167340000007</v>
      </c>
      <c r="I49" s="706">
        <v>9.8988214590000005</v>
      </c>
      <c r="J49" s="706">
        <v>9.7787289279999996</v>
      </c>
      <c r="K49" s="1660">
        <v>10.430805135</v>
      </c>
      <c r="L49" s="1660">
        <v>11.660150886</v>
      </c>
    </row>
    <row r="50" spans="1:12" x14ac:dyDescent="0.25">
      <c r="A50" s="204" t="s">
        <v>37</v>
      </c>
      <c r="B50" s="706">
        <v>2.460364813</v>
      </c>
      <c r="C50" s="706">
        <v>3.1102444079999998</v>
      </c>
      <c r="D50" s="706">
        <v>3.2172567000000001</v>
      </c>
      <c r="E50" s="706">
        <v>3.4326838099999999</v>
      </c>
      <c r="F50" s="706">
        <v>3.49989544</v>
      </c>
      <c r="G50" s="706">
        <v>3.6419383619999999</v>
      </c>
      <c r="H50" s="706">
        <v>3.7627162510000001</v>
      </c>
      <c r="I50" s="706">
        <v>3.8927742090000002</v>
      </c>
      <c r="J50" s="706">
        <v>4.0323327740000003</v>
      </c>
      <c r="K50" s="1660">
        <v>4.1700771989999996</v>
      </c>
      <c r="L50" s="1660">
        <v>4.4471121939999998</v>
      </c>
    </row>
    <row r="51" spans="1:12" x14ac:dyDescent="0.25">
      <c r="A51" s="204" t="s">
        <v>149</v>
      </c>
      <c r="B51" s="706">
        <v>0.79783729400000003</v>
      </c>
      <c r="C51" s="706">
        <v>0.84821494099999994</v>
      </c>
      <c r="D51" s="706">
        <v>0.86527841699999997</v>
      </c>
      <c r="E51" s="706">
        <v>0.87169911499999997</v>
      </c>
      <c r="F51" s="706">
        <v>0.84309511299999995</v>
      </c>
      <c r="G51" s="706">
        <v>0.78492928799999995</v>
      </c>
      <c r="H51" s="706">
        <v>0.77968543999999995</v>
      </c>
      <c r="I51" s="706">
        <v>0.72736509500000002</v>
      </c>
      <c r="J51" s="706">
        <v>0.72120709599999999</v>
      </c>
      <c r="K51" s="1660">
        <v>0.65894612200000002</v>
      </c>
      <c r="L51" s="1660">
        <v>0.63834523600000004</v>
      </c>
    </row>
    <row r="52" spans="1:12" x14ac:dyDescent="0.25">
      <c r="A52" s="204" t="s">
        <v>39</v>
      </c>
      <c r="B52" s="706">
        <v>1.330437353</v>
      </c>
      <c r="C52" s="706">
        <v>1.430621863</v>
      </c>
      <c r="D52" s="706">
        <v>1.493911475</v>
      </c>
      <c r="E52" s="706">
        <v>1.6939789119999999</v>
      </c>
      <c r="F52" s="706">
        <v>1.8284626770000001</v>
      </c>
      <c r="G52" s="706">
        <v>1.7758390959999999</v>
      </c>
      <c r="H52" s="706">
        <v>1.545092922</v>
      </c>
      <c r="I52" s="706">
        <v>1.569643992</v>
      </c>
      <c r="J52" s="706">
        <v>1.6674271629999999</v>
      </c>
      <c r="K52" s="1660">
        <v>1.7134607070000001</v>
      </c>
      <c r="L52" s="1660">
        <v>1.7787440240000001</v>
      </c>
    </row>
    <row r="53" spans="1:12" x14ac:dyDescent="0.25">
      <c r="A53" s="204" t="s">
        <v>150</v>
      </c>
      <c r="B53" s="706">
        <v>1.7764395049999999</v>
      </c>
      <c r="C53" s="706">
        <v>1.7667147860000001</v>
      </c>
      <c r="D53" s="706">
        <v>1.738386253</v>
      </c>
      <c r="E53" s="706">
        <v>1.8314084239999999</v>
      </c>
      <c r="F53" s="706">
        <v>1.8876176229999999</v>
      </c>
      <c r="G53" s="706">
        <v>1.939594662</v>
      </c>
      <c r="H53" s="706">
        <v>1.792319846</v>
      </c>
      <c r="I53" s="706">
        <v>1.904508117</v>
      </c>
      <c r="J53" s="706">
        <v>1.7855886780000001</v>
      </c>
      <c r="K53" s="1660">
        <v>1.798653888</v>
      </c>
      <c r="L53" s="1660">
        <v>1.8908479970000001</v>
      </c>
    </row>
    <row r="54" spans="1:12" x14ac:dyDescent="0.25">
      <c r="A54" s="224" t="s">
        <v>151</v>
      </c>
      <c r="B54" s="705">
        <v>16.971366658000001</v>
      </c>
      <c r="C54" s="705">
        <v>18.56067973</v>
      </c>
      <c r="D54" s="705">
        <v>18.796077146999998</v>
      </c>
      <c r="E54" s="705">
        <v>19.948004556000001</v>
      </c>
      <c r="F54" s="705">
        <v>20.562494115</v>
      </c>
      <c r="G54" s="705">
        <v>21.338640166000001</v>
      </c>
      <c r="H54" s="705">
        <v>22.116619332999999</v>
      </c>
      <c r="I54" s="705">
        <v>22.986907221999999</v>
      </c>
      <c r="J54" s="705">
        <v>23.045421444999999</v>
      </c>
      <c r="K54" s="1661">
        <v>24.521183451999999</v>
      </c>
      <c r="L54" s="1661">
        <v>26.289964980000001</v>
      </c>
    </row>
    <row r="55" spans="1:12" x14ac:dyDescent="0.25">
      <c r="A55" s="204" t="s">
        <v>60</v>
      </c>
      <c r="B55" s="706">
        <v>3.1746126210000001</v>
      </c>
      <c r="C55" s="706">
        <v>3.5606232539999998</v>
      </c>
      <c r="D55" s="706">
        <v>3.8007706319999999</v>
      </c>
      <c r="E55" s="706">
        <v>4.2242590739999999</v>
      </c>
      <c r="F55" s="706">
        <v>4.2026117459999996</v>
      </c>
      <c r="G55" s="706">
        <v>4.4832923649999996</v>
      </c>
      <c r="H55" s="706">
        <v>4.7744310429999999</v>
      </c>
      <c r="I55" s="706">
        <v>5.166060978</v>
      </c>
      <c r="J55" s="706">
        <v>5.1684442900000001</v>
      </c>
      <c r="K55" s="1660">
        <v>5.5625774520000002</v>
      </c>
      <c r="L55" s="1660">
        <v>6.6035362790000001</v>
      </c>
    </row>
    <row r="56" spans="1:12" x14ac:dyDescent="0.25">
      <c r="A56" s="204" t="s">
        <v>154</v>
      </c>
      <c r="B56" s="706">
        <v>2.3448101999999998E-2</v>
      </c>
      <c r="C56" s="706">
        <v>2.3254579000000001E-2</v>
      </c>
      <c r="D56" s="706">
        <v>1.6037210999999999E-2</v>
      </c>
      <c r="E56" s="706">
        <v>1.4633105E-2</v>
      </c>
      <c r="F56" s="706">
        <v>1.4060075E-2</v>
      </c>
      <c r="G56" s="706">
        <v>1.3200842000000001E-2</v>
      </c>
      <c r="H56" s="706">
        <v>7.4602806999999993E-2</v>
      </c>
      <c r="I56" s="706">
        <v>0.11234014</v>
      </c>
      <c r="J56" s="706">
        <v>4.1910456999999998E-2</v>
      </c>
      <c r="K56" s="1660">
        <v>4.7566044000000002E-2</v>
      </c>
      <c r="L56" s="1660">
        <v>5.4299255999999997E-2</v>
      </c>
    </row>
    <row r="57" spans="1:12" x14ac:dyDescent="0.25">
      <c r="A57" s="204" t="s">
        <v>158</v>
      </c>
      <c r="B57" s="706">
        <v>2.8858211279999999</v>
      </c>
      <c r="C57" s="706">
        <v>3.6799586880000001</v>
      </c>
      <c r="D57" s="706">
        <v>3.6389740229999998</v>
      </c>
      <c r="E57" s="706">
        <v>3.9137824879999998</v>
      </c>
      <c r="F57" s="706">
        <v>4.6241384759999997</v>
      </c>
      <c r="G57" s="706">
        <v>4.4269404200000002</v>
      </c>
      <c r="H57" s="706">
        <v>4.2585569420000002</v>
      </c>
      <c r="I57" s="706">
        <v>4.4164529779999997</v>
      </c>
      <c r="J57" s="706">
        <v>4.5941088529999998</v>
      </c>
      <c r="K57" s="1660">
        <v>4.6857142749999996</v>
      </c>
      <c r="L57" s="1660">
        <v>4.5658354680000004</v>
      </c>
    </row>
    <row r="58" spans="1:12" x14ac:dyDescent="0.25">
      <c r="A58" s="204" t="s">
        <v>94</v>
      </c>
      <c r="B58" s="706">
        <v>8.8923223100000008</v>
      </c>
      <c r="C58" s="706">
        <v>9.1491261080000008</v>
      </c>
      <c r="D58" s="706">
        <v>9.2312509550000001</v>
      </c>
      <c r="E58" s="706">
        <v>9.562947952</v>
      </c>
      <c r="F58" s="706">
        <v>9.6804602860000006</v>
      </c>
      <c r="G58" s="706">
        <v>10.302459881000001</v>
      </c>
      <c r="H58" s="706">
        <v>10.865945443999999</v>
      </c>
      <c r="I58" s="706">
        <v>11.091420717</v>
      </c>
      <c r="J58" s="706">
        <v>10.718973488</v>
      </c>
      <c r="K58" s="1660">
        <v>11.579393657000001</v>
      </c>
      <c r="L58" s="1660">
        <v>12.436086674</v>
      </c>
    </row>
    <row r="59" spans="1:12" x14ac:dyDescent="0.25">
      <c r="A59" s="225" t="s">
        <v>159</v>
      </c>
      <c r="B59" s="706">
        <v>1.9951624939999999</v>
      </c>
      <c r="C59" s="706">
        <v>2.1477170999999999</v>
      </c>
      <c r="D59" s="706">
        <v>2.1090443240000001</v>
      </c>
      <c r="E59" s="706">
        <v>2.2323819349999998</v>
      </c>
      <c r="F59" s="706">
        <v>2.041223531</v>
      </c>
      <c r="G59" s="706">
        <v>2.1127466560000001</v>
      </c>
      <c r="H59" s="706">
        <v>2.1430830959999998</v>
      </c>
      <c r="I59" s="706">
        <v>2.2006324070000001</v>
      </c>
      <c r="J59" s="706">
        <v>2.5219843559999999</v>
      </c>
      <c r="K59" s="1662">
        <v>2.6459320210000001</v>
      </c>
      <c r="L59" s="1662">
        <v>2.630207301</v>
      </c>
    </row>
    <row r="60" spans="1:12" x14ac:dyDescent="0.25">
      <c r="A60" s="226" t="s">
        <v>160</v>
      </c>
      <c r="B60" s="740">
        <v>3.4359958060000002</v>
      </c>
      <c r="C60" s="740">
        <v>3.656333805</v>
      </c>
      <c r="D60" s="740">
        <v>3.6415715820000001</v>
      </c>
      <c r="E60" s="740">
        <v>4.144269736</v>
      </c>
      <c r="F60" s="740">
        <v>4.3330392099999999</v>
      </c>
      <c r="G60" s="740">
        <v>4.6330583570000003</v>
      </c>
      <c r="H60" s="740">
        <v>4.9493881379999998</v>
      </c>
      <c r="I60" s="740">
        <v>4.9937943479999998</v>
      </c>
      <c r="J60" s="740">
        <v>5.0601368039999999</v>
      </c>
      <c r="K60" s="1659">
        <v>5.7492403980000004</v>
      </c>
      <c r="L60" s="1659">
        <v>5.8747646400000004</v>
      </c>
    </row>
    <row r="61" spans="1:12" x14ac:dyDescent="0.25">
      <c r="A61" s="213" t="s">
        <v>162</v>
      </c>
      <c r="B61" s="705">
        <v>7.616703877</v>
      </c>
      <c r="C61" s="705">
        <v>7.6241432319999998</v>
      </c>
      <c r="D61" s="705">
        <v>6.9450197180000002</v>
      </c>
      <c r="E61" s="705">
        <v>6.6566531490000003</v>
      </c>
      <c r="F61" s="705">
        <v>6.435932985</v>
      </c>
      <c r="G61" s="705">
        <v>7.665189711</v>
      </c>
      <c r="H61" s="705">
        <v>8.3284496029999993</v>
      </c>
      <c r="I61" s="705">
        <v>9.4383867109999997</v>
      </c>
      <c r="J61" s="705">
        <v>8.1232014069999998</v>
      </c>
      <c r="K61" s="1659">
        <v>8.9185946919999992</v>
      </c>
      <c r="L61" s="1659">
        <v>9.5093789540000007</v>
      </c>
    </row>
    <row r="62" spans="1:12" x14ac:dyDescent="0.25">
      <c r="A62" s="227" t="s">
        <v>109</v>
      </c>
      <c r="B62" s="706">
        <v>7.2446653019999996</v>
      </c>
      <c r="C62" s="706">
        <v>7.2201401860000001</v>
      </c>
      <c r="D62" s="706">
        <v>6.5592862920000004</v>
      </c>
      <c r="E62" s="706">
        <v>6.2905943600000001</v>
      </c>
      <c r="F62" s="706">
        <v>6.0129615420000002</v>
      </c>
      <c r="G62" s="706">
        <v>6.752375324</v>
      </c>
      <c r="H62" s="706">
        <v>7.458322151</v>
      </c>
      <c r="I62" s="706">
        <v>8.4159691470000002</v>
      </c>
      <c r="J62" s="706">
        <v>7.1204099100000002</v>
      </c>
      <c r="K62" s="1660">
        <v>7.9380267570000003</v>
      </c>
      <c r="L62" s="1660">
        <v>8.5191692230000005</v>
      </c>
    </row>
    <row r="63" spans="1:12" x14ac:dyDescent="0.25">
      <c r="A63" s="227" t="s">
        <v>163</v>
      </c>
      <c r="B63" s="706">
        <v>2.3433140000000002E-2</v>
      </c>
      <c r="C63" s="706">
        <v>4.2563120000000003E-2</v>
      </c>
      <c r="D63" s="706">
        <v>5.5134369000000003E-2</v>
      </c>
      <c r="E63" s="706">
        <v>6.2927570000000002E-2</v>
      </c>
      <c r="F63" s="706">
        <v>7.7255182000000006E-2</v>
      </c>
      <c r="G63" s="706">
        <v>0.181581451</v>
      </c>
      <c r="H63" s="706">
        <v>0.20099088700000001</v>
      </c>
      <c r="I63" s="706">
        <v>0.201266841</v>
      </c>
      <c r="J63" s="706">
        <v>0.32108679000000001</v>
      </c>
      <c r="K63" s="1660">
        <v>0.34316819799999998</v>
      </c>
      <c r="L63" s="1660">
        <v>0.39603301899999999</v>
      </c>
    </row>
    <row r="64" spans="1:12" x14ac:dyDescent="0.25">
      <c r="A64" s="227" t="s">
        <v>164</v>
      </c>
      <c r="B64" s="706">
        <v>0.34860543300000002</v>
      </c>
      <c r="C64" s="706">
        <v>0.361439925</v>
      </c>
      <c r="D64" s="706">
        <v>0.330599056</v>
      </c>
      <c r="E64" s="706">
        <v>0.30313121900000001</v>
      </c>
      <c r="F64" s="706">
        <v>0.34571626</v>
      </c>
      <c r="G64" s="706">
        <v>0.731232934</v>
      </c>
      <c r="H64" s="706">
        <v>0.66913656499999996</v>
      </c>
      <c r="I64" s="706">
        <v>0.82115072200000006</v>
      </c>
      <c r="J64" s="706">
        <v>0.68170470599999999</v>
      </c>
      <c r="K64" s="1660">
        <v>0.63739973599999999</v>
      </c>
      <c r="L64" s="1660">
        <v>0.59417671000000005</v>
      </c>
    </row>
    <row r="65" spans="1:12" x14ac:dyDescent="0.25">
      <c r="A65" s="228" t="s">
        <v>165</v>
      </c>
      <c r="B65" s="705">
        <v>3.2215526219999999</v>
      </c>
      <c r="C65" s="705">
        <v>2.922067819</v>
      </c>
      <c r="D65" s="705">
        <v>2.8295123680000001</v>
      </c>
      <c r="E65" s="705">
        <v>2.8167429579999999</v>
      </c>
      <c r="F65" s="705">
        <v>2.8705465389999998</v>
      </c>
      <c r="G65" s="705">
        <v>3.2389673010000002</v>
      </c>
      <c r="H65" s="705">
        <v>3.4432596489999998</v>
      </c>
      <c r="I65" s="705">
        <v>3.7098693680000001</v>
      </c>
      <c r="J65" s="705">
        <v>3.4558431829999998</v>
      </c>
      <c r="K65" s="1661">
        <v>3.8677743800000002</v>
      </c>
      <c r="L65" s="1661">
        <v>3.9306206459999999</v>
      </c>
    </row>
    <row r="66" spans="1:12" x14ac:dyDescent="0.25">
      <c r="A66" s="227" t="s">
        <v>124</v>
      </c>
      <c r="B66" s="706">
        <v>0.24439407499999999</v>
      </c>
      <c r="C66" s="706">
        <v>0.22784131299999999</v>
      </c>
      <c r="D66" s="706">
        <v>0.25064269500000003</v>
      </c>
      <c r="E66" s="706">
        <v>0.20546408999999999</v>
      </c>
      <c r="F66" s="706">
        <v>0.19223473899999999</v>
      </c>
      <c r="G66" s="706">
        <v>0.17161654000000001</v>
      </c>
      <c r="H66" s="706">
        <v>0.19118220899999999</v>
      </c>
      <c r="I66" s="706">
        <v>0.211884983</v>
      </c>
      <c r="J66" s="706">
        <v>0.211272548</v>
      </c>
      <c r="K66" s="1660">
        <v>0.27192730599999998</v>
      </c>
      <c r="L66" s="1660">
        <v>0.25010302299999998</v>
      </c>
    </row>
    <row r="67" spans="1:12" x14ac:dyDescent="0.25">
      <c r="A67" s="227" t="s">
        <v>166</v>
      </c>
      <c r="B67" s="706">
        <v>1.952000197</v>
      </c>
      <c r="C67" s="706">
        <v>1.8640912510000001</v>
      </c>
      <c r="D67" s="706">
        <v>1.890332205</v>
      </c>
      <c r="E67" s="706">
        <v>1.8992022580000001</v>
      </c>
      <c r="F67" s="706">
        <v>1.8920207899999999</v>
      </c>
      <c r="G67" s="706">
        <v>1.976766719</v>
      </c>
      <c r="H67" s="706">
        <v>2.2655960359999998</v>
      </c>
      <c r="I67" s="706">
        <v>2.4004309429999999</v>
      </c>
      <c r="J67" s="706">
        <v>2.3178977299999999</v>
      </c>
      <c r="K67" s="1660">
        <v>2.607970098</v>
      </c>
      <c r="L67" s="1660">
        <v>2.7325428839999999</v>
      </c>
    </row>
    <row r="68" spans="1:12" x14ac:dyDescent="0.25">
      <c r="A68" s="229" t="s">
        <v>167</v>
      </c>
      <c r="B68" s="706">
        <v>1.0251583500000001</v>
      </c>
      <c r="C68" s="706">
        <v>0.83013525399999999</v>
      </c>
      <c r="D68" s="706">
        <v>0.68853746699999996</v>
      </c>
      <c r="E68" s="706">
        <v>0.71207661</v>
      </c>
      <c r="F68" s="706">
        <v>0.78629100900000004</v>
      </c>
      <c r="G68" s="706">
        <v>1.0905840410000001</v>
      </c>
      <c r="H68" s="706">
        <v>0.98648140399999995</v>
      </c>
      <c r="I68" s="706">
        <v>1.0975534419999999</v>
      </c>
      <c r="J68" s="706">
        <v>0.92667290400000002</v>
      </c>
      <c r="K68" s="1662">
        <v>0.98787697500000005</v>
      </c>
      <c r="L68" s="1662">
        <v>0.94797473799999998</v>
      </c>
    </row>
    <row r="69" spans="1:12" x14ac:dyDescent="0.25">
      <c r="A69" s="213" t="s">
        <v>168</v>
      </c>
      <c r="B69" s="710">
        <v>21.152074727999999</v>
      </c>
      <c r="C69" s="710">
        <v>22.528489156999999</v>
      </c>
      <c r="D69" s="710">
        <v>22.099525281999998</v>
      </c>
      <c r="E69" s="710">
        <v>22.460387967999999</v>
      </c>
      <c r="F69" s="710">
        <v>22.665387891000002</v>
      </c>
      <c r="G69" s="710">
        <v>24.370771519000002</v>
      </c>
      <c r="H69" s="710">
        <v>25.495680798999999</v>
      </c>
      <c r="I69" s="710">
        <v>27.431499585000001</v>
      </c>
      <c r="J69" s="710">
        <v>26.108486048</v>
      </c>
      <c r="K69" s="1659">
        <v>27.690537745</v>
      </c>
      <c r="L69" s="1659">
        <v>29.924579294000001</v>
      </c>
    </row>
    <row r="70" spans="1:12" x14ac:dyDescent="0.25">
      <c r="A70" s="228" t="s">
        <v>169</v>
      </c>
      <c r="B70" s="711">
        <v>20.192919281000002</v>
      </c>
      <c r="C70" s="711">
        <v>21.482747549999999</v>
      </c>
      <c r="D70" s="711">
        <v>21.625589515000001</v>
      </c>
      <c r="E70" s="711">
        <v>22.764747514</v>
      </c>
      <c r="F70" s="711">
        <v>23.433040654999999</v>
      </c>
      <c r="G70" s="711">
        <v>24.577607467</v>
      </c>
      <c r="H70" s="711">
        <v>25.559878983000001</v>
      </c>
      <c r="I70" s="711">
        <v>26.696776590999999</v>
      </c>
      <c r="J70" s="711">
        <v>26.501264629000001</v>
      </c>
      <c r="K70" s="1661">
        <v>28.388957832999999</v>
      </c>
      <c r="L70" s="1661">
        <v>30.220585625999998</v>
      </c>
    </row>
    <row r="71" spans="1:12" x14ac:dyDescent="0.25">
      <c r="A71" s="230" t="s">
        <v>170</v>
      </c>
      <c r="B71" s="712">
        <v>-0.95915544699999999</v>
      </c>
      <c r="C71" s="712">
        <v>-1.0457416070000001</v>
      </c>
      <c r="D71" s="712">
        <v>-0.47393576700000001</v>
      </c>
      <c r="E71" s="712">
        <v>0.30435954599999998</v>
      </c>
      <c r="F71" s="712">
        <v>0.76765276299999996</v>
      </c>
      <c r="G71" s="712">
        <v>0.20683594699999999</v>
      </c>
      <c r="H71" s="712">
        <v>6.4198184000000005E-2</v>
      </c>
      <c r="I71" s="712">
        <v>-0.73472299299999999</v>
      </c>
      <c r="J71" s="712">
        <v>0.39277857999999999</v>
      </c>
      <c r="K71" s="1664">
        <v>0.69842008700000002</v>
      </c>
      <c r="L71" s="1664">
        <v>0.29600633199999998</v>
      </c>
    </row>
    <row r="72" spans="1:12" x14ac:dyDescent="0.25">
      <c r="A72" s="231" t="s">
        <v>171</v>
      </c>
      <c r="B72" s="706">
        <v>2.2524103169999998</v>
      </c>
      <c r="C72" s="706">
        <v>2.3033011920000002</v>
      </c>
      <c r="D72" s="706">
        <v>2.3897994050000002</v>
      </c>
      <c r="E72" s="706">
        <v>2.533763687</v>
      </c>
      <c r="F72" s="706">
        <v>2.4955796110000001</v>
      </c>
      <c r="G72" s="706">
        <v>2.6794229060000001</v>
      </c>
      <c r="H72" s="706">
        <v>2.6899648229999999</v>
      </c>
      <c r="I72" s="706">
        <v>2.679221718</v>
      </c>
      <c r="J72" s="706">
        <v>2.701339264</v>
      </c>
      <c r="K72" s="1665">
        <v>2.8139113899999999</v>
      </c>
      <c r="L72" s="1665">
        <v>3.013513294</v>
      </c>
    </row>
    <row r="73" spans="1:12" x14ac:dyDescent="0.25">
      <c r="A73" s="227" t="s">
        <v>172</v>
      </c>
      <c r="B73" s="706">
        <v>3.8538351980000001</v>
      </c>
      <c r="C73" s="706">
        <v>3.4808092930000001</v>
      </c>
      <c r="D73" s="706">
        <v>2.7839655790000002</v>
      </c>
      <c r="E73" s="706">
        <v>2.9585247859999999</v>
      </c>
      <c r="F73" s="706">
        <v>2.8372507690000002</v>
      </c>
      <c r="G73" s="706">
        <v>2.9654153139999999</v>
      </c>
      <c r="H73" s="706">
        <v>3.5369155459999999</v>
      </c>
      <c r="I73" s="706">
        <v>3.9042013760000001</v>
      </c>
      <c r="J73" s="706">
        <v>3.3496135100000002</v>
      </c>
      <c r="K73" s="1660">
        <v>3.1122108530000001</v>
      </c>
      <c r="L73" s="1660">
        <v>3.6495495240000002</v>
      </c>
    </row>
    <row r="74" spans="1:12" x14ac:dyDescent="0.25">
      <c r="A74" s="227" t="s">
        <v>173</v>
      </c>
      <c r="B74" s="706">
        <v>1.6014248799999999</v>
      </c>
      <c r="C74" s="706">
        <v>1.1775081009999999</v>
      </c>
      <c r="D74" s="706">
        <v>0.39416617300000001</v>
      </c>
      <c r="E74" s="706">
        <v>0.424761098</v>
      </c>
      <c r="F74" s="706">
        <v>0.341671157</v>
      </c>
      <c r="G74" s="706">
        <v>0.285992407</v>
      </c>
      <c r="H74" s="706">
        <v>0.84695072299999996</v>
      </c>
      <c r="I74" s="706">
        <v>1.2249796580000001</v>
      </c>
      <c r="J74" s="706">
        <v>0.64827424600000005</v>
      </c>
      <c r="K74" s="1666">
        <v>0.29829946299999999</v>
      </c>
      <c r="L74" s="1666">
        <v>0.63603622900000001</v>
      </c>
    </row>
    <row r="75" spans="1:12" x14ac:dyDescent="0.25">
      <c r="A75" s="213" t="s">
        <v>174</v>
      </c>
      <c r="B75" s="710">
        <v>23.404485046000001</v>
      </c>
      <c r="C75" s="710">
        <v>24.831790348999998</v>
      </c>
      <c r="D75" s="710">
        <v>24.489324688</v>
      </c>
      <c r="E75" s="710">
        <v>24.994151656</v>
      </c>
      <c r="F75" s="710">
        <v>25.160967501999998</v>
      </c>
      <c r="G75" s="710">
        <v>27.050194426000001</v>
      </c>
      <c r="H75" s="710">
        <v>28.185645621999999</v>
      </c>
      <c r="I75" s="710">
        <v>30.110721302999998</v>
      </c>
      <c r="J75" s="710">
        <v>28.809825313000001</v>
      </c>
      <c r="K75" s="1659">
        <v>30.504449136000002</v>
      </c>
      <c r="L75" s="1659">
        <v>32.938092589</v>
      </c>
    </row>
    <row r="76" spans="1:12" x14ac:dyDescent="0.25">
      <c r="A76" s="228" t="s">
        <v>175</v>
      </c>
      <c r="B76" s="711">
        <v>24.046754479000001</v>
      </c>
      <c r="C76" s="711">
        <v>24.963556843999999</v>
      </c>
      <c r="D76" s="711">
        <v>24.409555094000002</v>
      </c>
      <c r="E76" s="711">
        <v>25.723272301000002</v>
      </c>
      <c r="F76" s="711">
        <v>26.270291424</v>
      </c>
      <c r="G76" s="711">
        <v>27.543022782000001</v>
      </c>
      <c r="H76" s="711">
        <v>29.09679453</v>
      </c>
      <c r="I76" s="711">
        <v>30.600977967999999</v>
      </c>
      <c r="J76" s="711">
        <v>29.850878139999999</v>
      </c>
      <c r="K76" s="1661">
        <v>31.501168687</v>
      </c>
      <c r="L76" s="1661">
        <v>33.870135150999999</v>
      </c>
    </row>
    <row r="77" spans="1:12" x14ac:dyDescent="0.25">
      <c r="A77" s="232" t="s">
        <v>176</v>
      </c>
      <c r="B77" s="708">
        <v>0.64226943199999997</v>
      </c>
      <c r="C77" s="708">
        <v>0.13176649400000001</v>
      </c>
      <c r="D77" s="708">
        <v>-7.9769593E-2</v>
      </c>
      <c r="E77" s="708">
        <v>0.72912064399999998</v>
      </c>
      <c r="F77" s="708">
        <v>1.1093239210000001</v>
      </c>
      <c r="G77" s="708">
        <v>0.492828355</v>
      </c>
      <c r="H77" s="708">
        <v>0.91114890699999995</v>
      </c>
      <c r="I77" s="708">
        <v>0.49025666499999998</v>
      </c>
      <c r="J77" s="708">
        <v>1.041052826</v>
      </c>
      <c r="K77" s="1667">
        <v>0.99671955000000001</v>
      </c>
      <c r="L77" s="1667">
        <v>0.93204256200000002</v>
      </c>
    </row>
    <row r="78" spans="1:12" x14ac:dyDescent="0.25">
      <c r="A78" s="233" t="s">
        <v>623</v>
      </c>
      <c r="B78" s="705">
        <v>24.975477042000001</v>
      </c>
      <c r="C78" s="705">
        <v>26.582134296</v>
      </c>
      <c r="D78" s="705">
        <v>27.313211097</v>
      </c>
      <c r="E78" s="705">
        <v>28.597385653</v>
      </c>
      <c r="F78" s="705">
        <v>28.927110642999999</v>
      </c>
      <c r="G78" s="705">
        <v>29.199521458</v>
      </c>
      <c r="H78" s="705">
        <v>30.168696467</v>
      </c>
      <c r="I78" s="705">
        <v>31.321143421999999</v>
      </c>
      <c r="J78" s="705">
        <v>32.444800592</v>
      </c>
      <c r="K78" s="1668">
        <v>32.339406206</v>
      </c>
      <c r="L78" s="1668">
        <v>33.331933562000003</v>
      </c>
    </row>
    <row r="79" spans="1:12" x14ac:dyDescent="0.25">
      <c r="A79" s="226" t="s">
        <v>177</v>
      </c>
      <c r="B79" s="741"/>
      <c r="C79" s="713"/>
      <c r="D79" s="713"/>
      <c r="E79" s="713"/>
      <c r="F79" s="713"/>
      <c r="G79" s="713"/>
      <c r="H79" s="713"/>
      <c r="I79" s="713"/>
      <c r="J79" s="713"/>
      <c r="K79" s="741"/>
      <c r="L79" s="741"/>
    </row>
    <row r="80" spans="1:12" x14ac:dyDescent="0.25">
      <c r="A80" s="227" t="s">
        <v>178</v>
      </c>
      <c r="B80" s="151">
        <v>0.20245840392472653</v>
      </c>
      <c r="C80" s="151">
        <v>0.19699352923428737</v>
      </c>
      <c r="D80" s="151">
        <v>0.19374104253350669</v>
      </c>
      <c r="E80" s="151">
        <v>0.20775359883068997</v>
      </c>
      <c r="F80" s="151">
        <v>0.21072537143434947</v>
      </c>
      <c r="G80" s="151">
        <v>0.21712060004564399</v>
      </c>
      <c r="H80" s="151">
        <v>0.22378592602600272</v>
      </c>
      <c r="I80" s="151">
        <v>0.2172451604633705</v>
      </c>
      <c r="J80" s="151">
        <v>0.21957232659322279</v>
      </c>
      <c r="K80" s="151">
        <v>0.23446015194389322</v>
      </c>
      <c r="L80" s="151">
        <v>0.22346034483002192</v>
      </c>
    </row>
    <row r="81" spans="1:12" x14ac:dyDescent="0.25">
      <c r="A81" s="227" t="s">
        <v>179</v>
      </c>
      <c r="B81" s="151">
        <v>6.9740140134329068E-2</v>
      </c>
      <c r="C81" s="151">
        <v>7.2897794298614302E-2</v>
      </c>
      <c r="D81" s="151">
        <v>6.6597522834693862E-2</v>
      </c>
      <c r="E81" s="151">
        <v>8.073519556699664E-2</v>
      </c>
      <c r="F81" s="151">
        <v>8.9359762912204488E-2</v>
      </c>
      <c r="G81" s="151">
        <v>9.1553887023824138E-2</v>
      </c>
      <c r="H81" s="151">
        <v>0.10215952451777907</v>
      </c>
      <c r="I81" s="151">
        <v>0.10069091103238108</v>
      </c>
      <c r="J81" s="151">
        <v>0.10235428089824633</v>
      </c>
      <c r="K81" s="151">
        <v>0.11970584591668998</v>
      </c>
      <c r="L81" s="151">
        <v>0.10883435364697849</v>
      </c>
    </row>
    <row r="82" spans="1:12" x14ac:dyDescent="0.25">
      <c r="A82" s="227" t="s">
        <v>180</v>
      </c>
      <c r="B82" s="151">
        <v>1.4716243862557177</v>
      </c>
      <c r="C82" s="151">
        <v>1.4321746122818315</v>
      </c>
      <c r="D82" s="151">
        <v>1.4531335918335173</v>
      </c>
      <c r="E82" s="151">
        <v>1.4335963064735928</v>
      </c>
      <c r="F82" s="151">
        <v>1.4067899779676118</v>
      </c>
      <c r="G82" s="151">
        <v>1.3683871713871048</v>
      </c>
      <c r="H82" s="151">
        <v>1.3640735960936656</v>
      </c>
      <c r="I82" s="151">
        <v>1.3625644859271708</v>
      </c>
      <c r="J82" s="151">
        <v>1.4078631918028697</v>
      </c>
      <c r="K82" s="151">
        <v>1.3188354578931356</v>
      </c>
      <c r="L82" s="151">
        <v>1.2678576630800822</v>
      </c>
    </row>
    <row r="83" spans="1:12" x14ac:dyDescent="0.25">
      <c r="A83" s="604" t="s">
        <v>181</v>
      </c>
      <c r="B83" s="153">
        <v>7.2687740184046081</v>
      </c>
      <c r="C83" s="153">
        <v>7.2701606892809396</v>
      </c>
      <c r="D83" s="153">
        <v>7.5003911036671749</v>
      </c>
      <c r="E83" s="153">
        <v>6.9004643700151274</v>
      </c>
      <c r="F83" s="153">
        <v>6.675940198334831</v>
      </c>
      <c r="G83" s="153">
        <v>6.3024290237749749</v>
      </c>
      <c r="H83" s="153">
        <v>6.0954396030033076</v>
      </c>
      <c r="I83" s="153">
        <v>6.272013070490984</v>
      </c>
      <c r="J83" s="153">
        <v>6.4118425743653074</v>
      </c>
      <c r="K83" s="153">
        <v>5.6249876448460867</v>
      </c>
      <c r="L83" s="153">
        <v>5.673747903881984</v>
      </c>
    </row>
    <row r="84" spans="1:12" x14ac:dyDescent="0.25">
      <c r="A84" s="1707" t="s">
        <v>570</v>
      </c>
      <c r="B84" s="1707"/>
      <c r="C84" s="1707"/>
      <c r="D84" s="1707"/>
      <c r="E84" s="1707"/>
      <c r="F84" s="1707"/>
    </row>
    <row r="85" spans="1:12" x14ac:dyDescent="0.25">
      <c r="A85" s="622" t="s">
        <v>200</v>
      </c>
    </row>
    <row r="86" spans="1:12" x14ac:dyDescent="0.25">
      <c r="A86" s="235" t="s">
        <v>571</v>
      </c>
    </row>
  </sheetData>
  <mergeCells count="2">
    <mergeCell ref="A40:F40"/>
    <mergeCell ref="A84:F8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workbookViewId="0">
      <pane xSplit="1" ySplit="5" topLeftCell="B6" activePane="bottomRight" state="frozen"/>
      <selection pane="topRight" activeCell="B1" sqref="B1"/>
      <selection pane="bottomLeft" activeCell="A6" sqref="A6"/>
      <selection pane="bottomRight" activeCell="H6" sqref="H6:H41"/>
    </sheetView>
  </sheetViews>
  <sheetFormatPr baseColWidth="10" defaultColWidth="11.42578125" defaultRowHeight="12.75" x14ac:dyDescent="0.2"/>
  <cols>
    <col min="1" max="1" width="52.42578125" style="219" customWidth="1"/>
    <col min="2" max="8" width="9.7109375" style="66" customWidth="1"/>
    <col min="9" max="16384" width="11.42578125" style="66"/>
  </cols>
  <sheetData>
    <row r="1" spans="1:10" ht="18" x14ac:dyDescent="0.2">
      <c r="A1" s="1703" t="s">
        <v>234</v>
      </c>
      <c r="B1" s="1703"/>
      <c r="C1" s="1703"/>
      <c r="D1" s="1703"/>
      <c r="E1" s="1703"/>
      <c r="F1" s="1703"/>
      <c r="G1" s="1703"/>
      <c r="H1" s="1703"/>
    </row>
    <row r="2" spans="1:10" x14ac:dyDescent="0.2">
      <c r="B2" s="67"/>
      <c r="C2" s="67"/>
      <c r="D2" s="67"/>
      <c r="E2" s="67"/>
      <c r="F2" s="67"/>
      <c r="G2" s="67"/>
      <c r="H2" s="67"/>
    </row>
    <row r="3" spans="1:10" ht="18.75" x14ac:dyDescent="0.2">
      <c r="A3" s="220" t="s">
        <v>235</v>
      </c>
      <c r="B3" s="67"/>
      <c r="C3" s="67"/>
      <c r="D3" s="67"/>
      <c r="E3" s="67"/>
      <c r="F3" s="67"/>
      <c r="G3" s="67"/>
      <c r="H3" s="67"/>
    </row>
    <row r="4" spans="1:10" x14ac:dyDescent="0.2">
      <c r="A4" s="221" t="s">
        <v>143</v>
      </c>
      <c r="B4" s="67"/>
      <c r="C4" s="67"/>
      <c r="D4" s="67"/>
      <c r="E4" s="67"/>
      <c r="F4" s="67"/>
      <c r="G4" s="1704" t="s">
        <v>144</v>
      </c>
      <c r="H4" s="1704"/>
    </row>
    <row r="5" spans="1:10" ht="25.5" x14ac:dyDescent="0.2">
      <c r="A5" s="222" t="s">
        <v>236</v>
      </c>
      <c r="B5" s="74">
        <v>2019</v>
      </c>
      <c r="C5" s="73" t="s">
        <v>146</v>
      </c>
      <c r="D5" s="74">
        <v>2020</v>
      </c>
      <c r="E5" s="73" t="s">
        <v>147</v>
      </c>
      <c r="F5" s="74">
        <v>2021</v>
      </c>
      <c r="G5" s="1658" t="s">
        <v>2046</v>
      </c>
      <c r="H5" s="74">
        <v>2022</v>
      </c>
    </row>
    <row r="6" spans="1:10" s="79" customFormat="1" x14ac:dyDescent="0.2">
      <c r="A6" s="223" t="s">
        <v>148</v>
      </c>
      <c r="B6" s="76">
        <v>195.74064684199999</v>
      </c>
      <c r="C6" s="77">
        <v>-1.4910021843116406E-3</v>
      </c>
      <c r="D6" s="76">
        <v>195.44879710999999</v>
      </c>
      <c r="E6" s="77">
        <v>2.8875812112691968E-2</v>
      </c>
      <c r="F6" s="76">
        <v>201.09253985300001</v>
      </c>
      <c r="G6" s="77">
        <v>4.9813836404831058E-2</v>
      </c>
      <c r="H6" s="76">
        <v>210.57526321200001</v>
      </c>
      <c r="J6" s="77"/>
    </row>
    <row r="7" spans="1:10" s="79" customFormat="1" x14ac:dyDescent="0.2">
      <c r="A7" s="204" t="s">
        <v>35</v>
      </c>
      <c r="B7" s="81">
        <v>46.032637649000002</v>
      </c>
      <c r="C7" s="82">
        <v>-3.0534386313414652E-2</v>
      </c>
      <c r="D7" s="81">
        <v>44.627059308</v>
      </c>
      <c r="E7" s="82">
        <v>6.2003792383065859E-2</v>
      </c>
      <c r="F7" s="81">
        <v>47.394106227999998</v>
      </c>
      <c r="G7" s="82">
        <v>9.3546106038294718E-2</v>
      </c>
      <c r="H7" s="81">
        <v>51.291451887000001</v>
      </c>
    </row>
    <row r="8" spans="1:10" s="79" customFormat="1" x14ac:dyDescent="0.2">
      <c r="A8" s="204" t="s">
        <v>37</v>
      </c>
      <c r="B8" s="81">
        <v>68.634130378999998</v>
      </c>
      <c r="C8" s="82">
        <v>1.1007985893140448E-2</v>
      </c>
      <c r="D8" s="81">
        <v>69.389653917999993</v>
      </c>
      <c r="E8" s="82">
        <v>2.8135437673562969E-2</v>
      </c>
      <c r="F8" s="81">
        <v>71.341962201000001</v>
      </c>
      <c r="G8" s="82">
        <v>5.2884193591565154E-2</v>
      </c>
      <c r="H8" s="81">
        <v>75.104430019999995</v>
      </c>
    </row>
    <row r="9" spans="1:10" s="79" customFormat="1" x14ac:dyDescent="0.2">
      <c r="A9" s="204" t="s">
        <v>149</v>
      </c>
      <c r="B9" s="81">
        <v>4.7078770820000004</v>
      </c>
      <c r="C9" s="82">
        <v>-6.4888909731309785E-2</v>
      </c>
      <c r="D9" s="81">
        <v>4.4023880709999998</v>
      </c>
      <c r="E9" s="82">
        <v>-6.6591479277157029E-2</v>
      </c>
      <c r="F9" s="81">
        <v>4.1092265369999996</v>
      </c>
      <c r="G9" s="82">
        <v>-3.3074025299067555E-2</v>
      </c>
      <c r="H9" s="81">
        <v>3.949572968</v>
      </c>
    </row>
    <row r="10" spans="1:10" x14ac:dyDescent="0.2">
      <c r="A10" s="204" t="s">
        <v>39</v>
      </c>
      <c r="B10" s="81">
        <v>69.797895873000002</v>
      </c>
      <c r="C10" s="82">
        <v>2.4877943357481946E-4</v>
      </c>
      <c r="D10" s="81">
        <v>69.815260154000001</v>
      </c>
      <c r="E10" s="82">
        <v>1.2816713065685548E-2</v>
      </c>
      <c r="F10" s="81">
        <v>70.710062311000002</v>
      </c>
      <c r="G10" s="82">
        <v>2.6088342786645402E-2</v>
      </c>
      <c r="H10" s="81">
        <v>72.581629878000001</v>
      </c>
      <c r="J10" s="79"/>
    </row>
    <row r="11" spans="1:10" s="79" customFormat="1" x14ac:dyDescent="0.2">
      <c r="A11" s="204" t="s">
        <v>150</v>
      </c>
      <c r="B11" s="81">
        <v>6.5681058569999999</v>
      </c>
      <c r="C11" s="82">
        <v>9.840429098918535E-2</v>
      </c>
      <c r="D11" s="81">
        <v>7.2144356570000001</v>
      </c>
      <c r="E11" s="82">
        <v>4.4736266472464203E-2</v>
      </c>
      <c r="F11" s="81">
        <v>7.5371825729999999</v>
      </c>
      <c r="G11" s="82">
        <v>1.6146493015421148E-2</v>
      </c>
      <c r="H11" s="81">
        <v>7.6481784570000002</v>
      </c>
    </row>
    <row r="12" spans="1:10" x14ac:dyDescent="0.2">
      <c r="A12" s="224" t="s">
        <v>151</v>
      </c>
      <c r="B12" s="84">
        <v>238.41656728000001</v>
      </c>
      <c r="C12" s="85">
        <v>-1.8139743107369211E-2</v>
      </c>
      <c r="D12" s="84">
        <v>234.09175199699999</v>
      </c>
      <c r="E12" s="85">
        <v>5.3292109737210547E-2</v>
      </c>
      <c r="F12" s="84">
        <v>246.56699533299999</v>
      </c>
      <c r="G12" s="85">
        <v>4.9878046403106113E-2</v>
      </c>
      <c r="H12" s="84">
        <v>258.08288786100002</v>
      </c>
      <c r="J12" s="79"/>
    </row>
    <row r="13" spans="1:10" x14ac:dyDescent="0.2">
      <c r="A13" s="204" t="s">
        <v>60</v>
      </c>
      <c r="B13" s="81">
        <v>152.70418246</v>
      </c>
      <c r="C13" s="82">
        <v>-1.3123079307437613E-2</v>
      </c>
      <c r="D13" s="81">
        <v>150.700233363</v>
      </c>
      <c r="E13" s="82">
        <v>4.1259915630141419E-2</v>
      </c>
      <c r="F13" s="81">
        <v>156.91811227700001</v>
      </c>
      <c r="G13" s="82">
        <v>5.329882240119721E-2</v>
      </c>
      <c r="H13" s="81">
        <v>164.87822348200001</v>
      </c>
      <c r="J13" s="79"/>
    </row>
    <row r="14" spans="1:10" x14ac:dyDescent="0.2">
      <c r="A14" s="204" t="s">
        <v>154</v>
      </c>
      <c r="B14" s="81">
        <v>35.018854537000003</v>
      </c>
      <c r="C14" s="82">
        <v>6.0922895057657911E-5</v>
      </c>
      <c r="D14" s="81">
        <v>35.020987986999998</v>
      </c>
      <c r="E14" s="82">
        <v>5.6294436088776934E-2</v>
      </c>
      <c r="F14" s="81">
        <v>36.992474756999997</v>
      </c>
      <c r="G14" s="82">
        <v>5.6861850790395074E-3</v>
      </c>
      <c r="H14" s="81">
        <v>37.202820815000003</v>
      </c>
    </row>
    <row r="15" spans="1:10" x14ac:dyDescent="0.2">
      <c r="A15" s="204" t="s">
        <v>158</v>
      </c>
      <c r="B15" s="81">
        <v>17.873703192000001</v>
      </c>
      <c r="C15" s="82">
        <v>3.9232893903814237E-2</v>
      </c>
      <c r="D15" s="81">
        <v>18.574940293000001</v>
      </c>
      <c r="E15" s="82">
        <v>5.1959960181606535E-2</v>
      </c>
      <c r="F15" s="81">
        <v>19.540093451000001</v>
      </c>
      <c r="G15" s="82">
        <v>5.7743897418609968E-2</v>
      </c>
      <c r="H15" s="81">
        <v>20.506677594999999</v>
      </c>
    </row>
    <row r="16" spans="1:10" x14ac:dyDescent="0.2">
      <c r="A16" s="204" t="s">
        <v>94</v>
      </c>
      <c r="B16" s="81">
        <v>23.733747311999998</v>
      </c>
      <c r="C16" s="82">
        <v>-0.10947334425720123</v>
      </c>
      <c r="D16" s="81">
        <v>21.135534622000002</v>
      </c>
      <c r="E16" s="82">
        <v>0.108883010444627</v>
      </c>
      <c r="F16" s="81">
        <v>23.436835258999999</v>
      </c>
      <c r="G16" s="82">
        <v>9.5040123892303097E-2</v>
      </c>
      <c r="H16" s="81">
        <v>25.442986610999998</v>
      </c>
    </row>
    <row r="17" spans="1:8" x14ac:dyDescent="0.2">
      <c r="A17" s="225" t="s">
        <v>159</v>
      </c>
      <c r="B17" s="92">
        <v>9.0860797780000002</v>
      </c>
      <c r="C17" s="93">
        <v>-4.6887553093197143E-2</v>
      </c>
      <c r="D17" s="92">
        <v>8.6600557299999998</v>
      </c>
      <c r="E17" s="93">
        <v>0.11771562317648043</v>
      </c>
      <c r="F17" s="92">
        <v>9.6794795869999994</v>
      </c>
      <c r="G17" s="93">
        <v>3.9277483260825807E-2</v>
      </c>
      <c r="H17" s="92">
        <v>10.052179355</v>
      </c>
    </row>
    <row r="18" spans="1:8" s="79" customFormat="1" x14ac:dyDescent="0.2">
      <c r="A18" s="226" t="s">
        <v>160</v>
      </c>
      <c r="B18" s="76">
        <v>42.675920437000002</v>
      </c>
      <c r="C18" s="77">
        <v>-9.4502133983346281E-2</v>
      </c>
      <c r="D18" s="76">
        <v>38.642954885999998</v>
      </c>
      <c r="E18" s="77">
        <v>0.17678515044083731</v>
      </c>
      <c r="F18" s="76">
        <v>45.474455479</v>
      </c>
      <c r="G18" s="77">
        <v>5.0162748727062834E-2</v>
      </c>
      <c r="H18" s="76">
        <v>47.507624647999997</v>
      </c>
    </row>
    <row r="19" spans="1:8" x14ac:dyDescent="0.2">
      <c r="A19" s="213" t="s">
        <v>162</v>
      </c>
      <c r="B19" s="76">
        <v>67.926596004000004</v>
      </c>
      <c r="C19" s="77">
        <v>-7.0474769686944105E-2</v>
      </c>
      <c r="D19" s="76">
        <v>63.139484795000001</v>
      </c>
      <c r="E19" s="77">
        <v>6.8970627558000874E-2</v>
      </c>
      <c r="F19" s="76">
        <v>67.494254685000001</v>
      </c>
      <c r="G19" s="77">
        <v>7.4937273865955056E-2</v>
      </c>
      <c r="H19" s="76">
        <v>72.230290550000007</v>
      </c>
    </row>
    <row r="20" spans="1:8" s="79" customFormat="1" x14ac:dyDescent="0.2">
      <c r="A20" s="227" t="s">
        <v>109</v>
      </c>
      <c r="B20" s="81">
        <v>54.178322045000002</v>
      </c>
      <c r="C20" s="82">
        <v>-0.12318720360989721</v>
      </c>
      <c r="D20" s="81">
        <v>47.504246055999999</v>
      </c>
      <c r="E20" s="82">
        <v>9.532268316945669E-2</v>
      </c>
      <c r="F20" s="81">
        <v>52.032478251999997</v>
      </c>
      <c r="G20" s="82">
        <v>8.7078343669500402E-2</v>
      </c>
      <c r="H20" s="81">
        <v>56.23794607</v>
      </c>
    </row>
    <row r="21" spans="1:8" x14ac:dyDescent="0.2">
      <c r="A21" s="227" t="s">
        <v>163</v>
      </c>
      <c r="B21" s="81">
        <v>9.9637776099999993</v>
      </c>
      <c r="C21" s="82">
        <v>0.18386252270036363</v>
      </c>
      <c r="D21" s="81">
        <v>11.795742897</v>
      </c>
      <c r="E21" s="82">
        <v>-1.2014511441754472E-2</v>
      </c>
      <c r="F21" s="81">
        <v>11.654022809000001</v>
      </c>
      <c r="G21" s="82">
        <v>2.9724008668704949E-2</v>
      </c>
      <c r="H21" s="81">
        <v>12.000427084</v>
      </c>
    </row>
    <row r="22" spans="1:8" x14ac:dyDescent="0.2">
      <c r="A22" s="227" t="s">
        <v>164</v>
      </c>
      <c r="B22" s="81">
        <v>3.7844963479999998</v>
      </c>
      <c r="C22" s="82">
        <v>1.4532843724123445E-2</v>
      </c>
      <c r="D22" s="81">
        <v>3.8394958419999998</v>
      </c>
      <c r="E22" s="82">
        <v>-8.2672882863353836E-3</v>
      </c>
      <c r="F22" s="81">
        <v>3.807753623</v>
      </c>
      <c r="G22" s="82">
        <v>4.8365464321954654E-2</v>
      </c>
      <c r="H22" s="81">
        <v>3.9919173950000002</v>
      </c>
    </row>
    <row r="23" spans="1:8" s="79" customFormat="1" x14ac:dyDescent="0.2">
      <c r="A23" s="228" t="s">
        <v>165</v>
      </c>
      <c r="B23" s="84">
        <v>24.456419743000001</v>
      </c>
      <c r="C23" s="85">
        <v>-1.9263369002932018E-2</v>
      </c>
      <c r="D23" s="84">
        <v>23.985306704999999</v>
      </c>
      <c r="E23" s="85">
        <v>5.67332576037618E-2</v>
      </c>
      <c r="F23" s="84">
        <v>25.346071289000001</v>
      </c>
      <c r="G23" s="85">
        <v>4.1078532665550727E-2</v>
      </c>
      <c r="H23" s="84">
        <v>26.367671968</v>
      </c>
    </row>
    <row r="24" spans="1:8" x14ac:dyDescent="0.2">
      <c r="A24" s="227" t="s">
        <v>124</v>
      </c>
      <c r="B24" s="81">
        <v>5.5021015589999998</v>
      </c>
      <c r="C24" s="82">
        <v>8.0505952180298435E-2</v>
      </c>
      <c r="D24" s="81">
        <v>5.9450534839999998</v>
      </c>
      <c r="E24" s="82">
        <v>4.7629231219209034E-2</v>
      </c>
      <c r="F24" s="81">
        <v>6.2282118110000004</v>
      </c>
      <c r="G24" s="82">
        <v>-4.5409064203709382E-2</v>
      </c>
      <c r="H24" s="81">
        <v>5.9453945409999998</v>
      </c>
    </row>
    <row r="25" spans="1:8" x14ac:dyDescent="0.2">
      <c r="A25" s="227" t="s">
        <v>166</v>
      </c>
      <c r="B25" s="81">
        <v>12.197400439000001</v>
      </c>
      <c r="C25" s="82">
        <v>2.4672686733950622E-2</v>
      </c>
      <c r="D25" s="81">
        <v>12.498343079</v>
      </c>
      <c r="E25" s="82">
        <v>7.4125460722600511E-2</v>
      </c>
      <c r="F25" s="81">
        <v>13.424788518</v>
      </c>
      <c r="G25" s="82">
        <v>7.7814919077773492E-2</v>
      </c>
      <c r="H25" s="81">
        <v>14.452440806</v>
      </c>
    </row>
    <row r="26" spans="1:8" x14ac:dyDescent="0.2">
      <c r="A26" s="229" t="s">
        <v>167</v>
      </c>
      <c r="B26" s="92">
        <v>6.756917745</v>
      </c>
      <c r="C26" s="82">
        <v>-0.17981684102919326</v>
      </c>
      <c r="D26" s="92">
        <v>5.5419101409999998</v>
      </c>
      <c r="E26" s="82">
        <v>2.7275941715778851E-2</v>
      </c>
      <c r="F26" s="92">
        <v>5.6930709589999999</v>
      </c>
      <c r="G26" s="82">
        <v>4.9174119752658507E-2</v>
      </c>
      <c r="H26" s="92">
        <v>5.9698366199999997</v>
      </c>
    </row>
    <row r="27" spans="1:8" s="79" customFormat="1" x14ac:dyDescent="0.2">
      <c r="A27" s="213" t="s">
        <v>168</v>
      </c>
      <c r="B27" s="76">
        <v>263.66724284700001</v>
      </c>
      <c r="C27" s="77">
        <v>-1.9262768048692314E-2</v>
      </c>
      <c r="D27" s="76">
        <v>258.58828190600002</v>
      </c>
      <c r="E27" s="77">
        <v>3.8665760715462572E-2</v>
      </c>
      <c r="F27" s="76">
        <v>268.58679453799999</v>
      </c>
      <c r="G27" s="77">
        <v>5.6118180147649355E-2</v>
      </c>
      <c r="H27" s="76">
        <v>282.80555376299998</v>
      </c>
    </row>
    <row r="28" spans="1:8" x14ac:dyDescent="0.2">
      <c r="A28" s="228" t="s">
        <v>169</v>
      </c>
      <c r="B28" s="84">
        <v>262.872987024</v>
      </c>
      <c r="C28" s="85">
        <v>-1.8244279776689742E-2</v>
      </c>
      <c r="D28" s="84">
        <v>258.07705870299998</v>
      </c>
      <c r="E28" s="85">
        <v>5.3611925013926642E-2</v>
      </c>
      <c r="F28" s="84">
        <v>271.91306662199997</v>
      </c>
      <c r="G28" s="85">
        <v>4.9056108716590607E-2</v>
      </c>
      <c r="H28" s="84">
        <v>284.45055982899999</v>
      </c>
    </row>
    <row r="29" spans="1:8" s="79" customFormat="1" x14ac:dyDescent="0.2">
      <c r="A29" s="230" t="s">
        <v>170</v>
      </c>
      <c r="B29" s="100">
        <v>-0.794255822</v>
      </c>
      <c r="C29" s="101"/>
      <c r="D29" s="100">
        <v>-0.51122320300000001</v>
      </c>
      <c r="E29" s="101"/>
      <c r="F29" s="100">
        <v>3.3262720840000002</v>
      </c>
      <c r="G29" s="101"/>
      <c r="H29" s="100">
        <v>1.6450060660000001</v>
      </c>
    </row>
    <row r="30" spans="1:8" s="79" customFormat="1" x14ac:dyDescent="0.2">
      <c r="A30" s="231" t="s">
        <v>171</v>
      </c>
      <c r="B30" s="103">
        <v>18.065473209</v>
      </c>
      <c r="C30" s="104">
        <v>7.1002789971741365E-5</v>
      </c>
      <c r="D30" s="103">
        <v>18.066755908000001</v>
      </c>
      <c r="E30" s="104">
        <v>1.0678983154611021E-2</v>
      </c>
      <c r="F30" s="103">
        <v>18.259690490000001</v>
      </c>
      <c r="G30" s="104">
        <v>1.9982910977205393E-2</v>
      </c>
      <c r="H30" s="103">
        <v>18.565121761</v>
      </c>
    </row>
    <row r="31" spans="1:8" x14ac:dyDescent="0.2">
      <c r="A31" s="227" t="s">
        <v>172</v>
      </c>
      <c r="B31" s="81">
        <v>18.655411362999999</v>
      </c>
      <c r="C31" s="82">
        <v>0.23218749298613361</v>
      </c>
      <c r="D31" s="81">
        <v>22.986964558</v>
      </c>
      <c r="E31" s="82">
        <v>-8.7511612545637663E-2</v>
      </c>
      <c r="F31" s="81">
        <v>20.975338222000001</v>
      </c>
      <c r="G31" s="82">
        <v>4.1273006079173946E-2</v>
      </c>
      <c r="H31" s="81">
        <v>21.812595122000001</v>
      </c>
    </row>
    <row r="32" spans="1:8" x14ac:dyDescent="0.2">
      <c r="A32" s="227" t="s">
        <v>173</v>
      </c>
      <c r="B32" s="105">
        <v>0.58993815299999997</v>
      </c>
      <c r="C32" s="82"/>
      <c r="D32" s="105">
        <v>4.9202086500000002</v>
      </c>
      <c r="E32" s="82"/>
      <c r="F32" s="105">
        <v>2.7156477319999999</v>
      </c>
      <c r="G32" s="82"/>
      <c r="H32" s="105">
        <v>3.2474733609999999</v>
      </c>
    </row>
    <row r="33" spans="1:11" x14ac:dyDescent="0.2">
      <c r="A33" s="213" t="s">
        <v>174</v>
      </c>
      <c r="B33" s="76">
        <v>281.73271605600002</v>
      </c>
      <c r="C33" s="77">
        <v>-1.8023033718209347E-2</v>
      </c>
      <c r="D33" s="76">
        <v>276.65503781500001</v>
      </c>
      <c r="E33" s="77">
        <v>3.6838104574170361E-2</v>
      </c>
      <c r="F33" s="76">
        <v>286.84648502900001</v>
      </c>
      <c r="G33" s="77">
        <v>5.3818322507948935E-2</v>
      </c>
      <c r="H33" s="76">
        <v>301.37067552399998</v>
      </c>
    </row>
    <row r="34" spans="1:11" x14ac:dyDescent="0.2">
      <c r="A34" s="228" t="s">
        <v>175</v>
      </c>
      <c r="B34" s="84">
        <v>281.52839838699998</v>
      </c>
      <c r="C34" s="85">
        <v>-1.6494788009331351E-3</v>
      </c>
      <c r="D34" s="84">
        <v>281.06402326199998</v>
      </c>
      <c r="E34" s="85">
        <v>4.2070064484836855E-2</v>
      </c>
      <c r="F34" s="84">
        <v>292.88840484500003</v>
      </c>
      <c r="G34" s="85">
        <v>4.8497936373219419E-2</v>
      </c>
      <c r="H34" s="84">
        <v>306.26315495199998</v>
      </c>
    </row>
    <row r="35" spans="1:11" ht="15" customHeight="1" x14ac:dyDescent="0.2">
      <c r="A35" s="232" t="s">
        <v>176</v>
      </c>
      <c r="B35" s="107">
        <v>-0.20431766800000001</v>
      </c>
      <c r="C35" s="108"/>
      <c r="D35" s="107">
        <v>4.4089854470000001</v>
      </c>
      <c r="E35" s="108"/>
      <c r="F35" s="107">
        <v>6.0419198160000001</v>
      </c>
      <c r="G35" s="108"/>
      <c r="H35" s="107">
        <v>4.8924794279999997</v>
      </c>
    </row>
    <row r="36" spans="1:11" ht="20.25" customHeight="1" x14ac:dyDescent="0.2">
      <c r="A36" s="233" t="s">
        <v>198</v>
      </c>
      <c r="B36" s="110">
        <v>195.78558217700001</v>
      </c>
      <c r="C36" s="111">
        <v>2.6927316676637947E-2</v>
      </c>
      <c r="D36" s="110">
        <v>201.05756254900001</v>
      </c>
      <c r="E36" s="111">
        <v>1.4401207123429405E-2</v>
      </c>
      <c r="F36" s="110">
        <v>203.953034151</v>
      </c>
      <c r="G36" s="111">
        <v>1.4474602375441181E-2</v>
      </c>
      <c r="H36" s="110">
        <v>206.114506401</v>
      </c>
    </row>
    <row r="37" spans="1:11" ht="15" customHeight="1" x14ac:dyDescent="0.2">
      <c r="A37" s="226" t="s">
        <v>177</v>
      </c>
      <c r="B37" s="148"/>
      <c r="C37" s="147"/>
      <c r="D37" s="148"/>
      <c r="E37" s="147"/>
      <c r="F37" s="148"/>
      <c r="G37" s="147"/>
      <c r="H37" s="148"/>
    </row>
    <row r="38" spans="1:11" ht="15" customHeight="1" x14ac:dyDescent="0.2">
      <c r="A38" s="227" t="s">
        <v>178</v>
      </c>
      <c r="B38" s="151">
        <v>0.17899729420598845</v>
      </c>
      <c r="C38" s="150">
        <v>-1.3921188122185764</v>
      </c>
      <c r="D38" s="151">
        <v>0.16507610608380269</v>
      </c>
      <c r="E38" s="150">
        <v>1.9354317856695391</v>
      </c>
      <c r="F38" s="151">
        <v>0.18443042394049808</v>
      </c>
      <c r="G38" s="150">
        <v>4.9904362265734692E-3</v>
      </c>
      <c r="H38" s="151">
        <v>0.18407894084627172</v>
      </c>
    </row>
    <row r="39" spans="1:11" ht="15" customHeight="1" x14ac:dyDescent="0.2">
      <c r="A39" s="227" t="s">
        <v>179</v>
      </c>
      <c r="B39" s="151">
        <v>0.10322456827883576</v>
      </c>
      <c r="C39" s="150">
        <v>-1.5326559047550703</v>
      </c>
      <c r="D39" s="151">
        <v>8.789800923128506E-2</v>
      </c>
      <c r="E39" s="150">
        <v>2.2476718547042349</v>
      </c>
      <c r="F39" s="151">
        <v>0.11037472777832741</v>
      </c>
      <c r="G39" s="150">
        <v>0.21582714194029323</v>
      </c>
      <c r="H39" s="151">
        <v>0.11214421508871228</v>
      </c>
    </row>
    <row r="40" spans="1:11" ht="15" customHeight="1" x14ac:dyDescent="0.2">
      <c r="A40" s="227" t="s">
        <v>180</v>
      </c>
      <c r="B40" s="151">
        <v>0.82119117983552914</v>
      </c>
      <c r="C40" s="150">
        <v>3.769240249408945</v>
      </c>
      <c r="D40" s="151">
        <v>0.8588835823296187</v>
      </c>
      <c r="E40" s="150">
        <v>-3.1712720002517125</v>
      </c>
      <c r="F40" s="151">
        <v>0.82717086232710146</v>
      </c>
      <c r="G40" s="150">
        <v>-2.7871072571190036</v>
      </c>
      <c r="H40" s="151">
        <v>0.7986368569775556</v>
      </c>
      <c r="I40" s="170"/>
      <c r="J40" s="170"/>
      <c r="K40" s="170"/>
    </row>
    <row r="41" spans="1:11" ht="15" customHeight="1" x14ac:dyDescent="0.2">
      <c r="A41" s="115" t="s">
        <v>190</v>
      </c>
      <c r="B41" s="153">
        <v>4.5877295714342461</v>
      </c>
      <c r="C41" s="152">
        <v>0.61522561514858332</v>
      </c>
      <c r="D41" s="153">
        <v>5.2029551865828303</v>
      </c>
      <c r="E41" s="152">
        <v>-0.71795295834977146</v>
      </c>
      <c r="F41" s="153">
        <v>4.4850022282330579</v>
      </c>
      <c r="G41" s="152">
        <v>-0.15262583554977915</v>
      </c>
      <c r="H41" s="153">
        <v>4.3385563460217567</v>
      </c>
      <c r="I41" s="170"/>
      <c r="J41" s="170"/>
      <c r="K41" s="170"/>
    </row>
    <row r="42" spans="1:11" ht="15" customHeight="1" x14ac:dyDescent="0.2">
      <c r="A42" s="1724" t="s">
        <v>232</v>
      </c>
      <c r="B42" s="1724"/>
      <c r="C42" s="1724"/>
      <c r="D42" s="1724"/>
      <c r="E42" s="1724"/>
      <c r="F42" s="1724"/>
      <c r="G42" s="1724"/>
      <c r="H42" s="1724"/>
      <c r="I42" s="170"/>
      <c r="J42" s="170"/>
      <c r="K42" s="170"/>
    </row>
    <row r="43" spans="1:11" ht="26.45" customHeight="1" x14ac:dyDescent="0.2">
      <c r="A43" s="1711" t="s">
        <v>200</v>
      </c>
      <c r="B43" s="1711"/>
      <c r="C43" s="1711"/>
      <c r="D43" s="1711"/>
      <c r="E43" s="1711"/>
      <c r="F43" s="1711"/>
      <c r="G43" s="1711"/>
      <c r="H43" s="1711"/>
      <c r="I43" s="170"/>
      <c r="J43" s="170"/>
      <c r="K43" s="170"/>
    </row>
    <row r="44" spans="1:11" ht="23.25" customHeight="1" x14ac:dyDescent="0.2">
      <c r="A44" s="1721" t="s">
        <v>2047</v>
      </c>
      <c r="B44" s="1721"/>
      <c r="C44" s="1721"/>
      <c r="D44" s="1721"/>
      <c r="E44" s="1721"/>
      <c r="F44" s="1721"/>
      <c r="G44" s="1721"/>
      <c r="H44" s="1721"/>
      <c r="I44" s="170"/>
      <c r="J44" s="170"/>
      <c r="K44" s="170"/>
    </row>
    <row r="45" spans="1:11" ht="23.25" customHeight="1" x14ac:dyDescent="0.2">
      <c r="A45" s="1723" t="s">
        <v>2048</v>
      </c>
      <c r="B45" s="1723"/>
      <c r="C45" s="1723"/>
      <c r="D45" s="1723"/>
      <c r="E45" s="1723"/>
      <c r="F45" s="1723"/>
      <c r="G45" s="1723"/>
      <c r="H45" s="1723"/>
      <c r="I45" s="170"/>
      <c r="J45" s="170"/>
      <c r="K45" s="170"/>
    </row>
    <row r="46" spans="1:11" ht="12.75" customHeight="1" x14ac:dyDescent="0.25">
      <c r="B46" s="234"/>
      <c r="C46" s="234"/>
      <c r="D46" s="234"/>
      <c r="E46" s="234"/>
      <c r="F46" s="234"/>
      <c r="G46" s="234"/>
      <c r="H46" s="234"/>
      <c r="I46" s="210"/>
      <c r="J46" s="210"/>
      <c r="K46" s="211"/>
    </row>
    <row r="47" spans="1:11" ht="13.5" customHeight="1" x14ac:dyDescent="0.2">
      <c r="C47" s="170"/>
      <c r="D47" s="170"/>
      <c r="E47" s="170"/>
      <c r="F47" s="170"/>
      <c r="G47" s="170"/>
      <c r="H47" s="170"/>
      <c r="I47" s="170"/>
      <c r="J47" s="170"/>
      <c r="K47" s="170"/>
    </row>
  </sheetData>
  <mergeCells count="6">
    <mergeCell ref="A45:H45"/>
    <mergeCell ref="A1:H1"/>
    <mergeCell ref="G4:H4"/>
    <mergeCell ref="A42:H42"/>
    <mergeCell ref="A43:H43"/>
    <mergeCell ref="A44:H44"/>
  </mergeCells>
  <pageMargins left="0.7" right="0.7" top="0.75" bottom="0.75" header="0.3" footer="0.3"/>
  <pageSetup paperSize="9" scale="7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workbookViewId="0">
      <pane xSplit="1" ySplit="3" topLeftCell="B25" activePane="bottomRight" state="frozen"/>
      <selection pane="topRight" activeCell="B1" sqref="B1"/>
      <selection pane="bottomLeft" activeCell="A4" sqref="A4"/>
      <selection pane="bottomRight" activeCell="L48" sqref="L48:L83"/>
    </sheetView>
  </sheetViews>
  <sheetFormatPr baseColWidth="10" defaultRowHeight="15" x14ac:dyDescent="0.25"/>
  <cols>
    <col min="1" max="1" width="54.140625" customWidth="1"/>
    <col min="2" max="8" width="9.85546875" customWidth="1"/>
    <col min="9" max="10" width="9.7109375" customWidth="1"/>
    <col min="11" max="11" width="9.140625" customWidth="1"/>
    <col min="12" max="17" width="8.140625" customWidth="1"/>
    <col min="18" max="18" width="7.85546875" customWidth="1"/>
    <col min="19" max="19" width="8.5703125" customWidth="1"/>
  </cols>
  <sheetData>
    <row r="1" spans="1:21" ht="18.75" x14ac:dyDescent="0.25">
      <c r="A1" s="220" t="s">
        <v>573</v>
      </c>
      <c r="M1" s="589" t="s">
        <v>522</v>
      </c>
    </row>
    <row r="2" spans="1:21" ht="15.75" x14ac:dyDescent="0.25">
      <c r="A2" s="221"/>
      <c r="B2" s="589" t="s">
        <v>521</v>
      </c>
      <c r="M2" s="589"/>
    </row>
    <row r="3" spans="1:21" ht="26.25" x14ac:dyDescent="0.25">
      <c r="A3" s="222" t="s">
        <v>236</v>
      </c>
      <c r="B3" s="590" t="s">
        <v>523</v>
      </c>
      <c r="C3" s="590" t="s">
        <v>524</v>
      </c>
      <c r="D3" s="590" t="s">
        <v>525</v>
      </c>
      <c r="E3" s="590" t="s">
        <v>537</v>
      </c>
      <c r="F3" s="590" t="s">
        <v>526</v>
      </c>
      <c r="G3" s="590" t="s">
        <v>527</v>
      </c>
      <c r="H3" s="590" t="s">
        <v>188</v>
      </c>
      <c r="I3" s="590" t="s">
        <v>146</v>
      </c>
      <c r="J3" s="590" t="s">
        <v>147</v>
      </c>
      <c r="K3" s="623" t="s">
        <v>2035</v>
      </c>
      <c r="M3" s="591">
        <v>2014</v>
      </c>
      <c r="N3" s="591">
        <v>2015</v>
      </c>
      <c r="O3" s="591">
        <v>2016</v>
      </c>
      <c r="P3" s="591">
        <v>2017</v>
      </c>
      <c r="Q3" s="591">
        <v>2018</v>
      </c>
      <c r="R3" s="591">
        <v>2019</v>
      </c>
      <c r="S3" s="591">
        <v>2020</v>
      </c>
      <c r="T3" s="591">
        <v>2021</v>
      </c>
      <c r="U3" s="591">
        <v>2022</v>
      </c>
    </row>
    <row r="4" spans="1:21" x14ac:dyDescent="0.25">
      <c r="A4" s="223" t="s">
        <v>148</v>
      </c>
      <c r="B4" s="592">
        <v>3.2032844588917753E-2</v>
      </c>
      <c r="C4" s="592">
        <v>2.2556313983320475E-2</v>
      </c>
      <c r="D4" s="592">
        <v>1.3343752624855432E-2</v>
      </c>
      <c r="E4" s="592">
        <v>2.5657976544080086E-4</v>
      </c>
      <c r="F4" s="592">
        <v>1.8117252045060095E-2</v>
      </c>
      <c r="G4" s="592">
        <v>9.0014093823858055E-3</v>
      </c>
      <c r="H4" s="592">
        <v>1.6682583814397356E-2</v>
      </c>
      <c r="I4" s="592">
        <v>-1.4910021843116406E-3</v>
      </c>
      <c r="J4" s="592">
        <v>2.8875812112691968E-2</v>
      </c>
      <c r="K4" s="592">
        <v>4.9813836404831058E-2</v>
      </c>
      <c r="M4" s="593">
        <v>100</v>
      </c>
      <c r="N4" s="593">
        <v>101.33437526248554</v>
      </c>
      <c r="O4" s="593">
        <v>101.36037561272147</v>
      </c>
      <c r="P4" s="593">
        <v>103.19674708507911</v>
      </c>
      <c r="Q4" s="593">
        <v>104.12566325252244</v>
      </c>
      <c r="R4" s="593">
        <v>105.86274835696237</v>
      </c>
      <c r="S4" s="593">
        <v>105.70490676792491</v>
      </c>
      <c r="T4" s="593">
        <v>108.73726150047652</v>
      </c>
      <c r="U4" s="593">
        <v>114.17483624949242</v>
      </c>
    </row>
    <row r="5" spans="1:21" x14ac:dyDescent="0.25">
      <c r="A5" s="204" t="s">
        <v>35</v>
      </c>
      <c r="B5" s="648">
        <v>3.684564643025845E-2</v>
      </c>
      <c r="C5" s="648">
        <v>-1.7813800831326665E-3</v>
      </c>
      <c r="D5" s="648">
        <v>-8.9883816849478659E-3</v>
      </c>
      <c r="E5" s="648">
        <v>-1.0382139627651443E-2</v>
      </c>
      <c r="F5" s="648">
        <v>2.1736140964533579E-2</v>
      </c>
      <c r="G5" s="648">
        <v>2.7214011072899114E-2</v>
      </c>
      <c r="H5" s="648">
        <v>3.5816047883086455E-2</v>
      </c>
      <c r="I5" s="648">
        <v>-3.0534386313414652E-2</v>
      </c>
      <c r="J5" s="648">
        <v>6.2003792383065859E-2</v>
      </c>
      <c r="K5" s="648">
        <v>9.3546106038294718E-2</v>
      </c>
      <c r="M5" s="649">
        <v>100</v>
      </c>
      <c r="N5" s="649">
        <v>99.101161831505209</v>
      </c>
      <c r="O5" s="649">
        <v>98.072279732108044</v>
      </c>
      <c r="P5" s="649">
        <v>100.20399262907831</v>
      </c>
      <c r="Q5" s="649">
        <v>102.93094519403475</v>
      </c>
      <c r="R5" s="649">
        <v>106.61752485575565</v>
      </c>
      <c r="S5" s="649">
        <v>103.36202416402992</v>
      </c>
      <c r="T5" s="649">
        <v>109.70818308535235</v>
      </c>
      <c r="U5" s="649">
        <v>120.03949831447092</v>
      </c>
    </row>
    <row r="6" spans="1:21" x14ac:dyDescent="0.25">
      <c r="A6" s="204" t="s">
        <v>37</v>
      </c>
      <c r="B6" s="648">
        <v>3.9968733412262702E-2</v>
      </c>
      <c r="C6" s="648">
        <v>3.9394255857189142E-2</v>
      </c>
      <c r="D6" s="648">
        <v>2.0408428868511574E-2</v>
      </c>
      <c r="E6" s="648">
        <v>9.3429040036931976E-3</v>
      </c>
      <c r="F6" s="648">
        <v>2.6433921288076201E-2</v>
      </c>
      <c r="G6" s="648">
        <v>8.4174033347967914E-3</v>
      </c>
      <c r="H6" s="648">
        <v>1.7083916971831759E-2</v>
      </c>
      <c r="I6" s="648">
        <v>1.1007985893140448E-2</v>
      </c>
      <c r="J6" s="648">
        <v>2.8135437673562969E-2</v>
      </c>
      <c r="K6" s="648">
        <v>5.2884193591565154E-2</v>
      </c>
      <c r="M6" s="649">
        <v>100</v>
      </c>
      <c r="N6" s="649">
        <v>102.04084288685115</v>
      </c>
      <c r="O6" s="649">
        <v>102.99420068639894</v>
      </c>
      <c r="P6" s="649">
        <v>105.71674128047154</v>
      </c>
      <c r="Q6" s="649">
        <v>106.60660173106963</v>
      </c>
      <c r="R6" s="649">
        <v>108.42786006369236</v>
      </c>
      <c r="S6" s="649">
        <v>109.62143241769689</v>
      </c>
      <c r="T6" s="649">
        <v>112.70734641903529</v>
      </c>
      <c r="U6" s="649">
        <v>118.66602836528061</v>
      </c>
    </row>
    <row r="7" spans="1:21" x14ac:dyDescent="0.25">
      <c r="A7" s="204" t="s">
        <v>149</v>
      </c>
      <c r="B7" s="648">
        <v>1.75774320474682E-2</v>
      </c>
      <c r="C7" s="648">
        <v>9.1887498581448845E-3</v>
      </c>
      <c r="D7" s="648">
        <v>1.2003547715914831E-2</v>
      </c>
      <c r="E7" s="648">
        <v>-3.8968244760600346E-2</v>
      </c>
      <c r="F7" s="648">
        <v>-9.968199271640521E-2</v>
      </c>
      <c r="G7" s="648">
        <v>-5.1549911746494037E-2</v>
      </c>
      <c r="H7" s="648">
        <v>-5.8918561952238435E-2</v>
      </c>
      <c r="I7" s="648">
        <v>-6.4888909731309785E-2</v>
      </c>
      <c r="J7" s="648">
        <v>-6.6591479277157029E-2</v>
      </c>
      <c r="K7" s="648">
        <v>-3.3074025299067555E-2</v>
      </c>
      <c r="M7" s="649">
        <v>100</v>
      </c>
      <c r="N7" s="649">
        <v>101.20035477159148</v>
      </c>
      <c r="O7" s="649">
        <v>97.256754576992506</v>
      </c>
      <c r="P7" s="649">
        <v>87.562007475627524</v>
      </c>
      <c r="Q7" s="649">
        <v>83.04819371791308</v>
      </c>
      <c r="R7" s="649">
        <v>78.155113571322715</v>
      </c>
      <c r="S7" s="649">
        <v>73.083713461752893</v>
      </c>
      <c r="T7" s="649">
        <v>68.161236397464478</v>
      </c>
      <c r="U7" s="649">
        <v>65.960751381585112</v>
      </c>
    </row>
    <row r="8" spans="1:21" x14ac:dyDescent="0.25">
      <c r="A8" s="204" t="s">
        <v>39</v>
      </c>
      <c r="B8" s="648">
        <v>2.3473194335942749E-2</v>
      </c>
      <c r="C8" s="648">
        <v>2.355070569573714E-2</v>
      </c>
      <c r="D8" s="648">
        <v>2.266393175191217E-2</v>
      </c>
      <c r="E8" s="648">
        <v>1.7594065364077149E-3</v>
      </c>
      <c r="F8" s="648">
        <v>1.4914776458123002E-2</v>
      </c>
      <c r="G8" s="648">
        <v>6.2626126069253996E-3</v>
      </c>
      <c r="H8" s="648">
        <v>1.2640336899830018E-2</v>
      </c>
      <c r="I8" s="648">
        <v>2.4877943357481946E-4</v>
      </c>
      <c r="J8" s="648">
        <v>1.2816713065685548E-2</v>
      </c>
      <c r="K8" s="648">
        <v>2.6088342786645402E-2</v>
      </c>
      <c r="M8" s="649">
        <v>100</v>
      </c>
      <c r="N8" s="649">
        <v>102.26639317519121</v>
      </c>
      <c r="O8" s="649">
        <v>102.44632133579849</v>
      </c>
      <c r="P8" s="649">
        <v>103.97428531747896</v>
      </c>
      <c r="Q8" s="649">
        <v>104.62543598750426</v>
      </c>
      <c r="R8" s="649">
        <v>105.94793674667791</v>
      </c>
      <c r="S8" s="649">
        <v>105.97429441437016</v>
      </c>
      <c r="T8" s="649">
        <v>107.33521421928448</v>
      </c>
      <c r="U8" s="649">
        <v>110.13266454358678</v>
      </c>
    </row>
    <row r="9" spans="1:21" x14ac:dyDescent="0.25">
      <c r="A9" s="204" t="s">
        <v>150</v>
      </c>
      <c r="B9" s="648">
        <v>2.5172248200366232E-2</v>
      </c>
      <c r="C9" s="648">
        <v>2.9345580337335253E-2</v>
      </c>
      <c r="D9" s="648">
        <v>-2.89874559369796E-4</v>
      </c>
      <c r="E9" s="648">
        <v>1.2035520687612156E-3</v>
      </c>
      <c r="F9" s="648">
        <v>5.0411772745917016E-2</v>
      </c>
      <c r="G9" s="648">
        <v>-2.6271377446529964E-2</v>
      </c>
      <c r="H9" s="648">
        <v>-1.6350166791038512E-2</v>
      </c>
      <c r="I9" s="648">
        <v>9.840429098918535E-2</v>
      </c>
      <c r="J9" s="648">
        <v>4.4736266472464203E-2</v>
      </c>
      <c r="K9" s="648">
        <v>1.6146493015421148E-2</v>
      </c>
      <c r="M9" s="649">
        <v>100</v>
      </c>
      <c r="N9" s="649">
        <v>99.971012544063015</v>
      </c>
      <c r="O9" s="649">
        <v>100.09133286302658</v>
      </c>
      <c r="P9" s="649">
        <v>105.13711438915341</v>
      </c>
      <c r="Q9" s="649">
        <v>102.37501757339696</v>
      </c>
      <c r="R9" s="649">
        <v>100.70116896083643</v>
      </c>
      <c r="S9" s="649">
        <v>110.6105960942097</v>
      </c>
      <c r="T9" s="649">
        <v>115.41620107730232</v>
      </c>
      <c r="U9" s="649">
        <v>117.42477218678542</v>
      </c>
    </row>
    <row r="10" spans="1:21" x14ac:dyDescent="0.25">
      <c r="A10" s="224" t="s">
        <v>151</v>
      </c>
      <c r="B10" s="592">
        <v>1.9890930301063259E-2</v>
      </c>
      <c r="C10" s="592">
        <v>8.5734441069369449E-3</v>
      </c>
      <c r="D10" s="592">
        <v>1.5945999636383767E-2</v>
      </c>
      <c r="E10" s="592">
        <v>8.8299285440700537E-3</v>
      </c>
      <c r="F10" s="592">
        <v>2.0711564194634935E-2</v>
      </c>
      <c r="G10" s="592">
        <v>1.57415366456235E-2</v>
      </c>
      <c r="H10" s="592">
        <v>2.8137151327444876E-2</v>
      </c>
      <c r="I10" s="592">
        <v>-1.8139743107369211E-2</v>
      </c>
      <c r="J10" s="592">
        <v>5.3292109737210547E-2</v>
      </c>
      <c r="K10" s="592">
        <v>4.9878046403106113E-2</v>
      </c>
      <c r="M10" s="593">
        <v>100</v>
      </c>
      <c r="N10" s="593">
        <v>101.59459996363837</v>
      </c>
      <c r="O10" s="593">
        <v>102.49167302178068</v>
      </c>
      <c r="P10" s="593">
        <v>104.61443588698683</v>
      </c>
      <c r="Q10" s="593">
        <v>106.26122786316306</v>
      </c>
      <c r="R10" s="593">
        <v>109.25111611178897</v>
      </c>
      <c r="S10" s="593">
        <v>107.26932893132776</v>
      </c>
      <c r="T10" s="593">
        <v>112.97376837965388</v>
      </c>
      <c r="U10" s="593">
        <v>118.62145562767095</v>
      </c>
    </row>
    <row r="11" spans="1:21" x14ac:dyDescent="0.25">
      <c r="A11" s="204" t="s">
        <v>60</v>
      </c>
      <c r="B11" s="648">
        <v>2.5665142706129407E-2</v>
      </c>
      <c r="C11" s="648">
        <v>2.8960747620435212E-2</v>
      </c>
      <c r="D11" s="648">
        <v>5.0770526799489124E-2</v>
      </c>
      <c r="E11" s="648">
        <v>2.8577271921409242E-2</v>
      </c>
      <c r="F11" s="648">
        <v>3.8363900796220207E-2</v>
      </c>
      <c r="G11" s="648">
        <v>5.2460818207748616E-2</v>
      </c>
      <c r="H11" s="648">
        <v>3.4173894331511523E-2</v>
      </c>
      <c r="I11" s="648">
        <v>-1.3123079307437613E-2</v>
      </c>
      <c r="J11" s="648">
        <v>4.1259915630141419E-2</v>
      </c>
      <c r="K11" s="648">
        <v>5.329882240119721E-2</v>
      </c>
      <c r="M11" s="649">
        <v>100</v>
      </c>
      <c r="N11" s="649">
        <v>105.07705267994891</v>
      </c>
      <c r="O11" s="649">
        <v>108.07986818708405</v>
      </c>
      <c r="P11" s="649">
        <v>112.2262335282819</v>
      </c>
      <c r="Q11" s="649">
        <v>118.11371356354944</v>
      </c>
      <c r="R11" s="649">
        <v>122.15011912997259</v>
      </c>
      <c r="S11" s="649">
        <v>120.54713342921701</v>
      </c>
      <c r="T11" s="649">
        <v>125.50052324460927</v>
      </c>
      <c r="U11" s="649">
        <v>132.21101403324789</v>
      </c>
    </row>
    <row r="12" spans="1:21" x14ac:dyDescent="0.25">
      <c r="A12" s="204" t="s">
        <v>154</v>
      </c>
      <c r="B12" s="648">
        <v>-7.1629662502297187E-3</v>
      </c>
      <c r="C12" s="648">
        <v>-5.3222371600331608E-2</v>
      </c>
      <c r="D12" s="648">
        <v>-9.002928908052199E-2</v>
      </c>
      <c r="E12" s="648">
        <v>-8.0405537940489435E-2</v>
      </c>
      <c r="F12" s="648">
        <v>-5.5628909654485303E-2</v>
      </c>
      <c r="G12" s="648">
        <v>-0.10679691215519116</v>
      </c>
      <c r="H12" s="648">
        <v>6.5349457522034804E-3</v>
      </c>
      <c r="I12" s="648">
        <v>6.0922895057657911E-5</v>
      </c>
      <c r="J12" s="648">
        <v>5.6294436088776934E-2</v>
      </c>
      <c r="K12" s="648">
        <v>5.6861850790395074E-3</v>
      </c>
      <c r="M12" s="649">
        <v>100</v>
      </c>
      <c r="N12" s="649">
        <v>90.997071091947802</v>
      </c>
      <c r="O12" s="649">
        <v>83.680402639790785</v>
      </c>
      <c r="P12" s="649">
        <v>79.025353081490906</v>
      </c>
      <c r="Q12" s="649">
        <v>70.585689390413961</v>
      </c>
      <c r="R12" s="649">
        <v>71.046963041462206</v>
      </c>
      <c r="S12" s="649">
        <v>71.051291428135741</v>
      </c>
      <c r="T12" s="649">
        <v>75.048205220776339</v>
      </c>
      <c r="U12" s="649">
        <v>75.477838165402162</v>
      </c>
    </row>
    <row r="13" spans="1:21" x14ac:dyDescent="0.25">
      <c r="A13" s="204" t="s">
        <v>158</v>
      </c>
      <c r="B13" s="648">
        <v>8.4019078373217981E-2</v>
      </c>
      <c r="C13" s="648">
        <v>3.0254524712766573E-2</v>
      </c>
      <c r="D13" s="648">
        <v>8.2286763241330219E-2</v>
      </c>
      <c r="E13" s="648">
        <v>8.6094526873773836E-2</v>
      </c>
      <c r="F13" s="648">
        <v>3.0831040399168952E-2</v>
      </c>
      <c r="G13" s="648">
        <v>-1.4391792053175534E-2</v>
      </c>
      <c r="H13" s="648">
        <v>2.087903914550493E-2</v>
      </c>
      <c r="I13" s="648">
        <v>3.9232893903814237E-2</v>
      </c>
      <c r="J13" s="648">
        <v>5.1959960181606535E-2</v>
      </c>
      <c r="K13" s="648">
        <v>5.7743897418609968E-2</v>
      </c>
      <c r="M13" s="649">
        <v>100</v>
      </c>
      <c r="N13" s="649">
        <v>108.22867632413302</v>
      </c>
      <c r="O13" s="649">
        <v>117.54657300643406</v>
      </c>
      <c r="P13" s="649">
        <v>121.17065614757929</v>
      </c>
      <c r="Q13" s="649">
        <v>119.42679326135649</v>
      </c>
      <c r="R13" s="649">
        <v>121.92030995288248</v>
      </c>
      <c r="S13" s="649">
        <v>126.70359653798405</v>
      </c>
      <c r="T13" s="649">
        <v>133.33838094799677</v>
      </c>
      <c r="U13" s="649">
        <v>140.98362759733246</v>
      </c>
    </row>
    <row r="14" spans="1:21" x14ac:dyDescent="0.25">
      <c r="A14" s="204" t="s">
        <v>94</v>
      </c>
      <c r="B14" s="648">
        <v>2.2875304883902992E-2</v>
      </c>
      <c r="C14" s="648">
        <v>9.3475332829122681E-3</v>
      </c>
      <c r="D14" s="648">
        <v>2.9202098328524828E-2</v>
      </c>
      <c r="E14" s="648">
        <v>1.9483831931676798E-2</v>
      </c>
      <c r="F14" s="648">
        <v>3.8222217143702997E-2</v>
      </c>
      <c r="G14" s="648">
        <v>4.48417309841731E-2</v>
      </c>
      <c r="H14" s="648">
        <v>3.5406071834255037E-2</v>
      </c>
      <c r="I14" s="648">
        <v>-0.10947334425720123</v>
      </c>
      <c r="J14" s="648">
        <v>0.108883010444627</v>
      </c>
      <c r="K14" s="648">
        <v>9.5040123892303097E-2</v>
      </c>
      <c r="M14" s="649">
        <v>100</v>
      </c>
      <c r="N14" s="649">
        <v>102.92020983285248</v>
      </c>
      <c r="O14" s="649">
        <v>104.92548990360869</v>
      </c>
      <c r="P14" s="649">
        <v>108.93597476261384</v>
      </c>
      <c r="Q14" s="649">
        <v>113.82085243741764</v>
      </c>
      <c r="R14" s="649">
        <v>117.850801715053</v>
      </c>
      <c r="S14" s="649">
        <v>104.94928032791384</v>
      </c>
      <c r="T14" s="649">
        <v>116.24158755787504</v>
      </c>
      <c r="U14" s="649">
        <v>127.43690841295145</v>
      </c>
    </row>
    <row r="15" spans="1:21" x14ac:dyDescent="0.25">
      <c r="A15" s="225" t="s">
        <v>159</v>
      </c>
      <c r="B15" s="648">
        <v>7.2493890266533967E-4</v>
      </c>
      <c r="C15" s="648">
        <v>5.6770437927347706E-2</v>
      </c>
      <c r="D15" s="648">
        <v>-2.4551415628018325E-2</v>
      </c>
      <c r="E15" s="648">
        <v>4.5213171968363497E-3</v>
      </c>
      <c r="F15" s="648">
        <v>4.522999941281669E-2</v>
      </c>
      <c r="G15" s="648">
        <v>-3.579977631475495E-2</v>
      </c>
      <c r="H15" s="648">
        <v>8.2362080463520559E-3</v>
      </c>
      <c r="I15" s="648">
        <v>-4.6887553093197143E-2</v>
      </c>
      <c r="J15" s="648">
        <v>0.11771562317648043</v>
      </c>
      <c r="K15" s="648">
        <v>3.9277483260825807E-2</v>
      </c>
      <c r="M15" s="649">
        <v>100</v>
      </c>
      <c r="N15" s="649">
        <v>97.544858437198172</v>
      </c>
      <c r="O15" s="649">
        <v>97.985889683113243</v>
      </c>
      <c r="P15" s="649">
        <v>102.41779141594478</v>
      </c>
      <c r="Q15" s="649">
        <v>98.751257392602724</v>
      </c>
      <c r="R15" s="649">
        <v>99.564593293327064</v>
      </c>
      <c r="S15" s="649">
        <v>94.896253139083612</v>
      </c>
      <c r="T15" s="649">
        <v>106.28597666324278</v>
      </c>
      <c r="U15" s="649">
        <v>110.23307050221183</v>
      </c>
    </row>
    <row r="16" spans="1:21" x14ac:dyDescent="0.25">
      <c r="A16" s="226" t="s">
        <v>160</v>
      </c>
      <c r="B16" s="592">
        <v>-3.7693221592482451E-2</v>
      </c>
      <c r="C16" s="592">
        <v>-6.2546613887590974E-2</v>
      </c>
      <c r="D16" s="592">
        <v>3.0383162543482944E-2</v>
      </c>
      <c r="E16" s="592">
        <v>5.5607952488014201E-2</v>
      </c>
      <c r="F16" s="592">
        <v>3.4124454469149024E-2</v>
      </c>
      <c r="G16" s="592">
        <v>5.0049364978056676E-2</v>
      </c>
      <c r="H16" s="592">
        <v>8.4162669780986743E-2</v>
      </c>
      <c r="I16" s="592">
        <v>-9.4502133983346281E-2</v>
      </c>
      <c r="J16" s="592">
        <v>0.17678515044083731</v>
      </c>
      <c r="K16" s="592">
        <v>5.0162748727062834E-2</v>
      </c>
      <c r="M16" s="593">
        <v>100</v>
      </c>
      <c r="N16" s="593">
        <v>103.03831625434829</v>
      </c>
      <c r="O16" s="593">
        <v>108.76806604906507</v>
      </c>
      <c r="P16" s="593">
        <v>112.47971696665378</v>
      </c>
      <c r="Q16" s="593">
        <v>118.10925537374635</v>
      </c>
      <c r="R16" s="593">
        <v>128.04964563184521</v>
      </c>
      <c r="S16" s="593">
        <v>115.94868086382456</v>
      </c>
      <c r="T16" s="593">
        <v>136.47774002706498</v>
      </c>
      <c r="U16" s="593">
        <v>143.29122667087469</v>
      </c>
    </row>
    <row r="17" spans="1:21" x14ac:dyDescent="0.25">
      <c r="A17" s="213" t="s">
        <v>162</v>
      </c>
      <c r="B17" s="592">
        <v>4.1934747324215316E-2</v>
      </c>
      <c r="C17" s="592">
        <v>-8.1054231063135918E-2</v>
      </c>
      <c r="D17" s="592">
        <v>-7.9221959311547741E-2</v>
      </c>
      <c r="E17" s="592">
        <v>-2.080771675414006E-2</v>
      </c>
      <c r="F17" s="592">
        <v>7.3414857612918771E-2</v>
      </c>
      <c r="G17" s="592">
        <v>5.6542276994943075E-2</v>
      </c>
      <c r="H17" s="592">
        <v>0.12437303292914437</v>
      </c>
      <c r="I17" s="592">
        <v>-7.0474769686944105E-2</v>
      </c>
      <c r="J17" s="592">
        <v>6.8970627558000874E-2</v>
      </c>
      <c r="K17" s="592">
        <v>7.4937273865955056E-2</v>
      </c>
      <c r="M17" s="593">
        <v>100</v>
      </c>
      <c r="N17" s="593">
        <v>92.077804068845225</v>
      </c>
      <c r="O17" s="593">
        <v>90.161875202437486</v>
      </c>
      <c r="P17" s="593">
        <v>96.781096432538192</v>
      </c>
      <c r="Q17" s="593">
        <v>102.25331999490106</v>
      </c>
      <c r="R17" s="593">
        <v>114.97087552974124</v>
      </c>
      <c r="S17" s="593">
        <v>106.8683295560764</v>
      </c>
      <c r="T17" s="593">
        <v>113.7314317965878</v>
      </c>
      <c r="U17" s="593">
        <v>122.79987243257386</v>
      </c>
    </row>
    <row r="18" spans="1:21" x14ac:dyDescent="0.25">
      <c r="A18" s="227" t="s">
        <v>109</v>
      </c>
      <c r="B18" s="648">
        <v>4.5309708898687573E-2</v>
      </c>
      <c r="C18" s="648">
        <v>-0.10043596638825814</v>
      </c>
      <c r="D18" s="648">
        <v>-9.5602664876095922E-2</v>
      </c>
      <c r="E18" s="648">
        <v>-1.9540802714954508E-2</v>
      </c>
      <c r="F18" s="648">
        <v>7.2270919328148775E-2</v>
      </c>
      <c r="G18" s="648">
        <v>6.9886486181142349E-2</v>
      </c>
      <c r="H18" s="648">
        <v>0.12652478386157795</v>
      </c>
      <c r="I18" s="648">
        <v>-0.12318720360989721</v>
      </c>
      <c r="J18" s="648">
        <v>9.532268316945669E-2</v>
      </c>
      <c r="K18" s="648">
        <v>8.7078343669500402E-2</v>
      </c>
      <c r="M18" s="649">
        <v>100</v>
      </c>
      <c r="N18" s="649">
        <v>90.439733512390404</v>
      </c>
      <c r="O18" s="649">
        <v>88.672468522231725</v>
      </c>
      <c r="P18" s="649">
        <v>95.080909341429745</v>
      </c>
      <c r="Q18" s="649">
        <v>101.72577999821003</v>
      </c>
      <c r="R18" s="649">
        <v>114.59661232563398</v>
      </c>
      <c r="S18" s="649">
        <v>100.47977611007165</v>
      </c>
      <c r="T18" s="649">
        <v>109.46772225246842</v>
      </c>
      <c r="U18" s="649">
        <v>119.64142698699747</v>
      </c>
    </row>
    <row r="19" spans="1:21" x14ac:dyDescent="0.25">
      <c r="A19" s="227" t="s">
        <v>163</v>
      </c>
      <c r="B19" s="648">
        <v>3.1185590415296005E-2</v>
      </c>
      <c r="C19" s="648">
        <v>8.7982136936728406E-3</v>
      </c>
      <c r="D19" s="648">
        <v>-5.801539972206271E-2</v>
      </c>
      <c r="E19" s="648">
        <v>-2.8191321459291041E-2</v>
      </c>
      <c r="F19" s="648">
        <v>5.3150286979819272E-2</v>
      </c>
      <c r="G19" s="648">
        <v>6.025994996930728E-2</v>
      </c>
      <c r="H19" s="648">
        <v>0.1153642718717669</v>
      </c>
      <c r="I19" s="648">
        <v>0.18386252270036363</v>
      </c>
      <c r="J19" s="648">
        <v>-1.2014511441754472E-2</v>
      </c>
      <c r="K19" s="648">
        <v>2.9724008668704949E-2</v>
      </c>
      <c r="M19" s="649">
        <v>100</v>
      </c>
      <c r="N19" s="649">
        <v>94.198460027793729</v>
      </c>
      <c r="O19" s="649">
        <v>91.542880960180014</v>
      </c>
      <c r="P19" s="649">
        <v>96.408411354173012</v>
      </c>
      <c r="Q19" s="649">
        <v>102.21797739899587</v>
      </c>
      <c r="R19" s="649">
        <v>114.01027993383576</v>
      </c>
      <c r="S19" s="649">
        <v>134.97249761624545</v>
      </c>
      <c r="T19" s="649">
        <v>133.36193175614156</v>
      </c>
      <c r="U19" s="649">
        <v>137.3145913854278</v>
      </c>
    </row>
    <row r="20" spans="1:21" x14ac:dyDescent="0.25">
      <c r="A20" s="227" t="s">
        <v>164</v>
      </c>
      <c r="B20" s="648">
        <v>1.5703443723602994E-2</v>
      </c>
      <c r="C20" s="648">
        <v>-2.9007458838822275E-3</v>
      </c>
      <c r="D20" s="648">
        <v>0.11299594294987791</v>
      </c>
      <c r="E20" s="648">
        <v>-1.8868673257554036E-2</v>
      </c>
      <c r="F20" s="648">
        <v>0.13618615266280321</v>
      </c>
      <c r="G20" s="648">
        <v>-0.10944562836664284</v>
      </c>
      <c r="H20" s="648">
        <v>0.11757874235455734</v>
      </c>
      <c r="I20" s="648">
        <v>1.4532843724123445E-2</v>
      </c>
      <c r="J20" s="648">
        <v>-8.2672882863353836E-3</v>
      </c>
      <c r="K20" s="648">
        <v>4.8365464321954654E-2</v>
      </c>
      <c r="M20" s="649">
        <v>100</v>
      </c>
      <c r="N20" s="649">
        <v>111.2995942949878</v>
      </c>
      <c r="O20" s="649">
        <v>109.19951861653735</v>
      </c>
      <c r="P20" s="649">
        <v>124.07098092955373</v>
      </c>
      <c r="Q20" s="649">
        <v>110.49195445965296</v>
      </c>
      <c r="R20" s="649">
        <v>123.48345950531598</v>
      </c>
      <c r="S20" s="649">
        <v>125.27802532482086</v>
      </c>
      <c r="T20" s="649">
        <v>123.52627200760672</v>
      </c>
      <c r="U20" s="649">
        <v>130.25135306433884</v>
      </c>
    </row>
    <row r="21" spans="1:21" x14ac:dyDescent="0.25">
      <c r="A21" s="228" t="s">
        <v>165</v>
      </c>
      <c r="B21" s="592">
        <v>-4.2646278408331462E-5</v>
      </c>
      <c r="C21" s="592">
        <v>-2.0232870953128312E-2</v>
      </c>
      <c r="D21" s="592">
        <v>3.6561705908512598E-2</v>
      </c>
      <c r="E21" s="592">
        <v>-7.2821094529861741E-2</v>
      </c>
      <c r="F21" s="592">
        <v>5.2554992411908863E-2</v>
      </c>
      <c r="G21" s="592">
        <v>9.9254214892166459E-2</v>
      </c>
      <c r="H21" s="592">
        <v>5.4895497009511685E-2</v>
      </c>
      <c r="I21" s="592">
        <v>-1.9263369002932018E-2</v>
      </c>
      <c r="J21" s="592">
        <v>5.67332576037618E-2</v>
      </c>
      <c r="K21" s="592">
        <v>4.1078532665550727E-2</v>
      </c>
      <c r="M21" s="593">
        <v>100</v>
      </c>
      <c r="N21" s="593">
        <v>103.65617059085126</v>
      </c>
      <c r="O21" s="593">
        <v>96.1078147936514</v>
      </c>
      <c r="P21" s="593">
        <v>101.15876027085689</v>
      </c>
      <c r="Q21" s="593">
        <v>111.19919360100567</v>
      </c>
      <c r="R21" s="593">
        <v>117.30352860078979</v>
      </c>
      <c r="S21" s="593">
        <v>115.04386744400679</v>
      </c>
      <c r="T21" s="593">
        <v>120.01323571283724</v>
      </c>
      <c r="U21" s="593">
        <v>126.56462599432666</v>
      </c>
    </row>
    <row r="22" spans="1:21" x14ac:dyDescent="0.25">
      <c r="A22" s="227" t="s">
        <v>124</v>
      </c>
      <c r="B22" s="648">
        <v>1.2885642428065003E-2</v>
      </c>
      <c r="C22" s="648">
        <v>6.8636171805423363E-2</v>
      </c>
      <c r="D22" s="648">
        <v>-5.4994777945562179E-2</v>
      </c>
      <c r="E22" s="648">
        <v>-7.8513187752856761E-2</v>
      </c>
      <c r="F22" s="648">
        <v>-4.3169360605762264E-2</v>
      </c>
      <c r="G22" s="648">
        <v>6.9849216575037731E-2</v>
      </c>
      <c r="H22" s="648">
        <v>6.7416520536123459E-2</v>
      </c>
      <c r="I22" s="648">
        <v>8.0505952180298435E-2</v>
      </c>
      <c r="J22" s="648">
        <v>4.7629231219209034E-2</v>
      </c>
      <c r="K22" s="648">
        <v>-4.5409064203709382E-2</v>
      </c>
      <c r="M22" s="649">
        <v>100</v>
      </c>
      <c r="N22" s="649">
        <v>94.500522205443787</v>
      </c>
      <c r="O22" s="649">
        <v>87.080984962784768</v>
      </c>
      <c r="P22" s="649">
        <v>83.321754521021347</v>
      </c>
      <c r="Q22" s="649">
        <v>89.141713797972301</v>
      </c>
      <c r="R22" s="649">
        <v>95.151337976858542</v>
      </c>
      <c r="S22" s="649">
        <v>102.81158704191493</v>
      </c>
      <c r="T22" s="649">
        <v>107.70480198333661</v>
      </c>
      <c r="U22" s="649">
        <v>102.81748515730382</v>
      </c>
    </row>
    <row r="23" spans="1:21" x14ac:dyDescent="0.25">
      <c r="A23" s="227" t="s">
        <v>166</v>
      </c>
      <c r="B23" s="648">
        <v>-5.227202380506335E-3</v>
      </c>
      <c r="C23" s="648">
        <v>2.6013068368273551E-3</v>
      </c>
      <c r="D23" s="648">
        <v>7.0194886590799754E-3</v>
      </c>
      <c r="E23" s="648">
        <v>-1.3848220698384206E-2</v>
      </c>
      <c r="F23" s="648">
        <v>8.4301637300755905E-2</v>
      </c>
      <c r="G23" s="648">
        <v>0.1443481918444407</v>
      </c>
      <c r="H23" s="648">
        <v>6.6855650831171287E-2</v>
      </c>
      <c r="I23" s="648">
        <v>2.4672686733950622E-2</v>
      </c>
      <c r="J23" s="648">
        <v>7.4125460722600511E-2</v>
      </c>
      <c r="K23" s="648">
        <v>7.7814919077773492E-2</v>
      </c>
      <c r="M23" s="649">
        <v>100</v>
      </c>
      <c r="N23" s="649">
        <v>100.70194886590799</v>
      </c>
      <c r="O23" s="649">
        <v>99.307406053255505</v>
      </c>
      <c r="P23" s="649">
        <v>107.67918297963594</v>
      </c>
      <c r="Q23" s="649">
        <v>123.22247834203306</v>
      </c>
      <c r="R23" s="649">
        <v>131.4605973286196</v>
      </c>
      <c r="S23" s="649">
        <v>134.70408346436665</v>
      </c>
      <c r="T23" s="649">
        <v>144.58744869916052</v>
      </c>
      <c r="U23" s="649">
        <v>155.94805520852424</v>
      </c>
    </row>
    <row r="24" spans="1:21" x14ac:dyDescent="0.25">
      <c r="A24" s="229" t="s">
        <v>167</v>
      </c>
      <c r="B24" s="648">
        <v>-3.1826778386307986E-3</v>
      </c>
      <c r="C24" s="648">
        <v>-0.12488833897813867</v>
      </c>
      <c r="D24" s="648">
        <v>0.17538820991864235</v>
      </c>
      <c r="E24" s="648">
        <v>-0.14924300744709107</v>
      </c>
      <c r="F24" s="648">
        <v>8.5295626096184352E-2</v>
      </c>
      <c r="G24" s="648">
        <v>5.0085452472472758E-2</v>
      </c>
      <c r="H24" s="648">
        <v>2.4380250984482155E-2</v>
      </c>
      <c r="I24" s="648">
        <v>-0.17981684102919326</v>
      </c>
      <c r="J24" s="648">
        <v>2.7275941715778851E-2</v>
      </c>
      <c r="K24" s="648">
        <v>4.9174119752658507E-2</v>
      </c>
      <c r="M24" s="649">
        <v>100</v>
      </c>
      <c r="N24" s="649">
        <v>117.53882099186424</v>
      </c>
      <c r="O24" s="649">
        <v>99.996973855253145</v>
      </c>
      <c r="P24" s="649">
        <v>108.52627834796074</v>
      </c>
      <c r="Q24" s="649">
        <v>113.96186610417188</v>
      </c>
      <c r="R24" s="649">
        <v>116.74028500245153</v>
      </c>
      <c r="S24" s="649">
        <v>95.748415732462988</v>
      </c>
      <c r="T24" s="649">
        <v>92.916541226779103</v>
      </c>
      <c r="U24" s="649">
        <v>103.19681251891065</v>
      </c>
    </row>
    <row r="25" spans="1:21" x14ac:dyDescent="0.25">
      <c r="A25" s="213" t="s">
        <v>168</v>
      </c>
      <c r="B25" s="592">
        <v>3.4611828922272769E-2</v>
      </c>
      <c r="C25" s="592">
        <v>-4.6204089984372976E-3</v>
      </c>
      <c r="D25" s="592">
        <v>-9.0715406583720126E-3</v>
      </c>
      <c r="E25" s="592">
        <v>-4.4831533862339512E-3</v>
      </c>
      <c r="F25" s="592">
        <v>3.035587700687592E-2</v>
      </c>
      <c r="G25" s="592">
        <v>1.99630044112733E-2</v>
      </c>
      <c r="H25" s="592">
        <v>4.2403491959969619E-2</v>
      </c>
      <c r="I25" s="592">
        <v>-1.9262768048692314E-2</v>
      </c>
      <c r="J25" s="592">
        <v>3.8665760715462572E-2</v>
      </c>
      <c r="K25" s="592">
        <v>5.6118180147649355E-2</v>
      </c>
      <c r="M25" s="649">
        <v>100</v>
      </c>
      <c r="N25" s="649">
        <v>99.092845934162796</v>
      </c>
      <c r="O25" s="649">
        <v>98.648597506361497</v>
      </c>
      <c r="P25" s="649">
        <v>101.64316219916542</v>
      </c>
      <c r="Q25" s="649">
        <v>103.67226509452313</v>
      </c>
      <c r="R25" s="649">
        <v>108.06833115393057</v>
      </c>
      <c r="S25" s="649">
        <v>105.98663595750314</v>
      </c>
      <c r="T25" s="649">
        <v>109.94662714473471</v>
      </c>
      <c r="U25" s="649">
        <v>116.26244231967316</v>
      </c>
    </row>
    <row r="26" spans="1:21" x14ac:dyDescent="0.25">
      <c r="A26" s="228" t="s">
        <v>169</v>
      </c>
      <c r="B26" s="592">
        <v>1.807374253549332E-2</v>
      </c>
      <c r="C26" s="592">
        <v>5.9941282868141155E-3</v>
      </c>
      <c r="D26" s="592">
        <v>1.7743804090600168E-2</v>
      </c>
      <c r="E26" s="592">
        <v>1.5778489975541987E-3</v>
      </c>
      <c r="F26" s="592">
        <v>2.332974464834825E-2</v>
      </c>
      <c r="G26" s="592">
        <v>2.2804083943930298E-2</v>
      </c>
      <c r="H26" s="592">
        <v>3.0569209195910885E-2</v>
      </c>
      <c r="I26" s="592">
        <v>-1.8244279776689742E-2</v>
      </c>
      <c r="J26" s="592">
        <v>5.3611925013926642E-2</v>
      </c>
      <c r="K26" s="592">
        <v>4.9056108716590607E-2</v>
      </c>
      <c r="M26" s="649">
        <v>100</v>
      </c>
      <c r="N26" s="649">
        <v>101.77438040906002</v>
      </c>
      <c r="O26" s="649">
        <v>101.93496501316515</v>
      </c>
      <c r="P26" s="649">
        <v>104.31308171766061</v>
      </c>
      <c r="Q26" s="649">
        <v>106.6918459896002</v>
      </c>
      <c r="R26" s="649">
        <v>109.9533313491542</v>
      </c>
      <c r="S26" s="649">
        <v>107.94731200964115</v>
      </c>
      <c r="T26" s="649">
        <v>113.58764915524551</v>
      </c>
      <c r="U26" s="649">
        <v>119.31395089272509</v>
      </c>
    </row>
    <row r="27" spans="1:21" x14ac:dyDescent="0.25">
      <c r="A27" s="230" t="s">
        <v>170</v>
      </c>
      <c r="B27" s="592"/>
      <c r="C27" s="592"/>
      <c r="D27" s="592"/>
      <c r="E27" s="592"/>
      <c r="F27" s="592"/>
      <c r="G27" s="592"/>
      <c r="H27" s="592"/>
      <c r="I27" s="592"/>
      <c r="J27" s="592"/>
      <c r="K27" s="592"/>
      <c r="M27" s="649"/>
      <c r="N27" s="649"/>
      <c r="O27" s="649"/>
      <c r="P27" s="649"/>
      <c r="Q27" s="649"/>
      <c r="R27" s="649"/>
      <c r="S27" s="649"/>
      <c r="T27" s="649"/>
      <c r="U27" s="649"/>
    </row>
    <row r="28" spans="1:21" x14ac:dyDescent="0.25">
      <c r="A28" s="231" t="s">
        <v>171</v>
      </c>
      <c r="B28" s="648">
        <v>2.4168421277867891E-2</v>
      </c>
      <c r="C28" s="648">
        <v>5.6876602940167942E-3</v>
      </c>
      <c r="D28" s="648">
        <v>5.4240320122057151E-2</v>
      </c>
      <c r="E28" s="648">
        <v>5.0681732732402729E-3</v>
      </c>
      <c r="F28" s="648">
        <v>1.0068634759430761E-2</v>
      </c>
      <c r="G28" s="648">
        <v>3.667693886083101E-2</v>
      </c>
      <c r="H28" s="648">
        <v>1.1899000248259295E-2</v>
      </c>
      <c r="I28" s="648">
        <v>7.1002789971741365E-5</v>
      </c>
      <c r="J28" s="648">
        <v>1.0678983154611021E-2</v>
      </c>
      <c r="K28" s="648">
        <v>1.9982910977205393E-2</v>
      </c>
      <c r="M28" s="649">
        <v>100</v>
      </c>
      <c r="N28" s="649">
        <v>105.42403201220571</v>
      </c>
      <c r="O28" s="649">
        <v>105.95833927360721</v>
      </c>
      <c r="P28" s="649">
        <v>107.025195091469</v>
      </c>
      <c r="Q28" s="649">
        <v>110.95055162840733</v>
      </c>
      <c r="R28" s="649">
        <v>112.27075226977826</v>
      </c>
      <c r="S28" s="649">
        <v>112.27872380642164</v>
      </c>
      <c r="T28" s="649">
        <v>113.4579793294247</v>
      </c>
      <c r="U28" s="649">
        <v>115.74536211090805</v>
      </c>
    </row>
    <row r="29" spans="1:21" x14ac:dyDescent="0.25">
      <c r="A29" s="227" t="s">
        <v>172</v>
      </c>
      <c r="B29" s="648">
        <v>-6.5257798270353495E-2</v>
      </c>
      <c r="C29" s="648">
        <v>-5.8811593252691585E-2</v>
      </c>
      <c r="D29" s="648">
        <v>2.3039704525190219E-2</v>
      </c>
      <c r="E29" s="648">
        <v>-0.11333219967844022</v>
      </c>
      <c r="F29" s="648">
        <v>-2.0677898088718782E-2</v>
      </c>
      <c r="G29" s="648">
        <v>1.2788884109450782E-2</v>
      </c>
      <c r="H29" s="648">
        <v>3.4324227859254153E-2</v>
      </c>
      <c r="I29" s="648">
        <v>0.23218749298613361</v>
      </c>
      <c r="J29" s="648">
        <v>-8.7511612545637663E-2</v>
      </c>
      <c r="K29" s="648">
        <v>4.1273006079173946E-2</v>
      </c>
      <c r="M29" s="649">
        <v>100</v>
      </c>
      <c r="N29" s="649">
        <v>102.30397045251902</v>
      </c>
      <c r="O29" s="649">
        <v>90.709636445296894</v>
      </c>
      <c r="P29" s="649">
        <v>88.83395182721631</v>
      </c>
      <c r="Q29" s="649">
        <v>89.970038942119118</v>
      </c>
      <c r="R29" s="649">
        <v>93.058191059274378</v>
      </c>
      <c r="S29" s="649">
        <v>114.66513914315193</v>
      </c>
      <c r="T29" s="649">
        <v>104.59745968107603</v>
      </c>
      <c r="U29" s="649">
        <v>108.94902763046552</v>
      </c>
    </row>
    <row r="30" spans="1:21" x14ac:dyDescent="0.25">
      <c r="A30" s="227" t="s">
        <v>173</v>
      </c>
      <c r="B30" s="648"/>
      <c r="C30" s="648"/>
      <c r="D30" s="648"/>
      <c r="E30" s="648"/>
      <c r="F30" s="648"/>
      <c r="G30" s="648"/>
      <c r="H30" s="648"/>
      <c r="I30" s="648"/>
      <c r="J30" s="648"/>
      <c r="K30" s="648"/>
      <c r="M30" s="649"/>
      <c r="N30" s="649"/>
      <c r="O30" s="649"/>
      <c r="P30" s="649"/>
      <c r="Q30" s="649"/>
      <c r="R30" s="649"/>
      <c r="S30" s="649"/>
      <c r="T30" s="649"/>
      <c r="U30" s="649"/>
    </row>
    <row r="31" spans="1:21" x14ac:dyDescent="0.25">
      <c r="A31" s="213" t="s">
        <v>174</v>
      </c>
      <c r="B31" s="592">
        <v>3.3965779652595174E-2</v>
      </c>
      <c r="C31" s="592">
        <v>-3.9887743411397558E-3</v>
      </c>
      <c r="D31" s="592">
        <v>-5.1543691114674939E-3</v>
      </c>
      <c r="E31" s="592">
        <v>-3.8569215625220421E-3</v>
      </c>
      <c r="F31" s="592">
        <v>2.9013828383504414E-2</v>
      </c>
      <c r="G31" s="592">
        <v>2.1048313910984495E-2</v>
      </c>
      <c r="H31" s="592">
        <v>4.039238184932592E-2</v>
      </c>
      <c r="I31" s="592">
        <v>-1.8023033718209347E-2</v>
      </c>
      <c r="J31" s="592">
        <v>3.6838104574170361E-2</v>
      </c>
      <c r="K31" s="592">
        <v>5.3818322507948935E-2</v>
      </c>
      <c r="M31" s="649">
        <v>100</v>
      </c>
      <c r="N31" s="649">
        <v>99.48456308885325</v>
      </c>
      <c r="O31" s="649">
        <v>99.100858932337772</v>
      </c>
      <c r="P31" s="649">
        <v>101.9761542460585</v>
      </c>
      <c r="Q31" s="649">
        <v>104.12258035206452</v>
      </c>
      <c r="R31" s="649">
        <v>108.32833937678222</v>
      </c>
      <c r="S31" s="649">
        <v>106.37593406355685</v>
      </c>
      <c r="T31" s="649">
        <v>110.16387820458317</v>
      </c>
      <c r="U31" s="649">
        <v>116.2304933762067</v>
      </c>
    </row>
    <row r="32" spans="1:21" x14ac:dyDescent="0.25">
      <c r="A32" s="228" t="s">
        <v>175</v>
      </c>
      <c r="B32" s="592">
        <v>1.0662720799064163E-2</v>
      </c>
      <c r="C32" s="592">
        <v>6.6363218698306525E-4</v>
      </c>
      <c r="D32" s="592">
        <v>1.8153519735526258E-2</v>
      </c>
      <c r="E32" s="592">
        <v>-7.354793707658569E-3</v>
      </c>
      <c r="F32" s="592">
        <v>2.0274000786086432E-2</v>
      </c>
      <c r="G32" s="592">
        <v>2.2136574837594347E-2</v>
      </c>
      <c r="H32" s="592">
        <v>3.0817190916283321E-2</v>
      </c>
      <c r="I32" s="592">
        <v>-1.6494788009331351E-3</v>
      </c>
      <c r="J32" s="592">
        <v>4.2070064484836855E-2</v>
      </c>
      <c r="K32" s="592">
        <v>4.8497936373219419E-2</v>
      </c>
      <c r="M32" s="649">
        <v>100</v>
      </c>
      <c r="N32" s="649">
        <v>101.81535197355262</v>
      </c>
      <c r="O32" s="649">
        <v>101.0665210635145</v>
      </c>
      <c r="P32" s="649">
        <v>103.11554379100322</v>
      </c>
      <c r="Q32" s="649">
        <v>105.398168743052</v>
      </c>
      <c r="R32" s="649">
        <v>108.64624423143327</v>
      </c>
      <c r="S32" s="649">
        <v>108.46703455477252</v>
      </c>
      <c r="T32" s="649">
        <v>112.89212602575743</v>
      </c>
      <c r="U32" s="649">
        <v>118.51198355082963</v>
      </c>
    </row>
    <row r="33" spans="1:21" x14ac:dyDescent="0.25">
      <c r="A33" s="232" t="s">
        <v>176</v>
      </c>
      <c r="B33" s="592"/>
      <c r="C33" s="592"/>
      <c r="D33" s="592"/>
      <c r="E33" s="592"/>
      <c r="F33" s="592"/>
      <c r="G33" s="592"/>
      <c r="H33" s="592"/>
      <c r="I33" s="592"/>
      <c r="J33" s="592"/>
      <c r="K33" s="592"/>
      <c r="M33" s="649"/>
      <c r="N33" s="649"/>
      <c r="O33" s="649"/>
      <c r="P33" s="649"/>
      <c r="Q33" s="649"/>
      <c r="R33" s="649"/>
      <c r="S33" s="649"/>
      <c r="T33" s="649"/>
      <c r="U33" s="649"/>
    </row>
    <row r="34" spans="1:21" ht="17.25" x14ac:dyDescent="0.25">
      <c r="A34" s="233" t="s">
        <v>198</v>
      </c>
      <c r="B34" s="592">
        <v>3.5347759931779077E-2</v>
      </c>
      <c r="C34" s="592">
        <v>2.6542808645247051E-2</v>
      </c>
      <c r="D34" s="592">
        <v>2.905017092508877E-2</v>
      </c>
      <c r="E34" s="592">
        <v>1.4700598508115892E-2</v>
      </c>
      <c r="F34" s="592">
        <v>6.1357974329594445E-3</v>
      </c>
      <c r="G34" s="592">
        <v>3.6986121433228991E-3</v>
      </c>
      <c r="H34" s="592">
        <v>5.0645316194988244E-3</v>
      </c>
      <c r="I34" s="592">
        <v>2.6927316676637947E-2</v>
      </c>
      <c r="J34" s="592">
        <v>1.4401207123429405E-2</v>
      </c>
      <c r="K34" s="592">
        <v>1.4474602375441181E-2</v>
      </c>
      <c r="M34" s="593">
        <v>100</v>
      </c>
      <c r="N34" s="593">
        <v>102.90501709250887</v>
      </c>
      <c r="O34" s="593">
        <v>104.41778243325665</v>
      </c>
      <c r="P34" s="593">
        <v>105.05846879466594</v>
      </c>
      <c r="Q34" s="593">
        <v>105.4470393231088</v>
      </c>
      <c r="R34" s="593">
        <v>105.98107918794322</v>
      </c>
      <c r="S34" s="593">
        <v>108.83486526896881</v>
      </c>
      <c r="T34" s="593">
        <v>110.39752966842515</v>
      </c>
      <c r="U34" s="593">
        <v>112.000246923093</v>
      </c>
    </row>
    <row r="35" spans="1:21" x14ac:dyDescent="0.25">
      <c r="A35" s="226" t="s">
        <v>177</v>
      </c>
    </row>
    <row r="36" spans="1:21" x14ac:dyDescent="0.25">
      <c r="A36" s="227" t="s">
        <v>178</v>
      </c>
      <c r="B36" s="603">
        <v>-0.98319858383453251</v>
      </c>
      <c r="C36" s="603">
        <v>-1.1586076389481144</v>
      </c>
      <c r="D36" s="603">
        <v>0.21702271884462554</v>
      </c>
      <c r="E36" s="603">
        <v>0.71820100795828568</v>
      </c>
      <c r="F36" s="603">
        <v>0.21297377477506041</v>
      </c>
      <c r="G36" s="603">
        <v>0.55460857592426194</v>
      </c>
      <c r="H36" s="603">
        <v>0.92499183832787102</v>
      </c>
      <c r="I36" s="603">
        <v>-1.3921188122185764</v>
      </c>
      <c r="J36" s="603">
        <v>1.9354317856695391</v>
      </c>
      <c r="K36" s="603">
        <v>4.9904362265734692E-3</v>
      </c>
    </row>
    <row r="37" spans="1:21" x14ac:dyDescent="0.25">
      <c r="A37" s="227" t="s">
        <v>179</v>
      </c>
      <c r="B37" s="603">
        <v>-1.0140826368875102</v>
      </c>
      <c r="C37" s="603">
        <v>-1.1374497256712135</v>
      </c>
      <c r="D37" s="603">
        <v>-6.0907586182956663E-2</v>
      </c>
      <c r="E37" s="603">
        <v>0.74673179413187607</v>
      </c>
      <c r="F37" s="603">
        <v>0.29245725397137184</v>
      </c>
      <c r="G37" s="603">
        <v>0.39913210710919717</v>
      </c>
      <c r="H37" s="603">
        <v>1.046585887831325</v>
      </c>
      <c r="I37" s="603">
        <v>-1.5326559047550703</v>
      </c>
      <c r="J37" s="603">
        <v>2.2476718547042349</v>
      </c>
      <c r="K37" s="603">
        <v>0.21582714194029323</v>
      </c>
    </row>
    <row r="38" spans="1:21" x14ac:dyDescent="0.25">
      <c r="A38" s="227" t="s">
        <v>180</v>
      </c>
      <c r="B38" s="603">
        <v>1.2416707678464256</v>
      </c>
      <c r="C38" s="603">
        <v>1.4818269028027187</v>
      </c>
      <c r="D38" s="603">
        <v>1.0918946991858025</v>
      </c>
      <c r="E38" s="603">
        <v>0.49897346833243095</v>
      </c>
      <c r="F38" s="603">
        <v>-1.2315614301953715</v>
      </c>
      <c r="G38" s="603">
        <v>-1.0079291873010154</v>
      </c>
      <c r="H38" s="603">
        <v>-1.8851557490875304</v>
      </c>
      <c r="I38" s="603">
        <v>3.769240249408945</v>
      </c>
      <c r="J38" s="603">
        <v>-3.1712720002517125</v>
      </c>
      <c r="K38" s="603">
        <v>-2.7871072571190036</v>
      </c>
    </row>
    <row r="39" spans="1:21" x14ac:dyDescent="0.25">
      <c r="A39" s="604" t="s">
        <v>181</v>
      </c>
      <c r="B39" s="605">
        <v>0.357109022534015</v>
      </c>
      <c r="C39" s="605">
        <v>0.48105743621077668</v>
      </c>
      <c r="D39" s="605">
        <v>-7.170947101033498E-3</v>
      </c>
      <c r="E39" s="605">
        <v>-0.21452819798726708</v>
      </c>
      <c r="F39" s="605">
        <v>-0.14402244010088872</v>
      </c>
      <c r="G39" s="605">
        <v>-0.22853450516882301</v>
      </c>
      <c r="H39" s="605">
        <v>-0.36105230666544941</v>
      </c>
      <c r="I39" s="605">
        <v>0.61522561514858332</v>
      </c>
      <c r="J39" s="605">
        <v>-0.71795295834977146</v>
      </c>
      <c r="K39" s="570">
        <v>-0.15262583554977915</v>
      </c>
    </row>
    <row r="40" spans="1:21" x14ac:dyDescent="0.25">
      <c r="A40" s="1707" t="s">
        <v>570</v>
      </c>
      <c r="B40" s="1707"/>
      <c r="C40" s="1707"/>
      <c r="D40" s="1707"/>
      <c r="E40" s="1707"/>
      <c r="F40" s="1707"/>
    </row>
    <row r="41" spans="1:21" x14ac:dyDescent="0.25">
      <c r="A41" s="622" t="s">
        <v>200</v>
      </c>
      <c r="B41" s="622"/>
      <c r="C41" s="622"/>
      <c r="D41" s="622"/>
      <c r="E41" s="622"/>
      <c r="F41" s="622"/>
    </row>
    <row r="42" spans="1:21" x14ac:dyDescent="0.25">
      <c r="A42" s="235" t="s">
        <v>572</v>
      </c>
    </row>
    <row r="45" spans="1:21" ht="18.75" x14ac:dyDescent="0.25">
      <c r="A45" s="220" t="s">
        <v>641</v>
      </c>
      <c r="B45" s="742"/>
      <c r="C45" s="743"/>
      <c r="D45" s="743"/>
      <c r="E45" s="743"/>
      <c r="F45" s="743"/>
      <c r="G45" s="743"/>
      <c r="H45" s="743"/>
      <c r="I45" s="743"/>
      <c r="J45" s="743"/>
      <c r="K45" s="743"/>
    </row>
    <row r="46" spans="1:21" x14ac:dyDescent="0.25">
      <c r="A46" s="221" t="s">
        <v>143</v>
      </c>
      <c r="B46" s="744"/>
      <c r="C46" s="743"/>
      <c r="D46" s="743"/>
      <c r="E46" s="743"/>
      <c r="F46" s="743"/>
      <c r="G46" s="743"/>
      <c r="H46" s="743"/>
      <c r="I46" s="743"/>
      <c r="J46" s="743"/>
      <c r="K46" s="743"/>
    </row>
    <row r="47" spans="1:21" x14ac:dyDescent="0.25">
      <c r="A47" s="222" t="s">
        <v>236</v>
      </c>
      <c r="B47" s="745">
        <v>2012</v>
      </c>
      <c r="C47" s="745">
        <v>2013</v>
      </c>
      <c r="D47" s="745">
        <v>2014</v>
      </c>
      <c r="E47" s="745">
        <v>2015</v>
      </c>
      <c r="F47" s="745">
        <v>2016</v>
      </c>
      <c r="G47" s="745">
        <v>2017</v>
      </c>
      <c r="H47" s="745">
        <v>2018</v>
      </c>
      <c r="I47" s="745">
        <v>2019</v>
      </c>
      <c r="J47" s="745">
        <v>2020</v>
      </c>
      <c r="K47" s="1658">
        <v>2021</v>
      </c>
      <c r="L47" s="1658">
        <v>2022</v>
      </c>
    </row>
    <row r="48" spans="1:21" x14ac:dyDescent="0.25">
      <c r="A48" s="223" t="s">
        <v>148</v>
      </c>
      <c r="B48" s="746">
        <v>175.20927828999999</v>
      </c>
      <c r="C48" s="746">
        <v>180.82172987199999</v>
      </c>
      <c r="D48" s="746">
        <v>184.90040158599999</v>
      </c>
      <c r="E48" s="746">
        <v>187.367666805</v>
      </c>
      <c r="F48" s="746">
        <v>187.41574155699999</v>
      </c>
      <c r="G48" s="746">
        <v>190.811199784</v>
      </c>
      <c r="H48" s="746">
        <v>192.52876950800001</v>
      </c>
      <c r="I48" s="746">
        <v>195.74064684199999</v>
      </c>
      <c r="J48" s="746">
        <v>195.44879710999999</v>
      </c>
      <c r="K48" s="1659">
        <v>201.09253985300001</v>
      </c>
      <c r="L48" s="1659">
        <v>210.57526321200001</v>
      </c>
    </row>
    <row r="49" spans="1:12" x14ac:dyDescent="0.25">
      <c r="A49" s="204" t="s">
        <v>35</v>
      </c>
      <c r="B49" s="747">
        <v>41.715503456</v>
      </c>
      <c r="C49" s="747">
        <v>43.252538147000003</v>
      </c>
      <c r="D49" s="747">
        <v>43.175488936999997</v>
      </c>
      <c r="E49" s="747">
        <v>42.787411163000002</v>
      </c>
      <c r="F49" s="747">
        <v>42.343186285999998</v>
      </c>
      <c r="G49" s="747">
        <v>43.263563752000003</v>
      </c>
      <c r="H49" s="747">
        <v>44.440938854999999</v>
      </c>
      <c r="I49" s="747">
        <v>46.032637649000002</v>
      </c>
      <c r="J49" s="747">
        <v>44.627059308</v>
      </c>
      <c r="K49" s="1660">
        <v>47.394106227999998</v>
      </c>
      <c r="L49" s="1660">
        <v>51.291451887000001</v>
      </c>
    </row>
    <row r="50" spans="1:12" x14ac:dyDescent="0.25">
      <c r="A50" s="204" t="s">
        <v>37</v>
      </c>
      <c r="B50" s="747">
        <v>58.559674479999998</v>
      </c>
      <c r="C50" s="747">
        <v>60.900230497999999</v>
      </c>
      <c r="D50" s="747">
        <v>63.299349759999998</v>
      </c>
      <c r="E50" s="747">
        <v>64.591190037000004</v>
      </c>
      <c r="F50" s="747">
        <v>65.194659325000003</v>
      </c>
      <c r="G50" s="747">
        <v>66.918009818000002</v>
      </c>
      <c r="H50" s="747">
        <v>67.481285697000004</v>
      </c>
      <c r="I50" s="747">
        <v>68.634130378999998</v>
      </c>
      <c r="J50" s="747">
        <v>69.389653917999993</v>
      </c>
      <c r="K50" s="1660">
        <v>71.341962201000001</v>
      </c>
      <c r="L50" s="1660">
        <v>75.104430019999995</v>
      </c>
    </row>
    <row r="51" spans="1:12" x14ac:dyDescent="0.25">
      <c r="A51" s="204" t="s">
        <v>149</v>
      </c>
      <c r="B51" s="747">
        <v>5.8658080840000002</v>
      </c>
      <c r="C51" s="747">
        <v>5.968913927</v>
      </c>
      <c r="D51" s="747">
        <v>6.0237607840000003</v>
      </c>
      <c r="E51" s="747">
        <v>6.0960672840000001</v>
      </c>
      <c r="F51" s="747">
        <v>5.858514242</v>
      </c>
      <c r="G51" s="747">
        <v>5.2745258679999996</v>
      </c>
      <c r="H51" s="747">
        <v>5.0026245249999999</v>
      </c>
      <c r="I51" s="747">
        <v>4.7078770820000004</v>
      </c>
      <c r="J51" s="747">
        <v>4.4023880709999998</v>
      </c>
      <c r="K51" s="1660">
        <v>4.1092265369999996</v>
      </c>
      <c r="L51" s="1660">
        <v>3.949572968</v>
      </c>
    </row>
    <row r="52" spans="1:12" x14ac:dyDescent="0.25">
      <c r="A52" s="204" t="s">
        <v>39</v>
      </c>
      <c r="B52" s="747">
        <v>62.887451059</v>
      </c>
      <c r="C52" s="747">
        <v>64.363620419</v>
      </c>
      <c r="D52" s="747">
        <v>65.879429100999999</v>
      </c>
      <c r="E52" s="747">
        <v>67.372515985999996</v>
      </c>
      <c r="F52" s="747">
        <v>67.491051631000005</v>
      </c>
      <c r="G52" s="747">
        <v>68.497665579</v>
      </c>
      <c r="H52" s="747">
        <v>68.926639922999996</v>
      </c>
      <c r="I52" s="747">
        <v>69.797895873000002</v>
      </c>
      <c r="J52" s="747">
        <v>69.815260154000001</v>
      </c>
      <c r="K52" s="1660">
        <v>70.710062311000002</v>
      </c>
      <c r="L52" s="1660">
        <v>72.581629878000001</v>
      </c>
    </row>
    <row r="53" spans="1:12" x14ac:dyDescent="0.25">
      <c r="A53" s="204" t="s">
        <v>150</v>
      </c>
      <c r="B53" s="747">
        <v>6.1808412089999996</v>
      </c>
      <c r="C53" s="747">
        <v>6.3364268780000002</v>
      </c>
      <c r="D53" s="747">
        <v>6.5223730020000001</v>
      </c>
      <c r="E53" s="747">
        <v>6.5204823320000003</v>
      </c>
      <c r="F53" s="747">
        <v>6.5283300720000002</v>
      </c>
      <c r="G53" s="747">
        <v>6.8574347639999997</v>
      </c>
      <c r="H53" s="747">
        <v>6.6772805069999999</v>
      </c>
      <c r="I53" s="747">
        <v>6.5681058569999999</v>
      </c>
      <c r="J53" s="747">
        <v>7.2144356570000001</v>
      </c>
      <c r="K53" s="1660">
        <v>7.5371825729999999</v>
      </c>
      <c r="L53" s="1660">
        <v>7.6481784570000002</v>
      </c>
    </row>
    <row r="54" spans="1:12" x14ac:dyDescent="0.25">
      <c r="A54" s="224" t="s">
        <v>151</v>
      </c>
      <c r="B54" s="748">
        <v>212.153054841</v>
      </c>
      <c r="C54" s="748">
        <v>216.37297646799999</v>
      </c>
      <c r="D54" s="748">
        <v>218.22803808800001</v>
      </c>
      <c r="E54" s="748">
        <v>221.70790230399999</v>
      </c>
      <c r="F54" s="748">
        <v>223.66556723900001</v>
      </c>
      <c r="G54" s="748">
        <v>228.298030993</v>
      </c>
      <c r="H54" s="748">
        <v>231.89179281400001</v>
      </c>
      <c r="I54" s="748">
        <v>238.41656728000001</v>
      </c>
      <c r="J54" s="748">
        <v>234.09175199699999</v>
      </c>
      <c r="K54" s="1661">
        <v>246.56699533299999</v>
      </c>
      <c r="L54" s="1661">
        <v>258.08288786100002</v>
      </c>
    </row>
    <row r="55" spans="1:12" x14ac:dyDescent="0.25">
      <c r="A55" s="204" t="s">
        <v>60</v>
      </c>
      <c r="B55" s="747">
        <v>118.454791692</v>
      </c>
      <c r="C55" s="747">
        <v>121.494950825</v>
      </c>
      <c r="D55" s="747">
        <v>125.013535433</v>
      </c>
      <c r="E55" s="747">
        <v>131.36053848399999</v>
      </c>
      <c r="F55" s="747">
        <v>135.114464312</v>
      </c>
      <c r="G55" s="747">
        <v>140.297982217</v>
      </c>
      <c r="H55" s="747">
        <v>147.65812915699999</v>
      </c>
      <c r="I55" s="747">
        <v>152.70418246</v>
      </c>
      <c r="J55" s="747">
        <v>150.700233363</v>
      </c>
      <c r="K55" s="1660">
        <v>156.91811227700001</v>
      </c>
      <c r="L55" s="1660">
        <v>164.87822348200001</v>
      </c>
    </row>
    <row r="56" spans="1:12" x14ac:dyDescent="0.25">
      <c r="A56" s="204" t="s">
        <v>154</v>
      </c>
      <c r="B56" s="747">
        <v>52.436109549999998</v>
      </c>
      <c r="C56" s="747">
        <v>52.060511466999998</v>
      </c>
      <c r="D56" s="747">
        <v>49.289727579999997</v>
      </c>
      <c r="E56" s="747">
        <v>44.852208447000002</v>
      </c>
      <c r="F56" s="747">
        <v>41.245842498999998</v>
      </c>
      <c r="G56" s="747">
        <v>38.951381253000001</v>
      </c>
      <c r="H56" s="747">
        <v>34.791494010999997</v>
      </c>
      <c r="I56" s="747">
        <v>35.018854537000003</v>
      </c>
      <c r="J56" s="747">
        <v>35.020987986999998</v>
      </c>
      <c r="K56" s="1660">
        <v>36.992474756999997</v>
      </c>
      <c r="L56" s="1660">
        <v>37.202820815000003</v>
      </c>
    </row>
    <row r="57" spans="1:12" x14ac:dyDescent="0.25">
      <c r="A57" s="204" t="s">
        <v>158</v>
      </c>
      <c r="B57" s="747">
        <v>13.126744358</v>
      </c>
      <c r="C57" s="747">
        <v>14.229641321000001</v>
      </c>
      <c r="D57" s="747">
        <v>14.660152355999999</v>
      </c>
      <c r="E57" s="747">
        <v>15.866488842000001</v>
      </c>
      <c r="F57" s="747">
        <v>17.232506692000001</v>
      </c>
      <c r="G57" s="747">
        <v>17.763802802000001</v>
      </c>
      <c r="H57" s="747">
        <v>17.508149845999998</v>
      </c>
      <c r="I57" s="747">
        <v>17.873703192000001</v>
      </c>
      <c r="J57" s="747">
        <v>18.574940293000001</v>
      </c>
      <c r="K57" s="1660">
        <v>19.540093451000001</v>
      </c>
      <c r="L57" s="1660">
        <v>20.506677594999999</v>
      </c>
    </row>
    <row r="58" spans="1:12" x14ac:dyDescent="0.25">
      <c r="A58" s="204" t="s">
        <v>94</v>
      </c>
      <c r="B58" s="747">
        <v>19.506095820999999</v>
      </c>
      <c r="C58" s="747">
        <v>19.952303709999999</v>
      </c>
      <c r="D58" s="747">
        <v>20.138808532999999</v>
      </c>
      <c r="E58" s="747">
        <v>20.726904000000001</v>
      </c>
      <c r="F58" s="747">
        <v>21.130743513999999</v>
      </c>
      <c r="G58" s="747">
        <v>21.938407381000001</v>
      </c>
      <c r="H58" s="747">
        <v>22.922163543</v>
      </c>
      <c r="I58" s="747">
        <v>23.733747311999998</v>
      </c>
      <c r="J58" s="747">
        <v>21.135534622000002</v>
      </c>
      <c r="K58" s="1660">
        <v>23.436835258999999</v>
      </c>
      <c r="L58" s="1660">
        <v>25.442986610999998</v>
      </c>
    </row>
    <row r="59" spans="1:12" x14ac:dyDescent="0.25">
      <c r="A59" s="225" t="s">
        <v>159</v>
      </c>
      <c r="B59" s="749">
        <v>8.6293134180000006</v>
      </c>
      <c r="C59" s="749">
        <v>8.6355691429999997</v>
      </c>
      <c r="D59" s="749">
        <v>9.1258141849999994</v>
      </c>
      <c r="E59" s="749">
        <v>8.9017625280000008</v>
      </c>
      <c r="F59" s="749">
        <v>8.9420102200000002</v>
      </c>
      <c r="G59" s="749">
        <v>9.3464573370000004</v>
      </c>
      <c r="H59" s="749">
        <v>9.0118562549999996</v>
      </c>
      <c r="I59" s="749">
        <v>9.0860797780000002</v>
      </c>
      <c r="J59" s="749">
        <v>8.6600557299999998</v>
      </c>
      <c r="K59" s="1662">
        <v>9.6794795869999994</v>
      </c>
      <c r="L59" s="1662">
        <v>10.052179355</v>
      </c>
    </row>
    <row r="60" spans="1:12" x14ac:dyDescent="0.25">
      <c r="A60" s="226" t="s">
        <v>160</v>
      </c>
      <c r="B60" s="746">
        <v>36.943776550999999</v>
      </c>
      <c r="C60" s="746">
        <v>35.551246595000002</v>
      </c>
      <c r="D60" s="746">
        <v>33.327636501000001</v>
      </c>
      <c r="E60" s="746">
        <v>34.340235497999998</v>
      </c>
      <c r="F60" s="746">
        <v>36.249825682000001</v>
      </c>
      <c r="G60" s="746">
        <v>37.486831207999998</v>
      </c>
      <c r="H60" s="746">
        <v>39.363023304999999</v>
      </c>
      <c r="I60" s="746">
        <v>42.675920437000002</v>
      </c>
      <c r="J60" s="746">
        <v>38.642954885999998</v>
      </c>
      <c r="K60" s="1659">
        <v>45.474455479</v>
      </c>
      <c r="L60" s="1659">
        <v>47.507624647999997</v>
      </c>
    </row>
    <row r="61" spans="1:12" x14ac:dyDescent="0.25">
      <c r="A61" s="213" t="s">
        <v>162</v>
      </c>
      <c r="B61" s="746">
        <v>61.705177904000003</v>
      </c>
      <c r="C61" s="746">
        <v>64.292768948000003</v>
      </c>
      <c r="D61" s="746">
        <v>59.081567997999997</v>
      </c>
      <c r="E61" s="746">
        <v>54.401010421999999</v>
      </c>
      <c r="F61" s="746">
        <v>53.269049606000003</v>
      </c>
      <c r="G61" s="746">
        <v>57.179789298000003</v>
      </c>
      <c r="H61" s="746">
        <v>60.412864783000003</v>
      </c>
      <c r="I61" s="746">
        <v>67.926596004000004</v>
      </c>
      <c r="J61" s="746">
        <v>63.139484795000001</v>
      </c>
      <c r="K61" s="1659">
        <v>67.494254685000001</v>
      </c>
      <c r="L61" s="1659">
        <v>72.230290550000007</v>
      </c>
    </row>
    <row r="62" spans="1:12" x14ac:dyDescent="0.25">
      <c r="A62" s="227" t="s">
        <v>109</v>
      </c>
      <c r="B62" s="747">
        <v>50.277850672</v>
      </c>
      <c r="C62" s="747">
        <v>52.555925449999997</v>
      </c>
      <c r="D62" s="747">
        <v>47.277420288000002</v>
      </c>
      <c r="E62" s="747">
        <v>42.757572920000001</v>
      </c>
      <c r="F62" s="747">
        <v>41.922055622999999</v>
      </c>
      <c r="G62" s="747">
        <v>44.951801123000003</v>
      </c>
      <c r="H62" s="747">
        <v>48.093324551000002</v>
      </c>
      <c r="I62" s="747">
        <v>54.178322045000002</v>
      </c>
      <c r="J62" s="747">
        <v>47.504246055999999</v>
      </c>
      <c r="K62" s="1660">
        <v>52.032478251999997</v>
      </c>
      <c r="L62" s="1660">
        <v>56.23794607</v>
      </c>
    </row>
    <row r="63" spans="1:12" x14ac:dyDescent="0.25">
      <c r="A63" s="227" t="s">
        <v>163</v>
      </c>
      <c r="B63" s="747">
        <v>8.4011525999999996</v>
      </c>
      <c r="C63" s="747">
        <v>8.6631475039999994</v>
      </c>
      <c r="D63" s="747">
        <v>8.7393677269999994</v>
      </c>
      <c r="E63" s="747">
        <v>8.2323498149999992</v>
      </c>
      <c r="F63" s="747">
        <v>8.0002689950000008</v>
      </c>
      <c r="G63" s="747">
        <v>8.4254855880000008</v>
      </c>
      <c r="H63" s="747">
        <v>8.9332049280000003</v>
      </c>
      <c r="I63" s="747">
        <v>9.9637776099999993</v>
      </c>
      <c r="J63" s="747">
        <v>11.795742897</v>
      </c>
      <c r="K63" s="1660">
        <v>11.654022809000001</v>
      </c>
      <c r="L63" s="1660">
        <v>12.000427084</v>
      </c>
    </row>
    <row r="64" spans="1:12" x14ac:dyDescent="0.25">
      <c r="A64" s="227" t="s">
        <v>164</v>
      </c>
      <c r="B64" s="747">
        <v>3.0261746299999999</v>
      </c>
      <c r="C64" s="747">
        <v>3.0736959929999998</v>
      </c>
      <c r="D64" s="747">
        <v>3.0647799820000001</v>
      </c>
      <c r="E64" s="747">
        <v>3.4110876860000001</v>
      </c>
      <c r="F64" s="747">
        <v>3.346724987</v>
      </c>
      <c r="G64" s="747">
        <v>3.8025025870000002</v>
      </c>
      <c r="H64" s="747">
        <v>3.386335302</v>
      </c>
      <c r="I64" s="747">
        <v>3.7844963479999998</v>
      </c>
      <c r="J64" s="747">
        <v>3.8394958419999998</v>
      </c>
      <c r="K64" s="1660">
        <v>3.807753623</v>
      </c>
      <c r="L64" s="1660">
        <v>3.9919173950000002</v>
      </c>
    </row>
    <row r="65" spans="1:12" x14ac:dyDescent="0.25">
      <c r="A65" s="228" t="s">
        <v>165</v>
      </c>
      <c r="B65" s="748">
        <v>21.280285968000001</v>
      </c>
      <c r="C65" s="748">
        <v>21.279378442999999</v>
      </c>
      <c r="D65" s="748">
        <v>20.848835524999998</v>
      </c>
      <c r="E65" s="748">
        <v>21.611104518000001</v>
      </c>
      <c r="F65" s="748">
        <v>20.037360233000001</v>
      </c>
      <c r="G65" s="748">
        <v>21.090423548</v>
      </c>
      <c r="H65" s="748">
        <v>23.183736978999999</v>
      </c>
      <c r="I65" s="748">
        <v>24.456419743000001</v>
      </c>
      <c r="J65" s="748">
        <v>23.985306704999999</v>
      </c>
      <c r="K65" s="1661">
        <v>25.346071289000001</v>
      </c>
      <c r="L65" s="1661">
        <v>26.367671968</v>
      </c>
    </row>
    <row r="66" spans="1:12" x14ac:dyDescent="0.25">
      <c r="A66" s="227" t="s">
        <v>124</v>
      </c>
      <c r="B66" s="747">
        <v>5.3422402790000003</v>
      </c>
      <c r="C66" s="747">
        <v>5.4110784770000002</v>
      </c>
      <c r="D66" s="747">
        <v>5.7824741890000002</v>
      </c>
      <c r="E66" s="747">
        <v>5.4644683049999996</v>
      </c>
      <c r="F66" s="747">
        <v>5.0354354790000002</v>
      </c>
      <c r="G66" s="747">
        <v>4.8180589490000001</v>
      </c>
      <c r="H66" s="747">
        <v>5.1545965919999999</v>
      </c>
      <c r="I66" s="747">
        <v>5.5021015589999998</v>
      </c>
      <c r="J66" s="747">
        <v>5.9450534839999998</v>
      </c>
      <c r="K66" s="1660">
        <v>6.2282118110000004</v>
      </c>
      <c r="L66" s="1660">
        <v>5.9453945409999998</v>
      </c>
    </row>
    <row r="67" spans="1:12" x14ac:dyDescent="0.25">
      <c r="A67" s="227" t="s">
        <v>166</v>
      </c>
      <c r="B67" s="747">
        <v>9.3029248649999996</v>
      </c>
      <c r="C67" s="747">
        <v>9.2542965939999995</v>
      </c>
      <c r="D67" s="747">
        <v>9.2783698589999997</v>
      </c>
      <c r="E67" s="747">
        <v>9.3434992710000007</v>
      </c>
      <c r="F67" s="747">
        <v>9.2141084309999997</v>
      </c>
      <c r="G67" s="747">
        <v>9.9908728579999995</v>
      </c>
      <c r="H67" s="747">
        <v>11.43303729</v>
      </c>
      <c r="I67" s="747">
        <v>12.197400439000001</v>
      </c>
      <c r="J67" s="747">
        <v>12.498343079</v>
      </c>
      <c r="K67" s="1660">
        <v>13.424788518</v>
      </c>
      <c r="L67" s="1660">
        <v>14.452440806</v>
      </c>
    </row>
    <row r="68" spans="1:12" x14ac:dyDescent="0.25">
      <c r="A68" s="229" t="s">
        <v>167</v>
      </c>
      <c r="B68" s="749">
        <v>6.6351208230000003</v>
      </c>
      <c r="C68" s="749">
        <v>6.6140033709999999</v>
      </c>
      <c r="D68" s="749">
        <v>5.7879914760000002</v>
      </c>
      <c r="E68" s="749">
        <v>6.8031369399999999</v>
      </c>
      <c r="F68" s="749">
        <v>5.7878163230000004</v>
      </c>
      <c r="G68" s="749">
        <v>6.2814917399999999</v>
      </c>
      <c r="H68" s="749">
        <v>6.5961030960000002</v>
      </c>
      <c r="I68" s="749">
        <v>6.756917745</v>
      </c>
      <c r="J68" s="749">
        <v>5.5419101409999998</v>
      </c>
      <c r="K68" s="1662">
        <v>5.6930709589999999</v>
      </c>
      <c r="L68" s="1662">
        <v>5.9698366199999997</v>
      </c>
    </row>
    <row r="69" spans="1:12" x14ac:dyDescent="0.25">
      <c r="A69" s="213" t="s">
        <v>168</v>
      </c>
      <c r="B69" s="746">
        <v>236.914456194</v>
      </c>
      <c r="C69" s="746">
        <v>245.11449882100001</v>
      </c>
      <c r="D69" s="746">
        <v>243.981969585</v>
      </c>
      <c r="E69" s="746">
        <v>241.768677228</v>
      </c>
      <c r="F69" s="746">
        <v>240.68479116399999</v>
      </c>
      <c r="G69" s="746">
        <v>247.990989082</v>
      </c>
      <c r="H69" s="746">
        <v>252.94163429100001</v>
      </c>
      <c r="I69" s="746">
        <v>263.66724284700001</v>
      </c>
      <c r="J69" s="746">
        <v>258.58828190600002</v>
      </c>
      <c r="K69" s="1659">
        <v>268.58679453799999</v>
      </c>
      <c r="L69" s="1659">
        <v>282.80555376299998</v>
      </c>
    </row>
    <row r="70" spans="1:12" x14ac:dyDescent="0.25">
      <c r="A70" s="228" t="s">
        <v>169</v>
      </c>
      <c r="B70" s="748">
        <v>233.43334081</v>
      </c>
      <c r="C70" s="748">
        <v>237.652354911</v>
      </c>
      <c r="D70" s="748">
        <v>239.07687361399999</v>
      </c>
      <c r="E70" s="748">
        <v>243.31900682200001</v>
      </c>
      <c r="F70" s="748">
        <v>243.70292747299999</v>
      </c>
      <c r="G70" s="748">
        <v>249.38845454099999</v>
      </c>
      <c r="H70" s="748">
        <v>255.07552979299999</v>
      </c>
      <c r="I70" s="748">
        <v>262.872987024</v>
      </c>
      <c r="J70" s="748">
        <v>258.07705870299998</v>
      </c>
      <c r="K70" s="1661">
        <v>271.91306662199997</v>
      </c>
      <c r="L70" s="1661">
        <v>284.45055982899999</v>
      </c>
    </row>
    <row r="71" spans="1:12" x14ac:dyDescent="0.25">
      <c r="A71" s="230" t="s">
        <v>170</v>
      </c>
      <c r="B71" s="750">
        <v>-3.4811153830000001</v>
      </c>
      <c r="C71" s="750">
        <v>-7.46214391</v>
      </c>
      <c r="D71" s="750">
        <v>-4.9050959699999996</v>
      </c>
      <c r="E71" s="750">
        <v>1.5503295939999999</v>
      </c>
      <c r="F71" s="750">
        <v>3.018136309</v>
      </c>
      <c r="G71" s="750">
        <v>1.3974654580000001</v>
      </c>
      <c r="H71" s="750">
        <v>2.133895501</v>
      </c>
      <c r="I71" s="750">
        <v>-0.794255822</v>
      </c>
      <c r="J71" s="750">
        <v>-0.51122320300000001</v>
      </c>
      <c r="K71" s="1664">
        <v>3.3262720840000002</v>
      </c>
      <c r="L71" s="1664">
        <v>1.6450060660000001</v>
      </c>
    </row>
    <row r="72" spans="1:12" x14ac:dyDescent="0.25">
      <c r="A72" s="231" t="s">
        <v>171</v>
      </c>
      <c r="B72" s="751">
        <v>15.622416319999999</v>
      </c>
      <c r="C72" s="751">
        <v>15.999985458999999</v>
      </c>
      <c r="D72" s="751">
        <v>16.090987941000002</v>
      </c>
      <c r="E72" s="751">
        <v>16.963768278</v>
      </c>
      <c r="F72" s="751">
        <v>17.049743594999999</v>
      </c>
      <c r="G72" s="751">
        <v>17.221411236000002</v>
      </c>
      <c r="H72" s="751">
        <v>17.853039883000001</v>
      </c>
      <c r="I72" s="751">
        <v>18.065473209</v>
      </c>
      <c r="J72" s="751">
        <v>18.066755908000001</v>
      </c>
      <c r="K72" s="1665">
        <v>18.259690490000001</v>
      </c>
      <c r="L72" s="1665">
        <v>18.565121761</v>
      </c>
    </row>
    <row r="73" spans="1:12" x14ac:dyDescent="0.25">
      <c r="A73" s="227" t="s">
        <v>172</v>
      </c>
      <c r="B73" s="747">
        <v>22.786719387000002</v>
      </c>
      <c r="C73" s="747">
        <v>21.299708249999998</v>
      </c>
      <c r="D73" s="747">
        <v>20.047038472000001</v>
      </c>
      <c r="E73" s="747">
        <v>20.508916315</v>
      </c>
      <c r="F73" s="747">
        <v>18.184595716</v>
      </c>
      <c r="G73" s="747">
        <v>17.808576499000001</v>
      </c>
      <c r="H73" s="747">
        <v>18.036328319999999</v>
      </c>
      <c r="I73" s="747">
        <v>18.655411362999999</v>
      </c>
      <c r="J73" s="747">
        <v>22.986964558</v>
      </c>
      <c r="K73" s="1660">
        <v>20.975338222000001</v>
      </c>
      <c r="L73" s="1660">
        <v>21.812595122000001</v>
      </c>
    </row>
    <row r="74" spans="1:12" x14ac:dyDescent="0.25">
      <c r="A74" s="227" t="s">
        <v>173</v>
      </c>
      <c r="B74" s="752">
        <v>7.1643030660000004</v>
      </c>
      <c r="C74" s="752">
        <v>5.2997227909999998</v>
      </c>
      <c r="D74" s="752">
        <v>3.9560505309999998</v>
      </c>
      <c r="E74" s="752">
        <v>3.5451480360000001</v>
      </c>
      <c r="F74" s="752">
        <v>1.134852121</v>
      </c>
      <c r="G74" s="752">
        <v>0.58716526199999997</v>
      </c>
      <c r="H74" s="752">
        <v>0.183288437</v>
      </c>
      <c r="I74" s="752">
        <v>0.58993815299999997</v>
      </c>
      <c r="J74" s="752">
        <v>4.9202086500000002</v>
      </c>
      <c r="K74" s="1666">
        <v>2.7156477319999999</v>
      </c>
      <c r="L74" s="1666">
        <v>3.2474733609999999</v>
      </c>
    </row>
    <row r="75" spans="1:12" x14ac:dyDescent="0.25">
      <c r="A75" s="213" t="s">
        <v>174</v>
      </c>
      <c r="B75" s="746">
        <v>252.536872515</v>
      </c>
      <c r="C75" s="746">
        <v>261.11448428099999</v>
      </c>
      <c r="D75" s="746">
        <v>260.07295752599998</v>
      </c>
      <c r="E75" s="746">
        <v>258.73244550700002</v>
      </c>
      <c r="F75" s="746">
        <v>257.73453475899998</v>
      </c>
      <c r="G75" s="746">
        <v>265.21240031899998</v>
      </c>
      <c r="H75" s="746">
        <v>270.79467417400002</v>
      </c>
      <c r="I75" s="746">
        <v>281.73271605600002</v>
      </c>
      <c r="J75" s="746">
        <v>276.65503781500001</v>
      </c>
      <c r="K75" s="1659">
        <v>286.84648502900001</v>
      </c>
      <c r="L75" s="1659">
        <v>301.37067552399998</v>
      </c>
    </row>
    <row r="76" spans="1:12" x14ac:dyDescent="0.25">
      <c r="A76" s="228" t="s">
        <v>175</v>
      </c>
      <c r="B76" s="748">
        <v>256.22006019700001</v>
      </c>
      <c r="C76" s="748">
        <v>258.952063162</v>
      </c>
      <c r="D76" s="748">
        <v>259.12391208600002</v>
      </c>
      <c r="E76" s="748">
        <v>263.82792313800002</v>
      </c>
      <c r="F76" s="748">
        <v>261.88752318899998</v>
      </c>
      <c r="G76" s="748">
        <v>267.19703104000001</v>
      </c>
      <c r="H76" s="748">
        <v>273.11185811399997</v>
      </c>
      <c r="I76" s="748">
        <v>281.52839838699998</v>
      </c>
      <c r="J76" s="748">
        <v>281.06402326199998</v>
      </c>
      <c r="K76" s="1661">
        <v>292.88840484500003</v>
      </c>
      <c r="L76" s="1661">
        <v>306.26315495199998</v>
      </c>
    </row>
    <row r="77" spans="1:12" x14ac:dyDescent="0.25">
      <c r="A77" s="232" t="s">
        <v>176</v>
      </c>
      <c r="B77" s="753">
        <v>3.6831876819999998</v>
      </c>
      <c r="C77" s="753">
        <v>-2.1624211189999998</v>
      </c>
      <c r="D77" s="753">
        <v>-0.94904543900000005</v>
      </c>
      <c r="E77" s="753">
        <v>5.0954776300000004</v>
      </c>
      <c r="F77" s="753">
        <v>4.1529884299999997</v>
      </c>
      <c r="G77" s="753">
        <v>1.98463072</v>
      </c>
      <c r="H77" s="753">
        <v>2.317183939</v>
      </c>
      <c r="I77" s="753">
        <v>-0.20431766800000001</v>
      </c>
      <c r="J77" s="753">
        <v>4.4089854470000001</v>
      </c>
      <c r="K77" s="1667">
        <v>6.0419198160000001</v>
      </c>
      <c r="L77" s="1667">
        <v>4.8924794279999997</v>
      </c>
    </row>
    <row r="78" spans="1:12" x14ac:dyDescent="0.25">
      <c r="A78" s="233" t="s">
        <v>623</v>
      </c>
      <c r="B78" s="754">
        <v>173.81572175599999</v>
      </c>
      <c r="C78" s="754">
        <v>179.95971816100001</v>
      </c>
      <c r="D78" s="754">
        <v>184.73635452400001</v>
      </c>
      <c r="E78" s="754">
        <v>190.10297719900001</v>
      </c>
      <c r="F78" s="754">
        <v>192.897604742</v>
      </c>
      <c r="G78" s="754">
        <v>194.08118536999999</v>
      </c>
      <c r="H78" s="754">
        <v>194.79901639900001</v>
      </c>
      <c r="I78" s="754">
        <v>195.78558217700001</v>
      </c>
      <c r="J78" s="754">
        <v>201.05756254900001</v>
      </c>
      <c r="K78" s="1668">
        <v>203.953034151</v>
      </c>
      <c r="L78" s="1668">
        <v>206.114506401</v>
      </c>
    </row>
    <row r="79" spans="1:12" x14ac:dyDescent="0.25">
      <c r="A79" s="226" t="s">
        <v>177</v>
      </c>
      <c r="B79" s="755"/>
      <c r="C79" s="755"/>
      <c r="D79" s="755"/>
      <c r="E79" s="755"/>
      <c r="F79" s="755"/>
      <c r="G79" s="755"/>
      <c r="H79" s="755"/>
      <c r="I79" s="755"/>
      <c r="J79" s="755"/>
      <c r="K79" s="741"/>
      <c r="L79" s="741"/>
    </row>
    <row r="80" spans="1:12" x14ac:dyDescent="0.25">
      <c r="A80" s="227" t="s">
        <v>178</v>
      </c>
      <c r="B80" s="756">
        <v>0.17413737727551387</v>
      </c>
      <c r="C80" s="756">
        <v>0.16430539143716857</v>
      </c>
      <c r="D80" s="756">
        <v>0.1527193150476874</v>
      </c>
      <c r="E80" s="756">
        <v>0.15488954223613366</v>
      </c>
      <c r="F80" s="756">
        <v>0.16207155231571652</v>
      </c>
      <c r="G80" s="756">
        <v>0.16420129006346712</v>
      </c>
      <c r="H80" s="756">
        <v>0.16974737582270971</v>
      </c>
      <c r="I80" s="756">
        <v>0.17899729420598845</v>
      </c>
      <c r="J80" s="756">
        <v>0.16507610608380269</v>
      </c>
      <c r="K80" s="1689">
        <v>0.18443042394049808</v>
      </c>
      <c r="L80" s="1689">
        <v>0.18407894084627172</v>
      </c>
    </row>
    <row r="81" spans="1:12" x14ac:dyDescent="0.25">
      <c r="A81" s="227" t="s">
        <v>179</v>
      </c>
      <c r="B81" s="756">
        <v>0.10049989733581487</v>
      </c>
      <c r="C81" s="756">
        <v>9.0359070966939778E-2</v>
      </c>
      <c r="D81" s="756">
        <v>7.8984573710227629E-2</v>
      </c>
      <c r="E81" s="756">
        <v>7.8375497848398062E-2</v>
      </c>
      <c r="F81" s="756">
        <v>8.5842815789716836E-2</v>
      </c>
      <c r="G81" s="756">
        <v>8.8767388329430527E-2</v>
      </c>
      <c r="H81" s="756">
        <v>9.2758709400522499E-2</v>
      </c>
      <c r="I81" s="756">
        <v>0.10322456827883576</v>
      </c>
      <c r="J81" s="756">
        <v>8.789800923128506E-2</v>
      </c>
      <c r="K81" s="1689">
        <v>0.11037472777832741</v>
      </c>
      <c r="L81" s="1689">
        <v>0.11214421508871228</v>
      </c>
    </row>
    <row r="82" spans="1:12" x14ac:dyDescent="0.25">
      <c r="A82" s="227" t="s">
        <v>180</v>
      </c>
      <c r="B82" s="756">
        <v>0.81929398511969453</v>
      </c>
      <c r="C82" s="756">
        <v>0.8317106927981589</v>
      </c>
      <c r="D82" s="756">
        <v>0.84652896182618598</v>
      </c>
      <c r="E82" s="756">
        <v>0.85744790881804411</v>
      </c>
      <c r="F82" s="756">
        <v>0.8624376435013682</v>
      </c>
      <c r="G82" s="756">
        <v>0.85012202919941449</v>
      </c>
      <c r="H82" s="756">
        <v>0.84004273732640444</v>
      </c>
      <c r="I82" s="756">
        <v>0.82119117983552914</v>
      </c>
      <c r="J82" s="756">
        <v>0.8588835823296187</v>
      </c>
      <c r="K82" s="1689">
        <v>0.82717086232710146</v>
      </c>
      <c r="L82" s="1689">
        <v>0.7986368569775556</v>
      </c>
    </row>
    <row r="83" spans="1:12" x14ac:dyDescent="0.25">
      <c r="A83" s="604" t="s">
        <v>181</v>
      </c>
      <c r="B83" s="757">
        <v>4.7048715097129161</v>
      </c>
      <c r="C83" s="757">
        <v>5.0619805322469311</v>
      </c>
      <c r="D83" s="757">
        <v>5.5430379684577078</v>
      </c>
      <c r="E83" s="757">
        <v>5.5358670213566752</v>
      </c>
      <c r="F83" s="757">
        <v>5.3213388233694072</v>
      </c>
      <c r="G83" s="757">
        <v>5.1773163832685185</v>
      </c>
      <c r="H83" s="757">
        <v>4.9487818780996964</v>
      </c>
      <c r="I83" s="757">
        <v>4.5877295714342461</v>
      </c>
      <c r="J83" s="757">
        <v>5.2029551865828303</v>
      </c>
      <c r="K83" s="1690">
        <v>4.4850022282330579</v>
      </c>
      <c r="L83" s="1690">
        <v>4.3385563460217567</v>
      </c>
    </row>
    <row r="84" spans="1:12" x14ac:dyDescent="0.25">
      <c r="A84" s="1707" t="s">
        <v>570</v>
      </c>
      <c r="B84" s="1707"/>
      <c r="C84" s="1707"/>
      <c r="D84" s="1707"/>
      <c r="E84" s="1707"/>
      <c r="F84" s="1707"/>
    </row>
    <row r="85" spans="1:12" x14ac:dyDescent="0.25">
      <c r="A85" s="622" t="s">
        <v>200</v>
      </c>
      <c r="B85" s="622"/>
      <c r="C85" s="622"/>
      <c r="D85" s="622"/>
      <c r="E85" s="622"/>
      <c r="F85" s="622"/>
    </row>
    <row r="86" spans="1:12" x14ac:dyDescent="0.25">
      <c r="A86" s="235" t="s">
        <v>572</v>
      </c>
    </row>
  </sheetData>
  <mergeCells count="2">
    <mergeCell ref="A40:F40"/>
    <mergeCell ref="A84:F8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A5" sqref="A5"/>
    </sheetView>
  </sheetViews>
  <sheetFormatPr baseColWidth="10" defaultColWidth="11.42578125" defaultRowHeight="15" x14ac:dyDescent="0.25"/>
  <cols>
    <col min="1" max="1" width="27.42578125" style="179" customWidth="1"/>
    <col min="2" max="2" width="10.5703125" style="179" customWidth="1"/>
    <col min="3" max="3" width="20.140625" style="179" customWidth="1"/>
    <col min="4" max="5" width="16.5703125" style="179" customWidth="1"/>
    <col min="6" max="6" width="14.42578125" style="179" customWidth="1"/>
    <col min="7" max="7" width="11.42578125" style="179"/>
    <col min="8" max="8" width="26.5703125" style="179" customWidth="1"/>
    <col min="9" max="16384" width="11.42578125" style="179"/>
  </cols>
  <sheetData>
    <row r="1" spans="1:8" ht="23.25" x14ac:dyDescent="0.25">
      <c r="A1" s="1572" t="s">
        <v>2062</v>
      </c>
      <c r="B1" s="1573"/>
      <c r="C1" s="1573"/>
      <c r="D1" s="1573"/>
      <c r="E1" s="1573"/>
      <c r="F1" s="1573"/>
      <c r="G1" s="1574"/>
    </row>
    <row r="2" spans="1:8" ht="14.45" customHeight="1" x14ac:dyDescent="0.25">
      <c r="A2" s="1575"/>
      <c r="B2" s="1574"/>
      <c r="C2" s="1574"/>
      <c r="D2" s="1574"/>
      <c r="E2" s="1574"/>
      <c r="F2" s="1574"/>
      <c r="G2" s="1574"/>
    </row>
    <row r="3" spans="1:8" ht="14.25" customHeight="1" x14ac:dyDescent="0.25">
      <c r="A3" s="1578"/>
      <c r="B3" s="1577"/>
      <c r="C3" s="1577"/>
      <c r="D3" s="1577"/>
      <c r="E3" s="1577"/>
      <c r="F3" s="1577"/>
      <c r="G3" s="1576"/>
    </row>
    <row r="4" spans="1:8" ht="20.25" customHeight="1" x14ac:dyDescent="0.25">
      <c r="A4" s="1579" t="s">
        <v>2063</v>
      </c>
      <c r="B4" s="1580"/>
      <c r="C4" s="1580"/>
      <c r="D4" s="1580"/>
      <c r="E4" s="1580"/>
      <c r="F4" s="1580"/>
      <c r="G4" s="1581"/>
    </row>
    <row r="5" spans="1:8" ht="15.75" customHeight="1" x14ac:dyDescent="0.25">
      <c r="A5" s="1582"/>
      <c r="H5" s="1583"/>
    </row>
    <row r="6" spans="1:8" x14ac:dyDescent="0.25">
      <c r="A6" s="1584"/>
      <c r="B6" s="1584"/>
      <c r="C6" s="1585" t="s">
        <v>2016</v>
      </c>
      <c r="D6" s="1586" t="s">
        <v>336</v>
      </c>
      <c r="E6" s="1585" t="s">
        <v>520</v>
      </c>
      <c r="F6" s="1587" t="s">
        <v>2017</v>
      </c>
      <c r="G6" s="1588"/>
    </row>
    <row r="7" spans="1:8" ht="12.95" customHeight="1" x14ac:dyDescent="0.25">
      <c r="A7" s="1589" t="s">
        <v>1991</v>
      </c>
      <c r="B7" s="1589"/>
      <c r="C7" s="1590"/>
      <c r="D7" s="1591"/>
      <c r="E7" s="1590"/>
      <c r="F7" s="1592"/>
      <c r="G7" s="1588"/>
    </row>
    <row r="8" spans="1:8" x14ac:dyDescent="0.25">
      <c r="A8" s="1593" t="s">
        <v>2018</v>
      </c>
      <c r="B8" s="1593"/>
      <c r="C8" s="1594">
        <f>+'4.4 Sec Co'!H6</f>
        <v>104.72405911300001</v>
      </c>
      <c r="D8" s="1595">
        <f>+'4.5 Dept'!H6</f>
        <v>59.502618050000002</v>
      </c>
      <c r="E8" s="1594">
        <f>+'4.6 Reg'!H6</f>
        <v>23.238868230000001</v>
      </c>
      <c r="F8" s="1596">
        <f>+'4.1 Ens'!H6</f>
        <v>187.46554539300001</v>
      </c>
      <c r="G8" s="1597"/>
      <c r="H8" s="1583"/>
    </row>
    <row r="9" spans="1:8" s="1582" customFormat="1" x14ac:dyDescent="0.25">
      <c r="A9" s="1598" t="s">
        <v>2019</v>
      </c>
      <c r="B9" s="1598"/>
      <c r="C9" s="1599">
        <f>+'4.4 Sec Co'!G6</f>
        <v>5.7379682054852665E-2</v>
      </c>
      <c r="D9" s="1600">
        <f>+'4.5 Dept'!G6</f>
        <v>2.8829160090232619E-2</v>
      </c>
      <c r="E9" s="1599">
        <f>+'4.6 Reg'!G6</f>
        <v>2.9961358991965836E-2</v>
      </c>
      <c r="F9" s="1601">
        <f>+'4.1 Ens'!G6</f>
        <v>4.4729924291327272E-2</v>
      </c>
      <c r="G9" s="1602"/>
    </row>
    <row r="10" spans="1:8" x14ac:dyDescent="0.25">
      <c r="A10" s="1589" t="s">
        <v>2020</v>
      </c>
      <c r="B10" s="1589"/>
      <c r="C10" s="1594"/>
      <c r="D10" s="1595"/>
      <c r="E10" s="1594"/>
      <c r="F10" s="1596"/>
      <c r="G10" s="1597"/>
    </row>
    <row r="11" spans="1:8" x14ac:dyDescent="0.25">
      <c r="A11" s="1593" t="s">
        <v>2018</v>
      </c>
      <c r="B11" s="1593"/>
      <c r="C11" s="1594">
        <f>+'4.4 Sec Co'!H12</f>
        <v>125.135542062</v>
      </c>
      <c r="D11" s="1595">
        <f>+'4.5 Dept'!H12</f>
        <v>71.427466374999995</v>
      </c>
      <c r="E11" s="1594">
        <f>+'4.6 Reg'!H12</f>
        <v>29.463487522000001</v>
      </c>
      <c r="F11" s="1596">
        <f>+'4.1 Ens'!H12</f>
        <v>226.02647361699999</v>
      </c>
      <c r="G11" s="1597"/>
      <c r="H11" s="1583"/>
    </row>
    <row r="12" spans="1:8" s="1582" customFormat="1" x14ac:dyDescent="0.25">
      <c r="A12" s="1603" t="s">
        <v>2019</v>
      </c>
      <c r="B12" s="1603"/>
      <c r="C12" s="1604">
        <f>+'4.4 Sec Co'!G12</f>
        <v>5.694041440550901E-2</v>
      </c>
      <c r="D12" s="1605">
        <f>+'4.5 Dept'!G12</f>
        <v>3.2777023722087906E-2</v>
      </c>
      <c r="E12" s="1604">
        <f>+'4.6 Reg'!G12</f>
        <v>4.0386726167434883E-2</v>
      </c>
      <c r="F12" s="1606">
        <f>+'4.1 Ens'!G12</f>
        <v>4.702737121938716E-2</v>
      </c>
      <c r="G12" s="1602"/>
      <c r="H12" s="1607"/>
    </row>
    <row r="13" spans="1:8" x14ac:dyDescent="0.25">
      <c r="A13" s="1608" t="s">
        <v>2021</v>
      </c>
      <c r="B13" s="1608"/>
      <c r="C13" s="1609"/>
      <c r="D13" s="1610"/>
      <c r="E13" s="1609"/>
      <c r="F13" s="1611"/>
      <c r="G13" s="1597"/>
    </row>
    <row r="14" spans="1:8" x14ac:dyDescent="0.25">
      <c r="A14" s="1593" t="s">
        <v>2022</v>
      </c>
      <c r="B14" s="1593"/>
      <c r="C14" s="1612">
        <f>+'4.4 Sec Co'!H45</f>
        <v>0.16311499204508076</v>
      </c>
      <c r="D14" s="1613">
        <f>+'4.5 Dept'!H48</f>
        <v>0.16695045938481953</v>
      </c>
      <c r="E14" s="1612">
        <f>+'4.6 Reg'!H47</f>
        <v>0.21126552949144795</v>
      </c>
      <c r="F14" s="1614">
        <f>+'4.1 Ens'!H44</f>
        <v>0.17060359172501705</v>
      </c>
      <c r="G14" s="1597"/>
      <c r="H14" s="80"/>
    </row>
    <row r="15" spans="1:8" s="1582" customFormat="1" x14ac:dyDescent="0.25">
      <c r="A15" s="1598" t="s">
        <v>2019</v>
      </c>
      <c r="B15" s="1598"/>
      <c r="C15" s="1615">
        <f>+'4.4 Sec Co'!G45</f>
        <v>-3.4766746978442953E-2</v>
      </c>
      <c r="D15" s="1616">
        <f>+'4.5 Dept'!G48</f>
        <v>0.31966103925911427</v>
      </c>
      <c r="E15" s="1615">
        <f>+'4.6 Reg'!G47</f>
        <v>0.79836456228005725</v>
      </c>
      <c r="F15" s="1617">
        <f>+'4.1 Ens'!G44</f>
        <v>0.18239108366957246</v>
      </c>
      <c r="G15" s="1602"/>
      <c r="H15" s="1607"/>
    </row>
    <row r="16" spans="1:8" ht="27" x14ac:dyDescent="0.25">
      <c r="A16" s="1589" t="s">
        <v>2023</v>
      </c>
      <c r="B16" s="1589"/>
      <c r="C16" s="1618"/>
      <c r="D16" s="1619"/>
      <c r="E16" s="1618"/>
      <c r="F16" s="1620"/>
      <c r="G16" s="1597"/>
    </row>
    <row r="17" spans="1:8" x14ac:dyDescent="0.25">
      <c r="A17" s="1593" t="s">
        <v>2018</v>
      </c>
      <c r="B17" s="1593"/>
      <c r="C17" s="1594">
        <f>+'4.4 Sec Co'!H26</f>
        <v>36.310878899999999</v>
      </c>
      <c r="D17" s="1595">
        <f>+'4.5 Dept'!H29</f>
        <v>12.244722702000001</v>
      </c>
      <c r="E17" s="1594">
        <f>+'4.6 Reg'!H28</f>
        <v>13.093824389</v>
      </c>
      <c r="F17" s="1596">
        <f>+'4.1 Ens'!H25</f>
        <v>61.649425991999998</v>
      </c>
      <c r="G17" s="1597"/>
      <c r="H17" s="1583"/>
    </row>
    <row r="18" spans="1:8" s="1582" customFormat="1" x14ac:dyDescent="0.25">
      <c r="A18" s="1598" t="s">
        <v>2019</v>
      </c>
      <c r="B18" s="1598"/>
      <c r="C18" s="1599">
        <f>+'4.4 Sec Co'!G26</f>
        <v>9.7066898648475508E-2</v>
      </c>
      <c r="D18" s="1600">
        <f>+'4.5 Dept'!G29</f>
        <v>7.5108901853576882E-2</v>
      </c>
      <c r="E18" s="1599">
        <f>+'4.6 Reg'!G28</f>
        <v>-1.002865880342485E-2</v>
      </c>
      <c r="F18" s="1601">
        <f>+'4.1 Ens'!G25</f>
        <v>6.8190286283829948E-2</v>
      </c>
      <c r="G18" s="1602"/>
      <c r="H18" s="1607"/>
    </row>
    <row r="19" spans="1:8" x14ac:dyDescent="0.25">
      <c r="A19" s="1589" t="s">
        <v>2024</v>
      </c>
      <c r="B19" s="1589"/>
      <c r="C19" s="1621"/>
      <c r="D19" s="1622"/>
      <c r="E19" s="1621"/>
      <c r="F19" s="1623"/>
      <c r="G19" s="1597"/>
    </row>
    <row r="20" spans="1:8" x14ac:dyDescent="0.25">
      <c r="A20" s="1593" t="s">
        <v>2018</v>
      </c>
      <c r="B20" s="1593"/>
      <c r="C20" s="1594">
        <f>+'4.4 Sec Co'!H30</f>
        <v>16.530419508999998</v>
      </c>
      <c r="D20" s="1595">
        <f>+'4.5 Dept'!H33</f>
        <v>2.8574301370000001</v>
      </c>
      <c r="E20" s="1594">
        <f>+'4.6 Reg'!H32</f>
        <v>5.3540758689999999</v>
      </c>
      <c r="F20" s="1596">
        <f>+'4.1 Ens'!H29</f>
        <v>24.741925515999998</v>
      </c>
      <c r="G20" s="1597"/>
      <c r="H20" s="1583"/>
    </row>
    <row r="21" spans="1:8" s="1582" customFormat="1" x14ac:dyDescent="0.25">
      <c r="A21" s="1603" t="s">
        <v>2019</v>
      </c>
      <c r="B21" s="1603"/>
      <c r="C21" s="1604">
        <f>+'4.4 Sec Co'!G30</f>
        <v>4.2508701904066859E-2</v>
      </c>
      <c r="D21" s="1605">
        <f>+'4.5 Dept'!G33</f>
        <v>8.7766321494270993E-2</v>
      </c>
      <c r="E21" s="1604">
        <f>+'4.6 Reg'!G32</f>
        <v>3.9854880053336039E-3</v>
      </c>
      <c r="F21" s="1606">
        <f>+'4.1 Ens'!G29</f>
        <v>3.8874554541147299E-2</v>
      </c>
      <c r="G21" s="1602"/>
      <c r="H21" s="1607"/>
    </row>
    <row r="22" spans="1:8" x14ac:dyDescent="0.25">
      <c r="A22" s="1624" t="s">
        <v>2025</v>
      </c>
      <c r="B22" s="1608"/>
      <c r="C22" s="1625"/>
      <c r="D22" s="1626"/>
      <c r="E22" s="1627"/>
      <c r="F22" s="1628"/>
      <c r="G22" s="1597"/>
    </row>
    <row r="23" spans="1:8" x14ac:dyDescent="0.25">
      <c r="A23" s="1629" t="s">
        <v>2018</v>
      </c>
      <c r="B23" s="1629"/>
      <c r="C23" s="1630">
        <f>+'4.4 Sec Co'!H36</f>
        <v>0.63102355799999998</v>
      </c>
      <c r="D23" s="1631">
        <f>+'4.5 Dept'!H39</f>
        <v>2.537555759</v>
      </c>
      <c r="E23" s="1630">
        <f>+'4.6 Reg'!H38</f>
        <v>-1.5151292270000001</v>
      </c>
      <c r="F23" s="1632">
        <f>+'4.1 Ens'!H35</f>
        <v>1.6534277479999999</v>
      </c>
      <c r="G23" s="1597"/>
      <c r="H23" s="1633"/>
    </row>
    <row r="24" spans="1:8" s="1637" customFormat="1" ht="12.75" x14ac:dyDescent="0.2">
      <c r="A24" s="1634" t="s">
        <v>2026</v>
      </c>
      <c r="B24" s="1635"/>
      <c r="C24" s="1635"/>
      <c r="D24" s="1635"/>
      <c r="E24" s="1635"/>
      <c r="F24" s="1635"/>
      <c r="G24" s="1636"/>
    </row>
    <row r="25" spans="1:8" s="1637" customFormat="1" ht="12.75" x14ac:dyDescent="0.2">
      <c r="A25" s="1638" t="s">
        <v>2027</v>
      </c>
      <c r="B25" s="1639"/>
      <c r="C25" s="1639"/>
      <c r="D25" s="1639"/>
      <c r="E25" s="1639"/>
      <c r="F25" s="1639"/>
      <c r="G25" s="1640"/>
    </row>
    <row r="26" spans="1:8" s="251" customFormat="1" ht="12.75" x14ac:dyDescent="0.2">
      <c r="A26" s="1578" t="s">
        <v>2015</v>
      </c>
      <c r="B26" s="1641"/>
      <c r="C26" s="1641"/>
      <c r="E26" s="1641"/>
      <c r="F26" s="1641"/>
      <c r="G26" s="1641"/>
      <c r="H26" s="1633"/>
    </row>
    <row r="27" spans="1:8" x14ac:dyDescent="0.25">
      <c r="A27" s="1578"/>
      <c r="B27" s="479"/>
      <c r="C27" s="479"/>
      <c r="D27" s="479"/>
      <c r="E27" s="479"/>
      <c r="F27" s="479"/>
      <c r="G27" s="479"/>
    </row>
    <row r="28" spans="1:8" x14ac:dyDescent="0.25">
      <c r="A28" s="1583"/>
    </row>
    <row r="29" spans="1:8" x14ac:dyDescent="0.25">
      <c r="A29" s="1583"/>
    </row>
    <row r="38" spans="1:7" ht="18" x14ac:dyDescent="0.25">
      <c r="A38" s="1642"/>
      <c r="B38" s="1581"/>
      <c r="C38" s="1581"/>
      <c r="D38" s="1581"/>
      <c r="E38" s="1581"/>
      <c r="F38" s="1581"/>
      <c r="G38" s="1581"/>
    </row>
    <row r="60" spans="1:7" s="251" customFormat="1" ht="12.75" x14ac:dyDescent="0.2">
      <c r="A60" s="1578" t="s">
        <v>2028</v>
      </c>
      <c r="B60" s="1641"/>
      <c r="C60" s="1641"/>
      <c r="D60" s="1641"/>
      <c r="E60" s="1641"/>
      <c r="F60" s="1641"/>
      <c r="G60" s="1641"/>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F19" sqref="F19"/>
    </sheetView>
  </sheetViews>
  <sheetFormatPr baseColWidth="10" defaultRowHeight="15" x14ac:dyDescent="0.25"/>
  <cols>
    <col min="1" max="1" width="29.7109375" customWidth="1"/>
    <col min="2" max="7" width="9.85546875" customWidth="1"/>
    <col min="12" max="12" width="11.28515625" bestFit="1" customWidth="1"/>
  </cols>
  <sheetData>
    <row r="1" spans="1:12" ht="33.6" customHeight="1" x14ac:dyDescent="0.25">
      <c r="A1" s="1727" t="s">
        <v>2002</v>
      </c>
      <c r="B1" s="1727"/>
      <c r="C1" s="1727"/>
      <c r="D1" s="1727"/>
      <c r="E1" s="1727"/>
      <c r="F1" s="1727"/>
      <c r="G1" s="1727"/>
      <c r="H1" s="1727"/>
      <c r="I1" s="1727"/>
      <c r="J1" s="1727"/>
      <c r="K1" s="1517"/>
      <c r="L1" s="1517"/>
    </row>
    <row r="2" spans="1:12" ht="15.75" x14ac:dyDescent="0.25">
      <c r="A2" s="220"/>
      <c r="B2" s="1518"/>
      <c r="C2" s="1518"/>
      <c r="D2" s="1518"/>
      <c r="E2" s="1518"/>
      <c r="F2" s="1518"/>
      <c r="G2" s="1518"/>
      <c r="H2" s="1518"/>
      <c r="I2" s="1518"/>
      <c r="J2" s="1518"/>
      <c r="K2" s="1517"/>
      <c r="L2" s="1517"/>
    </row>
    <row r="3" spans="1:12" x14ac:dyDescent="0.25">
      <c r="A3" s="1518"/>
      <c r="B3" s="1518"/>
      <c r="C3" s="1518"/>
      <c r="D3" s="1518"/>
      <c r="E3" s="1518"/>
      <c r="F3" s="1518"/>
      <c r="G3" s="1518"/>
      <c r="H3" s="1518"/>
      <c r="I3" s="1518"/>
      <c r="J3" s="1518"/>
      <c r="K3" s="1517"/>
      <c r="L3" s="1517"/>
    </row>
    <row r="4" spans="1:12" x14ac:dyDescent="0.25">
      <c r="A4" s="1517"/>
      <c r="B4" s="1728" t="s">
        <v>2006</v>
      </c>
      <c r="C4" s="1729"/>
      <c r="D4" s="1729"/>
      <c r="E4" s="1729"/>
      <c r="F4" s="1729"/>
      <c r="G4" s="1730"/>
      <c r="H4" s="1731" t="s">
        <v>1990</v>
      </c>
      <c r="I4" s="1732"/>
      <c r="J4" s="1733"/>
      <c r="K4" s="1517"/>
      <c r="L4" s="1517"/>
    </row>
    <row r="5" spans="1:12" ht="132" customHeight="1" x14ac:dyDescent="0.25">
      <c r="A5" s="1519">
        <v>2022</v>
      </c>
      <c r="B5" s="1520" t="s">
        <v>1991</v>
      </c>
      <c r="C5" s="1520" t="s">
        <v>1992</v>
      </c>
      <c r="D5" s="1520" t="s">
        <v>1993</v>
      </c>
      <c r="E5" s="1520" t="s">
        <v>1994</v>
      </c>
      <c r="F5" s="1520" t="s">
        <v>1995</v>
      </c>
      <c r="G5" s="1521" t="s">
        <v>133</v>
      </c>
      <c r="H5" s="1520" t="s">
        <v>2003</v>
      </c>
      <c r="I5" s="1520" t="s">
        <v>1996</v>
      </c>
      <c r="J5" s="1521" t="s">
        <v>1997</v>
      </c>
      <c r="K5" s="1517"/>
      <c r="L5" s="1566" t="s">
        <v>2009</v>
      </c>
    </row>
    <row r="6" spans="1:12" x14ac:dyDescent="0.25">
      <c r="A6" s="1522" t="s">
        <v>1998</v>
      </c>
      <c r="B6" s="1523">
        <v>3074.4463191173022</v>
      </c>
      <c r="C6" s="1524">
        <v>3768.0683500365544</v>
      </c>
      <c r="D6" s="1524">
        <v>693.62203091924766</v>
      </c>
      <c r="E6" s="1524">
        <v>1054.5785270515823</v>
      </c>
      <c r="F6" s="1524">
        <v>384.97395558725287</v>
      </c>
      <c r="G6" s="1525">
        <v>3009.3182639523079</v>
      </c>
      <c r="H6" s="1567">
        <v>24.01745945491848</v>
      </c>
      <c r="I6" s="1526">
        <v>0.18407894084843732</v>
      </c>
      <c r="J6" s="1527">
        <v>4.3385563459743341</v>
      </c>
      <c r="K6" s="1517"/>
      <c r="L6" s="1528">
        <v>68.236225000000005</v>
      </c>
    </row>
    <row r="7" spans="1:12" x14ac:dyDescent="0.25">
      <c r="A7" s="1529" t="s">
        <v>495</v>
      </c>
      <c r="B7" s="1530">
        <v>2956.609289091542</v>
      </c>
      <c r="C7" s="1531">
        <v>3781.3798264968832</v>
      </c>
      <c r="D7" s="1531">
        <v>824.77053740534643</v>
      </c>
      <c r="E7" s="1531">
        <v>1160.7657747427786</v>
      </c>
      <c r="F7" s="1531">
        <v>462.47668320161046</v>
      </c>
      <c r="G7" s="1532">
        <v>2957.56658178304</v>
      </c>
      <c r="H7" s="1568">
        <v>126.48144586417447</v>
      </c>
      <c r="I7" s="1533">
        <v>0.21811364508426651</v>
      </c>
      <c r="J7" s="1534">
        <v>3.5859265670270877</v>
      </c>
      <c r="K7" s="1517"/>
      <c r="L7" s="1528">
        <v>8.1679449999999996</v>
      </c>
    </row>
    <row r="8" spans="1:12" x14ac:dyDescent="0.25">
      <c r="A8" s="1535" t="s">
        <v>496</v>
      </c>
      <c r="B8" s="1536">
        <v>2892.4052268976525</v>
      </c>
      <c r="C8" s="1537">
        <v>3587.1425100367978</v>
      </c>
      <c r="D8" s="1537">
        <v>694.73728313914808</v>
      </c>
      <c r="E8" s="1537">
        <v>1016.2372370636418</v>
      </c>
      <c r="F8" s="1537">
        <v>344.20808113415126</v>
      </c>
      <c r="G8" s="1538">
        <v>2680.3203945712412</v>
      </c>
      <c r="H8" s="1569">
        <v>22.708127209658649</v>
      </c>
      <c r="I8" s="1539">
        <v>0.19367429122073582</v>
      </c>
      <c r="J8" s="1540">
        <v>3.858034482416576</v>
      </c>
      <c r="K8" s="1517"/>
      <c r="L8" s="1528">
        <v>2.8818890000000001</v>
      </c>
    </row>
    <row r="9" spans="1:12" x14ac:dyDescent="0.25">
      <c r="A9" s="1529" t="s">
        <v>497</v>
      </c>
      <c r="B9" s="1530">
        <v>2758.2725325048036</v>
      </c>
      <c r="C9" s="1531">
        <v>3492.065012420725</v>
      </c>
      <c r="D9" s="1531">
        <v>733.79247991592899</v>
      </c>
      <c r="E9" s="1531">
        <v>1077.5076999952109</v>
      </c>
      <c r="F9" s="1531">
        <v>346.41893285374823</v>
      </c>
      <c r="G9" s="1532">
        <v>2575.254037063326</v>
      </c>
      <c r="H9" s="1568">
        <v>2.7037127744659402</v>
      </c>
      <c r="I9" s="1533">
        <v>0.21013139139905607</v>
      </c>
      <c r="J9" s="1534">
        <v>3.5095127131288866</v>
      </c>
      <c r="K9" s="1517"/>
      <c r="L9" s="1528">
        <v>3.425074</v>
      </c>
    </row>
    <row r="10" spans="1:12" x14ac:dyDescent="0.25">
      <c r="A10" s="1535" t="s">
        <v>498</v>
      </c>
      <c r="B10" s="1536">
        <v>2885.1869252698843</v>
      </c>
      <c r="C10" s="1537">
        <v>3513.3132423768243</v>
      </c>
      <c r="D10" s="1537">
        <v>628.12631710694143</v>
      </c>
      <c r="E10" s="1537">
        <v>1028.9329535679165</v>
      </c>
      <c r="F10" s="1537">
        <v>379.00121818390443</v>
      </c>
      <c r="G10" s="1538">
        <v>2730.4744136544577</v>
      </c>
      <c r="H10" s="1569">
        <v>-21.805418277071023</v>
      </c>
      <c r="I10" s="1539">
        <v>0.17878460409695829</v>
      </c>
      <c r="J10" s="1540">
        <v>4.3470148269389925</v>
      </c>
      <c r="K10" s="1517"/>
      <c r="L10" s="1528">
        <v>2.631697</v>
      </c>
    </row>
    <row r="11" spans="1:12" x14ac:dyDescent="0.25">
      <c r="A11" s="1529" t="s">
        <v>511</v>
      </c>
      <c r="B11" s="1530">
        <v>5342.1616188613498</v>
      </c>
      <c r="C11" s="1531">
        <v>6107.4988700027161</v>
      </c>
      <c r="D11" s="1531">
        <v>765.33725114136803</v>
      </c>
      <c r="E11" s="1531">
        <v>1827.5461787766387</v>
      </c>
      <c r="F11" s="1531">
        <v>826.79380097095793</v>
      </c>
      <c r="G11" s="1532">
        <v>4778.4858919158223</v>
      </c>
      <c r="H11" s="1568">
        <v>-235.41512666431223</v>
      </c>
      <c r="I11" s="1533">
        <v>0.12531107535694519</v>
      </c>
      <c r="J11" s="1534">
        <v>6.2436342733736501</v>
      </c>
      <c r="K11" s="1517"/>
      <c r="L11" s="1528">
        <v>0.34372599999999998</v>
      </c>
    </row>
    <row r="12" spans="1:12" x14ac:dyDescent="0.25">
      <c r="A12" s="1535" t="s">
        <v>499</v>
      </c>
      <c r="B12" s="1536">
        <v>2813.9786884850269</v>
      </c>
      <c r="C12" s="1537">
        <v>3468.0570945208115</v>
      </c>
      <c r="D12" s="1537">
        <v>654.07840603578609</v>
      </c>
      <c r="E12" s="1537">
        <v>899.29188570565861</v>
      </c>
      <c r="F12" s="1537">
        <v>342.1065898760296</v>
      </c>
      <c r="G12" s="1538">
        <v>2514.3686345556107</v>
      </c>
      <c r="H12" s="1569">
        <v>96.893110206157928</v>
      </c>
      <c r="I12" s="1539">
        <v>0.18860081832826961</v>
      </c>
      <c r="J12" s="1540">
        <v>3.844139496661573</v>
      </c>
      <c r="K12" s="1517"/>
      <c r="L12" s="1528">
        <v>5.6585270000000003</v>
      </c>
    </row>
    <row r="13" spans="1:12" x14ac:dyDescent="0.25">
      <c r="A13" s="1529" t="s">
        <v>500</v>
      </c>
      <c r="B13" s="1530">
        <v>3095.3998335475617</v>
      </c>
      <c r="C13" s="1531">
        <v>3708.1672574194577</v>
      </c>
      <c r="D13" s="1531">
        <v>612.76742387187801</v>
      </c>
      <c r="E13" s="1531">
        <v>876.98508987532978</v>
      </c>
      <c r="F13" s="1531">
        <v>327.51775747053034</v>
      </c>
      <c r="G13" s="1532">
        <v>2883.6659237530534</v>
      </c>
      <c r="H13" s="1568">
        <v>63.300091467079902</v>
      </c>
      <c r="I13" s="1533">
        <v>0.16524805418251484</v>
      </c>
      <c r="J13" s="1534">
        <v>4.7059713219284838</v>
      </c>
      <c r="K13" s="1517"/>
      <c r="L13" s="1528">
        <v>6.0966820000000004</v>
      </c>
    </row>
    <row r="14" spans="1:12" x14ac:dyDescent="0.25">
      <c r="A14" s="1535" t="s">
        <v>2004</v>
      </c>
      <c r="B14" s="1536">
        <v>3042.1128244574211</v>
      </c>
      <c r="C14" s="1537">
        <v>3616.033045847596</v>
      </c>
      <c r="D14" s="1537">
        <v>573.92022139015114</v>
      </c>
      <c r="E14" s="1537">
        <v>1028.9694121370158</v>
      </c>
      <c r="F14" s="1537">
        <v>348.92582004496074</v>
      </c>
      <c r="G14" s="1538">
        <v>3315.7533696863461</v>
      </c>
      <c r="H14" s="1569">
        <v>-106.12337070190256</v>
      </c>
      <c r="I14" s="1539">
        <v>0.15871542491825447</v>
      </c>
      <c r="J14" s="1540">
        <v>5.7773767957764566</v>
      </c>
      <c r="K14" s="1517"/>
      <c r="L14" s="1528">
        <v>12.328447000000001</v>
      </c>
    </row>
    <row r="15" spans="1:12" x14ac:dyDescent="0.25">
      <c r="A15" s="1529" t="s">
        <v>502</v>
      </c>
      <c r="B15" s="1530">
        <v>3031.6846101110536</v>
      </c>
      <c r="C15" s="1531">
        <v>3739.5923923544069</v>
      </c>
      <c r="D15" s="1531">
        <v>707.90778224334383</v>
      </c>
      <c r="E15" s="1531">
        <v>1013.4627160594484</v>
      </c>
      <c r="F15" s="1531">
        <v>361.22211714299851</v>
      </c>
      <c r="G15" s="1532">
        <v>2433.8690790180112</v>
      </c>
      <c r="H15" s="1568">
        <v>55.667183326896762</v>
      </c>
      <c r="I15" s="1533">
        <v>0.18930078681587348</v>
      </c>
      <c r="J15" s="1534">
        <v>3.4381160089879712</v>
      </c>
      <c r="K15" s="1517"/>
      <c r="L15" s="1528">
        <v>3.40015</v>
      </c>
    </row>
    <row r="16" spans="1:12" x14ac:dyDescent="0.25">
      <c r="A16" s="1535" t="s">
        <v>503</v>
      </c>
      <c r="B16" s="1536">
        <v>3083.2347287337038</v>
      </c>
      <c r="C16" s="1537">
        <v>3808.9084347442686</v>
      </c>
      <c r="D16" s="1537">
        <v>725.67370601055984</v>
      </c>
      <c r="E16" s="1537">
        <v>1120.4167631369628</v>
      </c>
      <c r="F16" s="1537">
        <v>398.29980420621445</v>
      </c>
      <c r="G16" s="1538">
        <v>2921.8581459888119</v>
      </c>
      <c r="H16" s="1569">
        <v>3.5567470798123524</v>
      </c>
      <c r="I16" s="1539">
        <v>0.19052012366353507</v>
      </c>
      <c r="J16" s="1540">
        <v>4.0264076289217146</v>
      </c>
      <c r="K16" s="1517"/>
      <c r="L16" s="1528">
        <v>6.1179560000000004</v>
      </c>
    </row>
    <row r="17" spans="1:12" x14ac:dyDescent="0.25">
      <c r="A17" s="1529" t="s">
        <v>504</v>
      </c>
      <c r="B17" s="1530">
        <v>3324.7499077012185</v>
      </c>
      <c r="C17" s="1531">
        <v>4088.8389311876981</v>
      </c>
      <c r="D17" s="1531">
        <v>764.08902348647405</v>
      </c>
      <c r="E17" s="1531">
        <v>1180.3242765318319</v>
      </c>
      <c r="F17" s="1531">
        <v>404.25153799869213</v>
      </c>
      <c r="G17" s="1532">
        <v>3423.0851244398364</v>
      </c>
      <c r="H17" s="1568">
        <v>-11.983715046665919</v>
      </c>
      <c r="I17" s="1533">
        <v>0.18687188132023744</v>
      </c>
      <c r="J17" s="1534">
        <v>4.4799558941713187</v>
      </c>
      <c r="K17" s="1517"/>
      <c r="L17" s="1528">
        <v>6.0096220000000002</v>
      </c>
    </row>
    <row r="18" spans="1:12" x14ac:dyDescent="0.25">
      <c r="A18" s="1535" t="s">
        <v>505</v>
      </c>
      <c r="B18" s="1536">
        <v>2746.3960873255774</v>
      </c>
      <c r="C18" s="1537">
        <v>3466.6821104220007</v>
      </c>
      <c r="D18" s="1537">
        <v>720.28602309642474</v>
      </c>
      <c r="E18" s="1537">
        <v>994.93351300954089</v>
      </c>
      <c r="F18" s="1537">
        <v>349.76975504857472</v>
      </c>
      <c r="G18" s="1538">
        <v>2562.5134776631107</v>
      </c>
      <c r="H18" s="1569">
        <v>75.122265135458193</v>
      </c>
      <c r="I18" s="1539">
        <v>0.20777388873672759</v>
      </c>
      <c r="J18" s="1540">
        <v>3.5576332116610665</v>
      </c>
      <c r="K18" s="1517"/>
      <c r="L18" s="1528">
        <v>3.8716170000000001</v>
      </c>
    </row>
    <row r="19" spans="1:12" x14ac:dyDescent="0.25">
      <c r="A19" s="1529" t="s">
        <v>1999</v>
      </c>
      <c r="B19" s="1530">
        <v>3538.5602854152926</v>
      </c>
      <c r="C19" s="1531">
        <v>4349.1199658207433</v>
      </c>
      <c r="D19" s="1531">
        <v>810.55968040545815</v>
      </c>
      <c r="E19" s="1531">
        <v>1079.0078478413393</v>
      </c>
      <c r="F19" s="1531">
        <v>393.45823184652522</v>
      </c>
      <c r="G19" s="1532">
        <v>3903.9949525674847</v>
      </c>
      <c r="H19" s="1568">
        <v>125.01006441064588</v>
      </c>
      <c r="I19" s="1533">
        <v>0.18637326327522757</v>
      </c>
      <c r="J19" s="1534">
        <v>4.8164188855466241</v>
      </c>
      <c r="K19" s="1517"/>
      <c r="L19" s="1528">
        <v>5.1288559999999999</v>
      </c>
    </row>
    <row r="20" spans="1:12" x14ac:dyDescent="0.25">
      <c r="A20" s="1535" t="s">
        <v>508</v>
      </c>
      <c r="B20" s="1536">
        <v>4441.218424364416</v>
      </c>
      <c r="C20" s="1537">
        <v>5099.2769687816508</v>
      </c>
      <c r="D20" s="1537">
        <v>658.05854441723613</v>
      </c>
      <c r="E20" s="1537">
        <v>1143.8628374209927</v>
      </c>
      <c r="F20" s="1537">
        <v>546.00473841972337</v>
      </c>
      <c r="G20" s="1538">
        <v>2601.3243155425071</v>
      </c>
      <c r="H20" s="1569">
        <v>60.200445415966861</v>
      </c>
      <c r="I20" s="1539">
        <v>0.12904938257834295</v>
      </c>
      <c r="J20" s="1540">
        <v>3.9530287048338373</v>
      </c>
      <c r="K20" s="1517"/>
      <c r="L20" s="1528">
        <v>0.393401</v>
      </c>
    </row>
    <row r="21" spans="1:12" x14ac:dyDescent="0.25">
      <c r="A21" s="1529" t="s">
        <v>513</v>
      </c>
      <c r="B21" s="1530">
        <v>2969.1818254043692</v>
      </c>
      <c r="C21" s="1531">
        <v>3382.5241816005773</v>
      </c>
      <c r="D21" s="1531">
        <v>413.34235619620819</v>
      </c>
      <c r="E21" s="1531">
        <v>1031.4150070929475</v>
      </c>
      <c r="F21" s="1531">
        <v>998.23569350722494</v>
      </c>
      <c r="G21" s="1532">
        <v>964.7719105549395</v>
      </c>
      <c r="H21" s="1568">
        <v>380.16304261048555</v>
      </c>
      <c r="I21" s="1533">
        <v>0.12219937951799613</v>
      </c>
      <c r="J21" s="1534">
        <v>2.3340746383537208</v>
      </c>
      <c r="K21" s="1517"/>
      <c r="L21" s="1528">
        <v>0.278472</v>
      </c>
    </row>
    <row r="22" spans="1:12" x14ac:dyDescent="0.25">
      <c r="A22" s="1535" t="s">
        <v>512</v>
      </c>
      <c r="B22" s="1536">
        <v>4700.1040326632483</v>
      </c>
      <c r="C22" s="1537">
        <v>5307.1533227126811</v>
      </c>
      <c r="D22" s="1537">
        <v>607.04929004943142</v>
      </c>
      <c r="E22" s="1537">
        <v>1028.0813510608921</v>
      </c>
      <c r="F22" s="1537">
        <v>518.23965287515625</v>
      </c>
      <c r="G22" s="1538">
        <v>3725.2205978516859</v>
      </c>
      <c r="H22" s="1569">
        <v>97.207591863695271</v>
      </c>
      <c r="I22" s="1539">
        <v>0.11438322074688927</v>
      </c>
      <c r="J22" s="1540">
        <v>6.1366031703098525</v>
      </c>
      <c r="K22" s="1517"/>
      <c r="L22" s="1528">
        <v>0.37376199999999998</v>
      </c>
    </row>
    <row r="23" spans="1:12" x14ac:dyDescent="0.25">
      <c r="A23" s="1529" t="s">
        <v>509</v>
      </c>
      <c r="B23" s="1530">
        <v>3689.8673409578919</v>
      </c>
      <c r="C23" s="1531">
        <v>4406.8258165971974</v>
      </c>
      <c r="D23" s="1531">
        <v>716.95847563930272</v>
      </c>
      <c r="E23" s="1531">
        <v>1390.9691225441222</v>
      </c>
      <c r="F23" s="1531">
        <v>601.91559143155712</v>
      </c>
      <c r="G23" s="1532">
        <v>4106.3534283991867</v>
      </c>
      <c r="H23" s="1568">
        <v>-72.095055473262889</v>
      </c>
      <c r="I23" s="1533">
        <v>0.16269271931263077</v>
      </c>
      <c r="J23" s="1534">
        <v>5.7274633997981592</v>
      </c>
      <c r="K23" s="1517"/>
      <c r="L23" s="1528">
        <v>0.86550700000000003</v>
      </c>
    </row>
    <row r="24" spans="1:12" x14ac:dyDescent="0.25">
      <c r="A24" s="1541" t="s">
        <v>2000</v>
      </c>
      <c r="B24" s="1542">
        <v>2556.2453314821505</v>
      </c>
      <c r="C24" s="1542">
        <v>2689.238747636889</v>
      </c>
      <c r="D24" s="1542">
        <v>132.99341615473878</v>
      </c>
      <c r="E24" s="1542">
        <v>1080.0839615816203</v>
      </c>
      <c r="F24" s="1542">
        <v>445.50315844728885</v>
      </c>
      <c r="G24" s="1543">
        <v>728.01332657524881</v>
      </c>
      <c r="H24" s="1570">
        <v>-501.58738697959234</v>
      </c>
      <c r="I24" s="1544">
        <v>4.945392679307626E-2</v>
      </c>
      <c r="J24" s="1545">
        <v>5.4740553902924045</v>
      </c>
      <c r="K24" s="1517"/>
      <c r="L24" s="1528">
        <v>0.26289499999999999</v>
      </c>
    </row>
    <row r="25" spans="1:12" x14ac:dyDescent="0.25">
      <c r="A25" s="179"/>
      <c r="B25" s="179"/>
      <c r="C25" s="179"/>
      <c r="D25" s="179"/>
      <c r="E25" s="179"/>
      <c r="F25" s="179"/>
      <c r="G25" s="179"/>
      <c r="H25" s="179"/>
      <c r="I25" s="179"/>
      <c r="J25" s="179"/>
    </row>
    <row r="26" spans="1:12" x14ac:dyDescent="0.25">
      <c r="A26" s="179"/>
      <c r="B26" s="1734" t="s">
        <v>2049</v>
      </c>
      <c r="C26" s="1735"/>
      <c r="D26" s="1735"/>
      <c r="E26" s="1735"/>
      <c r="F26" s="1735"/>
      <c r="G26" s="1736"/>
      <c r="H26" s="1731" t="s">
        <v>2065</v>
      </c>
      <c r="I26" s="1732"/>
      <c r="J26" s="1733"/>
      <c r="L26" t="s">
        <v>2001</v>
      </c>
    </row>
    <row r="27" spans="1:12" x14ac:dyDescent="0.25">
      <c r="A27" s="1522" t="s">
        <v>1998</v>
      </c>
      <c r="B27" s="1546">
        <v>4.5892014851050669E-2</v>
      </c>
      <c r="C27" s="1547">
        <v>4.5955984976699574E-2</v>
      </c>
      <c r="D27" s="1547">
        <v>4.6239623722283733E-2</v>
      </c>
      <c r="E27" s="1547">
        <v>7.092159792524258E-2</v>
      </c>
      <c r="F27" s="1547">
        <v>3.7189343856262276E-2</v>
      </c>
      <c r="G27" s="1548">
        <v>1.0684798670602758E-2</v>
      </c>
      <c r="H27" s="1567">
        <v>-25.380367493157799</v>
      </c>
      <c r="I27" s="1571">
        <v>4.9904360996166908E-3</v>
      </c>
      <c r="J27" s="1549">
        <v>-0.15262583553337095</v>
      </c>
      <c r="L27" s="594">
        <v>3.1200464624339119E-3</v>
      </c>
    </row>
    <row r="28" spans="1:12" x14ac:dyDescent="0.25">
      <c r="A28" s="1529" t="s">
        <v>495</v>
      </c>
      <c r="B28" s="1550">
        <v>4.9668657525868638E-2</v>
      </c>
      <c r="C28" s="1551">
        <v>5.897074257021951E-2</v>
      </c>
      <c r="D28" s="1551">
        <v>9.3715826997043422E-2</v>
      </c>
      <c r="E28" s="1551">
        <v>6.4636348992448009E-2</v>
      </c>
      <c r="F28" s="1551">
        <v>0.11957853144621175</v>
      </c>
      <c r="G28" s="1552">
        <v>-5.5473194038118427E-3</v>
      </c>
      <c r="H28" s="1568">
        <v>49.594110700923395</v>
      </c>
      <c r="I28" s="1553">
        <v>0.69290183300196873</v>
      </c>
      <c r="J28" s="1554">
        <v>-0.35793593878406416</v>
      </c>
      <c r="L28" s="594">
        <v>5.8218117031751948E-3</v>
      </c>
    </row>
    <row r="29" spans="1:12" x14ac:dyDescent="0.25">
      <c r="A29" s="1535" t="s">
        <v>496</v>
      </c>
      <c r="B29" s="1555">
        <v>5.3783106240087614E-2</v>
      </c>
      <c r="C29" s="1556">
        <v>5.6920597636042507E-2</v>
      </c>
      <c r="D29" s="1556">
        <v>7.0186268495421464E-2</v>
      </c>
      <c r="E29" s="1556">
        <v>9.3546251401329633E-2</v>
      </c>
      <c r="F29" s="1556">
        <v>4.6970844100587134E-2</v>
      </c>
      <c r="G29" s="1557">
        <v>2.4280385240847406E-2</v>
      </c>
      <c r="H29" s="1569">
        <v>-25.927419849926302</v>
      </c>
      <c r="I29" s="1558">
        <v>0.24007217032132599</v>
      </c>
      <c r="J29" s="1559">
        <v>-0.17290820276743979</v>
      </c>
      <c r="L29" s="594">
        <v>-1.3774037861797872E-3</v>
      </c>
    </row>
    <row r="30" spans="1:12" x14ac:dyDescent="0.25">
      <c r="A30" s="1529" t="s">
        <v>497</v>
      </c>
      <c r="B30" s="1550">
        <v>6.0684524675657055E-2</v>
      </c>
      <c r="C30" s="1551">
        <v>5.0601734331191354E-2</v>
      </c>
      <c r="D30" s="1551">
        <v>1.4356650936001835E-2</v>
      </c>
      <c r="E30" s="1551">
        <v>0.12237921466073721</v>
      </c>
      <c r="F30" s="1551">
        <v>0.10609031491734393</v>
      </c>
      <c r="G30" s="1552">
        <v>1.4681874088046953E-2</v>
      </c>
      <c r="H30" s="1568">
        <v>-73.874260349618311</v>
      </c>
      <c r="I30" s="1553">
        <v>-0.75084338414679874</v>
      </c>
      <c r="J30" s="1560">
        <v>1.12485973767118E-3</v>
      </c>
      <c r="L30" s="594">
        <v>5.138568197105009E-3</v>
      </c>
    </row>
    <row r="31" spans="1:12" x14ac:dyDescent="0.25">
      <c r="A31" s="1535" t="s">
        <v>498</v>
      </c>
      <c r="B31" s="1555">
        <v>6.7507932833041254E-2</v>
      </c>
      <c r="C31" s="1556">
        <v>6.2475986090185343E-2</v>
      </c>
      <c r="D31" s="1556">
        <v>3.9959109168706625E-2</v>
      </c>
      <c r="E31" s="1556">
        <v>4.3164880042419994E-2</v>
      </c>
      <c r="F31" s="1556">
        <v>-3.7032338604662096E-2</v>
      </c>
      <c r="G31" s="1557">
        <v>3.4626553611217005E-2</v>
      </c>
      <c r="H31" s="1569">
        <v>-33.01607333348511</v>
      </c>
      <c r="I31" s="1558">
        <v>-0.38709896287407453</v>
      </c>
      <c r="J31" s="1559">
        <v>-2.2404893816975857E-2</v>
      </c>
      <c r="L31" s="594">
        <v>-1.1974107084572472E-3</v>
      </c>
    </row>
    <row r="32" spans="1:12" x14ac:dyDescent="0.25">
      <c r="A32" s="1529" t="s">
        <v>511</v>
      </c>
      <c r="B32" s="1550">
        <v>0.12414963703167073</v>
      </c>
      <c r="C32" s="1551">
        <v>7.49092857845986E-2</v>
      </c>
      <c r="D32" s="1551">
        <v>-0.17678549159460674</v>
      </c>
      <c r="E32" s="1551">
        <v>7.5564419065703048E-2</v>
      </c>
      <c r="F32" s="1551">
        <v>0.19550472795785209</v>
      </c>
      <c r="G32" s="1552">
        <v>5.9618516797718277E-2</v>
      </c>
      <c r="H32" s="1568">
        <v>-157.54343802277896</v>
      </c>
      <c r="I32" s="1553">
        <v>-3.8313395710444844</v>
      </c>
      <c r="J32" s="1560">
        <v>1.3929731745552401</v>
      </c>
      <c r="L32" s="594">
        <v>1.0266493843924529E-2</v>
      </c>
    </row>
    <row r="33" spans="1:12" x14ac:dyDescent="0.25">
      <c r="A33" s="1535" t="s">
        <v>499</v>
      </c>
      <c r="B33" s="1555">
        <v>3.9285380887980441E-2</v>
      </c>
      <c r="C33" s="1556">
        <v>3.3480738286741772E-2</v>
      </c>
      <c r="D33" s="1556">
        <v>9.230171979356612E-3</v>
      </c>
      <c r="E33" s="1556">
        <v>4.7443729759104721E-2</v>
      </c>
      <c r="F33" s="1556">
        <v>4.6333959433671697E-2</v>
      </c>
      <c r="G33" s="1557">
        <v>-1.0996933839647742E-2</v>
      </c>
      <c r="H33" s="1569">
        <v>-19.601955076733205</v>
      </c>
      <c r="I33" s="1558">
        <v>-0.45318469240041293</v>
      </c>
      <c r="J33" s="1559">
        <v>-7.8620399716112566E-2</v>
      </c>
      <c r="L33" s="594">
        <v>2.5348708249972596E-4</v>
      </c>
    </row>
    <row r="34" spans="1:12" x14ac:dyDescent="0.25">
      <c r="A34" s="1529" t="s">
        <v>500</v>
      </c>
      <c r="B34" s="1550">
        <v>4.3404132929150005E-2</v>
      </c>
      <c r="C34" s="1551">
        <v>4.1549749234348198E-2</v>
      </c>
      <c r="D34" s="1551">
        <v>3.2282164682442813E-2</v>
      </c>
      <c r="E34" s="1551">
        <v>8.7276457253185641E-2</v>
      </c>
      <c r="F34" s="1551">
        <v>7.1732998200868081E-4</v>
      </c>
      <c r="G34" s="1552">
        <v>3.3170542913651515E-3</v>
      </c>
      <c r="H34" s="1568">
        <v>-50.998608297808566</v>
      </c>
      <c r="I34" s="1553">
        <v>-0.14835578551775364</v>
      </c>
      <c r="J34" s="1560">
        <v>-0.13585832938240916</v>
      </c>
      <c r="L34" s="594">
        <v>8.2838802088591734E-5</v>
      </c>
    </row>
    <row r="35" spans="1:12" x14ac:dyDescent="0.25">
      <c r="A35" s="1535" t="s">
        <v>2004</v>
      </c>
      <c r="B35" s="1555">
        <v>3.0944737753229156E-2</v>
      </c>
      <c r="C35" s="1556">
        <v>3.1760353841157413E-2</v>
      </c>
      <c r="D35" s="1556">
        <v>3.6105236540536378E-2</v>
      </c>
      <c r="E35" s="1556">
        <v>0.10814514458079791</v>
      </c>
      <c r="F35" s="1556">
        <v>2.4344535479326659E-2</v>
      </c>
      <c r="G35" s="1557">
        <v>3.2102805599257218E-2</v>
      </c>
      <c r="H35" s="1569">
        <v>-72.126295503379623</v>
      </c>
      <c r="I35" s="1558">
        <v>6.6556936451206417E-2</v>
      </c>
      <c r="J35" s="1559">
        <v>-2.2404310424694707E-2</v>
      </c>
      <c r="L35" s="594">
        <v>3.0239326598964222E-3</v>
      </c>
    </row>
    <row r="36" spans="1:12" x14ac:dyDescent="0.25">
      <c r="A36" s="1529" t="s">
        <v>502</v>
      </c>
      <c r="B36" s="1550">
        <v>6.1080938912047869E-2</v>
      </c>
      <c r="C36" s="1551">
        <v>5.2540510171176023E-2</v>
      </c>
      <c r="D36" s="1551">
        <v>1.7468593123620649E-2</v>
      </c>
      <c r="E36" s="1551">
        <v>0.10234448990488705</v>
      </c>
      <c r="F36" s="1551">
        <v>1.2045804574277597E-3</v>
      </c>
      <c r="G36" s="1552">
        <v>-4.1335743204340926E-3</v>
      </c>
      <c r="H36" s="1568">
        <v>-81.504037960399287</v>
      </c>
      <c r="I36" s="1553">
        <v>-0.65251561936287006</v>
      </c>
      <c r="J36" s="1560">
        <v>-7.4579035705076624E-2</v>
      </c>
      <c r="L36" s="594">
        <v>-9.282142761647405E-4</v>
      </c>
    </row>
    <row r="37" spans="1:12" x14ac:dyDescent="0.25">
      <c r="A37" s="1535" t="s">
        <v>503</v>
      </c>
      <c r="B37" s="1555">
        <v>5.3236783924755671E-2</v>
      </c>
      <c r="C37" s="1556">
        <v>4.292299917758733E-2</v>
      </c>
      <c r="D37" s="1556">
        <v>1.2642747714508237E-3</v>
      </c>
      <c r="E37" s="1556">
        <v>5.6687653298530198E-2</v>
      </c>
      <c r="F37" s="1556">
        <v>5.1747379330055743E-2</v>
      </c>
      <c r="G37" s="1557">
        <v>1.4696188550679756E-2</v>
      </c>
      <c r="H37" s="1569">
        <v>-39.593324359079887</v>
      </c>
      <c r="I37" s="1558">
        <v>-0.79268036676270193</v>
      </c>
      <c r="J37" s="1559">
        <v>5.3299066973882425E-2</v>
      </c>
      <c r="L37" s="594">
        <v>3.870623479025781E-3</v>
      </c>
    </row>
    <row r="38" spans="1:12" x14ac:dyDescent="0.25">
      <c r="A38" s="1529" t="s">
        <v>504</v>
      </c>
      <c r="B38" s="1550">
        <v>3.7953306923587428E-2</v>
      </c>
      <c r="C38" s="1551">
        <v>4.3208762049546171E-2</v>
      </c>
      <c r="D38" s="1551">
        <v>6.6710175059043433E-2</v>
      </c>
      <c r="E38" s="1551">
        <v>5.3494558529432711E-2</v>
      </c>
      <c r="F38" s="1551">
        <v>7.8323944804283511E-3</v>
      </c>
      <c r="G38" s="1552">
        <v>2.0046547585187736E-2</v>
      </c>
      <c r="H38" s="1568">
        <v>-9.0083112009662205</v>
      </c>
      <c r="I38" s="1553">
        <v>0.41171007509378521</v>
      </c>
      <c r="J38" s="1560">
        <v>-0.20494260133501996</v>
      </c>
      <c r="L38" s="594">
        <v>6.8400740853054032E-3</v>
      </c>
    </row>
    <row r="39" spans="1:12" x14ac:dyDescent="0.25">
      <c r="A39" s="1535" t="s">
        <v>505</v>
      </c>
      <c r="B39" s="1555">
        <v>4.6990569370092453E-2</v>
      </c>
      <c r="C39" s="1556">
        <v>4.0504183566405012E-2</v>
      </c>
      <c r="D39" s="1556">
        <v>1.6492513070835463E-2</v>
      </c>
      <c r="E39" s="1556">
        <v>2.3657561191229828E-2</v>
      </c>
      <c r="F39" s="1556">
        <v>4.3323948325768726E-2</v>
      </c>
      <c r="G39" s="1557">
        <v>3.5382312304586714E-3</v>
      </c>
      <c r="H39" s="1569">
        <v>3.2170231964957452</v>
      </c>
      <c r="I39" s="1558">
        <v>-0.49080520414829243</v>
      </c>
      <c r="J39" s="1559">
        <v>-4.5924093247583286E-2</v>
      </c>
      <c r="L39" s="594">
        <v>6.6185476895013196E-3</v>
      </c>
    </row>
    <row r="40" spans="1:12" x14ac:dyDescent="0.25">
      <c r="A40" s="1529" t="s">
        <v>1999</v>
      </c>
      <c r="B40" s="1550">
        <v>4.6742927042277629E-2</v>
      </c>
      <c r="C40" s="1551">
        <v>5.8743816665113004E-2</v>
      </c>
      <c r="D40" s="1551">
        <v>0.11452731210479866</v>
      </c>
      <c r="E40" s="1551">
        <v>4.3483987110227024E-2</v>
      </c>
      <c r="F40" s="1551">
        <v>-1.4704213694737168E-2</v>
      </c>
      <c r="G40" s="1552">
        <v>-9.8425372420384433E-3</v>
      </c>
      <c r="H40" s="1568">
        <v>32.455841895917516</v>
      </c>
      <c r="I40" s="1553">
        <v>0.93282165175108955</v>
      </c>
      <c r="J40" s="1560">
        <v>-0.60497174814822507</v>
      </c>
      <c r="L40" s="594">
        <v>4.3427440808401219E-3</v>
      </c>
    </row>
    <row r="41" spans="1:12" x14ac:dyDescent="0.25">
      <c r="A41" s="1535" t="s">
        <v>508</v>
      </c>
      <c r="B41" s="1555">
        <v>2.4414248234631789E-2</v>
      </c>
      <c r="C41" s="1556">
        <v>4.5849624576379387E-2</v>
      </c>
      <c r="D41" s="1556">
        <v>0.21783040507255341</v>
      </c>
      <c r="E41" s="1556">
        <v>9.1798216667480753E-2</v>
      </c>
      <c r="F41" s="1556">
        <v>-0.10846669615223717</v>
      </c>
      <c r="G41" s="1557">
        <v>2.471256743776319E-3</v>
      </c>
      <c r="H41" s="1569">
        <v>-44.899070599498508</v>
      </c>
      <c r="I41" s="1558">
        <v>1.8224223542070761</v>
      </c>
      <c r="J41" s="1559">
        <v>-0.84922224898246146</v>
      </c>
      <c r="L41" s="594">
        <v>-6.9468109543534551E-3</v>
      </c>
    </row>
    <row r="42" spans="1:12" x14ac:dyDescent="0.25">
      <c r="A42" s="1529" t="s">
        <v>513</v>
      </c>
      <c r="B42" s="1550">
        <v>2.5636641259873527E-2</v>
      </c>
      <c r="C42" s="1551">
        <v>1.8800647383640887E-2</v>
      </c>
      <c r="D42" s="1551">
        <v>-2.7748695488441669E-2</v>
      </c>
      <c r="E42" s="1551">
        <v>-0.14431839578313946</v>
      </c>
      <c r="F42" s="1551">
        <v>0.17034801388738269</v>
      </c>
      <c r="G42" s="1552">
        <v>-3.5383700539247935E-2</v>
      </c>
      <c r="H42" s="1568">
        <v>307.45684776863402</v>
      </c>
      <c r="I42" s="1553">
        <v>-0.58506486847005457</v>
      </c>
      <c r="J42" s="1560">
        <v>-1.8474362980132053E-2</v>
      </c>
      <c r="L42" s="594">
        <v>2.7101990233251216E-2</v>
      </c>
    </row>
    <row r="43" spans="1:12" x14ac:dyDescent="0.25">
      <c r="A43" s="1535" t="s">
        <v>512</v>
      </c>
      <c r="B43" s="1555">
        <v>3.5448055584500739E-2</v>
      </c>
      <c r="C43" s="1556">
        <v>8.583334667254193E-2</v>
      </c>
      <c r="D43" s="1556">
        <v>0.74222539205411475</v>
      </c>
      <c r="E43" s="1556">
        <v>-9.7987691269249444E-2</v>
      </c>
      <c r="F43" s="1556">
        <v>-0.19331081505014883</v>
      </c>
      <c r="G43" s="1557">
        <v>1.9565535510376958E-2</v>
      </c>
      <c r="H43" s="1569">
        <v>246.11062002065063</v>
      </c>
      <c r="I43" s="1558">
        <v>4.3094444935658798</v>
      </c>
      <c r="J43" s="1559">
        <v>-4.3495750025544364</v>
      </c>
      <c r="L43" s="594">
        <v>-1.0455083383856922E-2</v>
      </c>
    </row>
    <row r="44" spans="1:12" x14ac:dyDescent="0.25">
      <c r="A44" s="1529" t="s">
        <v>509</v>
      </c>
      <c r="B44" s="1550">
        <v>4.2708170067279096E-2</v>
      </c>
      <c r="C44" s="1551">
        <v>4.9985320403474871E-2</v>
      </c>
      <c r="D44" s="1551">
        <v>8.9104045380437105E-2</v>
      </c>
      <c r="E44" s="1551">
        <v>5.8053991122775137E-2</v>
      </c>
      <c r="F44" s="1551">
        <v>4.8755267975813012E-2</v>
      </c>
      <c r="G44" s="1552">
        <v>-4.1206752796009907E-3</v>
      </c>
      <c r="H44" s="1568">
        <v>10.318976752935399</v>
      </c>
      <c r="I44" s="1553">
        <v>0.58436397968954223</v>
      </c>
      <c r="J44" s="1560">
        <v>-0.53615047755578615</v>
      </c>
      <c r="L44" s="594">
        <v>2.831774737185988E-3</v>
      </c>
    </row>
    <row r="45" spans="1:12" x14ac:dyDescent="0.25">
      <c r="A45" s="1541" t="s">
        <v>2000</v>
      </c>
      <c r="B45" s="1561">
        <v>0.14377361108860054</v>
      </c>
      <c r="C45" s="1561">
        <v>3.2593878033415777E-2</v>
      </c>
      <c r="D45" s="1561">
        <v>-0.64000406881751049</v>
      </c>
      <c r="E45" s="1561">
        <v>0.44967215228487695</v>
      </c>
      <c r="F45" s="1561">
        <v>0.18105914321627531</v>
      </c>
      <c r="G45" s="1562">
        <v>-4.8937413882482343E-2</v>
      </c>
      <c r="H45" s="1570">
        <v>-503.17024644820145</v>
      </c>
      <c r="I45" s="1563">
        <v>-9.2397182144477039</v>
      </c>
      <c r="J45" s="1564">
        <v>3.4020175493155129</v>
      </c>
      <c r="L45" s="594">
        <v>0</v>
      </c>
    </row>
    <row r="46" spans="1:12" x14ac:dyDescent="0.25">
      <c r="A46" s="1726" t="s">
        <v>232</v>
      </c>
      <c r="B46" s="1726"/>
      <c r="C46" s="1726"/>
      <c r="D46" s="1726"/>
      <c r="E46" s="1726"/>
      <c r="F46" s="1726"/>
      <c r="G46" s="1726"/>
      <c r="H46" s="1726"/>
      <c r="I46" s="179"/>
      <c r="J46" s="179"/>
    </row>
    <row r="47" spans="1:12" x14ac:dyDescent="0.25">
      <c r="A47" s="1651" t="s">
        <v>2005</v>
      </c>
      <c r="B47" s="1651"/>
      <c r="C47" s="1651"/>
      <c r="D47" s="1651"/>
      <c r="E47" s="1651"/>
      <c r="F47" s="1651"/>
      <c r="G47" s="1651"/>
      <c r="H47" s="1651"/>
      <c r="I47" s="179"/>
      <c r="J47" s="179"/>
    </row>
    <row r="48" spans="1:12" x14ac:dyDescent="0.25">
      <c r="A48" s="1565" t="s">
        <v>2007</v>
      </c>
      <c r="B48" s="1565"/>
      <c r="C48" s="1565"/>
      <c r="D48" s="1565"/>
      <c r="E48" s="1565"/>
      <c r="F48" s="1565"/>
      <c r="G48" s="1565"/>
      <c r="H48" s="1565"/>
      <c r="I48" s="179"/>
      <c r="J48" s="179"/>
    </row>
    <row r="49" spans="1:10" x14ac:dyDescent="0.25">
      <c r="A49" s="1725" t="s">
        <v>2050</v>
      </c>
      <c r="B49" s="1725"/>
      <c r="C49" s="1725"/>
      <c r="D49" s="1725"/>
      <c r="E49" s="1725"/>
      <c r="F49" s="1725"/>
      <c r="G49" s="1725"/>
      <c r="H49" s="1725"/>
      <c r="I49" s="1725"/>
      <c r="J49" s="1725"/>
    </row>
    <row r="50" spans="1:10" x14ac:dyDescent="0.25">
      <c r="A50" s="1565" t="s">
        <v>2008</v>
      </c>
    </row>
  </sheetData>
  <mergeCells count="7">
    <mergeCell ref="A49:J49"/>
    <mergeCell ref="A46:H46"/>
    <mergeCell ref="A1:J1"/>
    <mergeCell ref="B4:G4"/>
    <mergeCell ref="H4:J4"/>
    <mergeCell ref="B26:G26"/>
    <mergeCell ref="H26:J2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workbookViewId="0">
      <pane xSplit="1" ySplit="4" topLeftCell="B5" activePane="bottomRight" state="frozen"/>
      <selection pane="topRight" activeCell="B1" sqref="B1"/>
      <selection pane="bottomLeft" activeCell="A5" sqref="A5"/>
      <selection pane="bottomRight" activeCell="E31" sqref="E31"/>
    </sheetView>
  </sheetViews>
  <sheetFormatPr baseColWidth="10" defaultRowHeight="15" x14ac:dyDescent="0.25"/>
  <cols>
    <col min="1" max="1" width="42.85546875" style="308" customWidth="1"/>
    <col min="2" max="2" width="15.85546875" customWidth="1"/>
    <col min="3" max="3" width="15.42578125" customWidth="1"/>
    <col min="4" max="4" width="10.85546875" customWidth="1"/>
    <col min="5" max="5" width="11.42578125" customWidth="1"/>
    <col min="6" max="6" width="9.85546875" style="270" customWidth="1"/>
    <col min="7" max="7" width="10.85546875" customWidth="1"/>
    <col min="9" max="9" width="18.5703125" customWidth="1"/>
    <col min="10" max="12" width="14.5703125" customWidth="1"/>
    <col min="16" max="17" width="15.85546875" customWidth="1"/>
  </cols>
  <sheetData>
    <row r="1" spans="1:18" ht="18" x14ac:dyDescent="0.25">
      <c r="A1" s="236" t="s">
        <v>237</v>
      </c>
      <c r="B1" s="1649"/>
      <c r="C1" s="1649"/>
      <c r="D1" s="1649"/>
      <c r="E1" s="1649"/>
      <c r="F1" s="1649"/>
      <c r="G1" s="1649"/>
      <c r="I1" s="237"/>
      <c r="J1" s="237"/>
      <c r="K1" s="237"/>
      <c r="L1" s="237"/>
      <c r="M1" s="238"/>
      <c r="N1" s="238"/>
      <c r="O1" s="239"/>
      <c r="P1" s="1737" t="s">
        <v>238</v>
      </c>
      <c r="Q1" s="1737"/>
      <c r="R1" s="1737"/>
    </row>
    <row r="2" spans="1:18" ht="15.75" x14ac:dyDescent="0.25">
      <c r="A2" s="240"/>
      <c r="B2" s="179"/>
      <c r="C2" s="179"/>
      <c r="D2" s="179"/>
      <c r="E2" s="179"/>
      <c r="F2" s="241"/>
      <c r="G2" s="179"/>
      <c r="I2" s="242"/>
      <c r="J2" s="242"/>
      <c r="K2" s="243" t="s">
        <v>239</v>
      </c>
      <c r="L2" s="244"/>
      <c r="M2" s="245"/>
      <c r="N2" s="238"/>
      <c r="O2" s="239"/>
      <c r="P2" s="246"/>
      <c r="Q2" s="246"/>
      <c r="R2" s="239"/>
    </row>
    <row r="3" spans="1:18" ht="15.75" thickBot="1" x14ac:dyDescent="0.3">
      <c r="A3" s="247" t="s">
        <v>240</v>
      </c>
      <c r="B3" s="248"/>
      <c r="C3" s="249"/>
      <c r="D3" s="250" t="s">
        <v>241</v>
      </c>
      <c r="E3" s="250"/>
      <c r="F3" s="251"/>
      <c r="G3" s="251"/>
      <c r="I3" s="1738" t="s">
        <v>242</v>
      </c>
      <c r="J3" s="1738"/>
      <c r="K3" s="1738" t="s">
        <v>243</v>
      </c>
      <c r="L3" s="1738"/>
      <c r="M3" s="1738" t="s">
        <v>244</v>
      </c>
      <c r="N3" s="1738"/>
      <c r="O3" s="239"/>
      <c r="P3" s="252" t="s">
        <v>238</v>
      </c>
      <c r="Q3" s="252" t="s">
        <v>238</v>
      </c>
      <c r="R3" s="252" t="s">
        <v>238</v>
      </c>
    </row>
    <row r="4" spans="1:18" ht="27" customHeight="1" x14ac:dyDescent="0.25">
      <c r="A4" s="253">
        <v>2022</v>
      </c>
      <c r="B4" s="254" t="s">
        <v>248</v>
      </c>
      <c r="C4" s="254" t="s">
        <v>245</v>
      </c>
      <c r="D4" s="255" t="s">
        <v>246</v>
      </c>
      <c r="E4" s="256" t="s">
        <v>2051</v>
      </c>
      <c r="F4" s="254" t="s">
        <v>243</v>
      </c>
      <c r="G4" s="253" t="s">
        <v>244</v>
      </c>
      <c r="I4" s="257" t="s">
        <v>248</v>
      </c>
      <c r="J4" s="257" t="s">
        <v>245</v>
      </c>
      <c r="K4" s="257" t="s">
        <v>248</v>
      </c>
      <c r="L4" s="257" t="s">
        <v>245</v>
      </c>
      <c r="M4" s="258" t="s">
        <v>29</v>
      </c>
      <c r="N4" s="258" t="s">
        <v>104</v>
      </c>
      <c r="O4" s="239"/>
      <c r="P4" s="258" t="s">
        <v>248</v>
      </c>
      <c r="Q4" s="258" t="s">
        <v>245</v>
      </c>
      <c r="R4" s="259" t="s">
        <v>246</v>
      </c>
    </row>
    <row r="5" spans="1:18" s="264" customFormat="1" ht="12.95" customHeight="1" x14ac:dyDescent="0.25">
      <c r="A5" s="95" t="s">
        <v>275</v>
      </c>
      <c r="B5" s="260">
        <v>18957.416734999999</v>
      </c>
      <c r="C5" s="260">
        <v>3527.268278</v>
      </c>
      <c r="D5" s="261">
        <v>22484.685012999998</v>
      </c>
      <c r="E5" s="261">
        <v>476.01933050865125</v>
      </c>
      <c r="F5" s="262">
        <v>0.29226882517282482</v>
      </c>
      <c r="G5" s="263">
        <v>5.8465932896768047E-2</v>
      </c>
      <c r="H5" s="1691"/>
      <c r="I5" s="260">
        <v>401.34415123675194</v>
      </c>
      <c r="J5" s="260">
        <v>74.675179271899339</v>
      </c>
      <c r="K5" s="262">
        <v>0.31907045315652943</v>
      </c>
      <c r="L5" s="262">
        <v>0.20136253712166857</v>
      </c>
      <c r="M5" s="265">
        <v>6.1798186724521198E-2</v>
      </c>
      <c r="N5" s="265">
        <v>4.0908965212467896E-2</v>
      </c>
      <c r="P5" s="260">
        <v>17854.067724</v>
      </c>
      <c r="Q5" s="260">
        <v>3388.6424229999998</v>
      </c>
      <c r="R5" s="261">
        <v>21242.710147000002</v>
      </c>
    </row>
    <row r="6" spans="1:18" s="270" customFormat="1" ht="12.95" customHeight="1" x14ac:dyDescent="0.25">
      <c r="A6" s="127" t="s">
        <v>276</v>
      </c>
      <c r="B6" s="266">
        <v>767.66506000000004</v>
      </c>
      <c r="C6" s="266">
        <v>681.74645399999997</v>
      </c>
      <c r="D6" s="267">
        <v>1449.4115139999999</v>
      </c>
      <c r="E6" s="267">
        <v>30.68523744615068</v>
      </c>
      <c r="F6" s="268">
        <v>1.8840281735938113E-2</v>
      </c>
      <c r="G6" s="269">
        <v>3.3015842752906144E-2</v>
      </c>
      <c r="H6" s="1691"/>
      <c r="I6" s="266">
        <v>16.25210260694363</v>
      </c>
      <c r="J6" s="266">
        <v>14.433134839207055</v>
      </c>
      <c r="K6" s="268">
        <v>1.29204966051317E-2</v>
      </c>
      <c r="L6" s="268">
        <v>3.8919125178927177E-2</v>
      </c>
      <c r="M6" s="269">
        <v>7.9502385445349377E-2</v>
      </c>
      <c r="N6" s="269">
        <v>-1.4758552866598329E-2</v>
      </c>
      <c r="P6" s="266">
        <v>711.12863700000003</v>
      </c>
      <c r="Q6" s="266">
        <v>691.95876399999997</v>
      </c>
      <c r="R6" s="267">
        <v>1403.087401</v>
      </c>
    </row>
    <row r="7" spans="1:18" s="270" customFormat="1" ht="12.95" customHeight="1" x14ac:dyDescent="0.25">
      <c r="A7" s="127" t="s">
        <v>277</v>
      </c>
      <c r="B7" s="266">
        <v>17577.165491</v>
      </c>
      <c r="C7" s="266">
        <v>2794.4073530000001</v>
      </c>
      <c r="D7" s="267">
        <v>20371.572843999998</v>
      </c>
      <c r="E7" s="267">
        <v>431.2830026750396</v>
      </c>
      <c r="F7" s="268">
        <v>0.2648013818559648</v>
      </c>
      <c r="G7" s="269">
        <v>6.1810537213360606E-2</v>
      </c>
      <c r="H7" s="1691"/>
      <c r="I7" s="266">
        <v>372.12309376039684</v>
      </c>
      <c r="J7" s="266">
        <v>59.159908914642727</v>
      </c>
      <c r="K7" s="268">
        <v>0.29583957755522122</v>
      </c>
      <c r="L7" s="268">
        <v>0.15952542024123467</v>
      </c>
      <c r="M7" s="269">
        <v>6.2294323323080825E-2</v>
      </c>
      <c r="N7" s="269">
        <v>5.8777537429223869E-2</v>
      </c>
      <c r="P7" s="266">
        <v>16546.417603000002</v>
      </c>
      <c r="Q7" s="266">
        <v>2639.2771419999999</v>
      </c>
      <c r="R7" s="267">
        <v>19185.694745000001</v>
      </c>
    </row>
    <row r="8" spans="1:18" s="270" customFormat="1" ht="12.95" customHeight="1" x14ac:dyDescent="0.25">
      <c r="A8" s="127" t="s">
        <v>343</v>
      </c>
      <c r="B8" s="266">
        <v>592.36253099999999</v>
      </c>
      <c r="C8" s="266">
        <v>48.909632000000002</v>
      </c>
      <c r="D8" s="267">
        <v>641.27216299999998</v>
      </c>
      <c r="E8" s="267">
        <v>13.57626070939412</v>
      </c>
      <c r="F8" s="268">
        <v>8.3356231847447771E-3</v>
      </c>
      <c r="G8" s="269">
        <v>8.3308204160517096E-3</v>
      </c>
      <c r="H8" s="1691"/>
      <c r="I8" s="266">
        <v>12.540803451860667</v>
      </c>
      <c r="J8" s="266">
        <v>1.0354572575334529</v>
      </c>
      <c r="K8" s="268">
        <v>9.9699966425366819E-3</v>
      </c>
      <c r="L8" s="268">
        <v>2.7921231993137184E-3</v>
      </c>
      <c r="M8" s="269">
        <v>1.9588955869808355E-2</v>
      </c>
      <c r="N8" s="269">
        <v>-0.11060899611494501</v>
      </c>
      <c r="P8" s="266">
        <v>580.98170600000003</v>
      </c>
      <c r="Q8" s="266">
        <v>54.992272</v>
      </c>
      <c r="R8" s="267">
        <v>635.97397799999999</v>
      </c>
    </row>
    <row r="9" spans="1:18" s="270" customFormat="1" ht="12.95" customHeight="1" x14ac:dyDescent="0.25">
      <c r="A9" s="106" t="s">
        <v>278</v>
      </c>
      <c r="B9" s="271">
        <v>20.223651</v>
      </c>
      <c r="C9" s="271">
        <v>2.2048380000000001</v>
      </c>
      <c r="D9" s="272">
        <v>22.428488999999999</v>
      </c>
      <c r="E9" s="272">
        <v>0.47482961455443407</v>
      </c>
      <c r="F9" s="273">
        <v>2.9153835718141599E-4</v>
      </c>
      <c r="G9" s="274">
        <v>0.24921808606450391</v>
      </c>
      <c r="H9" s="1691"/>
      <c r="I9" s="271">
        <v>0.42815137520915453</v>
      </c>
      <c r="J9" s="271">
        <v>4.6678239345279537E-2</v>
      </c>
      <c r="K9" s="273">
        <v>3.403823199780231E-4</v>
      </c>
      <c r="L9" s="273">
        <v>1.2586844510562787E-4</v>
      </c>
      <c r="M9" s="274">
        <v>0.30141183484088385</v>
      </c>
      <c r="N9" s="274">
        <v>-8.673771168117228E-2</v>
      </c>
      <c r="P9" s="271">
        <v>15.539778</v>
      </c>
      <c r="Q9" s="271">
        <v>2.4142440000000001</v>
      </c>
      <c r="R9" s="272">
        <v>17.954022000000002</v>
      </c>
    </row>
    <row r="10" spans="1:18" s="275" customFormat="1" ht="12.95" customHeight="1" x14ac:dyDescent="0.25">
      <c r="A10" s="95" t="s">
        <v>279</v>
      </c>
      <c r="B10" s="260">
        <v>2952.8464589999999</v>
      </c>
      <c r="C10" s="260">
        <v>335.60108200000002</v>
      </c>
      <c r="D10" s="261">
        <v>3288.447541</v>
      </c>
      <c r="E10" s="261">
        <v>69.619147253990519</v>
      </c>
      <c r="F10" s="262">
        <v>4.2745126244590398E-2</v>
      </c>
      <c r="G10" s="265">
        <v>5.4997039183861673E-2</v>
      </c>
      <c r="H10" s="1691"/>
      <c r="I10" s="260">
        <v>62.514195493302971</v>
      </c>
      <c r="J10" s="260">
        <v>7.1049517606875359</v>
      </c>
      <c r="K10" s="262">
        <v>4.9699074032345116E-2</v>
      </c>
      <c r="L10" s="262">
        <v>1.9158589595746407E-2</v>
      </c>
      <c r="M10" s="265">
        <v>4.9360428222497976E-2</v>
      </c>
      <c r="N10" s="265">
        <v>0.10733160007900566</v>
      </c>
      <c r="P10" s="260">
        <v>2813.9487439999998</v>
      </c>
      <c r="Q10" s="260">
        <v>303.07189099999999</v>
      </c>
      <c r="R10" s="261">
        <v>3117.0206349999999</v>
      </c>
    </row>
    <row r="11" spans="1:18" s="264" customFormat="1" ht="12.95" customHeight="1" x14ac:dyDescent="0.25">
      <c r="A11" s="127" t="s">
        <v>344</v>
      </c>
      <c r="B11" s="266">
        <v>198.903615</v>
      </c>
      <c r="C11" s="266">
        <v>45.051533999999997</v>
      </c>
      <c r="D11" s="267">
        <v>243.95514900000001</v>
      </c>
      <c r="E11" s="267">
        <v>5.1647317555917178</v>
      </c>
      <c r="F11" s="268">
        <v>3.171068874296773E-3</v>
      </c>
      <c r="G11" s="269">
        <v>-1.0592683984569362E-3</v>
      </c>
      <c r="H11" s="1691"/>
      <c r="I11" s="266">
        <v>4.2109536154635094</v>
      </c>
      <c r="J11" s="266">
        <v>0.95377814012820838</v>
      </c>
      <c r="K11" s="268">
        <v>3.3477275653993194E-3</v>
      </c>
      <c r="L11" s="268">
        <v>2.5718744570818021E-3</v>
      </c>
      <c r="M11" s="269">
        <v>-1.3904839243208844E-2</v>
      </c>
      <c r="N11" s="269">
        <v>5.9898930726611788E-2</v>
      </c>
      <c r="P11" s="266">
        <v>201.708337</v>
      </c>
      <c r="Q11" s="266">
        <v>42.505499999999998</v>
      </c>
      <c r="R11" s="267">
        <v>244.21383700000001</v>
      </c>
    </row>
    <row r="12" spans="1:18" s="270" customFormat="1" ht="12.95" customHeight="1" x14ac:dyDescent="0.25">
      <c r="A12" s="127" t="s">
        <v>345</v>
      </c>
      <c r="B12" s="266">
        <v>1699.8973699999999</v>
      </c>
      <c r="C12" s="266">
        <v>176.83767</v>
      </c>
      <c r="D12" s="267">
        <v>1876.73504</v>
      </c>
      <c r="E12" s="267">
        <v>39.732029012921934</v>
      </c>
      <c r="F12" s="268">
        <v>2.4394877890632712E-2</v>
      </c>
      <c r="G12" s="269">
        <v>9.6962526560667284E-2</v>
      </c>
      <c r="H12" s="1691"/>
      <c r="I12" s="266">
        <v>35.988229656451495</v>
      </c>
      <c r="J12" s="266">
        <v>3.7437993564704337</v>
      </c>
      <c r="K12" s="268">
        <v>2.8610808727125476E-2</v>
      </c>
      <c r="L12" s="268">
        <v>1.0095200898661097E-2</v>
      </c>
      <c r="M12" s="269">
        <v>8.8761724843933631E-2</v>
      </c>
      <c r="N12" s="269">
        <v>0.18258839670491911</v>
      </c>
      <c r="P12" s="266">
        <v>1561.3125729999999</v>
      </c>
      <c r="Q12" s="266">
        <v>149.53442000000001</v>
      </c>
      <c r="R12" s="267">
        <v>1710.8469929999999</v>
      </c>
    </row>
    <row r="13" spans="1:18" s="276" customFormat="1" ht="12.95" customHeight="1" x14ac:dyDescent="0.25">
      <c r="A13" s="127" t="s">
        <v>280</v>
      </c>
      <c r="B13" s="266">
        <v>714.423632</v>
      </c>
      <c r="C13" s="266">
        <v>62.065362</v>
      </c>
      <c r="D13" s="267">
        <v>776.48899400000005</v>
      </c>
      <c r="E13" s="267">
        <v>16.438912569044678</v>
      </c>
      <c r="F13" s="268">
        <v>1.0093249067300539E-2</v>
      </c>
      <c r="G13" s="269">
        <v>5.5991778819459714E-3</v>
      </c>
      <c r="H13" s="1691"/>
      <c r="I13" s="266">
        <v>15.124937654566869</v>
      </c>
      <c r="J13" s="266">
        <v>1.3139749144778063</v>
      </c>
      <c r="K13" s="268">
        <v>1.2024395264103668E-2</v>
      </c>
      <c r="L13" s="268">
        <v>3.5431494784913548E-3</v>
      </c>
      <c r="M13" s="269">
        <v>1.1332042355381988E-2</v>
      </c>
      <c r="N13" s="269">
        <v>-5.5997537470663716E-2</v>
      </c>
      <c r="P13" s="266">
        <v>706.41846799999996</v>
      </c>
      <c r="Q13" s="266">
        <v>65.747033999999999</v>
      </c>
      <c r="R13" s="267">
        <v>772.16550199999995</v>
      </c>
    </row>
    <row r="14" spans="1:18" s="270" customFormat="1" ht="12.95" customHeight="1" x14ac:dyDescent="0.25">
      <c r="A14" s="127" t="s">
        <v>346</v>
      </c>
      <c r="B14" s="266">
        <v>114.84361</v>
      </c>
      <c r="C14" s="266">
        <v>13.201582999999999</v>
      </c>
      <c r="D14" s="267">
        <v>128.04519299999998</v>
      </c>
      <c r="E14" s="267">
        <v>2.7108223669342197</v>
      </c>
      <c r="F14" s="268">
        <v>1.6644048206812924E-3</v>
      </c>
      <c r="G14" s="269">
        <v>-7.9243285533971974E-3</v>
      </c>
      <c r="H14" s="1691"/>
      <c r="I14" s="266">
        <v>2.4313339641533473</v>
      </c>
      <c r="J14" s="266">
        <v>0.2794884027808725</v>
      </c>
      <c r="K14" s="268">
        <v>1.9329217264702249E-3</v>
      </c>
      <c r="L14" s="268">
        <v>7.5364390723621868E-4</v>
      </c>
      <c r="M14" s="269">
        <v>-3.7566687727125125E-2</v>
      </c>
      <c r="N14" s="269">
        <v>0.35516686776163331</v>
      </c>
      <c r="P14" s="266">
        <v>119.32630399999999</v>
      </c>
      <c r="Q14" s="266">
        <v>9.7416660000000004</v>
      </c>
      <c r="R14" s="267">
        <v>129.06797</v>
      </c>
    </row>
    <row r="15" spans="1:18" s="270" customFormat="1" ht="12.95" customHeight="1" x14ac:dyDescent="0.25">
      <c r="A15" s="127" t="s">
        <v>347</v>
      </c>
      <c r="B15" s="266">
        <v>224.77822900000001</v>
      </c>
      <c r="C15" s="266">
        <v>38.444932000000001</v>
      </c>
      <c r="D15" s="267">
        <v>263.223161</v>
      </c>
      <c r="E15" s="267">
        <v>5.5726514648146717</v>
      </c>
      <c r="F15" s="268">
        <v>3.4215255396847894E-3</v>
      </c>
      <c r="G15" s="269">
        <v>9.5764436219387683E-3</v>
      </c>
      <c r="H15" s="1691"/>
      <c r="I15" s="266">
        <v>4.7587405391552817</v>
      </c>
      <c r="J15" s="266">
        <v>0.81391092565938916</v>
      </c>
      <c r="K15" s="268">
        <v>3.7832206987537193E-3</v>
      </c>
      <c r="L15" s="268">
        <v>2.1947207971885446E-3</v>
      </c>
      <c r="M15" s="269">
        <v>-1.797790642876107E-3</v>
      </c>
      <c r="N15" s="269">
        <v>8.1637482472419753E-2</v>
      </c>
      <c r="P15" s="266">
        <v>225.18306100000001</v>
      </c>
      <c r="Q15" s="266">
        <v>35.543269000000002</v>
      </c>
      <c r="R15" s="267">
        <v>260.72633000000002</v>
      </c>
    </row>
    <row r="16" spans="1:18" s="275" customFormat="1" ht="12.95" customHeight="1" x14ac:dyDescent="0.2">
      <c r="A16" s="94" t="s">
        <v>282</v>
      </c>
      <c r="B16" s="277">
        <v>9623.9646530000009</v>
      </c>
      <c r="C16" s="277">
        <v>2650.9154610000001</v>
      </c>
      <c r="D16" s="278">
        <v>12274.880114000001</v>
      </c>
      <c r="E16" s="278">
        <v>259.86933819895353</v>
      </c>
      <c r="F16" s="279">
        <v>0.15955592831217441</v>
      </c>
      <c r="G16" s="280">
        <v>7.3417470843437638E-2</v>
      </c>
      <c r="I16" s="277">
        <v>203.74727101185854</v>
      </c>
      <c r="J16" s="277">
        <v>56.122067187094942</v>
      </c>
      <c r="K16" s="279">
        <v>0.1619800211136273</v>
      </c>
      <c r="L16" s="279">
        <v>0.15133384275059605</v>
      </c>
      <c r="M16" s="280">
        <v>5.4904780103476103E-2</v>
      </c>
      <c r="N16" s="280">
        <v>0.14645955654417619</v>
      </c>
      <c r="P16" s="277">
        <v>9123.0647869999993</v>
      </c>
      <c r="Q16" s="277">
        <v>2312.262518</v>
      </c>
      <c r="R16" s="278">
        <v>11435.327304999999</v>
      </c>
    </row>
    <row r="17" spans="1:18" s="275" customFormat="1" ht="12.95" customHeight="1" x14ac:dyDescent="0.2">
      <c r="A17" s="127" t="s">
        <v>348</v>
      </c>
      <c r="B17" s="266">
        <v>1415.126559</v>
      </c>
      <c r="C17" s="266">
        <v>254.23644300000001</v>
      </c>
      <c r="D17" s="267">
        <v>1669.3630020000001</v>
      </c>
      <c r="E17" s="267">
        <v>35.341791896506841</v>
      </c>
      <c r="F17" s="268">
        <v>2.1699337264428149E-2</v>
      </c>
      <c r="G17" s="269">
        <v>9.6977503381108221E-3</v>
      </c>
      <c r="I17" s="266">
        <v>29.959396665362192</v>
      </c>
      <c r="J17" s="266">
        <v>5.3823952311446552</v>
      </c>
      <c r="K17" s="268">
        <v>2.3817858665328866E-2</v>
      </c>
      <c r="L17" s="268">
        <v>1.4513694779206266E-2</v>
      </c>
      <c r="M17" s="269">
        <v>1.0553649758743289E-2</v>
      </c>
      <c r="N17" s="269">
        <v>4.9600277920556213E-3</v>
      </c>
      <c r="P17" s="266">
        <v>1400.3477789999999</v>
      </c>
      <c r="Q17" s="266">
        <v>252.98164700000001</v>
      </c>
      <c r="R17" s="267">
        <v>1653.329426</v>
      </c>
    </row>
    <row r="18" spans="1:18" s="270" customFormat="1" ht="12.95" customHeight="1" x14ac:dyDescent="0.25">
      <c r="A18" s="127" t="s">
        <v>284</v>
      </c>
      <c r="B18" s="266">
        <v>4966.6135169999998</v>
      </c>
      <c r="C18" s="266">
        <v>2138.938866</v>
      </c>
      <c r="D18" s="267">
        <v>7105.5523830000002</v>
      </c>
      <c r="E18" s="267">
        <v>150.43040568699169</v>
      </c>
      <c r="F18" s="268">
        <v>9.2362043141038866E-2</v>
      </c>
      <c r="G18" s="269">
        <v>9.5809425492807243E-2</v>
      </c>
      <c r="I18" s="266">
        <v>105.14730537210741</v>
      </c>
      <c r="J18" s="266">
        <v>45.283100314884258</v>
      </c>
      <c r="K18" s="268">
        <v>8.3592593214285027E-2</v>
      </c>
      <c r="L18" s="268">
        <v>0.12210643559273511</v>
      </c>
      <c r="M18" s="269">
        <v>5.4300354388770566E-2</v>
      </c>
      <c r="N18" s="269">
        <v>0.20606802174471417</v>
      </c>
      <c r="P18" s="266">
        <v>4710.8146139999999</v>
      </c>
      <c r="Q18" s="266">
        <v>1773.4811199999999</v>
      </c>
      <c r="R18" s="267">
        <v>6484.2957339999994</v>
      </c>
    </row>
    <row r="19" spans="1:18" s="270" customFormat="1" ht="12.95" customHeight="1" x14ac:dyDescent="0.25">
      <c r="A19" s="127" t="s">
        <v>285</v>
      </c>
      <c r="B19" s="266">
        <v>88.538267000000005</v>
      </c>
      <c r="C19" s="266">
        <v>17.153383000000002</v>
      </c>
      <c r="D19" s="267">
        <v>105.69165000000001</v>
      </c>
      <c r="E19" s="267">
        <v>2.2375794210266307</v>
      </c>
      <c r="F19" s="268">
        <v>1.3738406545707653E-3</v>
      </c>
      <c r="G19" s="269">
        <v>-0.13074403990372774</v>
      </c>
      <c r="I19" s="266">
        <v>1.8744281522008714</v>
      </c>
      <c r="J19" s="266">
        <v>0.36315126882575915</v>
      </c>
      <c r="K19" s="268">
        <v>1.4901790348485367E-3</v>
      </c>
      <c r="L19" s="268">
        <v>9.7924185201421162E-4</v>
      </c>
      <c r="M19" s="269">
        <v>-1.945859056252397E-2</v>
      </c>
      <c r="N19" s="269">
        <v>-0.45185220478444077</v>
      </c>
      <c r="P19" s="266">
        <v>90.295286000000004</v>
      </c>
      <c r="Q19" s="266">
        <v>31.293354000000001</v>
      </c>
      <c r="R19" s="267">
        <v>121.58864</v>
      </c>
    </row>
    <row r="20" spans="1:18" s="270" customFormat="1" ht="12.95" customHeight="1" x14ac:dyDescent="0.25">
      <c r="A20" s="127" t="s">
        <v>286</v>
      </c>
      <c r="B20" s="266">
        <v>116.339157</v>
      </c>
      <c r="C20" s="266">
        <v>43.847473000000001</v>
      </c>
      <c r="D20" s="267">
        <v>160.18663000000001</v>
      </c>
      <c r="E20" s="267">
        <v>3.3912831033634832</v>
      </c>
      <c r="F20" s="268">
        <v>2.0821976439263173E-3</v>
      </c>
      <c r="G20" s="269">
        <v>-2.5083547484423763E-2</v>
      </c>
      <c r="I20" s="266">
        <v>2.4629959278976745</v>
      </c>
      <c r="J20" s="266">
        <v>0.92828717546580841</v>
      </c>
      <c r="K20" s="268">
        <v>1.9580931338237326E-3</v>
      </c>
      <c r="L20" s="268">
        <v>2.5031377581123874E-3</v>
      </c>
      <c r="M20" s="269">
        <v>5.7213013454137318E-2</v>
      </c>
      <c r="N20" s="269">
        <v>-0.19197220784417035</v>
      </c>
      <c r="P20" s="266">
        <v>110.043251</v>
      </c>
      <c r="Q20" s="266">
        <v>54.264808000000002</v>
      </c>
      <c r="R20" s="267">
        <v>164.30805900000001</v>
      </c>
    </row>
    <row r="21" spans="1:18" s="276" customFormat="1" ht="12.95" customHeight="1" x14ac:dyDescent="0.2">
      <c r="A21" s="127" t="s">
        <v>349</v>
      </c>
      <c r="B21" s="266">
        <v>2591.6937440000002</v>
      </c>
      <c r="C21" s="266">
        <v>182.99440200000001</v>
      </c>
      <c r="D21" s="267">
        <v>2774.688146</v>
      </c>
      <c r="E21" s="267">
        <v>58.742437035055609</v>
      </c>
      <c r="F21" s="268">
        <v>3.6066987115163616E-2</v>
      </c>
      <c r="G21" s="269">
        <v>6.224678109941606E-2</v>
      </c>
      <c r="I21" s="266">
        <v>54.868294583137462</v>
      </c>
      <c r="J21" s="266">
        <v>3.8741424519181455</v>
      </c>
      <c r="K21" s="268">
        <v>4.3620547509213278E-2</v>
      </c>
      <c r="L21" s="268">
        <v>1.0446672654759306E-2</v>
      </c>
      <c r="M21" s="269">
        <v>6.9009973202416308E-2</v>
      </c>
      <c r="N21" s="269">
        <v>-2.5105354573396466E-2</v>
      </c>
      <c r="P21" s="266">
        <v>2424.3868710000002</v>
      </c>
      <c r="Q21" s="266">
        <v>187.70684900000001</v>
      </c>
      <c r="R21" s="267">
        <v>2612.0937200000003</v>
      </c>
    </row>
    <row r="22" spans="1:18" s="270" customFormat="1" ht="12.95" customHeight="1" x14ac:dyDescent="0.25">
      <c r="A22" s="127" t="s">
        <v>287</v>
      </c>
      <c r="B22" s="266">
        <v>445.65340600000002</v>
      </c>
      <c r="C22" s="266">
        <v>13.744891000000001</v>
      </c>
      <c r="D22" s="267">
        <v>459.39829700000001</v>
      </c>
      <c r="E22" s="267">
        <v>9.7258409289842671</v>
      </c>
      <c r="F22" s="268">
        <v>5.9715224150552549E-3</v>
      </c>
      <c r="G22" s="269">
        <v>0.14932406035029455</v>
      </c>
      <c r="I22" s="266">
        <v>9.4348502476404335</v>
      </c>
      <c r="J22" s="266">
        <v>0.29099068134383504</v>
      </c>
      <c r="K22" s="268">
        <v>7.5007495056351511E-3</v>
      </c>
      <c r="L22" s="268">
        <v>7.8465994250658715E-4</v>
      </c>
      <c r="M22" s="269">
        <v>0.15103279783550572</v>
      </c>
      <c r="N22" s="269">
        <v>9.6544028007927274E-2</v>
      </c>
      <c r="P22" s="266">
        <v>387.17698300000001</v>
      </c>
      <c r="Q22" s="266">
        <v>12.534737</v>
      </c>
      <c r="R22" s="267">
        <v>399.71172000000001</v>
      </c>
    </row>
    <row r="23" spans="1:18" s="264" customFormat="1" ht="12.95" customHeight="1" x14ac:dyDescent="0.25">
      <c r="A23" s="94" t="s">
        <v>288</v>
      </c>
      <c r="B23" s="277">
        <v>10485.083739</v>
      </c>
      <c r="C23" s="277">
        <v>3413.1491559999999</v>
      </c>
      <c r="D23" s="278">
        <v>13898.232894999999</v>
      </c>
      <c r="E23" s="278">
        <v>294.23705576067147</v>
      </c>
      <c r="F23" s="279">
        <v>0.18065719834862773</v>
      </c>
      <c r="G23" s="280">
        <v>9.5428726330537561E-2</v>
      </c>
      <c r="I23" s="277">
        <v>221.9778724442977</v>
      </c>
      <c r="J23" s="277">
        <v>72.259183316373736</v>
      </c>
      <c r="K23" s="279">
        <v>0.17647343341934968</v>
      </c>
      <c r="L23" s="279">
        <v>0.19484777438492354</v>
      </c>
      <c r="M23" s="280">
        <v>7.7893052240117555E-2</v>
      </c>
      <c r="N23" s="280">
        <v>0.15305401036957811</v>
      </c>
      <c r="P23" s="277">
        <v>9727.3878120000008</v>
      </c>
      <c r="Q23" s="277">
        <v>2960.094779</v>
      </c>
      <c r="R23" s="278">
        <v>12687.482591</v>
      </c>
    </row>
    <row r="24" spans="1:18" s="275" customFormat="1" ht="12.95" customHeight="1" x14ac:dyDescent="0.2">
      <c r="A24" s="127" t="s">
        <v>289</v>
      </c>
      <c r="B24" s="266">
        <v>1283.4272920000001</v>
      </c>
      <c r="C24" s="266">
        <v>154.306119</v>
      </c>
      <c r="D24" s="267">
        <v>1437.7334110000002</v>
      </c>
      <c r="E24" s="267">
        <v>30.438002371767521</v>
      </c>
      <c r="F24" s="268">
        <v>1.8688483058656943E-2</v>
      </c>
      <c r="G24" s="269">
        <v>7.2878867849247575E-2</v>
      </c>
      <c r="I24" s="266">
        <v>27.171214537412713</v>
      </c>
      <c r="J24" s="266">
        <v>3.2667878343548082</v>
      </c>
      <c r="K24" s="268">
        <v>2.1601241001146215E-2</v>
      </c>
      <c r="L24" s="268">
        <v>8.8089334766608615E-3</v>
      </c>
      <c r="M24" s="269">
        <v>6.318012699178821E-2</v>
      </c>
      <c r="N24" s="269">
        <v>0.16096680277478259</v>
      </c>
      <c r="P24" s="266">
        <v>1207.1588429999999</v>
      </c>
      <c r="Q24" s="266">
        <v>132.91174100000001</v>
      </c>
      <c r="R24" s="267">
        <v>1340.0705840000001</v>
      </c>
    </row>
    <row r="25" spans="1:18" s="276" customFormat="1" ht="12.95" customHeight="1" x14ac:dyDescent="0.2">
      <c r="A25" s="127" t="s">
        <v>290</v>
      </c>
      <c r="B25" s="266">
        <v>4373.7842520000004</v>
      </c>
      <c r="C25" s="266">
        <v>1198.7955930000001</v>
      </c>
      <c r="D25" s="267">
        <v>5572.5798450000002</v>
      </c>
      <c r="E25" s="267">
        <v>117.97611242893616</v>
      </c>
      <c r="F25" s="268">
        <v>7.2435587313687058E-2</v>
      </c>
      <c r="G25" s="269">
        <v>6.1062579424001617E-2</v>
      </c>
      <c r="I25" s="266">
        <v>92.596620776433667</v>
      </c>
      <c r="J25" s="266">
        <v>25.379491652502505</v>
      </c>
      <c r="K25" s="268">
        <v>7.3614741016797727E-2</v>
      </c>
      <c r="L25" s="268">
        <v>6.8436110630526639E-2</v>
      </c>
      <c r="M25" s="269">
        <v>6.0710913004795142E-2</v>
      </c>
      <c r="N25" s="269">
        <v>6.2347607822198503E-2</v>
      </c>
      <c r="P25" s="266">
        <v>4123.4460760000002</v>
      </c>
      <c r="Q25" s="266">
        <v>1128.440055</v>
      </c>
      <c r="R25" s="267">
        <v>5251.8861310000002</v>
      </c>
    </row>
    <row r="26" spans="1:18" s="270" customFormat="1" ht="12" customHeight="1" x14ac:dyDescent="0.25">
      <c r="A26" s="281" t="s">
        <v>350</v>
      </c>
      <c r="B26" s="282">
        <v>2832.4387019999999</v>
      </c>
      <c r="C26" s="282">
        <v>579.19363299999998</v>
      </c>
      <c r="D26" s="283">
        <v>3411.6323349999998</v>
      </c>
      <c r="E26" s="283">
        <v>72.22707096449939</v>
      </c>
      <c r="F26" s="284">
        <v>4.434635281283987E-2</v>
      </c>
      <c r="G26" s="285">
        <v>6.4710664888374847E-2</v>
      </c>
      <c r="I26" s="282">
        <v>59.965063947006037</v>
      </c>
      <c r="J26" s="282">
        <v>12.262007017493346</v>
      </c>
      <c r="K26" s="284">
        <v>4.7672502684223551E-2</v>
      </c>
      <c r="L26" s="284">
        <v>3.3064652369375738E-2</v>
      </c>
      <c r="M26" s="285">
        <v>6.9064350382259443E-2</v>
      </c>
      <c r="N26" s="285">
        <v>4.3920526357869027E-2</v>
      </c>
      <c r="P26" s="282">
        <v>2649.4557610000002</v>
      </c>
      <c r="Q26" s="282">
        <v>554.82540900000004</v>
      </c>
      <c r="R26" s="283">
        <v>3204.2811700000002</v>
      </c>
    </row>
    <row r="27" spans="1:18" s="264" customFormat="1" ht="12" customHeight="1" x14ac:dyDescent="0.25">
      <c r="A27" s="286" t="s">
        <v>2052</v>
      </c>
      <c r="B27" s="282">
        <v>1541.34555</v>
      </c>
      <c r="C27" s="282">
        <v>619.60195899999997</v>
      </c>
      <c r="D27" s="283">
        <v>2160.9475090000001</v>
      </c>
      <c r="E27" s="283">
        <v>45.749041443265945</v>
      </c>
      <c r="F27" s="284">
        <v>2.808923448784861E-2</v>
      </c>
      <c r="G27" s="285">
        <v>5.5353719232714704E-2</v>
      </c>
      <c r="I27" s="282">
        <v>32.631556829427616</v>
      </c>
      <c r="J27" s="282">
        <v>13.117484613838331</v>
      </c>
      <c r="K27" s="284">
        <v>2.5942238332574172E-2</v>
      </c>
      <c r="L27" s="284">
        <v>3.5371458204063511E-2</v>
      </c>
      <c r="M27" s="285">
        <v>4.5695847089535224E-2</v>
      </c>
      <c r="N27" s="285">
        <v>8.0171094655367314E-2</v>
      </c>
      <c r="P27" s="282">
        <v>1473.9903139999999</v>
      </c>
      <c r="Q27" s="282">
        <v>573.614645</v>
      </c>
      <c r="R27" s="283">
        <v>2047.6049589999998</v>
      </c>
    </row>
    <row r="28" spans="1:18" s="264" customFormat="1" ht="12.95" customHeight="1" x14ac:dyDescent="0.25">
      <c r="A28" s="127" t="s">
        <v>291</v>
      </c>
      <c r="B28" s="266">
        <v>2081.4044279999998</v>
      </c>
      <c r="C28" s="266">
        <v>1857.314003</v>
      </c>
      <c r="D28" s="267">
        <v>3938.7184309999998</v>
      </c>
      <c r="E28" s="267">
        <v>83.385918437491497</v>
      </c>
      <c r="F28" s="268">
        <v>5.1197720041412702E-2</v>
      </c>
      <c r="G28" s="269">
        <v>0.1724677526372147</v>
      </c>
      <c r="I28" s="266">
        <v>44.065048799280781</v>
      </c>
      <c r="J28" s="266">
        <v>39.320869638210709</v>
      </c>
      <c r="K28" s="268">
        <v>3.5031917234685767E-2</v>
      </c>
      <c r="L28" s="268">
        <v>0.10602920742046329</v>
      </c>
      <c r="M28" s="269">
        <v>0.11637620485063938</v>
      </c>
      <c r="N28" s="269">
        <v>0.2424242255589466</v>
      </c>
      <c r="P28" s="266">
        <v>1864.42923</v>
      </c>
      <c r="Q28" s="266">
        <v>1494.9112909999999</v>
      </c>
      <c r="R28" s="267">
        <v>3359.3405210000001</v>
      </c>
    </row>
    <row r="29" spans="1:18" s="276" customFormat="1" ht="12.95" customHeight="1" x14ac:dyDescent="0.2">
      <c r="A29" s="127" t="s">
        <v>292</v>
      </c>
      <c r="B29" s="266">
        <v>2746.4677649999999</v>
      </c>
      <c r="C29" s="266">
        <v>202.733439</v>
      </c>
      <c r="D29" s="267">
        <v>2949.201204</v>
      </c>
      <c r="E29" s="267">
        <v>62.437022437792969</v>
      </c>
      <c r="F29" s="268">
        <v>3.8335407882876732E-2</v>
      </c>
      <c r="G29" s="269">
        <v>7.7851396568015874E-2</v>
      </c>
      <c r="I29" s="266">
        <v>58.144988288828905</v>
      </c>
      <c r="J29" s="266">
        <v>4.2920341489640634</v>
      </c>
      <c r="K29" s="268">
        <v>4.622553413305816E-2</v>
      </c>
      <c r="L29" s="268">
        <v>1.1573522743097977E-2</v>
      </c>
      <c r="M29" s="269">
        <v>8.4551422377334262E-2</v>
      </c>
      <c r="N29" s="269">
        <v>-5.3880384802967862E-3</v>
      </c>
      <c r="P29" s="266">
        <v>2532.3536610000001</v>
      </c>
      <c r="Q29" s="266">
        <v>203.831692</v>
      </c>
      <c r="R29" s="267">
        <v>2736.1853530000003</v>
      </c>
    </row>
    <row r="30" spans="1:18" s="276" customFormat="1" ht="12.95" customHeight="1" x14ac:dyDescent="0.2">
      <c r="A30" s="94" t="s">
        <v>293</v>
      </c>
      <c r="B30" s="277">
        <v>8078.287969</v>
      </c>
      <c r="C30" s="277">
        <v>512.13548100000003</v>
      </c>
      <c r="D30" s="278">
        <v>8590.4234500000002</v>
      </c>
      <c r="E30" s="278">
        <v>181.8663511225777</v>
      </c>
      <c r="F30" s="279">
        <v>0.11166324847410415</v>
      </c>
      <c r="G30" s="280">
        <v>3.903431848958272E-2</v>
      </c>
      <c r="I30" s="277">
        <v>171.02402050267369</v>
      </c>
      <c r="J30" s="277">
        <v>10.842330619903985</v>
      </c>
      <c r="K30" s="279">
        <v>0.13596488588231531</v>
      </c>
      <c r="L30" s="279">
        <v>2.9236477544786883E-2</v>
      </c>
      <c r="M30" s="280">
        <v>3.7751830842870371E-2</v>
      </c>
      <c r="N30" s="280">
        <v>5.9691622878408124E-2</v>
      </c>
      <c r="P30" s="277">
        <v>7784.4121580000001</v>
      </c>
      <c r="Q30" s="277">
        <v>483.28727900000001</v>
      </c>
      <c r="R30" s="278">
        <v>8267.6994369999993</v>
      </c>
    </row>
    <row r="31" spans="1:18" s="276" customFormat="1" ht="12.95" customHeight="1" x14ac:dyDescent="0.2">
      <c r="A31" s="127" t="s">
        <v>352</v>
      </c>
      <c r="B31" s="266">
        <v>593.67596900000001</v>
      </c>
      <c r="C31" s="266">
        <v>5.5227380000000004</v>
      </c>
      <c r="D31" s="267">
        <v>599.19870700000001</v>
      </c>
      <c r="E31" s="267">
        <v>12.685530937296992</v>
      </c>
      <c r="F31" s="268">
        <v>7.7887282849954196E-3</v>
      </c>
      <c r="G31" s="269">
        <v>-2.7904911192351611E-2</v>
      </c>
      <c r="I31" s="266">
        <v>12.568610017843831</v>
      </c>
      <c r="J31" s="266">
        <v>0.11692091945316184</v>
      </c>
      <c r="K31" s="268">
        <v>9.9921029908704873E-3</v>
      </c>
      <c r="L31" s="268">
        <v>3.1527869384769539E-4</v>
      </c>
      <c r="M31" s="269">
        <v>-2.8510141605279427E-2</v>
      </c>
      <c r="N31" s="269">
        <v>4.1868577975290977E-2</v>
      </c>
      <c r="P31" s="266">
        <v>611.09847300000001</v>
      </c>
      <c r="Q31" s="266">
        <v>5.3008009999999999</v>
      </c>
      <c r="R31" s="267">
        <v>616.39927399999999</v>
      </c>
    </row>
    <row r="32" spans="1:18" s="275" customFormat="1" ht="12.95" customHeight="1" x14ac:dyDescent="0.2">
      <c r="A32" s="127" t="s">
        <v>353</v>
      </c>
      <c r="B32" s="266">
        <v>426.93869999999998</v>
      </c>
      <c r="C32" s="266">
        <v>74.872371999999999</v>
      </c>
      <c r="D32" s="267">
        <v>501.81107199999997</v>
      </c>
      <c r="E32" s="267">
        <v>10.623754364233244</v>
      </c>
      <c r="F32" s="268">
        <v>6.5228279776816554E-3</v>
      </c>
      <c r="G32" s="269">
        <v>7.1912874777835256E-3</v>
      </c>
      <c r="I32" s="266">
        <v>9.0386444828883103</v>
      </c>
      <c r="J32" s="266">
        <v>1.585109881344936</v>
      </c>
      <c r="K32" s="268">
        <v>7.1857640934567752E-3</v>
      </c>
      <c r="L32" s="268">
        <v>4.2742682432950398E-3</v>
      </c>
      <c r="M32" s="269">
        <v>2.923712169057513E-3</v>
      </c>
      <c r="N32" s="269">
        <v>3.22371924578293E-2</v>
      </c>
      <c r="P32" s="266">
        <v>425.69409300000001</v>
      </c>
      <c r="Q32" s="266">
        <v>72.534076999999996</v>
      </c>
      <c r="R32" s="267">
        <v>498.22816999999998</v>
      </c>
    </row>
    <row r="33" spans="1:18" s="264" customFormat="1" ht="12.95" customHeight="1" x14ac:dyDescent="0.25">
      <c r="A33" s="127" t="s">
        <v>295</v>
      </c>
      <c r="B33" s="266">
        <v>7057.673299</v>
      </c>
      <c r="C33" s="266">
        <v>431.74036999999998</v>
      </c>
      <c r="D33" s="267">
        <v>7489.4136689999996</v>
      </c>
      <c r="E33" s="267">
        <v>158.55706577870581</v>
      </c>
      <c r="F33" s="268">
        <v>9.7351692185429925E-2</v>
      </c>
      <c r="G33" s="269">
        <v>4.7020591624991948E-2</v>
      </c>
      <c r="I33" s="266">
        <v>149.41676598077078</v>
      </c>
      <c r="J33" s="266">
        <v>9.1402997979350609</v>
      </c>
      <c r="K33" s="268">
        <v>0.11878701878115716</v>
      </c>
      <c r="L33" s="268">
        <v>2.4646930550556757E-2</v>
      </c>
      <c r="M33" s="269">
        <v>4.5950087111246152E-2</v>
      </c>
      <c r="N33" s="269">
        <v>6.4836140901284089E-2</v>
      </c>
      <c r="P33" s="266">
        <v>6747.6195909999997</v>
      </c>
      <c r="Q33" s="266">
        <v>405.45240100000001</v>
      </c>
      <c r="R33" s="267">
        <v>7153.0719919999992</v>
      </c>
    </row>
    <row r="34" spans="1:18" s="276" customFormat="1" ht="12" customHeight="1" x14ac:dyDescent="0.2">
      <c r="A34" s="281" t="s">
        <v>296</v>
      </c>
      <c r="B34" s="282">
        <v>1728.891482</v>
      </c>
      <c r="C34" s="282">
        <v>47.430065999999997</v>
      </c>
      <c r="D34" s="283">
        <v>1776.3215479999999</v>
      </c>
      <c r="E34" s="283">
        <v>37.606192550981731</v>
      </c>
      <c r="F34" s="284">
        <v>2.3089645759456632E-2</v>
      </c>
      <c r="G34" s="285">
        <v>3.7947743593137018E-2</v>
      </c>
      <c r="I34" s="282">
        <v>36.602058926239046</v>
      </c>
      <c r="J34" s="282">
        <v>1.0041336247426818</v>
      </c>
      <c r="K34" s="284">
        <v>2.9098805830529935E-2</v>
      </c>
      <c r="L34" s="284">
        <v>2.7076586391731753E-3</v>
      </c>
      <c r="M34" s="285">
        <v>4.051808269879742E-2</v>
      </c>
      <c r="N34" s="285">
        <v>-4.7792804660255817E-2</v>
      </c>
      <c r="P34" s="282">
        <v>1661.567935</v>
      </c>
      <c r="Q34" s="282">
        <v>49.810656999999999</v>
      </c>
      <c r="R34" s="283">
        <v>1711.378592</v>
      </c>
    </row>
    <row r="35" spans="1:18" s="270" customFormat="1" ht="12" customHeight="1" x14ac:dyDescent="0.25">
      <c r="A35" s="286" t="s">
        <v>2053</v>
      </c>
      <c r="B35" s="282">
        <v>3913.7475330000002</v>
      </c>
      <c r="C35" s="282">
        <v>276.12555400000002</v>
      </c>
      <c r="D35" s="283">
        <v>4189.8730869999999</v>
      </c>
      <c r="E35" s="283">
        <v>88.703069695520142</v>
      </c>
      <c r="F35" s="284">
        <v>5.4462372234821879E-2</v>
      </c>
      <c r="G35" s="285">
        <v>4.7263549006017813E-2</v>
      </c>
      <c r="I35" s="282">
        <v>82.857263927041956</v>
      </c>
      <c r="J35" s="282">
        <v>5.8458057684781881</v>
      </c>
      <c r="K35" s="284">
        <v>6.5871907356926038E-2</v>
      </c>
      <c r="L35" s="284">
        <v>1.5763286978866514E-2</v>
      </c>
      <c r="M35" s="285">
        <v>4.575873125543839E-2</v>
      </c>
      <c r="N35" s="285">
        <v>6.9067937819610403E-2</v>
      </c>
      <c r="P35" s="282">
        <v>3742.4956790000001</v>
      </c>
      <c r="Q35" s="282">
        <v>258.28625499999998</v>
      </c>
      <c r="R35" s="283">
        <v>4000.7819340000001</v>
      </c>
    </row>
    <row r="36" spans="1:18" s="270" customFormat="1" ht="12" customHeight="1" x14ac:dyDescent="0.25">
      <c r="A36" s="286" t="s">
        <v>2054</v>
      </c>
      <c r="B36" s="282">
        <v>337.92323599999997</v>
      </c>
      <c r="C36" s="282">
        <v>37.894485000000003</v>
      </c>
      <c r="D36" s="283">
        <v>375.81772100000001</v>
      </c>
      <c r="E36" s="283">
        <v>7.9563711851099663</v>
      </c>
      <c r="F36" s="284">
        <v>4.8850941755373594E-3</v>
      </c>
      <c r="G36" s="285">
        <v>4.9844325177236692E-2</v>
      </c>
      <c r="I36" s="282">
        <v>7.1541136765328703</v>
      </c>
      <c r="J36" s="282">
        <v>0.8022575085770951</v>
      </c>
      <c r="K36" s="284">
        <v>5.6875534019134822E-3</v>
      </c>
      <c r="L36" s="284">
        <v>2.1632972150464292E-3</v>
      </c>
      <c r="M36" s="285">
        <v>3.9674266329106755E-2</v>
      </c>
      <c r="N36" s="285">
        <v>0.15017459702518532</v>
      </c>
      <c r="P36" s="282">
        <v>325.02798899999999</v>
      </c>
      <c r="Q36" s="282">
        <v>32.946724000000003</v>
      </c>
      <c r="R36" s="283">
        <v>357.97471300000001</v>
      </c>
    </row>
    <row r="37" spans="1:18" s="270" customFormat="1" ht="12" customHeight="1" x14ac:dyDescent="0.25">
      <c r="A37" s="286" t="s">
        <v>2055</v>
      </c>
      <c r="B37" s="282">
        <v>280.951255</v>
      </c>
      <c r="C37" s="282">
        <v>29.874706</v>
      </c>
      <c r="D37" s="283">
        <v>310.82596100000001</v>
      </c>
      <c r="E37" s="283">
        <v>6.5804420108345925</v>
      </c>
      <c r="F37" s="284">
        <v>4.040294022449523E-3</v>
      </c>
      <c r="G37" s="285">
        <v>6.0753427700674267E-2</v>
      </c>
      <c r="I37" s="282">
        <v>5.9479698396193577</v>
      </c>
      <c r="J37" s="282">
        <v>0.63247217121523613</v>
      </c>
      <c r="K37" s="284">
        <v>4.7286634830494825E-3</v>
      </c>
      <c r="L37" s="284">
        <v>1.7054689696965361E-3</v>
      </c>
      <c r="M37" s="285">
        <v>5.7131825695118765E-2</v>
      </c>
      <c r="N37" s="285">
        <v>9.606652615108402E-2</v>
      </c>
      <c r="P37" s="282">
        <v>265.76747399999999</v>
      </c>
      <c r="Q37" s="282">
        <v>27.256288999999999</v>
      </c>
      <c r="R37" s="283">
        <v>293.02376299999997</v>
      </c>
    </row>
    <row r="38" spans="1:18" s="276" customFormat="1" ht="12" customHeight="1" x14ac:dyDescent="0.2">
      <c r="A38" s="286" t="s">
        <v>2056</v>
      </c>
      <c r="B38" s="282">
        <v>796.15979000000004</v>
      </c>
      <c r="C38" s="282">
        <v>40.415556000000002</v>
      </c>
      <c r="D38" s="283">
        <v>836.57534600000008</v>
      </c>
      <c r="E38" s="283">
        <v>17.710990209234442</v>
      </c>
      <c r="F38" s="284">
        <v>1.0874285915173094E-2</v>
      </c>
      <c r="G38" s="285">
        <v>5.9072786352537543E-2</v>
      </c>
      <c r="I38" s="282">
        <v>16.855359547825053</v>
      </c>
      <c r="J38" s="282">
        <v>0.85563066140938637</v>
      </c>
      <c r="K38" s="284">
        <v>1.340008865824552E-2</v>
      </c>
      <c r="L38" s="284">
        <v>2.3072185765119382E-3</v>
      </c>
      <c r="M38" s="285">
        <v>5.7653501167783894E-2</v>
      </c>
      <c r="N38" s="285">
        <v>8.7829467292003249E-2</v>
      </c>
      <c r="P38" s="282">
        <v>752.76051099999995</v>
      </c>
      <c r="Q38" s="282">
        <v>37.152473999999998</v>
      </c>
      <c r="R38" s="283">
        <v>789.91298499999994</v>
      </c>
    </row>
    <row r="39" spans="1:18" s="270" customFormat="1" ht="12.95" customHeight="1" x14ac:dyDescent="0.25">
      <c r="A39" s="94" t="s">
        <v>311</v>
      </c>
      <c r="B39" s="277">
        <v>3847.2731739999999</v>
      </c>
      <c r="C39" s="277">
        <v>2418.8240999999998</v>
      </c>
      <c r="D39" s="278">
        <v>6266.0972739999997</v>
      </c>
      <c r="E39" s="278">
        <v>132.6584485193813</v>
      </c>
      <c r="F39" s="279">
        <v>8.1450324415564018E-2</v>
      </c>
      <c r="G39" s="280">
        <v>0.15572717606934661</v>
      </c>
      <c r="I39" s="277">
        <v>81.449946908863723</v>
      </c>
      <c r="J39" s="277">
        <v>51.208501610517573</v>
      </c>
      <c r="K39" s="279">
        <v>6.4753083830181427E-2</v>
      </c>
      <c r="L39" s="279">
        <v>0.13808435288715981</v>
      </c>
      <c r="M39" s="280">
        <v>7.185632216025839E-2</v>
      </c>
      <c r="N39" s="280">
        <v>0.32001358161910542</v>
      </c>
      <c r="P39" s="277">
        <v>3589.3553029999998</v>
      </c>
      <c r="Q39" s="277">
        <v>1832.423646</v>
      </c>
      <c r="R39" s="278">
        <v>5421.7789489999996</v>
      </c>
    </row>
    <row r="40" spans="1:18" s="270" customFormat="1" ht="12.95" customHeight="1" x14ac:dyDescent="0.25">
      <c r="A40" s="127" t="s">
        <v>312</v>
      </c>
      <c r="B40" s="266">
        <v>61.569488</v>
      </c>
      <c r="C40" s="266">
        <v>12.671385000000001</v>
      </c>
      <c r="D40" s="267">
        <v>74.240872999999993</v>
      </c>
      <c r="E40" s="267">
        <v>1.571740526558641</v>
      </c>
      <c r="F40" s="268">
        <v>9.6502542592745053E-4</v>
      </c>
      <c r="G40" s="269">
        <v>0.68842269856580596</v>
      </c>
      <c r="I40" s="266">
        <v>1.3034768528256118</v>
      </c>
      <c r="J40" s="266">
        <v>0.26826367373302934</v>
      </c>
      <c r="K40" s="268">
        <v>1.0362701158806119E-3</v>
      </c>
      <c r="L40" s="268">
        <v>7.2337628763871826E-4</v>
      </c>
      <c r="M40" s="269">
        <v>0.54166227329745387</v>
      </c>
      <c r="N40" s="269">
        <v>2.1415592529509331</v>
      </c>
      <c r="P40" s="266">
        <v>39.937078999999997</v>
      </c>
      <c r="Q40" s="266">
        <v>4.0334700000000003</v>
      </c>
      <c r="R40" s="267">
        <v>43.970548999999998</v>
      </c>
    </row>
    <row r="41" spans="1:18" s="264" customFormat="1" ht="12.95" customHeight="1" x14ac:dyDescent="0.25">
      <c r="A41" s="127" t="s">
        <v>313</v>
      </c>
      <c r="B41" s="266">
        <v>3573.0743120000002</v>
      </c>
      <c r="C41" s="266">
        <v>1805.50927</v>
      </c>
      <c r="D41" s="267">
        <v>5378.5835820000002</v>
      </c>
      <c r="E41" s="267">
        <v>113.86905150364197</v>
      </c>
      <c r="F41" s="268">
        <v>6.9913912678612272E-2</v>
      </c>
      <c r="G41" s="269">
        <v>0.14361452323725499</v>
      </c>
      <c r="I41" s="266">
        <v>75.644930799453761</v>
      </c>
      <c r="J41" s="266">
        <v>38.224120704188216</v>
      </c>
      <c r="K41" s="268">
        <v>6.0138069222636342E-2</v>
      </c>
      <c r="L41" s="268">
        <v>0.10307181046348858</v>
      </c>
      <c r="M41" s="269">
        <v>6.6531894225184462E-2</v>
      </c>
      <c r="N41" s="269">
        <v>0.33448496688192675</v>
      </c>
      <c r="P41" s="266">
        <v>3350.18046</v>
      </c>
      <c r="Q41" s="266">
        <v>1352.963364</v>
      </c>
      <c r="R41" s="267">
        <v>4703.1438239999998</v>
      </c>
    </row>
    <row r="42" spans="1:18" s="275" customFormat="1" ht="12" customHeight="1" x14ac:dyDescent="0.2">
      <c r="A42" s="281" t="s">
        <v>354</v>
      </c>
      <c r="B42" s="282">
        <v>1999.393777</v>
      </c>
      <c r="C42" s="282">
        <v>480.72186199999999</v>
      </c>
      <c r="D42" s="283">
        <v>2480.1156390000001</v>
      </c>
      <c r="E42" s="283">
        <v>52.506094053718641</v>
      </c>
      <c r="F42" s="284">
        <v>3.2237964805118959E-2</v>
      </c>
      <c r="G42" s="285">
        <v>5.6918416930703986E-2</v>
      </c>
      <c r="I42" s="282">
        <v>42.328815662769081</v>
      </c>
      <c r="J42" s="282">
        <v>10.177278390949558</v>
      </c>
      <c r="K42" s="284">
        <v>3.3651603875328055E-2</v>
      </c>
      <c r="L42" s="284">
        <v>2.7443156049660886E-2</v>
      </c>
      <c r="M42" s="285">
        <v>3.2373961826740238E-2</v>
      </c>
      <c r="N42" s="285">
        <v>0.17289785718086148</v>
      </c>
      <c r="P42" s="282">
        <v>1936.6952779999999</v>
      </c>
      <c r="Q42" s="282">
        <v>409.858249</v>
      </c>
      <c r="R42" s="283">
        <v>2346.553527</v>
      </c>
    </row>
    <row r="43" spans="1:18" s="270" customFormat="1" ht="12" customHeight="1" x14ac:dyDescent="0.25">
      <c r="A43" s="286" t="s">
        <v>2057</v>
      </c>
      <c r="B43" s="282">
        <v>617.08525099999997</v>
      </c>
      <c r="C43" s="282">
        <v>366.52090700000002</v>
      </c>
      <c r="D43" s="283">
        <v>983.60615800000005</v>
      </c>
      <c r="E43" s="283">
        <v>20.823753792620973</v>
      </c>
      <c r="F43" s="284">
        <v>1.2785476695146262E-2</v>
      </c>
      <c r="G43" s="285">
        <v>6.4112848889529062E-2</v>
      </c>
      <c r="I43" s="282">
        <v>13.064203829315304</v>
      </c>
      <c r="J43" s="282">
        <v>7.7595499633056679</v>
      </c>
      <c r="K43" s="284">
        <v>1.0386102359044896E-2</v>
      </c>
      <c r="L43" s="284">
        <v>2.0923721680592606E-2</v>
      </c>
      <c r="M43" s="285">
        <v>5.7049606190619606E-2</v>
      </c>
      <c r="N43" s="285">
        <v>7.6220402345816396E-2</v>
      </c>
      <c r="P43" s="282">
        <v>583.78078700000003</v>
      </c>
      <c r="Q43" s="282">
        <v>340.56305400000002</v>
      </c>
      <c r="R43" s="283">
        <v>924.34384100000011</v>
      </c>
    </row>
    <row r="44" spans="1:18" s="264" customFormat="1" ht="12" customHeight="1" x14ac:dyDescent="0.25">
      <c r="A44" s="286" t="s">
        <v>2058</v>
      </c>
      <c r="B44" s="282">
        <v>956.59528299999999</v>
      </c>
      <c r="C44" s="282">
        <v>958.26649899999995</v>
      </c>
      <c r="D44" s="283">
        <v>1914.8617819999999</v>
      </c>
      <c r="E44" s="283">
        <v>40.539203593789878</v>
      </c>
      <c r="F44" s="284">
        <v>2.4890471139351326E-2</v>
      </c>
      <c r="G44" s="285">
        <v>0.3369638830769528</v>
      </c>
      <c r="I44" s="282">
        <v>20.251911286198535</v>
      </c>
      <c r="J44" s="282">
        <v>20.287292307591336</v>
      </c>
      <c r="K44" s="284">
        <v>1.6100362971432483E-2</v>
      </c>
      <c r="L44" s="284">
        <v>5.4704932619060308E-2</v>
      </c>
      <c r="M44" s="285">
        <v>0.15293505586408274</v>
      </c>
      <c r="N44" s="285">
        <v>0.59037279322874148</v>
      </c>
      <c r="P44" s="282">
        <v>829.70439499999998</v>
      </c>
      <c r="Q44" s="282">
        <v>602.54205999999999</v>
      </c>
      <c r="R44" s="283">
        <v>1432.246455</v>
      </c>
    </row>
    <row r="45" spans="1:18" s="264" customFormat="1" ht="12.95" customHeight="1" x14ac:dyDescent="0.25">
      <c r="A45" s="127" t="s">
        <v>314</v>
      </c>
      <c r="B45" s="266">
        <v>212.62937299999999</v>
      </c>
      <c r="C45" s="266">
        <v>600.64344400000004</v>
      </c>
      <c r="D45" s="267">
        <v>813.27281700000003</v>
      </c>
      <c r="E45" s="267">
        <v>17.217656446839054</v>
      </c>
      <c r="F45" s="268">
        <v>1.0571386285027153E-2</v>
      </c>
      <c r="G45" s="269">
        <v>0.20544763774716879</v>
      </c>
      <c r="I45" s="266">
        <v>4.5015392354135395</v>
      </c>
      <c r="J45" s="266">
        <v>12.716117211425514</v>
      </c>
      <c r="K45" s="268">
        <v>3.5787444748335705E-3</v>
      </c>
      <c r="L45" s="268">
        <v>3.4289166078945152E-2</v>
      </c>
      <c r="M45" s="269">
        <v>6.7214215811085998E-2</v>
      </c>
      <c r="N45" s="269">
        <v>0.26337730667023762</v>
      </c>
      <c r="P45" s="266">
        <v>199.237763</v>
      </c>
      <c r="Q45" s="266">
        <v>475.42681099999999</v>
      </c>
      <c r="R45" s="267">
        <v>674.66457400000002</v>
      </c>
    </row>
    <row r="46" spans="1:18" s="276" customFormat="1" ht="12.95" customHeight="1" x14ac:dyDescent="0.2">
      <c r="A46" s="94" t="s">
        <v>315</v>
      </c>
      <c r="B46" s="277">
        <v>2259.7544549999998</v>
      </c>
      <c r="C46" s="277">
        <v>449.73411800000002</v>
      </c>
      <c r="D46" s="278">
        <v>2709.4885729999996</v>
      </c>
      <c r="E46" s="278">
        <v>57.3621082881345</v>
      </c>
      <c r="F46" s="279">
        <v>3.5219485689572713E-2</v>
      </c>
      <c r="G46" s="280">
        <v>9.777159230272181E-2</v>
      </c>
      <c r="I46" s="277">
        <v>47.840866001062984</v>
      </c>
      <c r="J46" s="277">
        <v>9.5212422870715177</v>
      </c>
      <c r="K46" s="279">
        <v>3.8033709342273216E-2</v>
      </c>
      <c r="L46" s="279">
        <v>2.5674146646425255E-2</v>
      </c>
      <c r="M46" s="280">
        <v>0.14017701600398325</v>
      </c>
      <c r="N46" s="280">
        <v>-7.5075079460026228E-2</v>
      </c>
      <c r="P46" s="277">
        <v>1981.9330010000001</v>
      </c>
      <c r="Q46" s="277">
        <v>486.23851300000001</v>
      </c>
      <c r="R46" s="278">
        <v>2468.1715140000001</v>
      </c>
    </row>
    <row r="47" spans="1:18" s="270" customFormat="1" ht="12.95" customHeight="1" x14ac:dyDescent="0.25">
      <c r="A47" s="127" t="s">
        <v>316</v>
      </c>
      <c r="B47" s="266">
        <v>365.68821300000002</v>
      </c>
      <c r="C47" s="266">
        <v>196.013418</v>
      </c>
      <c r="D47" s="267">
        <v>561.70163100000002</v>
      </c>
      <c r="E47" s="267">
        <v>11.891686905093204</v>
      </c>
      <c r="F47" s="268">
        <v>7.301319795901629E-3</v>
      </c>
      <c r="G47" s="269">
        <v>-2.1297697859024023E-4</v>
      </c>
      <c r="I47" s="266">
        <v>7.741921144393177</v>
      </c>
      <c r="J47" s="266">
        <v>4.149765760700026</v>
      </c>
      <c r="K47" s="268">
        <v>6.1548630526484793E-3</v>
      </c>
      <c r="L47" s="268">
        <v>1.1189894288605099E-2</v>
      </c>
      <c r="M47" s="269">
        <v>2.7607920855959645E-2</v>
      </c>
      <c r="N47" s="269">
        <v>-4.8283248184629923E-2</v>
      </c>
      <c r="P47" s="266">
        <v>355.86356000000001</v>
      </c>
      <c r="Q47" s="266">
        <v>205.95772600000001</v>
      </c>
      <c r="R47" s="267">
        <v>561.82128599999999</v>
      </c>
    </row>
    <row r="48" spans="1:18" s="270" customFormat="1" ht="12.95" customHeight="1" x14ac:dyDescent="0.25">
      <c r="A48" s="127" t="s">
        <v>357</v>
      </c>
      <c r="B48" s="266">
        <v>604.50958700000001</v>
      </c>
      <c r="C48" s="266">
        <v>19.280014000000001</v>
      </c>
      <c r="D48" s="267">
        <v>623.78960100000006</v>
      </c>
      <c r="E48" s="267">
        <v>13.206140449581522</v>
      </c>
      <c r="F48" s="268">
        <v>8.1083748219682103E-3</v>
      </c>
      <c r="G48" s="269">
        <v>4.106655451666219E-2</v>
      </c>
      <c r="I48" s="266">
        <v>12.797966648117496</v>
      </c>
      <c r="J48" s="266">
        <v>0.4081738014640261</v>
      </c>
      <c r="K48" s="268">
        <v>1.017444257083039E-2</v>
      </c>
      <c r="L48" s="268">
        <v>1.1006456636699553E-3</v>
      </c>
      <c r="M48" s="269">
        <v>7.0673887096556642E-2</v>
      </c>
      <c r="N48" s="269">
        <v>-0.44239657085708606</v>
      </c>
      <c r="P48" s="266">
        <v>564.60664099999997</v>
      </c>
      <c r="Q48" s="266">
        <v>34.576569999999997</v>
      </c>
      <c r="R48" s="267">
        <v>599.18321099999991</v>
      </c>
    </row>
    <row r="49" spans="1:18" s="270" customFormat="1" ht="12.95" customHeight="1" x14ac:dyDescent="0.25">
      <c r="A49" s="127" t="s">
        <v>358</v>
      </c>
      <c r="B49" s="266">
        <v>845.99031500000001</v>
      </c>
      <c r="C49" s="266">
        <v>44.979055000000002</v>
      </c>
      <c r="D49" s="267">
        <v>890.96937000000003</v>
      </c>
      <c r="E49" s="267">
        <v>18.862556569767449</v>
      </c>
      <c r="F49" s="268">
        <v>1.1581330620567492E-2</v>
      </c>
      <c r="G49" s="269">
        <v>3.5388098572089133E-2</v>
      </c>
      <c r="I49" s="266">
        <v>17.910312869860928</v>
      </c>
      <c r="J49" s="266">
        <v>0.95224369990652025</v>
      </c>
      <c r="K49" s="268">
        <v>1.423878141976632E-2</v>
      </c>
      <c r="L49" s="268">
        <v>2.5677368201974552E-3</v>
      </c>
      <c r="M49" s="269">
        <v>4.6988741689043323E-2</v>
      </c>
      <c r="N49" s="269">
        <v>-0.14317348084114312</v>
      </c>
      <c r="P49" s="266">
        <v>808.02236100000005</v>
      </c>
      <c r="Q49" s="266">
        <v>52.494937999999998</v>
      </c>
      <c r="R49" s="267">
        <v>860.51729900000009</v>
      </c>
    </row>
    <row r="50" spans="1:18" s="270" customFormat="1" ht="12.95" customHeight="1" x14ac:dyDescent="0.25">
      <c r="A50" s="127" t="s">
        <v>318</v>
      </c>
      <c r="B50" s="266">
        <v>94.544746000000004</v>
      </c>
      <c r="C50" s="266">
        <v>58.701084999999999</v>
      </c>
      <c r="D50" s="267">
        <v>153.24583100000001</v>
      </c>
      <c r="E50" s="267">
        <v>3.2443406627082165</v>
      </c>
      <c r="F50" s="268">
        <v>1.991977159702596E-3</v>
      </c>
      <c r="G50" s="269">
        <v>-8.1064252847914742E-2</v>
      </c>
      <c r="I50" s="266">
        <v>2.0015902676870865</v>
      </c>
      <c r="J50" s="266">
        <v>1.24275039502113</v>
      </c>
      <c r="K50" s="268">
        <v>1.5912735037413828E-3</v>
      </c>
      <c r="L50" s="268">
        <v>3.3510916878987458E-3</v>
      </c>
      <c r="M50" s="269">
        <v>-8.2791509155690002E-2</v>
      </c>
      <c r="N50" s="269">
        <v>-7.8268592686458693E-2</v>
      </c>
      <c r="P50" s="266">
        <v>103.078795</v>
      </c>
      <c r="Q50" s="266">
        <v>63.685673000000001</v>
      </c>
      <c r="R50" s="267">
        <v>166.76446799999999</v>
      </c>
    </row>
    <row r="51" spans="1:18" s="264" customFormat="1" ht="12.95" customHeight="1" x14ac:dyDescent="0.25">
      <c r="A51" s="127" t="s">
        <v>319</v>
      </c>
      <c r="B51" s="266">
        <v>349.021593</v>
      </c>
      <c r="C51" s="266">
        <v>130.76054500000001</v>
      </c>
      <c r="D51" s="267">
        <v>479.78213800000003</v>
      </c>
      <c r="E51" s="267">
        <v>10.157383658642466</v>
      </c>
      <c r="F51" s="268">
        <v>6.2364832654356441E-3</v>
      </c>
      <c r="G51" s="269">
        <v>0.71421017414326249</v>
      </c>
      <c r="I51" s="266">
        <v>7.3890750498334761</v>
      </c>
      <c r="J51" s="266">
        <v>2.7683086088089897</v>
      </c>
      <c r="K51" s="268">
        <v>5.8743487784557466E-3</v>
      </c>
      <c r="L51" s="268">
        <v>7.46477812896661E-3</v>
      </c>
      <c r="M51" s="269">
        <v>1.3212142961301261</v>
      </c>
      <c r="N51" s="269">
        <v>9.5499194915089625E-3</v>
      </c>
      <c r="P51" s="266">
        <v>150.36164199999999</v>
      </c>
      <c r="Q51" s="266">
        <v>129.523605</v>
      </c>
      <c r="R51" s="267">
        <v>279.88524699999999</v>
      </c>
    </row>
    <row r="52" spans="1:18" s="264" customFormat="1" ht="12.95" customHeight="1" x14ac:dyDescent="0.25">
      <c r="A52" s="94" t="s">
        <v>320</v>
      </c>
      <c r="B52" s="277">
        <v>2635.6161900000002</v>
      </c>
      <c r="C52" s="277">
        <v>3911.519452</v>
      </c>
      <c r="D52" s="278">
        <v>6547.1356420000002</v>
      </c>
      <c r="E52" s="278">
        <v>138.60826261307471</v>
      </c>
      <c r="F52" s="279">
        <v>8.5103422228424541E-2</v>
      </c>
      <c r="G52" s="280">
        <v>2.943436985749659E-2</v>
      </c>
      <c r="I52" s="277">
        <v>55.798168998862387</v>
      </c>
      <c r="J52" s="277">
        <v>82.81009361421232</v>
      </c>
      <c r="K52" s="279">
        <v>4.4359801962753319E-2</v>
      </c>
      <c r="L52" s="279">
        <v>0.2232984334557267</v>
      </c>
      <c r="M52" s="280">
        <v>-2.7964313004977814E-3</v>
      </c>
      <c r="N52" s="280">
        <v>5.2352823945877924E-2</v>
      </c>
      <c r="P52" s="277">
        <v>2643.0071779999998</v>
      </c>
      <c r="Q52" s="277">
        <v>3716.9277860000002</v>
      </c>
      <c r="R52" s="278">
        <v>6359.934964</v>
      </c>
    </row>
    <row r="53" spans="1:18" s="270" customFormat="1" ht="12.95" customHeight="1" x14ac:dyDescent="0.25">
      <c r="A53" s="127" t="s">
        <v>585</v>
      </c>
      <c r="B53" s="266">
        <v>555.50510499999996</v>
      </c>
      <c r="C53" s="266">
        <v>340.38890900000001</v>
      </c>
      <c r="D53" s="267">
        <v>895.89401399999997</v>
      </c>
      <c r="E53" s="267">
        <v>18.96681534584183</v>
      </c>
      <c r="F53" s="268">
        <v>1.1645343966337833E-2</v>
      </c>
      <c r="G53" s="269">
        <v>-5.1435297463227947E-2</v>
      </c>
      <c r="I53" s="266">
        <v>11.760501337837354</v>
      </c>
      <c r="J53" s="266">
        <v>7.206314008004477</v>
      </c>
      <c r="K53" s="268">
        <v>9.3496528593939483E-3</v>
      </c>
      <c r="L53" s="268">
        <v>1.9431914139284183E-2</v>
      </c>
      <c r="M53" s="269">
        <v>-8.1970309470633218E-2</v>
      </c>
      <c r="N53" s="269">
        <v>3.0098554351094542E-3</v>
      </c>
      <c r="P53" s="266">
        <v>605.105816</v>
      </c>
      <c r="Q53" s="266">
        <v>339.36746199999999</v>
      </c>
      <c r="R53" s="267">
        <v>944.47327799999994</v>
      </c>
    </row>
    <row r="54" spans="1:18" s="276" customFormat="1" ht="12.95" customHeight="1" x14ac:dyDescent="0.2">
      <c r="A54" s="127" t="s">
        <v>321</v>
      </c>
      <c r="B54" s="266">
        <v>58.346200000000003</v>
      </c>
      <c r="C54" s="266">
        <v>0.50282300000000002</v>
      </c>
      <c r="D54" s="267">
        <v>58.849023000000003</v>
      </c>
      <c r="E54" s="267">
        <v>1.2458823645228629</v>
      </c>
      <c r="F54" s="268">
        <v>7.6495333623015642E-4</v>
      </c>
      <c r="G54" s="269">
        <v>0.13226175917610461</v>
      </c>
      <c r="I54" s="266">
        <v>1.235237186808078</v>
      </c>
      <c r="J54" s="266">
        <v>1.0645177714785164E-2</v>
      </c>
      <c r="K54" s="268">
        <v>9.820192663481846E-4</v>
      </c>
      <c r="L54" s="268">
        <v>2.8704852317198415E-5</v>
      </c>
      <c r="M54" s="269">
        <v>0.13111598964787974</v>
      </c>
      <c r="N54" s="269">
        <v>0.28307505441591885</v>
      </c>
      <c r="P54" s="266">
        <v>51.582861999999999</v>
      </c>
      <c r="Q54" s="266">
        <v>0.39188899999999999</v>
      </c>
      <c r="R54" s="267">
        <v>51.974750999999998</v>
      </c>
    </row>
    <row r="55" spans="1:18" s="270" customFormat="1" ht="12.95" customHeight="1" x14ac:dyDescent="0.25">
      <c r="A55" s="127" t="s">
        <v>322</v>
      </c>
      <c r="B55" s="266">
        <v>533.13781800000004</v>
      </c>
      <c r="C55" s="266">
        <v>160.370204</v>
      </c>
      <c r="D55" s="267">
        <v>693.50802199999998</v>
      </c>
      <c r="E55" s="267">
        <v>14.682136936494828</v>
      </c>
      <c r="F55" s="268">
        <v>9.0146148242983854E-3</v>
      </c>
      <c r="G55" s="269">
        <v>0.1203302821473542</v>
      </c>
      <c r="I55" s="266">
        <v>11.286967420111628</v>
      </c>
      <c r="J55" s="266">
        <v>3.3951695163832016</v>
      </c>
      <c r="K55" s="268">
        <v>8.9731912085933962E-3</v>
      </c>
      <c r="L55" s="268">
        <v>9.1551162574086357E-3</v>
      </c>
      <c r="M55" s="269">
        <v>3.5188179288592858E-2</v>
      </c>
      <c r="N55" s="269">
        <v>0.54193697882654113</v>
      </c>
      <c r="P55" s="266">
        <v>515.01536499999997</v>
      </c>
      <c r="Q55" s="266">
        <v>104.00568</v>
      </c>
      <c r="R55" s="267">
        <v>619.02104499999996</v>
      </c>
    </row>
    <row r="56" spans="1:18" s="270" customFormat="1" ht="12.95" customHeight="1" x14ac:dyDescent="0.25">
      <c r="A56" s="127" t="s">
        <v>323</v>
      </c>
      <c r="B56" s="266">
        <v>1274.703548</v>
      </c>
      <c r="C56" s="266">
        <v>2275.5336950000001</v>
      </c>
      <c r="D56" s="267">
        <v>3550.237243</v>
      </c>
      <c r="E56" s="267">
        <v>75.161451209240468</v>
      </c>
      <c r="F56" s="268">
        <v>4.6148018862461025E-2</v>
      </c>
      <c r="G56" s="269">
        <v>6.9629437683198514E-2</v>
      </c>
      <c r="I56" s="266">
        <v>26.986525680263593</v>
      </c>
      <c r="J56" s="266">
        <v>48.174925528976878</v>
      </c>
      <c r="K56" s="268">
        <v>2.1454412507042241E-2</v>
      </c>
      <c r="L56" s="268">
        <v>0.12990427776331595</v>
      </c>
      <c r="M56" s="269">
        <v>1.9591132727865501E-2</v>
      </c>
      <c r="N56" s="269">
        <v>9.9866703542887736E-2</v>
      </c>
      <c r="P56" s="266">
        <v>1250.2105079999999</v>
      </c>
      <c r="Q56" s="266">
        <v>2068.917704</v>
      </c>
      <c r="R56" s="267">
        <v>3319.1282119999996</v>
      </c>
    </row>
    <row r="57" spans="1:18" s="270" customFormat="1" ht="12.95" customHeight="1" x14ac:dyDescent="0.25">
      <c r="A57" s="127" t="s">
        <v>1416</v>
      </c>
      <c r="B57" s="266">
        <v>213.923517</v>
      </c>
      <c r="C57" s="266">
        <v>1134.7238179999999</v>
      </c>
      <c r="D57" s="267">
        <v>1348.6473349999999</v>
      </c>
      <c r="E57" s="267">
        <v>28.551976651120572</v>
      </c>
      <c r="F57" s="268">
        <v>1.7530491174104271E-2</v>
      </c>
      <c r="G57" s="269">
        <v>-5.3805031887482535E-2</v>
      </c>
      <c r="I57" s="266">
        <v>4.5289373315000816</v>
      </c>
      <c r="J57" s="266">
        <v>24.023039319620494</v>
      </c>
      <c r="K57" s="268">
        <v>3.6005260877137396E-3</v>
      </c>
      <c r="L57" s="268">
        <v>6.4778420272138565E-2</v>
      </c>
      <c r="M57" s="269">
        <v>-3.2425812484699557E-2</v>
      </c>
      <c r="N57" s="269">
        <v>-5.7730136451655145E-2</v>
      </c>
      <c r="P57" s="266">
        <v>221.092625</v>
      </c>
      <c r="Q57" s="266">
        <v>1204.2450490000001</v>
      </c>
      <c r="R57" s="267">
        <v>1425.3376740000001</v>
      </c>
    </row>
    <row r="58" spans="1:18" s="264" customFormat="1" ht="12.95" customHeight="1" x14ac:dyDescent="0.25">
      <c r="A58" s="94" t="s">
        <v>327</v>
      </c>
      <c r="B58" s="277">
        <v>571.20489399999997</v>
      </c>
      <c r="C58" s="277">
        <v>283.94032700000002</v>
      </c>
      <c r="D58" s="278">
        <v>855.14522099999999</v>
      </c>
      <c r="E58" s="278">
        <v>18.104129782237955</v>
      </c>
      <c r="F58" s="279">
        <v>1.11156677956272E-2</v>
      </c>
      <c r="G58" s="280">
        <v>1.1333588004200257E-2</v>
      </c>
      <c r="I58" s="277">
        <v>12.092878822537994</v>
      </c>
      <c r="J58" s="277">
        <v>6.011250959699959</v>
      </c>
      <c r="K58" s="279">
        <v>9.6138944942493684E-3</v>
      </c>
      <c r="L58" s="279">
        <v>1.6209411966898939E-2</v>
      </c>
      <c r="M58" s="280">
        <v>2.9298440770741507E-2</v>
      </c>
      <c r="N58" s="280">
        <v>-2.2971185865791721E-2</v>
      </c>
      <c r="P58" s="277">
        <v>554.94584599999996</v>
      </c>
      <c r="Q58" s="277">
        <v>290.61612400000001</v>
      </c>
      <c r="R58" s="278">
        <v>845.56196999999997</v>
      </c>
    </row>
    <row r="59" spans="1:18" s="264" customFormat="1" ht="12.95" customHeight="1" x14ac:dyDescent="0.25">
      <c r="A59" s="127" t="s">
        <v>328</v>
      </c>
      <c r="B59" s="266">
        <v>239.33677399999999</v>
      </c>
      <c r="C59" s="266">
        <v>103.39640300000001</v>
      </c>
      <c r="D59" s="267">
        <v>342.73317700000001</v>
      </c>
      <c r="E59" s="267">
        <v>7.2559440954727989</v>
      </c>
      <c r="F59" s="268">
        <v>4.455042306869066E-3</v>
      </c>
      <c r="G59" s="269">
        <v>-1.4579301098436304E-2</v>
      </c>
      <c r="I59" s="266">
        <v>5.0669569469045239</v>
      </c>
      <c r="J59" s="266">
        <v>2.1889871485682755</v>
      </c>
      <c r="K59" s="268">
        <v>4.0282541658860603E-3</v>
      </c>
      <c r="L59" s="268">
        <v>5.9026307035368935E-3</v>
      </c>
      <c r="M59" s="269">
        <v>2.698452147319319E-2</v>
      </c>
      <c r="N59" s="269">
        <v>-9.8987814405807173E-2</v>
      </c>
      <c r="P59" s="266">
        <v>233.04808299999999</v>
      </c>
      <c r="Q59" s="266">
        <v>114.755832</v>
      </c>
      <c r="R59" s="267">
        <v>347.80391499999996</v>
      </c>
    </row>
    <row r="60" spans="1:18" s="276" customFormat="1" ht="12.95" customHeight="1" x14ac:dyDescent="0.2">
      <c r="A60" s="127" t="s">
        <v>359</v>
      </c>
      <c r="B60" s="266">
        <v>85.932095000000004</v>
      </c>
      <c r="C60" s="266">
        <v>58.080733000000002</v>
      </c>
      <c r="D60" s="267">
        <v>144.01282800000001</v>
      </c>
      <c r="E60" s="267">
        <v>3.0488703724149238</v>
      </c>
      <c r="F60" s="268">
        <v>1.8719612938780596E-3</v>
      </c>
      <c r="G60" s="269">
        <v>5.6041111538256416E-2</v>
      </c>
      <c r="I60" s="266">
        <v>1.8192533409943494</v>
      </c>
      <c r="J60" s="266">
        <v>1.2296170314205739</v>
      </c>
      <c r="K60" s="268">
        <v>1.4463148052086083E-3</v>
      </c>
      <c r="L60" s="268">
        <v>3.3156774118121733E-3</v>
      </c>
      <c r="M60" s="269">
        <v>5.2239612861672002E-2</v>
      </c>
      <c r="N60" s="269">
        <v>6.1716191013274635E-2</v>
      </c>
      <c r="P60" s="266">
        <v>81.665899999999993</v>
      </c>
      <c r="Q60" s="266">
        <v>54.704574999999998</v>
      </c>
      <c r="R60" s="267">
        <v>136.370475</v>
      </c>
    </row>
    <row r="61" spans="1:18" s="270" customFormat="1" ht="12.95" customHeight="1" x14ac:dyDescent="0.25">
      <c r="A61" s="127" t="s">
        <v>329</v>
      </c>
      <c r="B61" s="266">
        <v>16.343833</v>
      </c>
      <c r="C61" s="266">
        <v>14.578754999999999</v>
      </c>
      <c r="D61" s="267">
        <v>30.922587999999998</v>
      </c>
      <c r="E61" s="267">
        <v>0.65465669760747447</v>
      </c>
      <c r="F61" s="268">
        <v>4.0194952523630846E-4</v>
      </c>
      <c r="G61" s="269">
        <v>0.17109332181223413</v>
      </c>
      <c r="I61" s="266">
        <v>0.34601242748595501</v>
      </c>
      <c r="J61" s="266">
        <v>0.30864427012151946</v>
      </c>
      <c r="K61" s="268">
        <v>2.750814773194698E-4</v>
      </c>
      <c r="L61" s="268">
        <v>8.3226306124345537E-4</v>
      </c>
      <c r="M61" s="269">
        <v>8.3515688995467796E-2</v>
      </c>
      <c r="N61" s="269">
        <v>0.28778350881544523</v>
      </c>
      <c r="P61" s="266">
        <v>15.084076</v>
      </c>
      <c r="Q61" s="266">
        <v>11.320812</v>
      </c>
      <c r="R61" s="267">
        <v>26.404888</v>
      </c>
    </row>
    <row r="62" spans="1:18" s="270" customFormat="1" ht="12.95" customHeight="1" x14ac:dyDescent="0.25">
      <c r="A62" s="127" t="s">
        <v>330</v>
      </c>
      <c r="B62" s="266">
        <v>76.733782000000005</v>
      </c>
      <c r="C62" s="266">
        <v>55.391196999999998</v>
      </c>
      <c r="D62" s="267">
        <v>132.124979</v>
      </c>
      <c r="E62" s="267">
        <v>2.7971948021813993</v>
      </c>
      <c r="F62" s="268">
        <v>1.7174362178517279E-3</v>
      </c>
      <c r="G62" s="269">
        <v>-6.6011292665742016E-2</v>
      </c>
      <c r="I62" s="266">
        <v>1.6245174666186373</v>
      </c>
      <c r="J62" s="266">
        <v>1.1726773355627624</v>
      </c>
      <c r="K62" s="268">
        <v>1.2914988860244804E-3</v>
      </c>
      <c r="L62" s="268">
        <v>3.1621388233192271E-3</v>
      </c>
      <c r="M62" s="269">
        <v>-9.8701731678277338E-2</v>
      </c>
      <c r="N62" s="269">
        <v>-1.659975345752962E-2</v>
      </c>
      <c r="P62" s="266">
        <v>85.136945999999995</v>
      </c>
      <c r="Q62" s="266">
        <v>56.326197999999998</v>
      </c>
      <c r="R62" s="267">
        <v>141.463144</v>
      </c>
    </row>
    <row r="63" spans="1:18" s="270" customFormat="1" ht="12.95" customHeight="1" x14ac:dyDescent="0.25">
      <c r="A63" s="127" t="s">
        <v>331</v>
      </c>
      <c r="B63" s="266">
        <v>152.858408</v>
      </c>
      <c r="C63" s="266">
        <v>52.493237000000001</v>
      </c>
      <c r="D63" s="267">
        <v>205.35164499999999</v>
      </c>
      <c r="E63" s="267">
        <v>4.347463729878057</v>
      </c>
      <c r="F63" s="268">
        <v>2.6692783997977454E-3</v>
      </c>
      <c r="G63" s="269">
        <v>6.1141633322575384E-2</v>
      </c>
      <c r="I63" s="266">
        <v>3.2361385981928796</v>
      </c>
      <c r="J63" s="266">
        <v>1.1113251316851775</v>
      </c>
      <c r="K63" s="268">
        <v>2.5727451261489433E-3</v>
      </c>
      <c r="L63" s="268">
        <v>2.9967018528124123E-3</v>
      </c>
      <c r="M63" s="269">
        <v>9.1761245713269268E-2</v>
      </c>
      <c r="N63" s="269">
        <v>-1.897762242610801E-2</v>
      </c>
      <c r="P63" s="266">
        <v>140.010839</v>
      </c>
      <c r="Q63" s="266">
        <v>53.508704999999999</v>
      </c>
      <c r="R63" s="267">
        <v>193.519544</v>
      </c>
    </row>
    <row r="64" spans="1:18" s="270" customFormat="1" ht="14.1" customHeight="1" x14ac:dyDescent="0.25">
      <c r="A64" s="287" t="s">
        <v>249</v>
      </c>
      <c r="B64" s="1692">
        <v>3.0683259999999999</v>
      </c>
      <c r="C64" s="1692">
        <v>13.916093</v>
      </c>
      <c r="D64" s="1693">
        <v>16.984418999999999</v>
      </c>
      <c r="E64" s="1694">
        <v>0.35957416155858762</v>
      </c>
      <c r="F64" s="291">
        <v>2.2077321450146854E-4</v>
      </c>
      <c r="G64" s="292"/>
      <c r="I64" s="266">
        <v>6.4958992641338809E-2</v>
      </c>
      <c r="J64" s="266">
        <v>0.29461516891724887</v>
      </c>
      <c r="K64" s="268">
        <v>5.1642699052158666E-5</v>
      </c>
      <c r="L64" s="268">
        <v>7.9443341771835946E-4</v>
      </c>
      <c r="M64" s="269"/>
      <c r="N64" s="269"/>
      <c r="P64" s="266"/>
      <c r="Q64" s="266"/>
      <c r="R64" s="267"/>
    </row>
    <row r="65" spans="1:18" s="270" customFormat="1" ht="14.1" customHeight="1" x14ac:dyDescent="0.25">
      <c r="A65" s="96" t="s">
        <v>250</v>
      </c>
      <c r="B65" s="293">
        <v>59414.516598000002</v>
      </c>
      <c r="C65" s="293">
        <v>17517.003551999998</v>
      </c>
      <c r="D65" s="294">
        <v>76931.520149999997</v>
      </c>
      <c r="E65" s="294">
        <v>1628.703746378598</v>
      </c>
      <c r="F65" s="295">
        <v>1</v>
      </c>
      <c r="G65" s="296">
        <v>7.0577000235157117E-2</v>
      </c>
      <c r="I65" s="293">
        <v>1257.8543304975367</v>
      </c>
      <c r="J65" s="293">
        <v>370.84941588106142</v>
      </c>
      <c r="K65" s="295">
        <v>1</v>
      </c>
      <c r="L65" s="295">
        <v>1</v>
      </c>
      <c r="M65" s="297">
        <v>5.9504562092036917E-2</v>
      </c>
      <c r="N65" s="297">
        <v>0.10991975473408422</v>
      </c>
      <c r="P65" s="293">
        <v>56077.64112</v>
      </c>
      <c r="Q65" s="293">
        <v>15782.225226</v>
      </c>
      <c r="R65" s="294">
        <v>71859.866345999995</v>
      </c>
    </row>
    <row r="66" spans="1:18" s="270" customFormat="1" ht="14.1" customHeight="1" thickBot="1" x14ac:dyDescent="0.3">
      <c r="A66" s="582" t="s">
        <v>251</v>
      </c>
      <c r="B66" s="583">
        <v>1056.417923</v>
      </c>
      <c r="C66" s="293"/>
      <c r="D66" s="584">
        <v>1056.417923</v>
      </c>
      <c r="E66" s="584">
        <v>22.365238923874262</v>
      </c>
      <c r="F66" s="585"/>
      <c r="G66" s="269">
        <v>-5.9169234951257033E-2</v>
      </c>
      <c r="I66" s="298">
        <v>23.448523761348419</v>
      </c>
      <c r="J66" s="299"/>
      <c r="K66" s="301"/>
      <c r="L66" s="301"/>
      <c r="M66" s="302">
        <v>-5.9169234951257033E-2</v>
      </c>
      <c r="N66" s="302"/>
      <c r="P66" s="298">
        <v>1122.8564819999999</v>
      </c>
      <c r="Q66" s="298"/>
      <c r="R66" s="300">
        <v>1122.8564819999999</v>
      </c>
    </row>
    <row r="67" spans="1:18" s="270" customFormat="1" ht="14.1" customHeight="1" thickBot="1" x14ac:dyDescent="0.3">
      <c r="A67" s="577" t="s">
        <v>252</v>
      </c>
      <c r="B67" s="578">
        <v>15234.121204999999</v>
      </c>
      <c r="C67" s="578">
        <v>7393.0118160000002</v>
      </c>
      <c r="D67" s="579">
        <v>22627.133021000001</v>
      </c>
      <c r="E67" s="579">
        <v>1064.5324370211408</v>
      </c>
      <c r="F67" s="580"/>
      <c r="G67" s="586">
        <v>7.5512000913917854E-2</v>
      </c>
      <c r="I67" s="303">
        <v>716.71546533018852</v>
      </c>
      <c r="J67" s="303">
        <v>347.81697169095236</v>
      </c>
      <c r="K67" s="305"/>
      <c r="L67" s="305"/>
      <c r="M67" s="306">
        <v>6.3752504877012894E-2</v>
      </c>
      <c r="N67" s="306">
        <v>0.1005827211616841</v>
      </c>
      <c r="P67" s="303">
        <v>14321.114296</v>
      </c>
      <c r="Q67" s="303">
        <v>6717.3613340000002</v>
      </c>
      <c r="R67" s="304">
        <v>21038.475630000001</v>
      </c>
    </row>
    <row r="68" spans="1:18" x14ac:dyDescent="0.25">
      <c r="A68" s="307" t="s">
        <v>253</v>
      </c>
      <c r="B68" s="251"/>
      <c r="C68" s="251"/>
      <c r="D68" s="251"/>
      <c r="E68" s="251"/>
      <c r="F68" s="251"/>
      <c r="G68" s="251"/>
    </row>
    <row r="69" spans="1:18" ht="12.75" customHeight="1" x14ac:dyDescent="0.25">
      <c r="A69" s="1739" t="s">
        <v>2059</v>
      </c>
      <c r="B69" s="1739"/>
      <c r="C69" s="1739"/>
      <c r="D69" s="1739"/>
      <c r="E69" s="1739"/>
      <c r="F69" s="1739"/>
      <c r="G69" s="1739"/>
    </row>
    <row r="70" spans="1:18" ht="29.25" customHeight="1" x14ac:dyDescent="0.25">
      <c r="A70" s="1740" t="s">
        <v>2060</v>
      </c>
      <c r="B70" s="1740"/>
      <c r="C70" s="1740"/>
      <c r="D70" s="1740"/>
      <c r="E70" s="1740"/>
      <c r="F70" s="1740"/>
      <c r="G70" s="1740"/>
      <c r="H70" s="211"/>
      <c r="I70" s="1741"/>
      <c r="J70" s="1741"/>
      <c r="K70" s="1652">
        <v>2021</v>
      </c>
      <c r="L70" s="1652">
        <v>2022</v>
      </c>
    </row>
    <row r="71" spans="1:18" x14ac:dyDescent="0.25">
      <c r="I71" s="1742" t="s">
        <v>254</v>
      </c>
      <c r="J71" s="1652" t="s">
        <v>255</v>
      </c>
      <c r="K71" s="315">
        <v>46184482</v>
      </c>
      <c r="L71" s="315">
        <v>46453915</v>
      </c>
    </row>
    <row r="72" spans="1:18" x14ac:dyDescent="0.25">
      <c r="I72" s="1742"/>
      <c r="J72" s="1652" t="s">
        <v>256</v>
      </c>
      <c r="K72" s="315">
        <v>46964246</v>
      </c>
      <c r="L72" s="315">
        <v>47234815</v>
      </c>
      <c r="M72" s="492"/>
    </row>
    <row r="73" spans="1:18" x14ac:dyDescent="0.25">
      <c r="I73" s="1743" t="s">
        <v>263</v>
      </c>
      <c r="J73" s="1652" t="s">
        <v>255</v>
      </c>
      <c r="K73" s="315">
        <v>44008881</v>
      </c>
      <c r="L73" s="315">
        <v>44288492</v>
      </c>
    </row>
    <row r="74" spans="1:18" x14ac:dyDescent="0.25">
      <c r="I74" s="1743"/>
      <c r="J74" s="1652" t="s">
        <v>256</v>
      </c>
      <c r="K74" s="315">
        <v>44771761</v>
      </c>
      <c r="L74" s="315">
        <v>45052641</v>
      </c>
    </row>
    <row r="75" spans="1:18" x14ac:dyDescent="0.25">
      <c r="I75" s="1743" t="s">
        <v>264</v>
      </c>
      <c r="J75" s="1652" t="s">
        <v>255</v>
      </c>
      <c r="K75" s="315">
        <v>2175601</v>
      </c>
      <c r="L75" s="315">
        <v>2165423</v>
      </c>
    </row>
    <row r="76" spans="1:18" x14ac:dyDescent="0.25">
      <c r="I76" s="1743"/>
      <c r="J76" s="1652" t="s">
        <v>256</v>
      </c>
      <c r="K76" s="315">
        <v>2192485</v>
      </c>
      <c r="L76" s="315">
        <v>2182174</v>
      </c>
    </row>
    <row r="77" spans="1:18" x14ac:dyDescent="0.25">
      <c r="I77" s="1742" t="s">
        <v>259</v>
      </c>
      <c r="J77" s="1652" t="s">
        <v>255</v>
      </c>
      <c r="K77" s="315">
        <v>20802794</v>
      </c>
      <c r="L77" s="315">
        <v>20789237</v>
      </c>
    </row>
    <row r="78" spans="1:18" x14ac:dyDescent="0.25">
      <c r="I78" s="1742"/>
      <c r="J78" s="1652" t="s">
        <v>256</v>
      </c>
      <c r="K78" s="315">
        <v>21270155</v>
      </c>
      <c r="L78" s="315">
        <v>21255466</v>
      </c>
    </row>
    <row r="79" spans="1:18" x14ac:dyDescent="0.25">
      <c r="I79" s="1742" t="s">
        <v>260</v>
      </c>
      <c r="J79" s="1652" t="s">
        <v>255</v>
      </c>
      <c r="K79" s="315">
        <v>66987276</v>
      </c>
      <c r="L79" s="315">
        <v>67243152</v>
      </c>
    </row>
    <row r="80" spans="1:18" x14ac:dyDescent="0.25">
      <c r="I80" s="1742"/>
      <c r="J80" s="1652" t="s">
        <v>256</v>
      </c>
      <c r="K80" s="315">
        <v>68234401</v>
      </c>
      <c r="L80" s="315">
        <v>68490281</v>
      </c>
    </row>
    <row r="81" spans="9:12" x14ac:dyDescent="0.25">
      <c r="I81" s="312"/>
      <c r="J81" s="312"/>
      <c r="K81" s="312"/>
      <c r="L81" s="312"/>
    </row>
    <row r="82" spans="9:12" x14ac:dyDescent="0.25">
      <c r="I82" s="312"/>
      <c r="J82" s="312"/>
      <c r="K82" s="312"/>
      <c r="L82" s="312"/>
    </row>
    <row r="83" spans="9:12" ht="15.75" thickBot="1" x14ac:dyDescent="0.3">
      <c r="I83" s="313"/>
      <c r="J83" s="313"/>
      <c r="K83" s="313"/>
      <c r="L83" s="313"/>
    </row>
    <row r="84" spans="9:12" ht="15.75" thickTop="1" x14ac:dyDescent="0.25">
      <c r="I84" s="314"/>
      <c r="J84" s="312"/>
      <c r="K84" s="312"/>
      <c r="L84" s="312"/>
    </row>
    <row r="85" spans="9:12" x14ac:dyDescent="0.25">
      <c r="I85" s="1741"/>
      <c r="J85" s="1741" t="s">
        <v>261</v>
      </c>
      <c r="K85" s="1741"/>
      <c r="L85" s="312"/>
    </row>
    <row r="86" spans="9:12" x14ac:dyDescent="0.25">
      <c r="I86" s="1741"/>
      <c r="J86" s="1652">
        <v>2021</v>
      </c>
      <c r="K86" s="1652">
        <v>2022</v>
      </c>
      <c r="L86" s="312"/>
    </row>
    <row r="87" spans="9:12" x14ac:dyDescent="0.25">
      <c r="I87" s="1653" t="s">
        <v>254</v>
      </c>
      <c r="J87" s="315">
        <v>3222</v>
      </c>
      <c r="K87" s="315">
        <v>3238</v>
      </c>
      <c r="L87" s="312"/>
    </row>
    <row r="88" spans="9:12" ht="28.5" x14ac:dyDescent="0.25">
      <c r="I88" s="1654" t="s">
        <v>257</v>
      </c>
      <c r="J88" s="315">
        <v>3221</v>
      </c>
      <c r="K88" s="315">
        <v>3237</v>
      </c>
      <c r="L88" s="312"/>
    </row>
    <row r="89" spans="9:12" x14ac:dyDescent="0.25">
      <c r="I89" s="1654" t="s">
        <v>258</v>
      </c>
      <c r="J89" s="316">
        <v>1</v>
      </c>
      <c r="K89" s="316">
        <v>1</v>
      </c>
      <c r="L89" s="312"/>
    </row>
    <row r="90" spans="9:12" ht="30" x14ac:dyDescent="0.25">
      <c r="I90" s="1653" t="s">
        <v>259</v>
      </c>
      <c r="J90" s="315">
        <v>31743</v>
      </c>
      <c r="K90" s="315">
        <v>31717</v>
      </c>
      <c r="L90" s="312"/>
    </row>
    <row r="91" spans="9:12" x14ac:dyDescent="0.25">
      <c r="I91" s="1653" t="s">
        <v>262</v>
      </c>
      <c r="J91" s="315">
        <v>34965</v>
      </c>
      <c r="K91" s="315">
        <v>34955</v>
      </c>
      <c r="L91" s="312"/>
    </row>
  </sheetData>
  <mergeCells count="14">
    <mergeCell ref="A70:G70"/>
    <mergeCell ref="I70:J70"/>
    <mergeCell ref="J85:K85"/>
    <mergeCell ref="I71:I72"/>
    <mergeCell ref="I73:I74"/>
    <mergeCell ref="I75:I76"/>
    <mergeCell ref="I77:I78"/>
    <mergeCell ref="I79:I80"/>
    <mergeCell ref="I85:I86"/>
    <mergeCell ref="P1:R1"/>
    <mergeCell ref="I3:J3"/>
    <mergeCell ref="K3:L3"/>
    <mergeCell ref="M3:N3"/>
    <mergeCell ref="A69:G69"/>
  </mergeCells>
  <pageMargins left="0.7" right="0.7" top="0.75" bottom="0.75" header="0.3" footer="0.3"/>
  <pageSetup paperSize="9" scale="7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1"/>
  <sheetViews>
    <sheetView workbookViewId="0">
      <selection activeCell="J30" sqref="J30"/>
    </sheetView>
  </sheetViews>
  <sheetFormatPr baseColWidth="10" defaultRowHeight="15" x14ac:dyDescent="0.25"/>
  <cols>
    <col min="1" max="1" width="46.42578125" style="308" customWidth="1"/>
    <col min="2" max="2" width="11.140625" customWidth="1"/>
  </cols>
  <sheetData>
    <row r="1" spans="1:10" ht="18" x14ac:dyDescent="0.25">
      <c r="A1" s="236" t="s">
        <v>574</v>
      </c>
      <c r="B1" s="236"/>
      <c r="C1" s="236"/>
      <c r="D1" s="236"/>
      <c r="E1" s="236"/>
      <c r="I1" s="179"/>
      <c r="J1" s="179"/>
    </row>
    <row r="2" spans="1:10" x14ac:dyDescent="0.25">
      <c r="A2" s="240"/>
      <c r="B2" s="179"/>
      <c r="I2" s="179"/>
      <c r="J2" s="179"/>
    </row>
    <row r="3" spans="1:10" ht="15" customHeight="1" thickBot="1" x14ac:dyDescent="0.3">
      <c r="A3" s="247"/>
      <c r="B3" s="248"/>
      <c r="H3" t="s">
        <v>575</v>
      </c>
      <c r="I3" s="179"/>
      <c r="J3" s="179"/>
    </row>
    <row r="4" spans="1:10" ht="15" customHeight="1" x14ac:dyDescent="0.25">
      <c r="A4" s="652" t="s">
        <v>610</v>
      </c>
      <c r="B4" s="254">
        <v>2013</v>
      </c>
      <c r="C4" s="254">
        <v>2014</v>
      </c>
      <c r="D4" s="254">
        <v>2015</v>
      </c>
      <c r="E4" s="254">
        <v>2016</v>
      </c>
      <c r="F4" s="254">
        <v>2017</v>
      </c>
      <c r="G4" s="254">
        <v>2018</v>
      </c>
      <c r="H4" s="254">
        <v>2019</v>
      </c>
      <c r="I4" s="254">
        <v>2021</v>
      </c>
      <c r="J4" s="254">
        <v>2022</v>
      </c>
    </row>
    <row r="5" spans="1:10" ht="15" customHeight="1" x14ac:dyDescent="0.25">
      <c r="A5" s="685" t="s">
        <v>602</v>
      </c>
      <c r="B5" s="653">
        <v>44.501362</v>
      </c>
      <c r="C5" s="653">
        <v>44.736384999999999</v>
      </c>
      <c r="D5" s="653">
        <v>45.039287999999999</v>
      </c>
      <c r="E5" s="653">
        <v>45.657643999999998</v>
      </c>
      <c r="F5" s="653">
        <v>46.121966999999998</v>
      </c>
      <c r="G5" s="653">
        <v>46.455281999999997</v>
      </c>
      <c r="H5" s="653">
        <v>46.695557999999998</v>
      </c>
      <c r="I5" s="653">
        <v>46.964246000000003</v>
      </c>
      <c r="J5" s="653">
        <v>47.234814999999998</v>
      </c>
    </row>
    <row r="6" spans="1:10" ht="15" customHeight="1" x14ac:dyDescent="0.25">
      <c r="A6" s="685" t="s">
        <v>611</v>
      </c>
      <c r="B6" s="686">
        <v>3031</v>
      </c>
      <c r="C6" s="686">
        <v>3046</v>
      </c>
      <c r="D6" s="686">
        <v>3077</v>
      </c>
      <c r="E6" s="686">
        <v>3125</v>
      </c>
      <c r="F6" s="686">
        <v>3160</v>
      </c>
      <c r="G6" s="686">
        <v>3184</v>
      </c>
      <c r="H6" s="686">
        <v>3197</v>
      </c>
      <c r="I6" s="686">
        <v>3222</v>
      </c>
      <c r="J6" s="686">
        <v>3238</v>
      </c>
    </row>
    <row r="7" spans="1:10" ht="27" customHeight="1" x14ac:dyDescent="0.25">
      <c r="A7" s="654" t="s">
        <v>577</v>
      </c>
      <c r="B7" s="654"/>
      <c r="C7" s="654"/>
      <c r="D7" s="654"/>
      <c r="E7" s="654"/>
      <c r="F7" s="654"/>
      <c r="G7" s="654"/>
      <c r="H7" s="654"/>
      <c r="I7" s="654"/>
      <c r="J7" s="654"/>
    </row>
    <row r="8" spans="1:10" s="264" customFormat="1" ht="14.1" customHeight="1" x14ac:dyDescent="0.25">
      <c r="A8" s="95" t="s">
        <v>275</v>
      </c>
      <c r="B8" s="260">
        <v>17528.380533</v>
      </c>
      <c r="C8" s="260">
        <v>17750.377799999998</v>
      </c>
      <c r="D8" s="260">
        <v>17493.344542999999</v>
      </c>
      <c r="E8" s="260">
        <v>17197.286166000002</v>
      </c>
      <c r="F8" s="260">
        <v>17391.845246000001</v>
      </c>
      <c r="G8" s="260">
        <v>17045.586831000001</v>
      </c>
      <c r="H8" s="260">
        <v>17310.873039999999</v>
      </c>
      <c r="I8" s="260">
        <v>17854.209939</v>
      </c>
      <c r="J8" s="260">
        <v>18957.727243000001</v>
      </c>
    </row>
    <row r="9" spans="1:10" s="270" customFormat="1" ht="14.1" customHeight="1" x14ac:dyDescent="0.25">
      <c r="A9" s="127" t="s">
        <v>276</v>
      </c>
      <c r="B9" s="266">
        <v>1613.4363699999999</v>
      </c>
      <c r="C9" s="266">
        <v>1628.622959</v>
      </c>
      <c r="D9" s="266">
        <v>1426.1885850000001</v>
      </c>
      <c r="E9" s="266">
        <v>1065.584081</v>
      </c>
      <c r="F9" s="266">
        <v>838.69065000000001</v>
      </c>
      <c r="G9" s="266">
        <v>859.57932100000005</v>
      </c>
      <c r="H9" s="266">
        <v>739.75503600000002</v>
      </c>
      <c r="I9" s="266">
        <v>711.27085199999999</v>
      </c>
      <c r="J9" s="266">
        <v>767.97556799999995</v>
      </c>
    </row>
    <row r="10" spans="1:10" s="270" customFormat="1" ht="14.1" customHeight="1" x14ac:dyDescent="0.25">
      <c r="A10" s="127" t="s">
        <v>277</v>
      </c>
      <c r="B10" s="266">
        <v>15424.838847000001</v>
      </c>
      <c r="C10" s="266">
        <v>15628.152559</v>
      </c>
      <c r="D10" s="266">
        <v>15561.545034000001</v>
      </c>
      <c r="E10" s="266">
        <v>15604.747148</v>
      </c>
      <c r="F10" s="266">
        <v>16006.310434000001</v>
      </c>
      <c r="G10" s="266">
        <v>15615.734531</v>
      </c>
      <c r="H10" s="266">
        <v>15988.204626000001</v>
      </c>
      <c r="I10" s="266">
        <v>16546.417603000002</v>
      </c>
      <c r="J10" s="266">
        <v>17577.165491</v>
      </c>
    </row>
    <row r="11" spans="1:10" s="270" customFormat="1" ht="14.1" customHeight="1" x14ac:dyDescent="0.25">
      <c r="A11" s="127" t="s">
        <v>343</v>
      </c>
      <c r="B11" s="266">
        <v>483.46330399999999</v>
      </c>
      <c r="C11" s="266">
        <v>487.908997</v>
      </c>
      <c r="D11" s="266">
        <v>499.65787899999998</v>
      </c>
      <c r="E11" s="266">
        <v>522.70923900000003</v>
      </c>
      <c r="F11" s="266">
        <v>542.09947199999999</v>
      </c>
      <c r="G11" s="266">
        <v>553.78068299999995</v>
      </c>
      <c r="H11" s="266">
        <v>565.70096899999999</v>
      </c>
      <c r="I11" s="266">
        <v>580.98170600000003</v>
      </c>
      <c r="J11" s="266">
        <v>592.36253099999999</v>
      </c>
    </row>
    <row r="12" spans="1:10" s="270" customFormat="1" ht="14.1" customHeight="1" x14ac:dyDescent="0.25">
      <c r="A12" s="106" t="s">
        <v>278</v>
      </c>
      <c r="B12" s="271">
        <v>6.6420110000000001</v>
      </c>
      <c r="C12" s="271">
        <v>5.6932830000000001</v>
      </c>
      <c r="D12" s="271">
        <v>5.9530440000000002</v>
      </c>
      <c r="E12" s="271">
        <v>4.2456959999999997</v>
      </c>
      <c r="F12" s="271">
        <v>4.7446890000000002</v>
      </c>
      <c r="G12" s="271">
        <v>16.492294999999999</v>
      </c>
      <c r="H12" s="271">
        <v>17.212406999999999</v>
      </c>
      <c r="I12" s="271">
        <v>15.539778</v>
      </c>
      <c r="J12" s="271">
        <v>20.223651</v>
      </c>
    </row>
    <row r="13" spans="1:10" s="275" customFormat="1" ht="14.1" customHeight="1" x14ac:dyDescent="0.2">
      <c r="A13" s="95" t="s">
        <v>279</v>
      </c>
      <c r="B13" s="260">
        <v>2095.2265619999998</v>
      </c>
      <c r="C13" s="260">
        <v>2176.5095369999999</v>
      </c>
      <c r="D13" s="260">
        <v>2236.5583569999999</v>
      </c>
      <c r="E13" s="260">
        <v>2295.3847620000001</v>
      </c>
      <c r="F13" s="260">
        <v>2362.677823</v>
      </c>
      <c r="G13" s="260">
        <v>2617.0299100000002</v>
      </c>
      <c r="H13" s="260">
        <v>2668.195643</v>
      </c>
      <c r="I13" s="260">
        <v>2813.9487439999998</v>
      </c>
      <c r="J13" s="260">
        <v>2952.8464589999999</v>
      </c>
    </row>
    <row r="14" spans="1:10" s="264" customFormat="1" ht="14.1" customHeight="1" x14ac:dyDescent="0.25">
      <c r="A14" s="127" t="s">
        <v>344</v>
      </c>
      <c r="B14" s="266">
        <v>232.36076399999999</v>
      </c>
      <c r="C14" s="266">
        <v>220.63334</v>
      </c>
      <c r="D14" s="266">
        <v>221.44332</v>
      </c>
      <c r="E14" s="266">
        <v>236.168093</v>
      </c>
      <c r="F14" s="266">
        <v>266.50895300000002</v>
      </c>
      <c r="G14" s="266">
        <v>189.50938400000001</v>
      </c>
      <c r="H14" s="266">
        <v>202.10456600000001</v>
      </c>
      <c r="I14" s="266">
        <v>201.708337</v>
      </c>
      <c r="J14" s="266">
        <v>198.903615</v>
      </c>
    </row>
    <row r="15" spans="1:10" s="270" customFormat="1" ht="14.1" customHeight="1" x14ac:dyDescent="0.25">
      <c r="A15" s="127" t="s">
        <v>345</v>
      </c>
      <c r="B15" s="266">
        <v>998.70548799999995</v>
      </c>
      <c r="C15" s="266">
        <v>1058.5857599999999</v>
      </c>
      <c r="D15" s="266">
        <v>1109.701182</v>
      </c>
      <c r="E15" s="266">
        <v>1163.2545270000001</v>
      </c>
      <c r="F15" s="266">
        <v>1232.1073819999999</v>
      </c>
      <c r="G15" s="266">
        <v>1405.8076619999999</v>
      </c>
      <c r="H15" s="266">
        <v>1464.641717</v>
      </c>
      <c r="I15" s="266">
        <v>1561.3125729999999</v>
      </c>
      <c r="J15" s="266">
        <v>1699.8973699999999</v>
      </c>
    </row>
    <row r="16" spans="1:10" s="276" customFormat="1" ht="14.1" customHeight="1" x14ac:dyDescent="0.2">
      <c r="A16" s="127" t="s">
        <v>280</v>
      </c>
      <c r="B16" s="266">
        <v>726.40662999999995</v>
      </c>
      <c r="C16" s="266">
        <v>753.35026700000003</v>
      </c>
      <c r="D16" s="266">
        <v>756.46191099999999</v>
      </c>
      <c r="E16" s="266">
        <v>745.18537300000003</v>
      </c>
      <c r="F16" s="266">
        <v>706.25055599999996</v>
      </c>
      <c r="G16" s="266">
        <v>724.08975999999996</v>
      </c>
      <c r="H16" s="266">
        <v>687.98316899999998</v>
      </c>
      <c r="I16" s="266">
        <v>706.41846799999996</v>
      </c>
      <c r="J16" s="266">
        <v>714.423632</v>
      </c>
    </row>
    <row r="17" spans="1:10" s="270" customFormat="1" ht="14.1" customHeight="1" x14ac:dyDescent="0.25">
      <c r="A17" s="127" t="s">
        <v>346</v>
      </c>
      <c r="B17" s="266">
        <v>73.614452999999997</v>
      </c>
      <c r="C17" s="266">
        <v>78.964257000000003</v>
      </c>
      <c r="D17" s="266">
        <v>82.857237999999995</v>
      </c>
      <c r="E17" s="266">
        <v>83.367423000000002</v>
      </c>
      <c r="F17" s="266">
        <v>89.242069999999998</v>
      </c>
      <c r="G17" s="266">
        <v>94.643595000000005</v>
      </c>
      <c r="H17" s="266">
        <v>100.106556</v>
      </c>
      <c r="I17" s="266">
        <v>119.32630399999999</v>
      </c>
      <c r="J17" s="266">
        <v>114.84361</v>
      </c>
    </row>
    <row r="18" spans="1:10" s="270" customFormat="1" ht="14.1" customHeight="1" x14ac:dyDescent="0.25">
      <c r="A18" s="127" t="s">
        <v>347</v>
      </c>
      <c r="B18" s="266">
        <v>64.139225999999994</v>
      </c>
      <c r="C18" s="266">
        <v>64.975911999999994</v>
      </c>
      <c r="D18" s="266">
        <v>66.094702999999996</v>
      </c>
      <c r="E18" s="266">
        <v>67.409344000000004</v>
      </c>
      <c r="F18" s="266">
        <v>68.568861999999996</v>
      </c>
      <c r="G18" s="266">
        <v>202.97950700000001</v>
      </c>
      <c r="H18" s="266">
        <v>213.359633</v>
      </c>
      <c r="I18" s="266">
        <v>225.18306100000001</v>
      </c>
      <c r="J18" s="266">
        <v>224.77822900000001</v>
      </c>
    </row>
    <row r="19" spans="1:10" s="275" customFormat="1" ht="14.1" customHeight="1" x14ac:dyDescent="0.2">
      <c r="A19" s="94" t="s">
        <v>282</v>
      </c>
      <c r="B19" s="277">
        <v>7550.7661330000001</v>
      </c>
      <c r="C19" s="277">
        <v>7939.570275</v>
      </c>
      <c r="D19" s="277">
        <v>8178.1319439999997</v>
      </c>
      <c r="E19" s="277">
        <v>8261.3525260000006</v>
      </c>
      <c r="F19" s="277">
        <v>8501.2775700000002</v>
      </c>
      <c r="G19" s="277">
        <v>8533.9145879999996</v>
      </c>
      <c r="H19" s="277">
        <v>8723.5478340000009</v>
      </c>
      <c r="I19" s="277">
        <v>9123.0647869999993</v>
      </c>
      <c r="J19" s="277">
        <v>9623.9646530000009</v>
      </c>
    </row>
    <row r="20" spans="1:10" s="275" customFormat="1" ht="14.1" customHeight="1" x14ac:dyDescent="0.2">
      <c r="A20" s="127" t="s">
        <v>348</v>
      </c>
      <c r="B20" s="266">
        <v>1185.908385</v>
      </c>
      <c r="C20" s="266">
        <v>1224.0575570000001</v>
      </c>
      <c r="D20" s="266">
        <v>1244.009894</v>
      </c>
      <c r="E20" s="266">
        <v>1247.831633</v>
      </c>
      <c r="F20" s="266">
        <v>1316.3225970000001</v>
      </c>
      <c r="G20" s="266">
        <v>1380.1861160000001</v>
      </c>
      <c r="H20" s="266">
        <v>1323.082971</v>
      </c>
      <c r="I20" s="266">
        <v>1400.3477789999999</v>
      </c>
      <c r="J20" s="266">
        <v>1415.126559</v>
      </c>
    </row>
    <row r="21" spans="1:10" s="270" customFormat="1" ht="14.1" customHeight="1" x14ac:dyDescent="0.25">
      <c r="A21" s="127" t="s">
        <v>284</v>
      </c>
      <c r="B21" s="266">
        <v>3867.582547</v>
      </c>
      <c r="C21" s="266">
        <v>4076.3797070000001</v>
      </c>
      <c r="D21" s="266">
        <v>4229.0987450000002</v>
      </c>
      <c r="E21" s="266">
        <v>4293.892844</v>
      </c>
      <c r="F21" s="266">
        <v>4388.9714089999998</v>
      </c>
      <c r="G21" s="266">
        <v>4335.6367959999998</v>
      </c>
      <c r="H21" s="266">
        <v>4447.6665249999996</v>
      </c>
      <c r="I21" s="266">
        <v>4710.8146139999999</v>
      </c>
      <c r="J21" s="266">
        <v>4966.6135169999998</v>
      </c>
    </row>
    <row r="22" spans="1:10" s="270" customFormat="1" ht="14.1" customHeight="1" x14ac:dyDescent="0.25">
      <c r="A22" s="127" t="s">
        <v>285</v>
      </c>
      <c r="B22" s="266">
        <v>35.896602000000001</v>
      </c>
      <c r="C22" s="266">
        <v>35.146146999999999</v>
      </c>
      <c r="D22" s="266">
        <v>34.006010000000003</v>
      </c>
      <c r="E22" s="266">
        <v>32.778222999999997</v>
      </c>
      <c r="F22" s="266">
        <v>32.272497999999999</v>
      </c>
      <c r="G22" s="266">
        <v>29.078039</v>
      </c>
      <c r="H22" s="266">
        <v>98.458421000000001</v>
      </c>
      <c r="I22" s="266">
        <v>90.295286000000004</v>
      </c>
      <c r="J22" s="266">
        <v>88.538267000000005</v>
      </c>
    </row>
    <row r="23" spans="1:10" s="270" customFormat="1" ht="14.1" customHeight="1" x14ac:dyDescent="0.25">
      <c r="A23" s="127" t="s">
        <v>286</v>
      </c>
      <c r="B23" s="266">
        <v>91.228858000000002</v>
      </c>
      <c r="C23" s="266">
        <v>90.756091999999995</v>
      </c>
      <c r="D23" s="266">
        <v>88.801067000000003</v>
      </c>
      <c r="E23" s="266">
        <v>83.820026999999996</v>
      </c>
      <c r="F23" s="266">
        <v>81.552396999999999</v>
      </c>
      <c r="G23" s="266">
        <v>99.433728000000002</v>
      </c>
      <c r="H23" s="266">
        <v>99.657233000000005</v>
      </c>
      <c r="I23" s="266">
        <v>110.043251</v>
      </c>
      <c r="J23" s="266">
        <v>116.339157</v>
      </c>
    </row>
    <row r="24" spans="1:10" s="276" customFormat="1" ht="14.1" customHeight="1" x14ac:dyDescent="0.2">
      <c r="A24" s="127" t="s">
        <v>349</v>
      </c>
      <c r="B24" s="266">
        <v>2044.8960669999999</v>
      </c>
      <c r="C24" s="266">
        <v>2148.3637060000001</v>
      </c>
      <c r="D24" s="266">
        <v>2183.1095989999999</v>
      </c>
      <c r="E24" s="266">
        <v>2190.1402210000001</v>
      </c>
      <c r="F24" s="266">
        <v>2249.6946389999998</v>
      </c>
      <c r="G24" s="266">
        <v>2259.6216359999999</v>
      </c>
      <c r="H24" s="266">
        <v>2333.4054059999999</v>
      </c>
      <c r="I24" s="266">
        <v>2424.3868710000002</v>
      </c>
      <c r="J24" s="266">
        <v>2591.6937440000002</v>
      </c>
    </row>
    <row r="25" spans="1:10" s="270" customFormat="1" ht="14.1" customHeight="1" x14ac:dyDescent="0.25">
      <c r="A25" s="127" t="s">
        <v>287</v>
      </c>
      <c r="B25" s="266">
        <v>325.253671</v>
      </c>
      <c r="C25" s="266">
        <v>364.86706400000003</v>
      </c>
      <c r="D25" s="266">
        <v>399.106627</v>
      </c>
      <c r="E25" s="266">
        <v>412.88957499999998</v>
      </c>
      <c r="F25" s="266">
        <v>432.46402699999999</v>
      </c>
      <c r="G25" s="266">
        <v>429.95827100000002</v>
      </c>
      <c r="H25" s="266">
        <v>421.27727599999997</v>
      </c>
      <c r="I25" s="266">
        <v>387.17698300000001</v>
      </c>
      <c r="J25" s="266">
        <v>445.65340600000002</v>
      </c>
    </row>
    <row r="26" spans="1:10" s="264" customFormat="1" ht="14.1" customHeight="1" x14ac:dyDescent="0.25">
      <c r="A26" s="94" t="s">
        <v>288</v>
      </c>
      <c r="B26" s="277">
        <v>9516.477046</v>
      </c>
      <c r="C26" s="277">
        <v>9605.1481230000009</v>
      </c>
      <c r="D26" s="277">
        <v>9608.6232650000002</v>
      </c>
      <c r="E26" s="277">
        <v>9576.5292090000003</v>
      </c>
      <c r="F26" s="277">
        <v>9684.8356820000008</v>
      </c>
      <c r="G26" s="277">
        <v>9717.5202090000002</v>
      </c>
      <c r="H26" s="277">
        <v>9922.590091</v>
      </c>
      <c r="I26" s="277">
        <v>9727.3878120000008</v>
      </c>
      <c r="J26" s="277">
        <v>10485.083739</v>
      </c>
    </row>
    <row r="27" spans="1:10" s="275" customFormat="1" ht="14.1" customHeight="1" x14ac:dyDescent="0.2">
      <c r="A27" s="127" t="s">
        <v>289</v>
      </c>
      <c r="B27" s="266">
        <v>1236.8833259999999</v>
      </c>
      <c r="C27" s="266">
        <v>1205.2174600000001</v>
      </c>
      <c r="D27" s="266">
        <v>1166.110923</v>
      </c>
      <c r="E27" s="266">
        <v>1157.528094</v>
      </c>
      <c r="F27" s="266">
        <v>1169.869222</v>
      </c>
      <c r="G27" s="266">
        <v>1213.889606</v>
      </c>
      <c r="H27" s="266">
        <v>1252.103697</v>
      </c>
      <c r="I27" s="266">
        <v>1207.1588429999999</v>
      </c>
      <c r="J27" s="266">
        <v>1283.4272920000001</v>
      </c>
    </row>
    <row r="28" spans="1:10" s="276" customFormat="1" ht="14.1" customHeight="1" x14ac:dyDescent="0.2">
      <c r="A28" s="127" t="s">
        <v>290</v>
      </c>
      <c r="B28" s="266">
        <v>4183.6578229999996</v>
      </c>
      <c r="C28" s="266">
        <v>4222.2605279999998</v>
      </c>
      <c r="D28" s="266">
        <v>4170.1345879999999</v>
      </c>
      <c r="E28" s="266">
        <v>4132.3221480000002</v>
      </c>
      <c r="F28" s="266">
        <v>4191.8674700000001</v>
      </c>
      <c r="G28" s="266">
        <v>4180.2299229999999</v>
      </c>
      <c r="H28" s="266">
        <v>4283.0479269999996</v>
      </c>
      <c r="I28" s="266">
        <v>4123.4460760000002</v>
      </c>
      <c r="J28" s="266">
        <v>4373.7842520000004</v>
      </c>
    </row>
    <row r="29" spans="1:10" s="270" customFormat="1" ht="14.1" customHeight="1" x14ac:dyDescent="0.25">
      <c r="A29" s="281" t="s">
        <v>350</v>
      </c>
      <c r="B29" s="282">
        <v>2788.1000749999998</v>
      </c>
      <c r="C29" s="282">
        <v>2801.4195110000001</v>
      </c>
      <c r="D29" s="282">
        <v>2747.9698159999998</v>
      </c>
      <c r="E29" s="282">
        <v>2738.6641540000001</v>
      </c>
      <c r="F29" s="282">
        <v>2776.2042980000001</v>
      </c>
      <c r="G29" s="282">
        <v>2754.8128080000001</v>
      </c>
      <c r="H29" s="282">
        <v>2829.7938450000001</v>
      </c>
      <c r="I29" s="282">
        <v>2649.4557610000002</v>
      </c>
      <c r="J29" s="282">
        <v>2832.4387019999999</v>
      </c>
    </row>
    <row r="30" spans="1:10" s="264" customFormat="1" ht="14.1" customHeight="1" x14ac:dyDescent="0.25">
      <c r="A30" s="286" t="s">
        <v>351</v>
      </c>
      <c r="B30" s="282">
        <v>1395.5577479999999</v>
      </c>
      <c r="C30" s="282">
        <v>1420.841017</v>
      </c>
      <c r="D30" s="282">
        <v>1422.164771</v>
      </c>
      <c r="E30" s="282">
        <v>1393.6579939999999</v>
      </c>
      <c r="F30" s="282">
        <v>1415.663172</v>
      </c>
      <c r="G30" s="282">
        <v>1425.417115</v>
      </c>
      <c r="H30" s="282">
        <v>1453.254081</v>
      </c>
      <c r="I30" s="282">
        <v>1473.9903139999999</v>
      </c>
      <c r="J30" s="282">
        <v>1541.34555</v>
      </c>
    </row>
    <row r="31" spans="1:10" s="264" customFormat="1" ht="14.1" customHeight="1" x14ac:dyDescent="0.25">
      <c r="A31" s="127" t="s">
        <v>291</v>
      </c>
      <c r="B31" s="266">
        <v>1868.950098</v>
      </c>
      <c r="C31" s="266">
        <v>1858.322631</v>
      </c>
      <c r="D31" s="266">
        <v>1886.857158</v>
      </c>
      <c r="E31" s="266">
        <v>1874.737627</v>
      </c>
      <c r="F31" s="266">
        <v>1860.2120070000001</v>
      </c>
      <c r="G31" s="266">
        <v>1875.067517</v>
      </c>
      <c r="H31" s="266">
        <v>1889.662742</v>
      </c>
      <c r="I31" s="266">
        <v>1864.42923</v>
      </c>
      <c r="J31" s="266">
        <v>2081.4044279999998</v>
      </c>
    </row>
    <row r="32" spans="1:10" s="276" customFormat="1" ht="14.1" customHeight="1" x14ac:dyDescent="0.2">
      <c r="A32" s="127" t="s">
        <v>292</v>
      </c>
      <c r="B32" s="266">
        <v>2226.9857980000002</v>
      </c>
      <c r="C32" s="266">
        <v>2319.3475020000001</v>
      </c>
      <c r="D32" s="266">
        <v>2385.5205940000001</v>
      </c>
      <c r="E32" s="266">
        <v>2411.9413380000001</v>
      </c>
      <c r="F32" s="266">
        <v>2462.886982</v>
      </c>
      <c r="G32" s="266">
        <v>2448.333161</v>
      </c>
      <c r="H32" s="266">
        <v>2497.7757240000001</v>
      </c>
      <c r="I32" s="266">
        <v>2532.3536610000001</v>
      </c>
      <c r="J32" s="266">
        <v>2746.4677649999999</v>
      </c>
    </row>
    <row r="33" spans="1:10" s="276" customFormat="1" ht="14.1" customHeight="1" x14ac:dyDescent="0.2">
      <c r="A33" s="94" t="s">
        <v>293</v>
      </c>
      <c r="B33" s="277">
        <v>6222.473755</v>
      </c>
      <c r="C33" s="277">
        <v>6537.4172900000003</v>
      </c>
      <c r="D33" s="277">
        <v>6534.5470580000001</v>
      </c>
      <c r="E33" s="277">
        <v>6428.2918289999998</v>
      </c>
      <c r="F33" s="277">
        <v>6447.0691049999996</v>
      </c>
      <c r="G33" s="277">
        <v>6098.8154729999997</v>
      </c>
      <c r="H33" s="277">
        <v>7550.4727940000002</v>
      </c>
      <c r="I33" s="277">
        <v>7784.4121580000001</v>
      </c>
      <c r="J33" s="277">
        <v>8078.287969</v>
      </c>
    </row>
    <row r="34" spans="1:10" s="276" customFormat="1" ht="14.1" customHeight="1" x14ac:dyDescent="0.2">
      <c r="A34" s="127" t="s">
        <v>352</v>
      </c>
      <c r="B34" s="266">
        <v>35.483865999999999</v>
      </c>
      <c r="C34" s="266">
        <v>32.663876000000002</v>
      </c>
      <c r="D34" s="266">
        <v>29.111331</v>
      </c>
      <c r="E34" s="266">
        <v>26.428585000000002</v>
      </c>
      <c r="F34" s="266">
        <v>25.453682000000001</v>
      </c>
      <c r="G34" s="266">
        <v>31.490009000000001</v>
      </c>
      <c r="H34" s="266">
        <v>574.15895699999999</v>
      </c>
      <c r="I34" s="266">
        <v>611.09847300000001</v>
      </c>
      <c r="J34" s="266">
        <v>593.67596900000001</v>
      </c>
    </row>
    <row r="35" spans="1:10" s="275" customFormat="1" ht="14.1" customHeight="1" x14ac:dyDescent="0.2">
      <c r="A35" s="127" t="s">
        <v>353</v>
      </c>
      <c r="B35" s="266">
        <v>265.61419899999999</v>
      </c>
      <c r="C35" s="266">
        <v>264.77362199999999</v>
      </c>
      <c r="D35" s="266">
        <v>271.86753800000002</v>
      </c>
      <c r="E35" s="266">
        <v>275.63131299999998</v>
      </c>
      <c r="F35" s="266">
        <v>273.77491400000002</v>
      </c>
      <c r="G35" s="266">
        <v>286.16750200000001</v>
      </c>
      <c r="H35" s="266">
        <v>366.995453</v>
      </c>
      <c r="I35" s="266">
        <v>425.69409300000001</v>
      </c>
      <c r="J35" s="266">
        <v>426.93869999999998</v>
      </c>
    </row>
    <row r="36" spans="1:10" s="264" customFormat="1" ht="14.1" customHeight="1" x14ac:dyDescent="0.25">
      <c r="A36" s="127" t="s">
        <v>295</v>
      </c>
      <c r="B36" s="266">
        <v>5921.3756890000004</v>
      </c>
      <c r="C36" s="266">
        <v>6239.9797909999998</v>
      </c>
      <c r="D36" s="266">
        <v>6233.5681869999999</v>
      </c>
      <c r="E36" s="266">
        <v>6126.2319310000003</v>
      </c>
      <c r="F36" s="266">
        <v>6147.8405089999997</v>
      </c>
      <c r="G36" s="266">
        <v>5781.1579599999995</v>
      </c>
      <c r="H36" s="266">
        <v>6609.3183840000002</v>
      </c>
      <c r="I36" s="266">
        <v>6747.6195909999997</v>
      </c>
      <c r="J36" s="266">
        <v>7057.673299</v>
      </c>
    </row>
    <row r="37" spans="1:10" s="276" customFormat="1" ht="14.1" customHeight="1" x14ac:dyDescent="0.2">
      <c r="A37" s="281" t="s">
        <v>296</v>
      </c>
      <c r="B37" s="282">
        <v>2444.6132790000001</v>
      </c>
      <c r="C37" s="282">
        <v>2621.8830910000001</v>
      </c>
      <c r="D37" s="282">
        <v>2516.4957920000002</v>
      </c>
      <c r="E37" s="282">
        <v>2345.004085</v>
      </c>
      <c r="F37" s="282">
        <v>2262.420263</v>
      </c>
      <c r="G37" s="282">
        <v>1574.7035699999999</v>
      </c>
      <c r="H37" s="282">
        <v>1602.0564850000001</v>
      </c>
      <c r="I37" s="282">
        <v>1661.567935</v>
      </c>
      <c r="J37" s="282">
        <v>1728.891482</v>
      </c>
    </row>
    <row r="38" spans="1:10" s="270" customFormat="1" ht="14.1" customHeight="1" x14ac:dyDescent="0.25">
      <c r="A38" s="286" t="s">
        <v>297</v>
      </c>
      <c r="B38" s="282">
        <v>2913.806364</v>
      </c>
      <c r="C38" s="282">
        <v>3045.6864390000001</v>
      </c>
      <c r="D38" s="282">
        <v>3141.7600470000002</v>
      </c>
      <c r="E38" s="282">
        <v>3221.2940749999998</v>
      </c>
      <c r="F38" s="282">
        <v>3326.4654150000001</v>
      </c>
      <c r="G38" s="282">
        <v>3296.9666499999998</v>
      </c>
      <c r="H38" s="282">
        <v>3664.6820950000001</v>
      </c>
      <c r="I38" s="282">
        <v>3742.4956790000001</v>
      </c>
      <c r="J38" s="282">
        <v>3913.7475330000002</v>
      </c>
    </row>
    <row r="39" spans="1:10" s="270" customFormat="1" ht="14.1" customHeight="1" x14ac:dyDescent="0.25">
      <c r="A39" s="286" t="s">
        <v>298</v>
      </c>
      <c r="B39" s="282">
        <v>254.69506200000001</v>
      </c>
      <c r="C39" s="282">
        <v>256.43549400000001</v>
      </c>
      <c r="D39" s="282">
        <v>253.930511</v>
      </c>
      <c r="E39" s="282">
        <v>241.95453000000001</v>
      </c>
      <c r="F39" s="282">
        <v>239.16873699999999</v>
      </c>
      <c r="G39" s="282">
        <v>231.59981500000001</v>
      </c>
      <c r="H39" s="282">
        <v>342.46629899999999</v>
      </c>
      <c r="I39" s="282">
        <v>325.02798899999999</v>
      </c>
      <c r="J39" s="282">
        <v>337.92323599999997</v>
      </c>
    </row>
    <row r="40" spans="1:10" s="270" customFormat="1" ht="14.1" customHeight="1" x14ac:dyDescent="0.25">
      <c r="A40" s="286" t="s">
        <v>299</v>
      </c>
      <c r="B40" s="282">
        <v>16.486353000000001</v>
      </c>
      <c r="C40" s="282">
        <v>17.371210999999999</v>
      </c>
      <c r="D40" s="282">
        <v>17.444019999999998</v>
      </c>
      <c r="E40" s="282">
        <v>19.529516000000001</v>
      </c>
      <c r="F40" s="282">
        <v>20.194955</v>
      </c>
      <c r="G40" s="282">
        <v>21.760822999999998</v>
      </c>
      <c r="H40" s="282">
        <v>262.48314199999999</v>
      </c>
      <c r="I40" s="282">
        <v>265.76747399999999</v>
      </c>
      <c r="J40" s="282">
        <v>280.951255</v>
      </c>
    </row>
    <row r="41" spans="1:10" s="276" customFormat="1" ht="14.1" customHeight="1" x14ac:dyDescent="0.2">
      <c r="A41" s="286" t="s">
        <v>300</v>
      </c>
      <c r="B41" s="282">
        <v>291.77463</v>
      </c>
      <c r="C41" s="282">
        <v>298.60355399999997</v>
      </c>
      <c r="D41" s="282">
        <v>303.937815</v>
      </c>
      <c r="E41" s="282">
        <v>298.44972300000001</v>
      </c>
      <c r="F41" s="282">
        <v>299.591137</v>
      </c>
      <c r="G41" s="282">
        <v>656.12710100000004</v>
      </c>
      <c r="H41" s="282">
        <v>737.63036</v>
      </c>
      <c r="I41" s="282">
        <v>752.76051099999995</v>
      </c>
      <c r="J41" s="282">
        <v>796.15979000000004</v>
      </c>
    </row>
    <row r="42" spans="1:10" s="270" customFormat="1" ht="14.1" customHeight="1" x14ac:dyDescent="0.25">
      <c r="A42" s="94" t="s">
        <v>311</v>
      </c>
      <c r="B42" s="277">
        <v>3385.3367969999999</v>
      </c>
      <c r="C42" s="277">
        <v>3426.9497390000001</v>
      </c>
      <c r="D42" s="277">
        <v>3425.5693240000001</v>
      </c>
      <c r="E42" s="277">
        <v>3353.649617</v>
      </c>
      <c r="F42" s="277">
        <v>3351.246459</v>
      </c>
      <c r="G42" s="277">
        <v>3403.5286040000001</v>
      </c>
      <c r="H42" s="277">
        <v>3444.178253</v>
      </c>
      <c r="I42" s="277">
        <v>3589.3553029999998</v>
      </c>
      <c r="J42" s="277">
        <v>3847.2731739999999</v>
      </c>
    </row>
    <row r="43" spans="1:10" s="270" customFormat="1" ht="14.1" customHeight="1" x14ac:dyDescent="0.25">
      <c r="A43" s="127" t="s">
        <v>312</v>
      </c>
      <c r="B43" s="266">
        <v>0</v>
      </c>
      <c r="C43" s="266">
        <v>0</v>
      </c>
      <c r="D43" s="266">
        <v>0</v>
      </c>
      <c r="E43" s="266">
        <v>0</v>
      </c>
      <c r="F43" s="266">
        <v>0</v>
      </c>
      <c r="G43" s="266">
        <v>26.507667000000001</v>
      </c>
      <c r="H43" s="266">
        <v>26.712354999999999</v>
      </c>
      <c r="I43" s="266">
        <v>39.937078999999997</v>
      </c>
      <c r="J43" s="266">
        <v>61.569488</v>
      </c>
    </row>
    <row r="44" spans="1:10" s="264" customFormat="1" ht="14.1" customHeight="1" x14ac:dyDescent="0.25">
      <c r="A44" s="127" t="s">
        <v>313</v>
      </c>
      <c r="B44" s="266">
        <v>3109.4756130000001</v>
      </c>
      <c r="C44" s="266">
        <v>3208.380071</v>
      </c>
      <c r="D44" s="266">
        <v>3218.3192220000001</v>
      </c>
      <c r="E44" s="266">
        <v>3141.353208</v>
      </c>
      <c r="F44" s="266">
        <v>3140.7924939999998</v>
      </c>
      <c r="G44" s="266">
        <v>3172.2720169999998</v>
      </c>
      <c r="H44" s="266">
        <v>3215.4078960000002</v>
      </c>
      <c r="I44" s="266">
        <v>3350.18046</v>
      </c>
      <c r="J44" s="266">
        <v>3573.0743120000002</v>
      </c>
    </row>
    <row r="45" spans="1:10" s="275" customFormat="1" ht="14.1" customHeight="1" x14ac:dyDescent="0.2">
      <c r="A45" s="281" t="s">
        <v>354</v>
      </c>
      <c r="B45" s="282">
        <v>1884.7496839999999</v>
      </c>
      <c r="C45" s="282">
        <v>1937.6796750000001</v>
      </c>
      <c r="D45" s="282">
        <v>1933.051256</v>
      </c>
      <c r="E45" s="282">
        <v>1897.237942</v>
      </c>
      <c r="F45" s="282">
        <v>1882.2285380000001</v>
      </c>
      <c r="G45" s="282">
        <v>1856.9492769999999</v>
      </c>
      <c r="H45" s="282">
        <v>1884.901482</v>
      </c>
      <c r="I45" s="282">
        <v>1936.6952779999999</v>
      </c>
      <c r="J45" s="282">
        <v>1999.393777</v>
      </c>
    </row>
    <row r="46" spans="1:10" s="270" customFormat="1" ht="14.1" customHeight="1" x14ac:dyDescent="0.25">
      <c r="A46" s="286" t="s">
        <v>355</v>
      </c>
      <c r="B46" s="282">
        <v>619.90436</v>
      </c>
      <c r="C46" s="282">
        <v>642.47163699999999</v>
      </c>
      <c r="D46" s="282">
        <v>646.88437399999998</v>
      </c>
      <c r="E46" s="282">
        <v>610.21705499999996</v>
      </c>
      <c r="F46" s="282">
        <v>599.90391</v>
      </c>
      <c r="G46" s="282">
        <v>592.24834699999997</v>
      </c>
      <c r="H46" s="282">
        <v>578.17543999999998</v>
      </c>
      <c r="I46" s="282">
        <v>583.78078700000003</v>
      </c>
      <c r="J46" s="282">
        <v>617.08525099999997</v>
      </c>
    </row>
    <row r="47" spans="1:10" s="264" customFormat="1" ht="14.1" customHeight="1" x14ac:dyDescent="0.25">
      <c r="A47" s="286" t="s">
        <v>356</v>
      </c>
      <c r="B47" s="282">
        <v>604.82156899999995</v>
      </c>
      <c r="C47" s="282">
        <v>628.22875799999997</v>
      </c>
      <c r="D47" s="282">
        <v>638.38359200000002</v>
      </c>
      <c r="E47" s="282">
        <v>633.89820999999995</v>
      </c>
      <c r="F47" s="282">
        <v>658.66004499999997</v>
      </c>
      <c r="G47" s="282">
        <v>723.07439199999999</v>
      </c>
      <c r="H47" s="282">
        <v>752.33097299999997</v>
      </c>
      <c r="I47" s="282">
        <v>829.70439499999998</v>
      </c>
      <c r="J47" s="282">
        <v>956.59528299999999</v>
      </c>
    </row>
    <row r="48" spans="1:10" s="264" customFormat="1" ht="14.1" customHeight="1" x14ac:dyDescent="0.25">
      <c r="A48" s="127" t="s">
        <v>314</v>
      </c>
      <c r="B48" s="266">
        <v>275.86118299999998</v>
      </c>
      <c r="C48" s="266">
        <v>218.56966800000001</v>
      </c>
      <c r="D48" s="266">
        <v>207.250101</v>
      </c>
      <c r="E48" s="266">
        <v>212.29640900000001</v>
      </c>
      <c r="F48" s="266">
        <v>210.45396500000001</v>
      </c>
      <c r="G48" s="266">
        <v>204.748919</v>
      </c>
      <c r="H48" s="266">
        <v>202.05800099999999</v>
      </c>
      <c r="I48" s="266">
        <v>199.237763</v>
      </c>
      <c r="J48" s="266">
        <v>212.62937299999999</v>
      </c>
    </row>
    <row r="49" spans="1:10" s="276" customFormat="1" ht="14.1" customHeight="1" x14ac:dyDescent="0.2">
      <c r="A49" s="94" t="s">
        <v>315</v>
      </c>
      <c r="B49" s="277">
        <v>2308.9449129999998</v>
      </c>
      <c r="C49" s="277">
        <v>2252.351964</v>
      </c>
      <c r="D49" s="277">
        <v>2244.1014730000002</v>
      </c>
      <c r="E49" s="277">
        <v>2123.0157469999999</v>
      </c>
      <c r="F49" s="277">
        <v>1923.11869</v>
      </c>
      <c r="G49" s="277">
        <v>1997.4570920000001</v>
      </c>
      <c r="H49" s="277">
        <v>1976.289084</v>
      </c>
      <c r="I49" s="277">
        <v>1981.9330010000001</v>
      </c>
      <c r="J49" s="277">
        <v>2259.7544549999998</v>
      </c>
    </row>
    <row r="50" spans="1:10" s="270" customFormat="1" ht="14.1" customHeight="1" x14ac:dyDescent="0.25">
      <c r="A50" s="127" t="s">
        <v>316</v>
      </c>
      <c r="B50" s="266">
        <v>320.44601299999999</v>
      </c>
      <c r="C50" s="266">
        <v>287.62642199999999</v>
      </c>
      <c r="D50" s="266">
        <v>266.855659</v>
      </c>
      <c r="E50" s="266">
        <v>266.104465</v>
      </c>
      <c r="F50" s="266">
        <v>269.485343</v>
      </c>
      <c r="G50" s="266">
        <v>352.84897699999999</v>
      </c>
      <c r="H50" s="266">
        <v>366.98414600000001</v>
      </c>
      <c r="I50" s="266">
        <v>355.86356000000001</v>
      </c>
      <c r="J50" s="266">
        <v>365.68821300000002</v>
      </c>
    </row>
    <row r="51" spans="1:10" s="270" customFormat="1" ht="14.1" customHeight="1" x14ac:dyDescent="0.25">
      <c r="A51" s="127" t="s">
        <v>357</v>
      </c>
      <c r="B51" s="266">
        <v>909.35392400000001</v>
      </c>
      <c r="C51" s="266">
        <v>876.671426</v>
      </c>
      <c r="D51" s="266">
        <v>857.13636299999996</v>
      </c>
      <c r="E51" s="266">
        <v>730.74501499999997</v>
      </c>
      <c r="F51" s="266">
        <v>563.47793300000001</v>
      </c>
      <c r="G51" s="266">
        <v>564.18678599999998</v>
      </c>
      <c r="H51" s="266">
        <v>558.54718000000003</v>
      </c>
      <c r="I51" s="266">
        <v>564.60664099999997</v>
      </c>
      <c r="J51" s="266">
        <v>604.50958700000001</v>
      </c>
    </row>
    <row r="52" spans="1:10" s="270" customFormat="1" ht="14.1" customHeight="1" x14ac:dyDescent="0.25">
      <c r="A52" s="127" t="s">
        <v>358</v>
      </c>
      <c r="B52" s="266">
        <v>714.45516799999996</v>
      </c>
      <c r="C52" s="266">
        <v>736.08585200000005</v>
      </c>
      <c r="D52" s="266">
        <v>747.83466099999998</v>
      </c>
      <c r="E52" s="266">
        <v>742.84083599999997</v>
      </c>
      <c r="F52" s="266">
        <v>747.18075999999996</v>
      </c>
      <c r="G52" s="266">
        <v>780.77853700000003</v>
      </c>
      <c r="H52" s="266">
        <v>771.26243099999999</v>
      </c>
      <c r="I52" s="266">
        <v>808.02236100000005</v>
      </c>
      <c r="J52" s="266">
        <v>845.99031500000001</v>
      </c>
    </row>
    <row r="53" spans="1:10" s="270" customFormat="1" ht="14.1" customHeight="1" x14ac:dyDescent="0.25">
      <c r="A53" s="127" t="s">
        <v>318</v>
      </c>
      <c r="B53" s="266">
        <v>188.773652</v>
      </c>
      <c r="C53" s="266">
        <v>172.25936300000001</v>
      </c>
      <c r="D53" s="266">
        <v>195.65848199999999</v>
      </c>
      <c r="E53" s="266">
        <v>210.75098299999999</v>
      </c>
      <c r="F53" s="266">
        <v>175.726112</v>
      </c>
      <c r="G53" s="266">
        <v>146.524112</v>
      </c>
      <c r="H53" s="266">
        <v>126.862182</v>
      </c>
      <c r="I53" s="266">
        <v>103.078795</v>
      </c>
      <c r="J53" s="266">
        <v>94.544746000000004</v>
      </c>
    </row>
    <row r="54" spans="1:10" s="264" customFormat="1" ht="14.1" customHeight="1" x14ac:dyDescent="0.25">
      <c r="A54" s="127" t="s">
        <v>319</v>
      </c>
      <c r="B54" s="266">
        <v>175.91615400000001</v>
      </c>
      <c r="C54" s="266">
        <v>179.7089</v>
      </c>
      <c r="D54" s="266">
        <v>176.61630600000001</v>
      </c>
      <c r="E54" s="266">
        <v>172.57444799999999</v>
      </c>
      <c r="F54" s="266">
        <v>167.24853999999999</v>
      </c>
      <c r="G54" s="266">
        <v>153.11867799999999</v>
      </c>
      <c r="H54" s="266">
        <v>152.63314299999999</v>
      </c>
      <c r="I54" s="266">
        <v>150.36164199999999</v>
      </c>
      <c r="J54" s="266">
        <v>349.021593</v>
      </c>
    </row>
    <row r="55" spans="1:10" s="264" customFormat="1" ht="14.1" customHeight="1" x14ac:dyDescent="0.25">
      <c r="A55" s="94" t="s">
        <v>320</v>
      </c>
      <c r="B55" s="277">
        <v>2430.9881970000001</v>
      </c>
      <c r="C55" s="277">
        <v>2444.8571860000002</v>
      </c>
      <c r="D55" s="277">
        <v>2382.391059</v>
      </c>
      <c r="E55" s="277">
        <v>2325.9261900000001</v>
      </c>
      <c r="F55" s="277">
        <v>2288.4164989999999</v>
      </c>
      <c r="G55" s="277">
        <v>2229.906473</v>
      </c>
      <c r="H55" s="277">
        <v>2667.8430269999999</v>
      </c>
      <c r="I55" s="277">
        <v>2643.0071779999998</v>
      </c>
      <c r="J55" s="277">
        <v>2635.6161900000002</v>
      </c>
    </row>
    <row r="56" spans="1:10" s="270" customFormat="1" ht="14.1" customHeight="1" x14ac:dyDescent="0.25">
      <c r="A56" s="127" t="s">
        <v>585</v>
      </c>
      <c r="B56" s="266">
        <v>624.36321699999996</v>
      </c>
      <c r="C56" s="266">
        <v>649.59378300000003</v>
      </c>
      <c r="D56" s="266">
        <v>646.42454399999997</v>
      </c>
      <c r="E56" s="266">
        <v>641.31978200000003</v>
      </c>
      <c r="F56" s="266">
        <v>662.80737099999999</v>
      </c>
      <c r="G56" s="266">
        <v>589.80050800000004</v>
      </c>
      <c r="H56" s="266">
        <v>605.110187</v>
      </c>
      <c r="I56" s="266">
        <v>605.105816</v>
      </c>
      <c r="J56" s="266">
        <v>555.50510499999996</v>
      </c>
    </row>
    <row r="57" spans="1:10" s="276" customFormat="1" ht="14.1" customHeight="1" x14ac:dyDescent="0.2">
      <c r="A57" s="127" t="s">
        <v>321</v>
      </c>
      <c r="B57" s="266">
        <v>73.689645999999996</v>
      </c>
      <c r="C57" s="266">
        <v>75.337738999999999</v>
      </c>
      <c r="D57" s="266">
        <v>74.699889999999996</v>
      </c>
      <c r="E57" s="266">
        <v>69.790971999999996</v>
      </c>
      <c r="F57" s="266">
        <v>66.423653999999999</v>
      </c>
      <c r="G57" s="266">
        <v>61.362869000000003</v>
      </c>
      <c r="H57" s="266">
        <v>59.766871000000002</v>
      </c>
      <c r="I57" s="266">
        <v>51.582861999999999</v>
      </c>
      <c r="J57" s="266">
        <v>58.346200000000003</v>
      </c>
    </row>
    <row r="58" spans="1:10" s="270" customFormat="1" ht="14.1" customHeight="1" x14ac:dyDescent="0.25">
      <c r="A58" s="127" t="s">
        <v>322</v>
      </c>
      <c r="B58" s="266">
        <v>66.976664999999997</v>
      </c>
      <c r="C58" s="266">
        <v>62.335349999999998</v>
      </c>
      <c r="D58" s="266">
        <v>58.702019</v>
      </c>
      <c r="E58" s="266">
        <v>59.370021000000001</v>
      </c>
      <c r="F58" s="266">
        <v>50.280301000000001</v>
      </c>
      <c r="G58" s="266">
        <v>78.472194000000002</v>
      </c>
      <c r="H58" s="266">
        <v>503.05882300000002</v>
      </c>
      <c r="I58" s="266">
        <v>515.01536499999997</v>
      </c>
      <c r="J58" s="266">
        <v>533.13781800000004</v>
      </c>
    </row>
    <row r="59" spans="1:10" s="270" customFormat="1" ht="14.1" customHeight="1" x14ac:dyDescent="0.25">
      <c r="A59" s="127" t="s">
        <v>323</v>
      </c>
      <c r="B59" s="266">
        <v>1392.8044749999999</v>
      </c>
      <c r="C59" s="266">
        <v>1396.6592720000001</v>
      </c>
      <c r="D59" s="266">
        <v>1339.9801419999999</v>
      </c>
      <c r="E59" s="266">
        <v>1286.973252</v>
      </c>
      <c r="F59" s="266">
        <v>1244.1846840000001</v>
      </c>
      <c r="G59" s="266">
        <v>1260.9154309999999</v>
      </c>
      <c r="H59" s="266">
        <v>1258.0204200000001</v>
      </c>
      <c r="I59" s="266">
        <v>1250.2105079999999</v>
      </c>
      <c r="J59" s="266">
        <v>1274.703548</v>
      </c>
    </row>
    <row r="60" spans="1:10" s="270" customFormat="1" ht="14.1" customHeight="1" x14ac:dyDescent="0.25">
      <c r="A60" s="127" t="s">
        <v>372</v>
      </c>
      <c r="B60" s="266">
        <v>273.15419300000002</v>
      </c>
      <c r="C60" s="266">
        <v>260.93104099999999</v>
      </c>
      <c r="D60" s="266">
        <v>262.58446099999998</v>
      </c>
      <c r="E60" s="266">
        <v>268.47216100000003</v>
      </c>
      <c r="F60" s="266">
        <v>264.72048699999999</v>
      </c>
      <c r="G60" s="266">
        <v>239.355468</v>
      </c>
      <c r="H60" s="266">
        <v>241.88672399999999</v>
      </c>
      <c r="I60" s="266">
        <v>221.092625</v>
      </c>
      <c r="J60" s="266">
        <v>213.923517</v>
      </c>
    </row>
    <row r="61" spans="1:10" s="264" customFormat="1" ht="14.1" customHeight="1" x14ac:dyDescent="0.25">
      <c r="A61" s="94" t="s">
        <v>327</v>
      </c>
      <c r="B61" s="277">
        <v>650.19879200000003</v>
      </c>
      <c r="C61" s="277">
        <v>634.77940100000001</v>
      </c>
      <c r="D61" s="277">
        <v>610.46129099999996</v>
      </c>
      <c r="E61" s="277">
        <v>613.05384300000003</v>
      </c>
      <c r="F61" s="277">
        <v>578.40565500000002</v>
      </c>
      <c r="G61" s="277">
        <v>550.91486299999997</v>
      </c>
      <c r="H61" s="277">
        <v>560.96205399999997</v>
      </c>
      <c r="I61" s="277">
        <v>554.94584599999996</v>
      </c>
      <c r="J61" s="277">
        <v>571.20489399999997</v>
      </c>
    </row>
    <row r="62" spans="1:10" s="264" customFormat="1" ht="14.1" customHeight="1" x14ac:dyDescent="0.25">
      <c r="A62" s="127" t="s">
        <v>328</v>
      </c>
      <c r="B62" s="266">
        <v>268.27257300000002</v>
      </c>
      <c r="C62" s="266">
        <v>257.656813</v>
      </c>
      <c r="D62" s="266">
        <v>238.149891</v>
      </c>
      <c r="E62" s="266">
        <v>239.578024</v>
      </c>
      <c r="F62" s="266">
        <v>235.63860199999999</v>
      </c>
      <c r="G62" s="266">
        <v>219.77151699999999</v>
      </c>
      <c r="H62" s="266">
        <v>226.19825700000001</v>
      </c>
      <c r="I62" s="266">
        <v>233.04808299999999</v>
      </c>
      <c r="J62" s="266">
        <v>239.33677399999999</v>
      </c>
    </row>
    <row r="63" spans="1:10" s="276" customFormat="1" ht="14.1" customHeight="1" x14ac:dyDescent="0.2">
      <c r="A63" s="127" t="s">
        <v>359</v>
      </c>
      <c r="B63" s="266">
        <v>88.381129999999999</v>
      </c>
      <c r="C63" s="266">
        <v>87.370896000000002</v>
      </c>
      <c r="D63" s="266">
        <v>88.776058000000006</v>
      </c>
      <c r="E63" s="266">
        <v>94.046750000000003</v>
      </c>
      <c r="F63" s="266">
        <v>95.246347</v>
      </c>
      <c r="G63" s="266">
        <v>92.851462999999995</v>
      </c>
      <c r="H63" s="266">
        <v>93.100914000000003</v>
      </c>
      <c r="I63" s="266">
        <v>81.665899999999993</v>
      </c>
      <c r="J63" s="266">
        <v>85.932095000000004</v>
      </c>
    </row>
    <row r="64" spans="1:10" s="270" customFormat="1" ht="14.1" customHeight="1" x14ac:dyDescent="0.25">
      <c r="A64" s="127" t="s">
        <v>329</v>
      </c>
      <c r="B64" s="266">
        <v>12.163406</v>
      </c>
      <c r="C64" s="266">
        <v>12.828939</v>
      </c>
      <c r="D64" s="266">
        <v>13.014258999999999</v>
      </c>
      <c r="E64" s="266">
        <v>14.377255</v>
      </c>
      <c r="F64" s="266">
        <v>15.337904999999999</v>
      </c>
      <c r="G64" s="266">
        <v>12.278524000000001</v>
      </c>
      <c r="H64" s="266">
        <v>15.020688</v>
      </c>
      <c r="I64" s="266">
        <v>15.084076</v>
      </c>
      <c r="J64" s="266">
        <v>16.343833</v>
      </c>
    </row>
    <row r="65" spans="1:10" s="270" customFormat="1" ht="14.1" customHeight="1" x14ac:dyDescent="0.25">
      <c r="A65" s="127" t="s">
        <v>330</v>
      </c>
      <c r="B65" s="266">
        <v>50.128233999999999</v>
      </c>
      <c r="C65" s="266">
        <v>49.150179000000001</v>
      </c>
      <c r="D65" s="266">
        <v>47.482844999999998</v>
      </c>
      <c r="E65" s="266">
        <v>50.260635000000001</v>
      </c>
      <c r="F65" s="266">
        <v>48.799498</v>
      </c>
      <c r="G65" s="266">
        <v>57.786498999999999</v>
      </c>
      <c r="H65" s="266">
        <v>65.665333000000004</v>
      </c>
      <c r="I65" s="266">
        <v>85.136945999999995</v>
      </c>
      <c r="J65" s="266">
        <v>76.733782000000005</v>
      </c>
    </row>
    <row r="66" spans="1:10" s="270" customFormat="1" ht="14.1" customHeight="1" x14ac:dyDescent="0.25">
      <c r="A66" s="127" t="s">
        <v>331</v>
      </c>
      <c r="B66" s="266">
        <v>231.25344699999999</v>
      </c>
      <c r="C66" s="266">
        <v>227.772572</v>
      </c>
      <c r="D66" s="266">
        <v>223.03823600000001</v>
      </c>
      <c r="E66" s="266">
        <v>214.791177</v>
      </c>
      <c r="F66" s="266">
        <v>183.38330199999999</v>
      </c>
      <c r="G66" s="266">
        <v>168.22685899999999</v>
      </c>
      <c r="H66" s="266">
        <v>160.97685999999999</v>
      </c>
      <c r="I66" s="266">
        <v>140.010839</v>
      </c>
      <c r="J66" s="266">
        <v>152.858408</v>
      </c>
    </row>
    <row r="67" spans="1:10" s="270" customFormat="1" ht="14.1" customHeight="1" x14ac:dyDescent="0.25">
      <c r="A67" s="287" t="s">
        <v>249</v>
      </c>
      <c r="B67" s="288">
        <v>0</v>
      </c>
      <c r="C67" s="288">
        <v>0</v>
      </c>
      <c r="D67" s="288">
        <v>0</v>
      </c>
      <c r="E67" s="288">
        <v>0</v>
      </c>
      <c r="F67" s="288">
        <v>0</v>
      </c>
      <c r="G67" s="288">
        <v>0</v>
      </c>
      <c r="H67" s="288">
        <v>0</v>
      </c>
      <c r="I67" s="288">
        <v>5.3763459999999998</v>
      </c>
      <c r="J67" s="288">
        <v>2.7578179999999999</v>
      </c>
    </row>
    <row r="68" spans="1:10" s="270" customFormat="1" ht="14.1" customHeight="1" x14ac:dyDescent="0.25">
      <c r="A68" s="96" t="s">
        <v>250</v>
      </c>
      <c r="B68" s="293">
        <v>51688.792732000002</v>
      </c>
      <c r="C68" s="293">
        <v>52767.961319000002</v>
      </c>
      <c r="D68" s="293">
        <v>52713.728318000001</v>
      </c>
      <c r="E68" s="293">
        <v>52174.489892999998</v>
      </c>
      <c r="F68" s="293">
        <v>52528.892734000001</v>
      </c>
      <c r="G68" s="293">
        <v>52194.674048000001</v>
      </c>
      <c r="H68" s="293">
        <v>54824.951822000003</v>
      </c>
      <c r="I68" s="293">
        <v>56077.64112</v>
      </c>
      <c r="J68" s="293">
        <v>59414.516598000002</v>
      </c>
    </row>
    <row r="69" spans="1:10" s="270" customFormat="1" ht="14.1" customHeight="1" thickBot="1" x14ac:dyDescent="0.3">
      <c r="A69" s="655" t="s">
        <v>578</v>
      </c>
      <c r="B69" s="298">
        <v>1746.8389299999999</v>
      </c>
      <c r="C69" s="298">
        <v>1740.134178</v>
      </c>
      <c r="D69" s="298">
        <v>1787.0600589999999</v>
      </c>
      <c r="E69" s="298">
        <v>1628.145912</v>
      </c>
      <c r="F69" s="298">
        <v>1488.9760510000001</v>
      </c>
      <c r="G69" s="298">
        <v>1394.9290559999999</v>
      </c>
      <c r="H69" s="298">
        <v>1314.1296600000001</v>
      </c>
      <c r="I69" s="298">
        <v>1122.8564819999999</v>
      </c>
      <c r="J69" s="298">
        <v>1056.417923</v>
      </c>
    </row>
    <row r="70" spans="1:10" s="270" customFormat="1" ht="14.1" customHeight="1" thickBot="1" x14ac:dyDescent="0.3">
      <c r="A70" s="127"/>
      <c r="B70" s="656"/>
      <c r="C70" s="656"/>
      <c r="D70" s="656"/>
      <c r="E70" s="656"/>
      <c r="F70" s="656"/>
      <c r="G70" s="656"/>
      <c r="H70" s="656"/>
      <c r="I70" s="656"/>
      <c r="J70" s="656"/>
    </row>
    <row r="71" spans="1:10" s="270" customFormat="1" ht="14.1" customHeight="1" x14ac:dyDescent="0.25">
      <c r="A71" s="657" t="s">
        <v>579</v>
      </c>
      <c r="B71" s="687"/>
      <c r="C71" s="687"/>
      <c r="D71" s="687"/>
      <c r="E71" s="687"/>
      <c r="F71" s="687"/>
      <c r="G71" s="687"/>
      <c r="H71" s="687"/>
      <c r="I71" s="687"/>
      <c r="J71" s="687"/>
    </row>
    <row r="72" spans="1:10" s="270" customFormat="1" ht="17.100000000000001" customHeight="1" x14ac:dyDescent="0.25">
      <c r="A72" s="250" t="s">
        <v>602</v>
      </c>
      <c r="B72" s="667">
        <v>21.794288999999999</v>
      </c>
      <c r="C72" s="667">
        <v>21.893637999999999</v>
      </c>
      <c r="D72" s="667">
        <v>21.915693999999998</v>
      </c>
      <c r="E72" s="667">
        <v>21.606687000000001</v>
      </c>
      <c r="F72" s="667">
        <v>21.453120999999999</v>
      </c>
      <c r="G72" s="667">
        <v>21.416699000000001</v>
      </c>
      <c r="H72" s="667">
        <v>21.319175000000001</v>
      </c>
      <c r="I72" s="667">
        <v>21.271979000000002</v>
      </c>
      <c r="J72" s="667">
        <v>21.257277999999999</v>
      </c>
    </row>
    <row r="73" spans="1:10" s="270" customFormat="1" ht="14.1" customHeight="1" x14ac:dyDescent="0.25">
      <c r="A73" s="688" t="s">
        <v>612</v>
      </c>
      <c r="B73" s="689">
        <v>33649</v>
      </c>
      <c r="C73" s="689">
        <v>33635</v>
      </c>
      <c r="D73" s="689">
        <v>33582</v>
      </c>
      <c r="E73" s="689">
        <v>32752</v>
      </c>
      <c r="F73" s="689">
        <v>32254</v>
      </c>
      <c r="G73" s="689">
        <v>32172</v>
      </c>
      <c r="H73" s="689">
        <v>31770</v>
      </c>
      <c r="I73" s="689">
        <v>31743</v>
      </c>
      <c r="J73" s="689">
        <v>31717</v>
      </c>
    </row>
    <row r="74" spans="1:10" s="270" customFormat="1" ht="14.1" customHeight="1" thickBot="1" x14ac:dyDescent="0.3">
      <c r="A74" s="658" t="s">
        <v>580</v>
      </c>
      <c r="B74" s="659">
        <v>13836.198254000001</v>
      </c>
      <c r="C74" s="659">
        <v>14019.251243000001</v>
      </c>
      <c r="D74" s="659">
        <v>14203.237976</v>
      </c>
      <c r="E74" s="659">
        <v>13895.286198</v>
      </c>
      <c r="F74" s="659">
        <v>13924.175636</v>
      </c>
      <c r="G74" s="659">
        <v>13987.040158</v>
      </c>
      <c r="H74" s="659">
        <v>14011.257545</v>
      </c>
      <c r="I74" s="659">
        <v>14321.114297</v>
      </c>
      <c r="J74" s="659">
        <v>15234.121206</v>
      </c>
    </row>
    <row r="75" spans="1:10" x14ac:dyDescent="0.25">
      <c r="A75" s="307" t="s">
        <v>253</v>
      </c>
      <c r="B75" s="251"/>
      <c r="I75" s="179"/>
      <c r="J75" s="179"/>
    </row>
    <row r="76" spans="1:10" ht="12.95" customHeight="1" x14ac:dyDescent="0.25">
      <c r="A76" s="660" t="s">
        <v>581</v>
      </c>
      <c r="B76" s="660"/>
      <c r="I76" s="179"/>
      <c r="J76" s="179"/>
    </row>
    <row r="77" spans="1:10" x14ac:dyDescent="0.25">
      <c r="A77" s="660" t="s">
        <v>582</v>
      </c>
      <c r="I77" s="179"/>
      <c r="J77" s="179"/>
    </row>
    <row r="78" spans="1:10" x14ac:dyDescent="0.25">
      <c r="I78" s="179"/>
      <c r="J78" s="179"/>
    </row>
    <row r="79" spans="1:10" x14ac:dyDescent="0.25">
      <c r="I79" s="179"/>
      <c r="J79" s="179"/>
    </row>
    <row r="80" spans="1:10" ht="15.75" thickBot="1" x14ac:dyDescent="0.3">
      <c r="A80" s="247"/>
      <c r="B80" s="248"/>
      <c r="H80" t="s">
        <v>575</v>
      </c>
      <c r="I80" s="179"/>
      <c r="J80" s="179"/>
    </row>
    <row r="81" spans="1:10" x14ac:dyDescent="0.25">
      <c r="A81" s="652" t="s">
        <v>576</v>
      </c>
      <c r="B81" s="254">
        <v>2013</v>
      </c>
      <c r="C81" s="254">
        <v>2014</v>
      </c>
      <c r="D81" s="254">
        <v>2015</v>
      </c>
      <c r="E81" s="254">
        <v>2016</v>
      </c>
      <c r="F81" s="254">
        <v>2017</v>
      </c>
      <c r="G81" s="254">
        <v>2018</v>
      </c>
      <c r="H81" s="254">
        <v>2019</v>
      </c>
      <c r="I81" s="254">
        <v>2021</v>
      </c>
      <c r="J81" s="254">
        <v>2022</v>
      </c>
    </row>
    <row r="82" spans="1:10" x14ac:dyDescent="0.25">
      <c r="A82" s="685" t="s">
        <v>602</v>
      </c>
      <c r="B82" s="653">
        <v>44.501362</v>
      </c>
      <c r="C82" s="653">
        <v>44.736384999999999</v>
      </c>
      <c r="D82" s="653">
        <v>45.039287999999999</v>
      </c>
      <c r="E82" s="653">
        <v>45.657643999999998</v>
      </c>
      <c r="F82" s="653">
        <v>46.121966999999998</v>
      </c>
      <c r="G82" s="653">
        <v>46.455281999999997</v>
      </c>
      <c r="H82" s="653">
        <v>46.695557999999998</v>
      </c>
      <c r="I82" s="653">
        <v>46.964246000000003</v>
      </c>
      <c r="J82" s="653">
        <v>47.234814999999998</v>
      </c>
    </row>
    <row r="83" spans="1:10" x14ac:dyDescent="0.25">
      <c r="A83" s="685" t="s">
        <v>611</v>
      </c>
      <c r="B83" s="686">
        <v>3031</v>
      </c>
      <c r="C83" s="686">
        <v>3046</v>
      </c>
      <c r="D83" s="686">
        <v>3077</v>
      </c>
      <c r="E83" s="686">
        <v>3125</v>
      </c>
      <c r="F83" s="686">
        <v>3160</v>
      </c>
      <c r="G83" s="686">
        <v>3184</v>
      </c>
      <c r="H83" s="686">
        <v>3197</v>
      </c>
      <c r="I83" s="686">
        <v>3222</v>
      </c>
      <c r="J83" s="686">
        <v>3238</v>
      </c>
    </row>
    <row r="84" spans="1:10" ht="25.5" x14ac:dyDescent="0.25">
      <c r="A84" s="661" t="s">
        <v>2029</v>
      </c>
      <c r="B84" s="654"/>
      <c r="C84" s="654"/>
      <c r="D84" s="654"/>
      <c r="E84" s="654"/>
      <c r="F84" s="654"/>
      <c r="G84" s="654"/>
      <c r="H84" s="654"/>
      <c r="I84" s="654"/>
      <c r="J84" s="654"/>
    </row>
    <row r="85" spans="1:10" x14ac:dyDescent="0.25">
      <c r="A85" s="95" t="s">
        <v>275</v>
      </c>
      <c r="B85" s="260">
        <v>3336.3146839999999</v>
      </c>
      <c r="C85" s="260">
        <v>3219.8348639999999</v>
      </c>
      <c r="D85" s="260">
        <v>2805.7468800000001</v>
      </c>
      <c r="E85" s="260">
        <v>2704.0102849999998</v>
      </c>
      <c r="F85" s="260">
        <v>2940.9665500000001</v>
      </c>
      <c r="G85" s="260">
        <v>3060.2012970000001</v>
      </c>
      <c r="H85" s="260">
        <v>3491.2235470000001</v>
      </c>
      <c r="I85" s="260">
        <v>3388.6594639999998</v>
      </c>
      <c r="J85" s="260">
        <v>3527.3184099999999</v>
      </c>
    </row>
    <row r="86" spans="1:10" x14ac:dyDescent="0.25">
      <c r="A86" s="127" t="s">
        <v>276</v>
      </c>
      <c r="B86" s="266">
        <v>868.04487900000004</v>
      </c>
      <c r="C86" s="266">
        <v>768.74610600000005</v>
      </c>
      <c r="D86" s="266">
        <v>717.76423</v>
      </c>
      <c r="E86" s="266">
        <v>581.28009099999997</v>
      </c>
      <c r="F86" s="266">
        <v>702.34113300000001</v>
      </c>
      <c r="G86" s="266">
        <v>611.99234799999999</v>
      </c>
      <c r="H86" s="266">
        <v>685.76883299999997</v>
      </c>
      <c r="I86" s="266">
        <v>691.97580500000004</v>
      </c>
      <c r="J86" s="266">
        <v>681.79658600000005</v>
      </c>
    </row>
    <row r="87" spans="1:10" x14ac:dyDescent="0.25">
      <c r="A87" s="127" t="s">
        <v>277</v>
      </c>
      <c r="B87" s="266">
        <v>2463.7207069999999</v>
      </c>
      <c r="C87" s="266">
        <v>2444.934205</v>
      </c>
      <c r="D87" s="266">
        <v>2083.7493800000002</v>
      </c>
      <c r="E87" s="266">
        <v>2118.285457</v>
      </c>
      <c r="F87" s="266">
        <v>2234.2514970000002</v>
      </c>
      <c r="G87" s="266">
        <v>2397.779333</v>
      </c>
      <c r="H87" s="266">
        <v>2709.2327789999999</v>
      </c>
      <c r="I87" s="266">
        <v>2639.2771419999999</v>
      </c>
      <c r="J87" s="266">
        <v>2794.4073530000001</v>
      </c>
    </row>
    <row r="88" spans="1:10" x14ac:dyDescent="0.25">
      <c r="A88" s="127" t="s">
        <v>343</v>
      </c>
      <c r="B88" s="266">
        <v>4.4219559999999998</v>
      </c>
      <c r="C88" s="266">
        <v>5.8229100000000003</v>
      </c>
      <c r="D88" s="266">
        <v>4.1408069999999997</v>
      </c>
      <c r="E88" s="266">
        <v>4.2770359999999998</v>
      </c>
      <c r="F88" s="266">
        <v>4.3152559999999998</v>
      </c>
      <c r="G88" s="266">
        <v>49.736445000000003</v>
      </c>
      <c r="H88" s="266">
        <v>94.635661999999996</v>
      </c>
      <c r="I88" s="266">
        <v>54.992272</v>
      </c>
      <c r="J88" s="266">
        <v>48.909632000000002</v>
      </c>
    </row>
    <row r="89" spans="1:10" x14ac:dyDescent="0.25">
      <c r="A89" s="106" t="s">
        <v>278</v>
      </c>
      <c r="B89" s="271">
        <v>0.127141</v>
      </c>
      <c r="C89" s="271">
        <v>0.33164100000000002</v>
      </c>
      <c r="D89" s="271">
        <v>9.2461000000000002E-2</v>
      </c>
      <c r="E89" s="271">
        <v>0.16769999999999999</v>
      </c>
      <c r="F89" s="271">
        <v>5.8661999999999999E-2</v>
      </c>
      <c r="G89" s="271">
        <v>0.69316900000000004</v>
      </c>
      <c r="H89" s="271">
        <v>1.5862719999999999</v>
      </c>
      <c r="I89" s="271">
        <v>2.4142440000000001</v>
      </c>
      <c r="J89" s="271">
        <v>2.2048380000000001</v>
      </c>
    </row>
    <row r="90" spans="1:10" x14ac:dyDescent="0.25">
      <c r="A90" s="95" t="s">
        <v>279</v>
      </c>
      <c r="B90" s="260">
        <v>152.64622</v>
      </c>
      <c r="C90" s="260">
        <v>153.639498</v>
      </c>
      <c r="D90" s="260">
        <v>146.21036799999999</v>
      </c>
      <c r="E90" s="260">
        <v>202.183615</v>
      </c>
      <c r="F90" s="260">
        <v>229.99319399999999</v>
      </c>
      <c r="G90" s="260">
        <v>244.03236200000001</v>
      </c>
      <c r="H90" s="260">
        <v>277.04617400000001</v>
      </c>
      <c r="I90" s="260">
        <v>303.07189099999999</v>
      </c>
      <c r="J90" s="260">
        <v>335.60108200000002</v>
      </c>
    </row>
    <row r="91" spans="1:10" x14ac:dyDescent="0.25">
      <c r="A91" s="127" t="s">
        <v>344</v>
      </c>
      <c r="B91" s="266">
        <v>28.332395999999999</v>
      </c>
      <c r="C91" s="266">
        <v>28.137848000000002</v>
      </c>
      <c r="D91" s="266">
        <v>22.218544999999999</v>
      </c>
      <c r="E91" s="266">
        <v>38.123528</v>
      </c>
      <c r="F91" s="266">
        <v>39.965978</v>
      </c>
      <c r="G91" s="266">
        <v>47.169468000000002</v>
      </c>
      <c r="H91" s="266">
        <v>67.462753000000006</v>
      </c>
      <c r="I91" s="266">
        <v>42.505499999999998</v>
      </c>
      <c r="J91" s="266">
        <v>45.051533999999997</v>
      </c>
    </row>
    <row r="92" spans="1:10" x14ac:dyDescent="0.25">
      <c r="A92" s="127" t="s">
        <v>345</v>
      </c>
      <c r="B92" s="266">
        <v>63.923388000000003</v>
      </c>
      <c r="C92" s="266">
        <v>62.446905000000001</v>
      </c>
      <c r="D92" s="266">
        <v>69.650104999999996</v>
      </c>
      <c r="E92" s="266">
        <v>103.767686</v>
      </c>
      <c r="F92" s="266">
        <v>117.760755</v>
      </c>
      <c r="G92" s="266">
        <v>111.304872</v>
      </c>
      <c r="H92" s="266">
        <v>122.59579100000001</v>
      </c>
      <c r="I92" s="266">
        <v>149.53442000000001</v>
      </c>
      <c r="J92" s="266">
        <v>176.83767</v>
      </c>
    </row>
    <row r="93" spans="1:10" x14ac:dyDescent="0.25">
      <c r="A93" s="127" t="s">
        <v>280</v>
      </c>
      <c r="B93" s="266">
        <v>32.636698000000003</v>
      </c>
      <c r="C93" s="266">
        <v>35.436284000000001</v>
      </c>
      <c r="D93" s="266">
        <v>29.332626000000001</v>
      </c>
      <c r="E93" s="266">
        <v>28.805878</v>
      </c>
      <c r="F93" s="266">
        <v>35.820912999999997</v>
      </c>
      <c r="G93" s="266">
        <v>40.433953000000002</v>
      </c>
      <c r="H93" s="266">
        <v>39.499257</v>
      </c>
      <c r="I93" s="266">
        <v>65.747033999999999</v>
      </c>
      <c r="J93" s="266">
        <v>62.065362</v>
      </c>
    </row>
    <row r="94" spans="1:10" x14ac:dyDescent="0.25">
      <c r="A94" s="127" t="s">
        <v>346</v>
      </c>
      <c r="B94" s="266">
        <v>10.112856000000001</v>
      </c>
      <c r="C94" s="266">
        <v>6.9724399999999997</v>
      </c>
      <c r="D94" s="266">
        <v>7.0985240000000003</v>
      </c>
      <c r="E94" s="266">
        <v>6.0746890000000002</v>
      </c>
      <c r="F94" s="266">
        <v>8.9740380000000002</v>
      </c>
      <c r="G94" s="266">
        <v>8.7677069999999997</v>
      </c>
      <c r="H94" s="266">
        <v>9.507536</v>
      </c>
      <c r="I94" s="266">
        <v>9.7416660000000004</v>
      </c>
      <c r="J94" s="266">
        <v>13.201582999999999</v>
      </c>
    </row>
    <row r="95" spans="1:10" x14ac:dyDescent="0.25">
      <c r="A95" s="127" t="s">
        <v>347</v>
      </c>
      <c r="B95" s="266">
        <v>17.640881</v>
      </c>
      <c r="C95" s="266">
        <v>20.646018000000002</v>
      </c>
      <c r="D95" s="266">
        <v>17.910565999999999</v>
      </c>
      <c r="E95" s="266">
        <v>25.411833000000001</v>
      </c>
      <c r="F95" s="266">
        <v>27.471508</v>
      </c>
      <c r="G95" s="266">
        <v>36.356358999999998</v>
      </c>
      <c r="H95" s="266">
        <v>37.980834000000002</v>
      </c>
      <c r="I95" s="266">
        <v>35.543269000000002</v>
      </c>
      <c r="J95" s="266">
        <v>38.444932000000001</v>
      </c>
    </row>
    <row r="96" spans="1:10" x14ac:dyDescent="0.25">
      <c r="A96" s="94" t="s">
        <v>282</v>
      </c>
      <c r="B96" s="277">
        <v>2133.2997949999999</v>
      </c>
      <c r="C96" s="277">
        <v>1856.183303</v>
      </c>
      <c r="D96" s="277">
        <v>1655.731554</v>
      </c>
      <c r="E96" s="277">
        <v>1649.47315</v>
      </c>
      <c r="F96" s="277">
        <v>2016.5116869999999</v>
      </c>
      <c r="G96" s="277">
        <v>2290.7849350000001</v>
      </c>
      <c r="H96" s="277">
        <v>2567.060489</v>
      </c>
      <c r="I96" s="277">
        <v>2312.262518</v>
      </c>
      <c r="J96" s="277">
        <v>2650.9154610000001</v>
      </c>
    </row>
    <row r="97" spans="1:10" x14ac:dyDescent="0.25">
      <c r="A97" s="127" t="s">
        <v>348</v>
      </c>
      <c r="B97" s="266">
        <v>271.44621699999999</v>
      </c>
      <c r="C97" s="266">
        <v>256.18037199999998</v>
      </c>
      <c r="D97" s="266">
        <v>236.669273</v>
      </c>
      <c r="E97" s="266">
        <v>222.38724199999999</v>
      </c>
      <c r="F97" s="266">
        <v>274.24943100000002</v>
      </c>
      <c r="G97" s="266">
        <v>304.89276100000001</v>
      </c>
      <c r="H97" s="266">
        <v>287.03164900000002</v>
      </c>
      <c r="I97" s="266">
        <v>252.98164700000001</v>
      </c>
      <c r="J97" s="266">
        <v>254.23644300000001</v>
      </c>
    </row>
    <row r="98" spans="1:10" x14ac:dyDescent="0.25">
      <c r="A98" s="127" t="s">
        <v>284</v>
      </c>
      <c r="B98" s="266">
        <v>1554.833709</v>
      </c>
      <c r="C98" s="266">
        <v>1364.7399780000001</v>
      </c>
      <c r="D98" s="266">
        <v>1245.8556140000001</v>
      </c>
      <c r="E98" s="266">
        <v>1230.9610600000001</v>
      </c>
      <c r="F98" s="266">
        <v>1528.91192</v>
      </c>
      <c r="G98" s="266">
        <v>1745.330385</v>
      </c>
      <c r="H98" s="266">
        <v>1972.686766</v>
      </c>
      <c r="I98" s="266">
        <v>1773.4811199999999</v>
      </c>
      <c r="J98" s="266">
        <v>2138.938866</v>
      </c>
    </row>
    <row r="99" spans="1:10" x14ac:dyDescent="0.25">
      <c r="A99" s="127" t="s">
        <v>285</v>
      </c>
      <c r="B99" s="266">
        <v>40.786987000000003</v>
      </c>
      <c r="C99" s="266">
        <v>22.298407999999998</v>
      </c>
      <c r="D99" s="266">
        <v>5.8902380000000001</v>
      </c>
      <c r="E99" s="266">
        <v>4.6334220000000004</v>
      </c>
      <c r="F99" s="266">
        <v>4.95397</v>
      </c>
      <c r="G99" s="266">
        <v>9.3326589999999996</v>
      </c>
      <c r="H99" s="266">
        <v>49.474967999999997</v>
      </c>
      <c r="I99" s="266">
        <v>31.293354000000001</v>
      </c>
      <c r="J99" s="266">
        <v>17.153383000000002</v>
      </c>
    </row>
    <row r="100" spans="1:10" x14ac:dyDescent="0.25">
      <c r="A100" s="127" t="s">
        <v>286</v>
      </c>
      <c r="B100" s="266">
        <v>58.258127000000002</v>
      </c>
      <c r="C100" s="266">
        <v>48.230601999999998</v>
      </c>
      <c r="D100" s="266">
        <v>38.059531999999997</v>
      </c>
      <c r="E100" s="266">
        <v>50.730490000000003</v>
      </c>
      <c r="F100" s="266">
        <v>62.406525999999999</v>
      </c>
      <c r="G100" s="266">
        <v>51.279496000000002</v>
      </c>
      <c r="H100" s="266">
        <v>35.099089999999997</v>
      </c>
      <c r="I100" s="266">
        <v>54.264808000000002</v>
      </c>
      <c r="J100" s="266">
        <v>43.847473000000001</v>
      </c>
    </row>
    <row r="101" spans="1:10" x14ac:dyDescent="0.25">
      <c r="A101" s="127" t="s">
        <v>349</v>
      </c>
      <c r="B101" s="266">
        <v>198.26654099999999</v>
      </c>
      <c r="C101" s="266">
        <v>156.47804300000001</v>
      </c>
      <c r="D101" s="266">
        <v>121.00022800000001</v>
      </c>
      <c r="E101" s="266">
        <v>132.96196900000001</v>
      </c>
      <c r="F101" s="266">
        <v>138.17782199999999</v>
      </c>
      <c r="G101" s="266">
        <v>173.702394</v>
      </c>
      <c r="H101" s="266">
        <v>212.91089099999999</v>
      </c>
      <c r="I101" s="266">
        <v>187.70684900000001</v>
      </c>
      <c r="J101" s="266">
        <v>182.99440200000001</v>
      </c>
    </row>
    <row r="102" spans="1:10" x14ac:dyDescent="0.25">
      <c r="A102" s="127" t="s">
        <v>287</v>
      </c>
      <c r="B102" s="266">
        <v>9.7082119999999996</v>
      </c>
      <c r="C102" s="266">
        <v>8.2558980000000002</v>
      </c>
      <c r="D102" s="266">
        <v>8.2566679999999995</v>
      </c>
      <c r="E102" s="266">
        <v>7.7989660000000001</v>
      </c>
      <c r="F102" s="266">
        <v>7.8120159999999998</v>
      </c>
      <c r="G102" s="266">
        <v>6.2472380000000003</v>
      </c>
      <c r="H102" s="266">
        <v>9.8571240000000007</v>
      </c>
      <c r="I102" s="266">
        <v>12.534737</v>
      </c>
      <c r="J102" s="266">
        <v>13.744891000000001</v>
      </c>
    </row>
    <row r="103" spans="1:10" x14ac:dyDescent="0.25">
      <c r="A103" s="94" t="s">
        <v>288</v>
      </c>
      <c r="B103" s="277">
        <v>3796.7924699999999</v>
      </c>
      <c r="C103" s="277">
        <v>3108.8828370000001</v>
      </c>
      <c r="D103" s="277">
        <v>2427.3306419999999</v>
      </c>
      <c r="E103" s="277">
        <v>2310.648486</v>
      </c>
      <c r="F103" s="277">
        <v>2620.264361</v>
      </c>
      <c r="G103" s="277">
        <v>2876.4584530000002</v>
      </c>
      <c r="H103" s="277">
        <v>3513.352218</v>
      </c>
      <c r="I103" s="277">
        <v>2960.094779</v>
      </c>
      <c r="J103" s="277">
        <v>3413.1491559999999</v>
      </c>
    </row>
    <row r="104" spans="1:10" x14ac:dyDescent="0.25">
      <c r="A104" s="127" t="s">
        <v>289</v>
      </c>
      <c r="B104" s="266">
        <v>173.35147599999999</v>
      </c>
      <c r="C104" s="266">
        <v>107.05192599999999</v>
      </c>
      <c r="D104" s="266">
        <v>119.96217</v>
      </c>
      <c r="E104" s="266">
        <v>110.249409</v>
      </c>
      <c r="F104" s="266">
        <v>111.845192</v>
      </c>
      <c r="G104" s="266">
        <v>114.31525999999999</v>
      </c>
      <c r="H104" s="266">
        <v>126.85608000000001</v>
      </c>
      <c r="I104" s="266">
        <v>132.91174100000001</v>
      </c>
      <c r="J104" s="266">
        <v>154.306119</v>
      </c>
    </row>
    <row r="105" spans="1:10" x14ac:dyDescent="0.25">
      <c r="A105" s="127" t="s">
        <v>290</v>
      </c>
      <c r="B105" s="266">
        <v>1635.4773640000001</v>
      </c>
      <c r="C105" s="266">
        <v>1425.7610500000001</v>
      </c>
      <c r="D105" s="266">
        <v>1013.495909</v>
      </c>
      <c r="E105" s="266">
        <v>952.18752800000004</v>
      </c>
      <c r="F105" s="266">
        <v>1022.399405</v>
      </c>
      <c r="G105" s="266">
        <v>1112.1576789999999</v>
      </c>
      <c r="H105" s="266">
        <v>1382.1505</v>
      </c>
      <c r="I105" s="266">
        <v>1128.440055</v>
      </c>
      <c r="J105" s="266">
        <v>1198.7955930000001</v>
      </c>
    </row>
    <row r="106" spans="1:10" x14ac:dyDescent="0.25">
      <c r="A106" s="281" t="s">
        <v>350</v>
      </c>
      <c r="B106" s="282">
        <v>922.77132700000004</v>
      </c>
      <c r="C106" s="282">
        <v>806.06363699999997</v>
      </c>
      <c r="D106" s="282">
        <v>481.68477799999999</v>
      </c>
      <c r="E106" s="282">
        <v>500.442071</v>
      </c>
      <c r="F106" s="282">
        <v>514.16731000000004</v>
      </c>
      <c r="G106" s="282">
        <v>520.32656299999996</v>
      </c>
      <c r="H106" s="282">
        <v>690.77046299999995</v>
      </c>
      <c r="I106" s="282">
        <v>554.82540900000004</v>
      </c>
      <c r="J106" s="282">
        <v>579.19363299999998</v>
      </c>
    </row>
    <row r="107" spans="1:10" x14ac:dyDescent="0.25">
      <c r="A107" s="286" t="s">
        <v>351</v>
      </c>
      <c r="B107" s="282">
        <v>712.70603700000004</v>
      </c>
      <c r="C107" s="282">
        <v>619.69741299999998</v>
      </c>
      <c r="D107" s="282">
        <v>531.81113100000005</v>
      </c>
      <c r="E107" s="282">
        <v>451.74545599999999</v>
      </c>
      <c r="F107" s="282">
        <v>508.23209400000002</v>
      </c>
      <c r="G107" s="282">
        <v>591.83111499999995</v>
      </c>
      <c r="H107" s="282">
        <v>691.38003700000002</v>
      </c>
      <c r="I107" s="282">
        <v>573.614645</v>
      </c>
      <c r="J107" s="282">
        <v>619.60195899999997</v>
      </c>
    </row>
    <row r="108" spans="1:10" x14ac:dyDescent="0.25">
      <c r="A108" s="127" t="s">
        <v>291</v>
      </c>
      <c r="B108" s="266">
        <v>1687.3394490000001</v>
      </c>
      <c r="C108" s="266">
        <v>1302.939946</v>
      </c>
      <c r="D108" s="266">
        <v>1114.455064</v>
      </c>
      <c r="E108" s="266">
        <v>1076.2687940000001</v>
      </c>
      <c r="F108" s="266">
        <v>1288.490695</v>
      </c>
      <c r="G108" s="266">
        <v>1433.71209</v>
      </c>
      <c r="H108" s="266">
        <v>1774.092721</v>
      </c>
      <c r="I108" s="266">
        <v>1494.9112909999999</v>
      </c>
      <c r="J108" s="266">
        <v>1857.314003</v>
      </c>
    </row>
    <row r="109" spans="1:10" x14ac:dyDescent="0.25">
      <c r="A109" s="127" t="s">
        <v>292</v>
      </c>
      <c r="B109" s="266">
        <v>300.62418000000002</v>
      </c>
      <c r="C109" s="266">
        <v>273.12991399999999</v>
      </c>
      <c r="D109" s="266">
        <v>179.41749799999999</v>
      </c>
      <c r="E109" s="266">
        <v>171.94275400000001</v>
      </c>
      <c r="F109" s="266">
        <v>197.529068</v>
      </c>
      <c r="G109" s="266">
        <v>216.27342200000001</v>
      </c>
      <c r="H109" s="266">
        <v>230.252915</v>
      </c>
      <c r="I109" s="266">
        <v>203.831692</v>
      </c>
      <c r="J109" s="266">
        <v>202.733439</v>
      </c>
    </row>
    <row r="110" spans="1:10" x14ac:dyDescent="0.25">
      <c r="A110" s="94" t="s">
        <v>293</v>
      </c>
      <c r="B110" s="277">
        <v>612.26971500000002</v>
      </c>
      <c r="C110" s="277">
        <v>526.02967699999999</v>
      </c>
      <c r="D110" s="277">
        <v>424.14453099999997</v>
      </c>
      <c r="E110" s="277">
        <v>402.53420699999998</v>
      </c>
      <c r="F110" s="277">
        <v>397.95103799999998</v>
      </c>
      <c r="G110" s="277">
        <v>477.72523799999999</v>
      </c>
      <c r="H110" s="277">
        <v>562.24031400000001</v>
      </c>
      <c r="I110" s="277">
        <v>483.28727900000001</v>
      </c>
      <c r="J110" s="277">
        <v>512.13548100000003</v>
      </c>
    </row>
    <row r="111" spans="1:10" x14ac:dyDescent="0.25">
      <c r="A111" s="127" t="s">
        <v>352</v>
      </c>
      <c r="B111" s="266">
        <v>7.3669779999999996</v>
      </c>
      <c r="C111" s="266">
        <v>6.8260259999999997</v>
      </c>
      <c r="D111" s="266">
        <v>5.4650699999999999</v>
      </c>
      <c r="E111" s="266">
        <v>5.4459920000000004</v>
      </c>
      <c r="F111" s="266">
        <v>6.7848420000000003</v>
      </c>
      <c r="G111" s="266">
        <v>4.7605040000000001</v>
      </c>
      <c r="H111" s="266">
        <v>6.2920530000000001</v>
      </c>
      <c r="I111" s="266">
        <v>5.3008009999999999</v>
      </c>
      <c r="J111" s="266">
        <v>5.5227380000000004</v>
      </c>
    </row>
    <row r="112" spans="1:10" x14ac:dyDescent="0.25">
      <c r="A112" s="127" t="s">
        <v>353</v>
      </c>
      <c r="B112" s="266">
        <v>36.636834</v>
      </c>
      <c r="C112" s="266">
        <v>47.66798</v>
      </c>
      <c r="D112" s="266">
        <v>40.008761</v>
      </c>
      <c r="E112" s="266">
        <v>52.628486000000002</v>
      </c>
      <c r="F112" s="266">
        <v>45.988346999999997</v>
      </c>
      <c r="G112" s="266">
        <v>60.621927999999997</v>
      </c>
      <c r="H112" s="266">
        <v>64.576943999999997</v>
      </c>
      <c r="I112" s="266">
        <v>72.534076999999996</v>
      </c>
      <c r="J112" s="266">
        <v>74.872371999999999</v>
      </c>
    </row>
    <row r="113" spans="1:10" x14ac:dyDescent="0.25">
      <c r="A113" s="127" t="s">
        <v>295</v>
      </c>
      <c r="B113" s="266">
        <v>568.26590199999998</v>
      </c>
      <c r="C113" s="266">
        <v>471.53566999999998</v>
      </c>
      <c r="D113" s="266">
        <v>378.67069900000001</v>
      </c>
      <c r="E113" s="266">
        <v>344.45972899999998</v>
      </c>
      <c r="F113" s="266">
        <v>345.17784799999998</v>
      </c>
      <c r="G113" s="266">
        <v>412.342805</v>
      </c>
      <c r="H113" s="266">
        <v>491.37131699999998</v>
      </c>
      <c r="I113" s="266">
        <v>405.45240100000001</v>
      </c>
      <c r="J113" s="266">
        <v>431.74036999999998</v>
      </c>
    </row>
    <row r="114" spans="1:10" x14ac:dyDescent="0.25">
      <c r="A114" s="281" t="s">
        <v>296</v>
      </c>
      <c r="B114" s="282">
        <v>53.982492000000001</v>
      </c>
      <c r="C114" s="282">
        <v>52.044626999999998</v>
      </c>
      <c r="D114" s="282">
        <v>46.507461999999997</v>
      </c>
      <c r="E114" s="282">
        <v>44.645952000000001</v>
      </c>
      <c r="F114" s="282">
        <v>34.942065999999997</v>
      </c>
      <c r="G114" s="282">
        <v>36.982230000000001</v>
      </c>
      <c r="H114" s="282">
        <v>46.671300000000002</v>
      </c>
      <c r="I114" s="282">
        <v>49.810656999999999</v>
      </c>
      <c r="J114" s="282">
        <v>47.430065999999997</v>
      </c>
    </row>
    <row r="115" spans="1:10" x14ac:dyDescent="0.25">
      <c r="A115" s="286" t="s">
        <v>297</v>
      </c>
      <c r="B115" s="282">
        <v>412.84097100000002</v>
      </c>
      <c r="C115" s="282">
        <v>337.69267000000002</v>
      </c>
      <c r="D115" s="282">
        <v>262.452021</v>
      </c>
      <c r="E115" s="282">
        <v>230.92181199999999</v>
      </c>
      <c r="F115" s="282">
        <v>232.91282899999999</v>
      </c>
      <c r="G115" s="282">
        <v>283.74102900000003</v>
      </c>
      <c r="H115" s="282">
        <v>325.15126500000002</v>
      </c>
      <c r="I115" s="282">
        <v>258.28625499999998</v>
      </c>
      <c r="J115" s="282">
        <v>276.12555400000002</v>
      </c>
    </row>
    <row r="116" spans="1:10" x14ac:dyDescent="0.25">
      <c r="A116" s="286" t="s">
        <v>298</v>
      </c>
      <c r="B116" s="282">
        <v>44.040095999999998</v>
      </c>
      <c r="C116" s="282">
        <v>26.681393</v>
      </c>
      <c r="D116" s="282">
        <v>23.780885000000001</v>
      </c>
      <c r="E116" s="282">
        <v>29.541786999999999</v>
      </c>
      <c r="F116" s="282">
        <v>36.446835</v>
      </c>
      <c r="G116" s="282">
        <v>46.582087000000001</v>
      </c>
      <c r="H116" s="282">
        <v>54.186455000000002</v>
      </c>
      <c r="I116" s="282">
        <v>32.946724000000003</v>
      </c>
      <c r="J116" s="282">
        <v>37.894485000000003</v>
      </c>
    </row>
    <row r="117" spans="1:10" x14ac:dyDescent="0.25">
      <c r="A117" s="286" t="s">
        <v>299</v>
      </c>
      <c r="B117" s="282">
        <v>12.206144999999999</v>
      </c>
      <c r="C117" s="282">
        <v>10.882889</v>
      </c>
      <c r="D117" s="282">
        <v>12.737503</v>
      </c>
      <c r="E117" s="282">
        <v>13.820990999999999</v>
      </c>
      <c r="F117" s="282">
        <v>13.778485999999999</v>
      </c>
      <c r="G117" s="282">
        <v>20.591899000000002</v>
      </c>
      <c r="H117" s="282">
        <v>29.957394000000001</v>
      </c>
      <c r="I117" s="282">
        <v>27.256288999999999</v>
      </c>
      <c r="J117" s="282">
        <v>29.874706</v>
      </c>
    </row>
    <row r="118" spans="1:10" x14ac:dyDescent="0.25">
      <c r="A118" s="286" t="s">
        <v>300</v>
      </c>
      <c r="B118" s="282">
        <v>45.196196999999998</v>
      </c>
      <c r="C118" s="282">
        <v>44.234088999999997</v>
      </c>
      <c r="D118" s="282">
        <v>33.192827000000001</v>
      </c>
      <c r="E118" s="282">
        <v>25.529185999999999</v>
      </c>
      <c r="F118" s="282">
        <v>27.097631</v>
      </c>
      <c r="G118" s="282">
        <v>24.445557999999998</v>
      </c>
      <c r="H118" s="282">
        <v>35.404901000000002</v>
      </c>
      <c r="I118" s="282">
        <v>37.152473999999998</v>
      </c>
      <c r="J118" s="282">
        <v>40.415556000000002</v>
      </c>
    </row>
    <row r="119" spans="1:10" x14ac:dyDescent="0.25">
      <c r="A119" s="94" t="s">
        <v>311</v>
      </c>
      <c r="B119" s="277">
        <v>1509.7450839999999</v>
      </c>
      <c r="C119" s="277">
        <v>1296.6191140000001</v>
      </c>
      <c r="D119" s="277">
        <v>1093.8174449999999</v>
      </c>
      <c r="E119" s="277">
        <v>1110.251683</v>
      </c>
      <c r="F119" s="277">
        <v>1144.5544990000001</v>
      </c>
      <c r="G119" s="277">
        <v>1605.0139320000001</v>
      </c>
      <c r="H119" s="277">
        <v>1888.672157</v>
      </c>
      <c r="I119" s="277">
        <v>1832.423646</v>
      </c>
      <c r="J119" s="277">
        <v>2418.8240999999998</v>
      </c>
    </row>
    <row r="120" spans="1:10" x14ac:dyDescent="0.25">
      <c r="A120" s="127" t="s">
        <v>312</v>
      </c>
      <c r="B120" s="266">
        <v>0</v>
      </c>
      <c r="C120" s="266">
        <v>0</v>
      </c>
      <c r="D120" s="266">
        <v>0</v>
      </c>
      <c r="E120" s="266">
        <v>0</v>
      </c>
      <c r="F120" s="266">
        <v>0</v>
      </c>
      <c r="G120" s="266">
        <v>0.28688399999999997</v>
      </c>
      <c r="H120" s="266">
        <v>0.30454300000000001</v>
      </c>
      <c r="I120" s="266">
        <v>4.0334700000000003</v>
      </c>
      <c r="J120" s="266">
        <v>12.671385000000001</v>
      </c>
    </row>
    <row r="121" spans="1:10" x14ac:dyDescent="0.25">
      <c r="A121" s="127" t="s">
        <v>313</v>
      </c>
      <c r="B121" s="266">
        <v>938.31458199999997</v>
      </c>
      <c r="C121" s="266">
        <v>828.64953200000002</v>
      </c>
      <c r="D121" s="266">
        <v>703.49075800000003</v>
      </c>
      <c r="E121" s="266">
        <v>691.06568300000004</v>
      </c>
      <c r="F121" s="266">
        <v>774.99341000000004</v>
      </c>
      <c r="G121" s="266">
        <v>1189.066026</v>
      </c>
      <c r="H121" s="266">
        <v>1359.5942110000001</v>
      </c>
      <c r="I121" s="266">
        <v>1352.963364</v>
      </c>
      <c r="J121" s="266">
        <v>1805.50927</v>
      </c>
    </row>
    <row r="122" spans="1:10" x14ac:dyDescent="0.25">
      <c r="A122" s="281" t="s">
        <v>354</v>
      </c>
      <c r="B122" s="282">
        <v>481.88672400000002</v>
      </c>
      <c r="C122" s="282">
        <v>397.50508600000001</v>
      </c>
      <c r="D122" s="282">
        <v>309.07425799999999</v>
      </c>
      <c r="E122" s="282">
        <v>295.52486199999998</v>
      </c>
      <c r="F122" s="282">
        <v>324.13802900000002</v>
      </c>
      <c r="G122" s="282">
        <v>345.55756000000002</v>
      </c>
      <c r="H122" s="282">
        <v>460.069614</v>
      </c>
      <c r="I122" s="282">
        <v>409.858249</v>
      </c>
      <c r="J122" s="282">
        <v>480.72186199999999</v>
      </c>
    </row>
    <row r="123" spans="1:10" x14ac:dyDescent="0.25">
      <c r="A123" s="286" t="s">
        <v>355</v>
      </c>
      <c r="B123" s="282">
        <v>306.26682499999998</v>
      </c>
      <c r="C123" s="282">
        <v>289.88635599999998</v>
      </c>
      <c r="D123" s="282">
        <v>256.20305400000001</v>
      </c>
      <c r="E123" s="282">
        <v>267.43989199999999</v>
      </c>
      <c r="F123" s="282">
        <v>300.50052599999998</v>
      </c>
      <c r="G123" s="282">
        <v>348.93067100000002</v>
      </c>
      <c r="H123" s="282">
        <v>368.28907099999998</v>
      </c>
      <c r="I123" s="282">
        <v>340.56305400000002</v>
      </c>
      <c r="J123" s="282">
        <v>366.52090700000002</v>
      </c>
    </row>
    <row r="124" spans="1:10" x14ac:dyDescent="0.25">
      <c r="A124" s="286" t="s">
        <v>356</v>
      </c>
      <c r="B124" s="282">
        <v>150.161033</v>
      </c>
      <c r="C124" s="282">
        <v>141.25808900000001</v>
      </c>
      <c r="D124" s="282">
        <v>138.21344500000001</v>
      </c>
      <c r="E124" s="282">
        <v>128.10092700000001</v>
      </c>
      <c r="F124" s="282">
        <v>150.35485499999999</v>
      </c>
      <c r="G124" s="282">
        <v>494.57779399999998</v>
      </c>
      <c r="H124" s="282">
        <v>531.23552500000005</v>
      </c>
      <c r="I124" s="282">
        <v>602.54205999999999</v>
      </c>
      <c r="J124" s="282">
        <v>958.26649899999995</v>
      </c>
    </row>
    <row r="125" spans="1:10" x14ac:dyDescent="0.25">
      <c r="A125" s="127" t="s">
        <v>314</v>
      </c>
      <c r="B125" s="266">
        <v>571.43050200000005</v>
      </c>
      <c r="C125" s="266">
        <v>467.96958100000001</v>
      </c>
      <c r="D125" s="266">
        <v>390.326686</v>
      </c>
      <c r="E125" s="266">
        <v>419.18599999999998</v>
      </c>
      <c r="F125" s="266">
        <v>369.56108799999998</v>
      </c>
      <c r="G125" s="266">
        <v>415.66102000000001</v>
      </c>
      <c r="H125" s="266">
        <v>528.77340300000003</v>
      </c>
      <c r="I125" s="266">
        <v>475.42681099999999</v>
      </c>
      <c r="J125" s="266">
        <v>600.64344400000004</v>
      </c>
    </row>
    <row r="126" spans="1:10" x14ac:dyDescent="0.25">
      <c r="A126" s="94" t="s">
        <v>315</v>
      </c>
      <c r="B126" s="277">
        <v>659.95928300000003</v>
      </c>
      <c r="C126" s="277">
        <v>495.94208600000002</v>
      </c>
      <c r="D126" s="277">
        <v>412.86070100000001</v>
      </c>
      <c r="E126" s="277">
        <v>470.51024699999999</v>
      </c>
      <c r="F126" s="277">
        <v>436.65901100000002</v>
      </c>
      <c r="G126" s="277">
        <v>541.98070499999994</v>
      </c>
      <c r="H126" s="277">
        <v>535.53990799999997</v>
      </c>
      <c r="I126" s="277">
        <v>486.23851300000001</v>
      </c>
      <c r="J126" s="277">
        <v>449.73411800000002</v>
      </c>
    </row>
    <row r="127" spans="1:10" x14ac:dyDescent="0.25">
      <c r="A127" s="127" t="s">
        <v>316</v>
      </c>
      <c r="B127" s="266">
        <v>300.31599799999998</v>
      </c>
      <c r="C127" s="266">
        <v>202.25724299999999</v>
      </c>
      <c r="D127" s="266">
        <v>150.820198</v>
      </c>
      <c r="E127" s="266">
        <v>167.96165199999999</v>
      </c>
      <c r="F127" s="266">
        <v>176.536216</v>
      </c>
      <c r="G127" s="266">
        <v>225.39732799999999</v>
      </c>
      <c r="H127" s="266">
        <v>250.98853800000001</v>
      </c>
      <c r="I127" s="266">
        <v>205.95772600000001</v>
      </c>
      <c r="J127" s="266">
        <v>196.013418</v>
      </c>
    </row>
    <row r="128" spans="1:10" x14ac:dyDescent="0.25">
      <c r="A128" s="127" t="s">
        <v>357</v>
      </c>
      <c r="B128" s="266">
        <v>33.844783</v>
      </c>
      <c r="C128" s="266">
        <v>28.328218</v>
      </c>
      <c r="D128" s="266">
        <v>26.916091999999999</v>
      </c>
      <c r="E128" s="266">
        <v>30.925771000000001</v>
      </c>
      <c r="F128" s="266">
        <v>17.716273999999999</v>
      </c>
      <c r="G128" s="266">
        <v>41.566464000000003</v>
      </c>
      <c r="H128" s="266">
        <v>25.800982999999999</v>
      </c>
      <c r="I128" s="266">
        <v>34.576569999999997</v>
      </c>
      <c r="J128" s="266">
        <v>19.280014000000001</v>
      </c>
    </row>
    <row r="129" spans="1:10" x14ac:dyDescent="0.25">
      <c r="A129" s="127" t="s">
        <v>358</v>
      </c>
      <c r="B129" s="266">
        <v>50.978982999999999</v>
      </c>
      <c r="C129" s="266">
        <v>43.036867999999998</v>
      </c>
      <c r="D129" s="266">
        <v>37.722413000000003</v>
      </c>
      <c r="E129" s="266">
        <v>47.481496999999997</v>
      </c>
      <c r="F129" s="266">
        <v>55.691271999999998</v>
      </c>
      <c r="G129" s="266">
        <v>41.944325999999997</v>
      </c>
      <c r="H129" s="266">
        <v>42.737661000000003</v>
      </c>
      <c r="I129" s="266">
        <v>52.494937999999998</v>
      </c>
      <c r="J129" s="266">
        <v>44.979055000000002</v>
      </c>
    </row>
    <row r="130" spans="1:10" x14ac:dyDescent="0.25">
      <c r="A130" s="127" t="s">
        <v>318</v>
      </c>
      <c r="B130" s="266">
        <v>131.982923</v>
      </c>
      <c r="C130" s="266">
        <v>101.762007</v>
      </c>
      <c r="D130" s="266">
        <v>86.297319000000002</v>
      </c>
      <c r="E130" s="266">
        <v>122.505222</v>
      </c>
      <c r="F130" s="266">
        <v>93.589725999999999</v>
      </c>
      <c r="G130" s="266">
        <v>114.641867</v>
      </c>
      <c r="H130" s="266">
        <v>97.920483000000004</v>
      </c>
      <c r="I130" s="266">
        <v>63.685673000000001</v>
      </c>
      <c r="J130" s="266">
        <v>58.701084999999999</v>
      </c>
    </row>
    <row r="131" spans="1:10" x14ac:dyDescent="0.25">
      <c r="A131" s="127" t="s">
        <v>319</v>
      </c>
      <c r="B131" s="266">
        <v>142.83659399999999</v>
      </c>
      <c r="C131" s="266">
        <v>120.557749</v>
      </c>
      <c r="D131" s="266">
        <v>111.10467800000001</v>
      </c>
      <c r="E131" s="266">
        <v>101.63610300000001</v>
      </c>
      <c r="F131" s="266">
        <v>93.125521000000006</v>
      </c>
      <c r="G131" s="266">
        <v>118.430717</v>
      </c>
      <c r="H131" s="266">
        <v>118.092241</v>
      </c>
      <c r="I131" s="266">
        <v>129.523605</v>
      </c>
      <c r="J131" s="266">
        <v>130.76054500000001</v>
      </c>
    </row>
    <row r="132" spans="1:10" x14ac:dyDescent="0.25">
      <c r="A132" s="94" t="s">
        <v>320</v>
      </c>
      <c r="B132" s="277">
        <v>5464.7491490000002</v>
      </c>
      <c r="C132" s="277">
        <v>4450.5134939999998</v>
      </c>
      <c r="D132" s="277">
        <v>4083.0452770000002</v>
      </c>
      <c r="E132" s="277">
        <v>4164.6362669999999</v>
      </c>
      <c r="F132" s="277">
        <v>4403.0891860000002</v>
      </c>
      <c r="G132" s="277">
        <v>3896.7856750000001</v>
      </c>
      <c r="H132" s="277">
        <v>4662.6213530000005</v>
      </c>
      <c r="I132" s="277">
        <v>3716.9277860000002</v>
      </c>
      <c r="J132" s="277">
        <v>3911.519452</v>
      </c>
    </row>
    <row r="133" spans="1:10" x14ac:dyDescent="0.25">
      <c r="A133" s="127" t="s">
        <v>585</v>
      </c>
      <c r="B133" s="266">
        <v>354.95783699999998</v>
      </c>
      <c r="C133" s="266">
        <v>308.95961899999998</v>
      </c>
      <c r="D133" s="266">
        <v>296.62814700000001</v>
      </c>
      <c r="E133" s="266">
        <v>289.38006200000001</v>
      </c>
      <c r="F133" s="266">
        <v>303.48364099999998</v>
      </c>
      <c r="G133" s="266">
        <v>323.37105200000002</v>
      </c>
      <c r="H133" s="266">
        <v>398.812929</v>
      </c>
      <c r="I133" s="266">
        <v>339.36746199999999</v>
      </c>
      <c r="J133" s="266">
        <v>340.38890900000001</v>
      </c>
    </row>
    <row r="134" spans="1:10" x14ac:dyDescent="0.25">
      <c r="A134" s="127" t="s">
        <v>321</v>
      </c>
      <c r="B134" s="266">
        <v>0.51415</v>
      </c>
      <c r="C134" s="266">
        <v>0.78668199999999999</v>
      </c>
      <c r="D134" s="266">
        <v>0.68215800000000004</v>
      </c>
      <c r="E134" s="266">
        <v>0.15230299999999999</v>
      </c>
      <c r="F134" s="266">
        <v>0.56170699999999996</v>
      </c>
      <c r="G134" s="266">
        <v>0.86753999999999998</v>
      </c>
      <c r="H134" s="266">
        <v>9.6981999999999999E-2</v>
      </c>
      <c r="I134" s="266">
        <v>0.39188899999999999</v>
      </c>
      <c r="J134" s="266">
        <v>0.50282300000000002</v>
      </c>
    </row>
    <row r="135" spans="1:10" x14ac:dyDescent="0.25">
      <c r="A135" s="127" t="s">
        <v>322</v>
      </c>
      <c r="B135" s="266">
        <v>26.702517</v>
      </c>
      <c r="C135" s="266">
        <v>21.481031000000002</v>
      </c>
      <c r="D135" s="266">
        <v>10.81616</v>
      </c>
      <c r="E135" s="266">
        <v>8.5281959999999994</v>
      </c>
      <c r="F135" s="266">
        <v>7.5901820000000004</v>
      </c>
      <c r="G135" s="266">
        <v>44.804763000000001</v>
      </c>
      <c r="H135" s="266">
        <v>91.753428</v>
      </c>
      <c r="I135" s="266">
        <v>104.00568</v>
      </c>
      <c r="J135" s="266">
        <v>160.370204</v>
      </c>
    </row>
    <row r="136" spans="1:10" x14ac:dyDescent="0.25">
      <c r="A136" s="127" t="s">
        <v>323</v>
      </c>
      <c r="B136" s="266">
        <v>2845.7249149999998</v>
      </c>
      <c r="C136" s="266">
        <v>2239.5674840000001</v>
      </c>
      <c r="D136" s="266">
        <v>1901.0527649999999</v>
      </c>
      <c r="E136" s="266">
        <v>1953.0514000000001</v>
      </c>
      <c r="F136" s="266">
        <v>2088.6802939999998</v>
      </c>
      <c r="G136" s="266">
        <v>2139.59265</v>
      </c>
      <c r="H136" s="266">
        <v>2636.6648449999998</v>
      </c>
      <c r="I136" s="266">
        <v>2068.917704</v>
      </c>
      <c r="J136" s="266">
        <v>2275.5336950000001</v>
      </c>
    </row>
    <row r="137" spans="1:10" x14ac:dyDescent="0.25">
      <c r="A137" s="127" t="s">
        <v>372</v>
      </c>
      <c r="B137" s="266">
        <v>2236.8497280000001</v>
      </c>
      <c r="C137" s="266">
        <v>1879.718676</v>
      </c>
      <c r="D137" s="266">
        <v>1873.8660460000001</v>
      </c>
      <c r="E137" s="266">
        <v>1913.524304</v>
      </c>
      <c r="F137" s="266">
        <v>2002.7733599999999</v>
      </c>
      <c r="G137" s="266">
        <v>1388.1496669999999</v>
      </c>
      <c r="H137" s="266">
        <v>1535.293167</v>
      </c>
      <c r="I137" s="266">
        <v>1204.2450490000001</v>
      </c>
      <c r="J137" s="266">
        <v>1134.7238179999999</v>
      </c>
    </row>
    <row r="138" spans="1:10" x14ac:dyDescent="0.25">
      <c r="A138" s="94" t="s">
        <v>327</v>
      </c>
      <c r="B138" s="277">
        <v>265.81101699999999</v>
      </c>
      <c r="C138" s="277">
        <v>238.41667200000001</v>
      </c>
      <c r="D138" s="277">
        <v>234.23383000000001</v>
      </c>
      <c r="E138" s="277">
        <v>196.108046</v>
      </c>
      <c r="F138" s="277">
        <v>216.06324000000001</v>
      </c>
      <c r="G138" s="277">
        <v>265.17093999999997</v>
      </c>
      <c r="H138" s="277">
        <v>341.45848100000001</v>
      </c>
      <c r="I138" s="277">
        <v>290.61612400000001</v>
      </c>
      <c r="J138" s="277">
        <v>283.94032700000002</v>
      </c>
    </row>
    <row r="139" spans="1:10" x14ac:dyDescent="0.25">
      <c r="A139" s="127" t="s">
        <v>328</v>
      </c>
      <c r="B139" s="266">
        <v>117.08286200000001</v>
      </c>
      <c r="C139" s="266">
        <v>86.641576000000001</v>
      </c>
      <c r="D139" s="266">
        <v>97.493223</v>
      </c>
      <c r="E139" s="266">
        <v>81.499487000000002</v>
      </c>
      <c r="F139" s="266">
        <v>93.758195999999998</v>
      </c>
      <c r="G139" s="266">
        <v>107.004919</v>
      </c>
      <c r="H139" s="266">
        <v>143.118605</v>
      </c>
      <c r="I139" s="266">
        <v>114.755832</v>
      </c>
      <c r="J139" s="266">
        <v>103.39640300000001</v>
      </c>
    </row>
    <row r="140" spans="1:10" x14ac:dyDescent="0.25">
      <c r="A140" s="127" t="s">
        <v>359</v>
      </c>
      <c r="B140" s="266">
        <v>58.135939999999998</v>
      </c>
      <c r="C140" s="266">
        <v>53.099004000000001</v>
      </c>
      <c r="D140" s="266">
        <v>33.593465000000002</v>
      </c>
      <c r="E140" s="266">
        <v>26.940878999999999</v>
      </c>
      <c r="F140" s="266">
        <v>37.478698000000001</v>
      </c>
      <c r="G140" s="266">
        <v>68.018109999999993</v>
      </c>
      <c r="H140" s="266">
        <v>81.010638999999998</v>
      </c>
      <c r="I140" s="266">
        <v>54.704574999999998</v>
      </c>
      <c r="J140" s="266">
        <v>58.080733000000002</v>
      </c>
    </row>
    <row r="141" spans="1:10" x14ac:dyDescent="0.25">
      <c r="A141" s="127" t="s">
        <v>329</v>
      </c>
      <c r="B141" s="266">
        <v>4.6287649999999996</v>
      </c>
      <c r="C141" s="266">
        <v>4.8236299999999996</v>
      </c>
      <c r="D141" s="266">
        <v>4.6931839999999996</v>
      </c>
      <c r="E141" s="266">
        <v>3.560689</v>
      </c>
      <c r="F141" s="266">
        <v>3.4172220000000002</v>
      </c>
      <c r="G141" s="266">
        <v>3.8114560000000002</v>
      </c>
      <c r="H141" s="266">
        <v>6.6916260000000003</v>
      </c>
      <c r="I141" s="266">
        <v>11.320812</v>
      </c>
      <c r="J141" s="266">
        <v>14.578754999999999</v>
      </c>
    </row>
    <row r="142" spans="1:10" x14ac:dyDescent="0.25">
      <c r="A142" s="127" t="s">
        <v>330</v>
      </c>
      <c r="B142" s="266">
        <v>32.890669000000003</v>
      </c>
      <c r="C142" s="266">
        <v>25.476989</v>
      </c>
      <c r="D142" s="266">
        <v>19.94434</v>
      </c>
      <c r="E142" s="266">
        <v>26.351134999999999</v>
      </c>
      <c r="F142" s="266">
        <v>40.709733</v>
      </c>
      <c r="G142" s="266">
        <v>48.273004999999998</v>
      </c>
      <c r="H142" s="266">
        <v>70.760668999999993</v>
      </c>
      <c r="I142" s="266">
        <v>56.326197999999998</v>
      </c>
      <c r="J142" s="266">
        <v>55.391196999999998</v>
      </c>
    </row>
    <row r="143" spans="1:10" x14ac:dyDescent="0.25">
      <c r="A143" s="127" t="s">
        <v>331</v>
      </c>
      <c r="B143" s="266">
        <v>53.072778999999997</v>
      </c>
      <c r="C143" s="266">
        <v>68.375471000000005</v>
      </c>
      <c r="D143" s="266">
        <v>78.509614999999997</v>
      </c>
      <c r="E143" s="266">
        <v>57.755853999999999</v>
      </c>
      <c r="F143" s="266">
        <v>40.699388999999996</v>
      </c>
      <c r="G143" s="266">
        <v>38.063448000000001</v>
      </c>
      <c r="H143" s="266">
        <v>39.876939999999998</v>
      </c>
      <c r="I143" s="266">
        <v>53.508704999999999</v>
      </c>
      <c r="J143" s="266">
        <v>52.493237000000001</v>
      </c>
    </row>
    <row r="144" spans="1:10" x14ac:dyDescent="0.25">
      <c r="A144" s="287" t="s">
        <v>249</v>
      </c>
      <c r="B144" s="288">
        <v>0</v>
      </c>
      <c r="C144" s="288">
        <v>0</v>
      </c>
      <c r="D144" s="288">
        <v>0</v>
      </c>
      <c r="E144" s="288">
        <v>0</v>
      </c>
      <c r="F144" s="288">
        <v>0</v>
      </c>
      <c r="G144" s="288">
        <v>0</v>
      </c>
      <c r="H144" s="288">
        <v>0</v>
      </c>
      <c r="I144" s="288">
        <v>8.6432210000000005</v>
      </c>
      <c r="J144" s="288">
        <v>13.865961</v>
      </c>
    </row>
    <row r="145" spans="1:12" ht="15.75" thickBot="1" x14ac:dyDescent="0.3">
      <c r="A145" s="662" t="s">
        <v>250</v>
      </c>
      <c r="B145" s="663">
        <v>17931.587423000001</v>
      </c>
      <c r="C145" s="663">
        <v>15346.06155</v>
      </c>
      <c r="D145" s="663">
        <v>13283.121233</v>
      </c>
      <c r="E145" s="663">
        <v>13210.355992000001</v>
      </c>
      <c r="F145" s="663">
        <v>14406.05277</v>
      </c>
      <c r="G145" s="663">
        <v>15258.153539000001</v>
      </c>
      <c r="H145" s="663">
        <v>17839.214645</v>
      </c>
      <c r="I145" s="663">
        <v>15782.225226</v>
      </c>
      <c r="J145" s="663">
        <v>17517.003551999998</v>
      </c>
    </row>
    <row r="146" spans="1:12" ht="15.75" thickBot="1" x14ac:dyDescent="0.3">
      <c r="A146" s="127"/>
      <c r="B146" s="656"/>
      <c r="C146" s="656"/>
      <c r="D146" s="656"/>
      <c r="E146" s="656"/>
      <c r="F146" s="656"/>
      <c r="G146" s="656"/>
      <c r="H146" s="656"/>
      <c r="I146" s="656"/>
      <c r="J146" s="656"/>
    </row>
    <row r="147" spans="1:12" x14ac:dyDescent="0.25">
      <c r="A147" s="657" t="s">
        <v>579</v>
      </c>
      <c r="B147" s="687"/>
      <c r="C147" s="687"/>
      <c r="D147" s="687"/>
      <c r="E147" s="687"/>
      <c r="F147" s="687"/>
      <c r="G147" s="687"/>
      <c r="H147" s="687"/>
      <c r="I147" s="687"/>
      <c r="J147" s="687"/>
    </row>
    <row r="148" spans="1:12" ht="16.5" customHeight="1" x14ac:dyDescent="0.25">
      <c r="A148" s="250" t="s">
        <v>602</v>
      </c>
      <c r="B148" s="667">
        <v>21.794288999999999</v>
      </c>
      <c r="C148" s="667">
        <v>21.893637999999999</v>
      </c>
      <c r="D148" s="667">
        <v>21.915693999999998</v>
      </c>
      <c r="E148" s="667">
        <v>21.606687000000001</v>
      </c>
      <c r="F148" s="667">
        <v>21.453120999999999</v>
      </c>
      <c r="G148" s="667">
        <v>21.416699000000001</v>
      </c>
      <c r="H148" s="667">
        <v>21.319175000000001</v>
      </c>
      <c r="I148" s="667">
        <v>21.271979000000002</v>
      </c>
      <c r="J148" s="667">
        <v>21.257277999999999</v>
      </c>
    </row>
    <row r="149" spans="1:12" x14ac:dyDescent="0.25">
      <c r="A149" s="688" t="s">
        <v>612</v>
      </c>
      <c r="B149" s="689">
        <v>33649</v>
      </c>
      <c r="C149" s="689">
        <v>33635</v>
      </c>
      <c r="D149" s="689">
        <v>33582</v>
      </c>
      <c r="E149" s="689">
        <v>32752</v>
      </c>
      <c r="F149" s="689">
        <v>32254</v>
      </c>
      <c r="G149" s="689">
        <v>32172</v>
      </c>
      <c r="H149" s="689">
        <v>31770</v>
      </c>
      <c r="I149" s="689">
        <v>31743</v>
      </c>
      <c r="J149" s="689">
        <v>31717</v>
      </c>
    </row>
    <row r="150" spans="1:12" ht="15.75" thickBot="1" x14ac:dyDescent="0.3">
      <c r="A150" s="658" t="s">
        <v>583</v>
      </c>
      <c r="B150" s="664">
        <v>7719.937379</v>
      </c>
      <c r="C150" s="664">
        <v>6751.875102</v>
      </c>
      <c r="D150" s="664">
        <v>6035.5928160000003</v>
      </c>
      <c r="E150" s="664">
        <v>6079.874691</v>
      </c>
      <c r="F150" s="664">
        <v>6522.865127</v>
      </c>
      <c r="G150" s="664">
        <v>6905.3792469999999</v>
      </c>
      <c r="H150" s="664">
        <v>7523.0427129999998</v>
      </c>
      <c r="I150" s="664">
        <v>6717.3613340000002</v>
      </c>
      <c r="J150" s="664">
        <v>7393.0118160000002</v>
      </c>
    </row>
    <row r="151" spans="1:12" x14ac:dyDescent="0.25">
      <c r="A151" s="307" t="s">
        <v>253</v>
      </c>
      <c r="B151" s="251"/>
      <c r="I151" s="179"/>
      <c r="J151" s="179"/>
    </row>
    <row r="152" spans="1:12" x14ac:dyDescent="0.25">
      <c r="A152" s="660" t="s">
        <v>581</v>
      </c>
      <c r="B152" s="660"/>
      <c r="I152" s="179"/>
      <c r="J152" s="179"/>
    </row>
    <row r="153" spans="1:12" x14ac:dyDescent="0.25">
      <c r="A153" s="660" t="s">
        <v>582</v>
      </c>
      <c r="I153" s="179"/>
      <c r="J153" s="179"/>
    </row>
    <row r="154" spans="1:12" x14ac:dyDescent="0.25">
      <c r="I154" s="179"/>
      <c r="J154" s="179"/>
    </row>
    <row r="155" spans="1:12" x14ac:dyDescent="0.25">
      <c r="I155" s="179"/>
      <c r="J155" s="179"/>
    </row>
    <row r="156" spans="1:12" x14ac:dyDescent="0.25">
      <c r="I156" s="179"/>
      <c r="J156" s="179"/>
    </row>
    <row r="157" spans="1:12" ht="15.75" thickBot="1" x14ac:dyDescent="0.3">
      <c r="A157" s="247"/>
      <c r="B157" s="248"/>
      <c r="H157" t="s">
        <v>575</v>
      </c>
      <c r="I157" s="179"/>
      <c r="J157" s="179"/>
    </row>
    <row r="158" spans="1:12" x14ac:dyDescent="0.25">
      <c r="A158" s="652" t="s">
        <v>576</v>
      </c>
      <c r="B158" s="254">
        <v>2013</v>
      </c>
      <c r="C158" s="254">
        <v>2014</v>
      </c>
      <c r="D158" s="254">
        <v>2015</v>
      </c>
      <c r="E158" s="254">
        <v>2016</v>
      </c>
      <c r="F158" s="254">
        <v>2017</v>
      </c>
      <c r="G158" s="254">
        <v>2018</v>
      </c>
      <c r="H158" s="254">
        <v>2019</v>
      </c>
      <c r="I158" s="254">
        <v>2021</v>
      </c>
      <c r="J158" s="254">
        <v>2022</v>
      </c>
    </row>
    <row r="159" spans="1:12" x14ac:dyDescent="0.25">
      <c r="A159" s="685" t="s">
        <v>602</v>
      </c>
      <c r="B159" s="653">
        <v>44.501362</v>
      </c>
      <c r="C159" s="653">
        <v>44.736384999999999</v>
      </c>
      <c r="D159" s="653">
        <v>45.039287999999999</v>
      </c>
      <c r="E159" s="653">
        <v>45.657643999999998</v>
      </c>
      <c r="F159" s="653">
        <v>46.121966999999998</v>
      </c>
      <c r="G159" s="653">
        <v>46.455281999999997</v>
      </c>
      <c r="H159" s="653">
        <v>46.695557999999998</v>
      </c>
      <c r="I159" s="653">
        <v>46.964246000000003</v>
      </c>
      <c r="J159" s="653">
        <v>47.234814999999998</v>
      </c>
    </row>
    <row r="160" spans="1:12" x14ac:dyDescent="0.25">
      <c r="A160" s="685" t="s">
        <v>611</v>
      </c>
      <c r="B160" s="686">
        <v>3031</v>
      </c>
      <c r="C160" s="686">
        <v>3046</v>
      </c>
      <c r="D160" s="686">
        <v>3077</v>
      </c>
      <c r="E160" s="686">
        <v>3125</v>
      </c>
      <c r="F160" s="686">
        <v>3160</v>
      </c>
      <c r="G160" s="686">
        <v>3184</v>
      </c>
      <c r="H160" s="686">
        <v>3197</v>
      </c>
      <c r="I160" s="686">
        <v>3222</v>
      </c>
      <c r="J160" s="686">
        <v>3238</v>
      </c>
      <c r="L160">
        <f>+J160/(J160+J227)</f>
        <v>9.2633385781719355E-2</v>
      </c>
    </row>
    <row r="161" spans="1:10" ht="25.5" x14ac:dyDescent="0.25">
      <c r="A161" s="654" t="s">
        <v>584</v>
      </c>
      <c r="B161" s="654"/>
      <c r="C161" s="654"/>
      <c r="D161" s="654"/>
      <c r="E161" s="654"/>
      <c r="F161" s="654"/>
      <c r="G161" s="654"/>
      <c r="H161" s="654"/>
      <c r="I161" s="654"/>
      <c r="J161" s="654"/>
    </row>
    <row r="162" spans="1:10" x14ac:dyDescent="0.25">
      <c r="A162" s="95" t="s">
        <v>275</v>
      </c>
      <c r="B162" s="260">
        <v>20864.695217</v>
      </c>
      <c r="C162" s="260">
        <v>20970.212663999999</v>
      </c>
      <c r="D162" s="260">
        <v>20299.091422999998</v>
      </c>
      <c r="E162" s="260">
        <v>19901.296451000002</v>
      </c>
      <c r="F162" s="260">
        <v>20332.811796000002</v>
      </c>
      <c r="G162" s="260">
        <v>20105.788128</v>
      </c>
      <c r="H162" s="260">
        <v>20802.096587</v>
      </c>
      <c r="I162" s="260">
        <v>21242.869403000001</v>
      </c>
      <c r="J162" s="260">
        <v>22485.045653000001</v>
      </c>
    </row>
    <row r="163" spans="1:10" x14ac:dyDescent="0.25">
      <c r="A163" s="127" t="s">
        <v>276</v>
      </c>
      <c r="B163" s="266">
        <v>2481.4812489999999</v>
      </c>
      <c r="C163" s="266">
        <v>2397.3690649999999</v>
      </c>
      <c r="D163" s="266">
        <v>2143.9528150000001</v>
      </c>
      <c r="E163" s="266">
        <v>1646.8641720000001</v>
      </c>
      <c r="F163" s="266">
        <v>1541.0317829999999</v>
      </c>
      <c r="G163" s="266">
        <v>1471.5716689999999</v>
      </c>
      <c r="H163" s="266">
        <v>1425.5238690000001</v>
      </c>
      <c r="I163" s="266">
        <v>1403.2466570000001</v>
      </c>
      <c r="J163" s="266">
        <v>1449.772154</v>
      </c>
    </row>
    <row r="164" spans="1:10" x14ac:dyDescent="0.25">
      <c r="A164" s="127" t="s">
        <v>277</v>
      </c>
      <c r="B164" s="266">
        <v>17888.559553999999</v>
      </c>
      <c r="C164" s="266">
        <v>18073.086764</v>
      </c>
      <c r="D164" s="266">
        <v>17645.294414</v>
      </c>
      <c r="E164" s="266">
        <v>17723.032605</v>
      </c>
      <c r="F164" s="266">
        <v>18240.561931</v>
      </c>
      <c r="G164" s="266">
        <v>18013.513864</v>
      </c>
      <c r="H164" s="266">
        <v>18697.437405000001</v>
      </c>
      <c r="I164" s="266">
        <v>19185.694745000001</v>
      </c>
      <c r="J164" s="266">
        <v>20371.572843999998</v>
      </c>
    </row>
    <row r="165" spans="1:10" x14ac:dyDescent="0.25">
      <c r="A165" s="127" t="s">
        <v>343</v>
      </c>
      <c r="B165" s="266">
        <v>487.88526000000002</v>
      </c>
      <c r="C165" s="266">
        <v>493.73190699999998</v>
      </c>
      <c r="D165" s="266">
        <v>503.79868599999998</v>
      </c>
      <c r="E165" s="266">
        <v>526.98627499999998</v>
      </c>
      <c r="F165" s="266">
        <v>546.41472799999997</v>
      </c>
      <c r="G165" s="266">
        <v>603.51712799999996</v>
      </c>
      <c r="H165" s="266">
        <v>660.33663100000001</v>
      </c>
      <c r="I165" s="266">
        <v>635.97397799999999</v>
      </c>
      <c r="J165" s="266">
        <v>641.27216299999998</v>
      </c>
    </row>
    <row r="166" spans="1:10" x14ac:dyDescent="0.25">
      <c r="A166" s="106" t="s">
        <v>278</v>
      </c>
      <c r="B166" s="271">
        <v>6.7691520000000001</v>
      </c>
      <c r="C166" s="271">
        <v>6.0249240000000004</v>
      </c>
      <c r="D166" s="271">
        <v>6.0455050000000004</v>
      </c>
      <c r="E166" s="271">
        <v>4.4133959999999997</v>
      </c>
      <c r="F166" s="271">
        <v>4.8033510000000001</v>
      </c>
      <c r="G166" s="271">
        <v>17.185464</v>
      </c>
      <c r="H166" s="271">
        <v>18.798679</v>
      </c>
      <c r="I166" s="271">
        <v>17.954022000000002</v>
      </c>
      <c r="J166" s="271">
        <v>22.428488999999999</v>
      </c>
    </row>
    <row r="167" spans="1:10" x14ac:dyDescent="0.25">
      <c r="A167" s="95" t="s">
        <v>279</v>
      </c>
      <c r="B167" s="260">
        <v>2247.8727819999999</v>
      </c>
      <c r="C167" s="260">
        <v>2330.1490349999999</v>
      </c>
      <c r="D167" s="260">
        <v>2382.7687249999999</v>
      </c>
      <c r="E167" s="260">
        <v>2497.5683770000001</v>
      </c>
      <c r="F167" s="260">
        <v>2592.6710170000001</v>
      </c>
      <c r="G167" s="260">
        <v>2861.0622720000001</v>
      </c>
      <c r="H167" s="260">
        <v>2945.2418170000001</v>
      </c>
      <c r="I167" s="260">
        <v>3117.0206349999999</v>
      </c>
      <c r="J167" s="260">
        <v>3288.447541</v>
      </c>
    </row>
    <row r="168" spans="1:10" x14ac:dyDescent="0.25">
      <c r="A168" s="127" t="s">
        <v>344</v>
      </c>
      <c r="B168" s="266">
        <v>260.69315999999998</v>
      </c>
      <c r="C168" s="266">
        <v>248.771188</v>
      </c>
      <c r="D168" s="266">
        <v>243.66186500000001</v>
      </c>
      <c r="E168" s="266">
        <v>274.29162100000002</v>
      </c>
      <c r="F168" s="266">
        <v>306.47493100000003</v>
      </c>
      <c r="G168" s="266">
        <v>236.67885200000001</v>
      </c>
      <c r="H168" s="266">
        <v>269.567319</v>
      </c>
      <c r="I168" s="266">
        <v>244.21383700000001</v>
      </c>
      <c r="J168" s="266">
        <v>243.95514900000001</v>
      </c>
    </row>
    <row r="169" spans="1:10" x14ac:dyDescent="0.25">
      <c r="A169" s="127" t="s">
        <v>345</v>
      </c>
      <c r="B169" s="266">
        <v>1062.628876</v>
      </c>
      <c r="C169" s="266">
        <v>1121.032665</v>
      </c>
      <c r="D169" s="266">
        <v>1179.351287</v>
      </c>
      <c r="E169" s="266">
        <v>1267.022213</v>
      </c>
      <c r="F169" s="266">
        <v>1349.8681369999999</v>
      </c>
      <c r="G169" s="266">
        <v>1517.1125339999999</v>
      </c>
      <c r="H169" s="266">
        <v>1587.2375079999999</v>
      </c>
      <c r="I169" s="266">
        <v>1710.8469929999999</v>
      </c>
      <c r="J169" s="266">
        <v>1876.73504</v>
      </c>
    </row>
    <row r="170" spans="1:10" x14ac:dyDescent="0.25">
      <c r="A170" s="127" t="s">
        <v>280</v>
      </c>
      <c r="B170" s="266">
        <v>759.04332799999997</v>
      </c>
      <c r="C170" s="266">
        <v>788.78655100000003</v>
      </c>
      <c r="D170" s="266">
        <v>785.79453699999999</v>
      </c>
      <c r="E170" s="266">
        <v>773.99125100000003</v>
      </c>
      <c r="F170" s="266">
        <v>742.07146899999998</v>
      </c>
      <c r="G170" s="266">
        <v>764.52371299999993</v>
      </c>
      <c r="H170" s="266">
        <v>727.48242600000003</v>
      </c>
      <c r="I170" s="266">
        <v>772.16550199999995</v>
      </c>
      <c r="J170" s="266">
        <v>776.48899400000005</v>
      </c>
    </row>
    <row r="171" spans="1:10" x14ac:dyDescent="0.25">
      <c r="A171" s="127" t="s">
        <v>346</v>
      </c>
      <c r="B171" s="266">
        <v>83.727308999999991</v>
      </c>
      <c r="C171" s="266">
        <v>85.936697000000009</v>
      </c>
      <c r="D171" s="266">
        <v>89.955761999999993</v>
      </c>
      <c r="E171" s="266">
        <v>89.442112000000009</v>
      </c>
      <c r="F171" s="266">
        <v>98.216107999999991</v>
      </c>
      <c r="G171" s="266">
        <v>103.41130200000001</v>
      </c>
      <c r="H171" s="266">
        <v>109.614092</v>
      </c>
      <c r="I171" s="266">
        <v>129.06797</v>
      </c>
      <c r="J171" s="266">
        <v>128.04519299999998</v>
      </c>
    </row>
    <row r="172" spans="1:10" x14ac:dyDescent="0.25">
      <c r="A172" s="127" t="s">
        <v>347</v>
      </c>
      <c r="B172" s="266">
        <v>81.780106999999987</v>
      </c>
      <c r="C172" s="266">
        <v>85.621929999999992</v>
      </c>
      <c r="D172" s="266">
        <v>84.005268999999998</v>
      </c>
      <c r="E172" s="266">
        <v>92.821177000000006</v>
      </c>
      <c r="F172" s="266">
        <v>96.040369999999996</v>
      </c>
      <c r="G172" s="266">
        <v>239.33586600000001</v>
      </c>
      <c r="H172" s="266">
        <v>251.34046699999999</v>
      </c>
      <c r="I172" s="266">
        <v>260.72633000000002</v>
      </c>
      <c r="J172" s="266">
        <v>263.223161</v>
      </c>
    </row>
    <row r="173" spans="1:10" x14ac:dyDescent="0.25">
      <c r="A173" s="94" t="s">
        <v>282</v>
      </c>
      <c r="B173" s="277">
        <v>9684.065928</v>
      </c>
      <c r="C173" s="277">
        <v>9795.7535779999998</v>
      </c>
      <c r="D173" s="277">
        <v>9833.8634979999988</v>
      </c>
      <c r="E173" s="277">
        <v>9910.8256760000004</v>
      </c>
      <c r="F173" s="277">
        <v>10517.789257</v>
      </c>
      <c r="G173" s="277">
        <v>10824.699522999999</v>
      </c>
      <c r="H173" s="277">
        <v>11290.608323</v>
      </c>
      <c r="I173" s="277">
        <v>11435.327304999999</v>
      </c>
      <c r="J173" s="277">
        <v>12274.880114000001</v>
      </c>
    </row>
    <row r="174" spans="1:10" x14ac:dyDescent="0.25">
      <c r="A174" s="127" t="s">
        <v>348</v>
      </c>
      <c r="B174" s="266">
        <v>1457.3546019999999</v>
      </c>
      <c r="C174" s="266">
        <v>1480.2379290000001</v>
      </c>
      <c r="D174" s="266">
        <v>1480.679167</v>
      </c>
      <c r="E174" s="266">
        <v>1470.218875</v>
      </c>
      <c r="F174" s="266">
        <v>1590.572028</v>
      </c>
      <c r="G174" s="266">
        <v>1685.0788770000001</v>
      </c>
      <c r="H174" s="266">
        <v>1610.1146200000001</v>
      </c>
      <c r="I174" s="266">
        <v>1653.329426</v>
      </c>
      <c r="J174" s="266">
        <v>1669.3630020000001</v>
      </c>
    </row>
    <row r="175" spans="1:10" x14ac:dyDescent="0.25">
      <c r="A175" s="127" t="s">
        <v>284</v>
      </c>
      <c r="B175" s="266">
        <v>5422.4162560000004</v>
      </c>
      <c r="C175" s="266">
        <v>5441.1196849999997</v>
      </c>
      <c r="D175" s="266">
        <v>5474.9543590000003</v>
      </c>
      <c r="E175" s="266">
        <v>5524.8539039999996</v>
      </c>
      <c r="F175" s="266">
        <v>5917.8833290000002</v>
      </c>
      <c r="G175" s="266">
        <v>6080.967181</v>
      </c>
      <c r="H175" s="266">
        <v>6420.3532909999994</v>
      </c>
      <c r="I175" s="266">
        <v>6484.2957339999994</v>
      </c>
      <c r="J175" s="266">
        <v>7105.5523830000002</v>
      </c>
    </row>
    <row r="176" spans="1:10" x14ac:dyDescent="0.25">
      <c r="A176" s="127" t="s">
        <v>285</v>
      </c>
      <c r="B176" s="266">
        <v>76.683589000000012</v>
      </c>
      <c r="C176" s="266">
        <v>57.444554999999994</v>
      </c>
      <c r="D176" s="266">
        <v>39.896248</v>
      </c>
      <c r="E176" s="266">
        <v>37.411645</v>
      </c>
      <c r="F176" s="266">
        <v>37.226467999999997</v>
      </c>
      <c r="G176" s="266">
        <v>38.410697999999996</v>
      </c>
      <c r="H176" s="266">
        <v>147.93338900000001</v>
      </c>
      <c r="I176" s="266">
        <v>121.58864</v>
      </c>
      <c r="J176" s="266">
        <v>105.69165000000001</v>
      </c>
    </row>
    <row r="177" spans="1:10" x14ac:dyDescent="0.25">
      <c r="A177" s="127" t="s">
        <v>286</v>
      </c>
      <c r="B177" s="266">
        <v>149.486985</v>
      </c>
      <c r="C177" s="266">
        <v>138.986694</v>
      </c>
      <c r="D177" s="266">
        <v>126.86059900000001</v>
      </c>
      <c r="E177" s="266">
        <v>134.55051700000001</v>
      </c>
      <c r="F177" s="266">
        <v>143.958923</v>
      </c>
      <c r="G177" s="266">
        <v>150.713224</v>
      </c>
      <c r="H177" s="266">
        <v>134.75632300000001</v>
      </c>
      <c r="I177" s="266">
        <v>164.30805900000001</v>
      </c>
      <c r="J177" s="266">
        <v>160.18663000000001</v>
      </c>
    </row>
    <row r="178" spans="1:10" x14ac:dyDescent="0.25">
      <c r="A178" s="127" t="s">
        <v>349</v>
      </c>
      <c r="B178" s="266">
        <v>2243.1626080000001</v>
      </c>
      <c r="C178" s="266">
        <v>2304.8417490000002</v>
      </c>
      <c r="D178" s="266">
        <v>2304.1098269999998</v>
      </c>
      <c r="E178" s="266">
        <v>2323.1021900000001</v>
      </c>
      <c r="F178" s="266">
        <v>2387.8724609999999</v>
      </c>
      <c r="G178" s="266">
        <v>2433.3240299999998</v>
      </c>
      <c r="H178" s="266">
        <v>2546.3162969999998</v>
      </c>
      <c r="I178" s="266">
        <v>2612.0937200000003</v>
      </c>
      <c r="J178" s="266">
        <v>2774.688146</v>
      </c>
    </row>
    <row r="179" spans="1:10" x14ac:dyDescent="0.25">
      <c r="A179" s="127" t="s">
        <v>287</v>
      </c>
      <c r="B179" s="266">
        <v>334.961883</v>
      </c>
      <c r="C179" s="266">
        <v>373.12296200000003</v>
      </c>
      <c r="D179" s="266">
        <v>407.36329499999999</v>
      </c>
      <c r="E179" s="266">
        <v>420.68854099999999</v>
      </c>
      <c r="F179" s="266">
        <v>440.27604299999996</v>
      </c>
      <c r="G179" s="266">
        <v>436.20550900000001</v>
      </c>
      <c r="H179" s="266">
        <v>431.13439999999997</v>
      </c>
      <c r="I179" s="266">
        <v>399.71172000000001</v>
      </c>
      <c r="J179" s="266">
        <v>459.39829700000001</v>
      </c>
    </row>
    <row r="180" spans="1:10" x14ac:dyDescent="0.25">
      <c r="A180" s="94" t="s">
        <v>288</v>
      </c>
      <c r="B180" s="277">
        <v>13313.269516</v>
      </c>
      <c r="C180" s="277">
        <v>12714.03096</v>
      </c>
      <c r="D180" s="277">
        <v>12035.953906999999</v>
      </c>
      <c r="E180" s="277">
        <v>11887.177695</v>
      </c>
      <c r="F180" s="277">
        <v>12305.100043</v>
      </c>
      <c r="G180" s="277">
        <v>12593.978662000001</v>
      </c>
      <c r="H180" s="277">
        <v>13435.942309</v>
      </c>
      <c r="I180" s="277">
        <v>12687.482591</v>
      </c>
      <c r="J180" s="277">
        <v>13898.232894999999</v>
      </c>
    </row>
    <row r="181" spans="1:10" x14ac:dyDescent="0.25">
      <c r="A181" s="127" t="s">
        <v>289</v>
      </c>
      <c r="B181" s="266">
        <v>1410.2348019999999</v>
      </c>
      <c r="C181" s="266">
        <v>1312.2693860000002</v>
      </c>
      <c r="D181" s="266">
        <v>1286.073093</v>
      </c>
      <c r="E181" s="266">
        <v>1267.777503</v>
      </c>
      <c r="F181" s="266">
        <v>1281.714414</v>
      </c>
      <c r="G181" s="266">
        <v>1328.204866</v>
      </c>
      <c r="H181" s="266">
        <v>1378.959777</v>
      </c>
      <c r="I181" s="266">
        <v>1340.0705840000001</v>
      </c>
      <c r="J181" s="266">
        <v>1437.7334110000002</v>
      </c>
    </row>
    <row r="182" spans="1:10" x14ac:dyDescent="0.25">
      <c r="A182" s="127" t="s">
        <v>290</v>
      </c>
      <c r="B182" s="266">
        <v>5819.1351869999999</v>
      </c>
      <c r="C182" s="266">
        <v>5648.0215779999999</v>
      </c>
      <c r="D182" s="266">
        <v>5183.6304970000001</v>
      </c>
      <c r="E182" s="266">
        <v>5084.5096760000006</v>
      </c>
      <c r="F182" s="266">
        <v>5214.2668750000003</v>
      </c>
      <c r="G182" s="266">
        <v>5292.3876019999998</v>
      </c>
      <c r="H182" s="266">
        <v>5665.1984269999994</v>
      </c>
      <c r="I182" s="266">
        <v>5251.8861310000002</v>
      </c>
      <c r="J182" s="266">
        <v>5572.5798450000002</v>
      </c>
    </row>
    <row r="183" spans="1:10" x14ac:dyDescent="0.25">
      <c r="A183" s="281" t="s">
        <v>350</v>
      </c>
      <c r="B183" s="282">
        <v>3710.8714019999998</v>
      </c>
      <c r="C183" s="282">
        <v>3607.4831480000003</v>
      </c>
      <c r="D183" s="282">
        <v>3229.6545939999996</v>
      </c>
      <c r="E183" s="282">
        <v>3239.106225</v>
      </c>
      <c r="F183" s="282">
        <v>3290.3716080000004</v>
      </c>
      <c r="G183" s="282">
        <v>3275.1393710000002</v>
      </c>
      <c r="H183" s="282">
        <v>3520.564308</v>
      </c>
      <c r="I183" s="282">
        <v>3204.2811700000002</v>
      </c>
      <c r="J183" s="282">
        <v>3411.6323349999998</v>
      </c>
    </row>
    <row r="184" spans="1:10" x14ac:dyDescent="0.25">
      <c r="A184" s="286" t="s">
        <v>351</v>
      </c>
      <c r="B184" s="282">
        <v>2108.2637850000001</v>
      </c>
      <c r="C184" s="282">
        <v>2040.5384300000001</v>
      </c>
      <c r="D184" s="282">
        <v>1953.9759020000001</v>
      </c>
      <c r="E184" s="282">
        <v>1845.4034499999998</v>
      </c>
      <c r="F184" s="282">
        <v>1923.895266</v>
      </c>
      <c r="G184" s="282">
        <v>2017.2482299999999</v>
      </c>
      <c r="H184" s="282">
        <v>2144.6341179999999</v>
      </c>
      <c r="I184" s="282">
        <v>2047.6049589999998</v>
      </c>
      <c r="J184" s="282">
        <v>2160.9475090000001</v>
      </c>
    </row>
    <row r="185" spans="1:10" x14ac:dyDescent="0.25">
      <c r="A185" s="127" t="s">
        <v>291</v>
      </c>
      <c r="B185" s="266">
        <v>3556.2895470000003</v>
      </c>
      <c r="C185" s="266">
        <v>3161.262577</v>
      </c>
      <c r="D185" s="266">
        <v>3001.312222</v>
      </c>
      <c r="E185" s="266">
        <v>2951.006421</v>
      </c>
      <c r="F185" s="266">
        <v>3148.702702</v>
      </c>
      <c r="G185" s="266">
        <v>3308.7796069999999</v>
      </c>
      <c r="H185" s="266">
        <v>3663.755463</v>
      </c>
      <c r="I185" s="266">
        <v>3359.3405210000001</v>
      </c>
      <c r="J185" s="266">
        <v>3938.7184309999998</v>
      </c>
    </row>
    <row r="186" spans="1:10" x14ac:dyDescent="0.25">
      <c r="A186" s="127" t="s">
        <v>292</v>
      </c>
      <c r="B186" s="266">
        <v>2527.6099780000004</v>
      </c>
      <c r="C186" s="266">
        <v>2592.4774160000002</v>
      </c>
      <c r="D186" s="266">
        <v>2564.9380919999999</v>
      </c>
      <c r="E186" s="266">
        <v>2583.8840920000002</v>
      </c>
      <c r="F186" s="266">
        <v>2660.4160499999998</v>
      </c>
      <c r="G186" s="266">
        <v>2664.6065830000002</v>
      </c>
      <c r="H186" s="266">
        <v>2728.0286390000001</v>
      </c>
      <c r="I186" s="266">
        <v>2736.1853530000003</v>
      </c>
      <c r="J186" s="266">
        <v>2949.201204</v>
      </c>
    </row>
    <row r="187" spans="1:10" x14ac:dyDescent="0.25">
      <c r="A187" s="94" t="s">
        <v>293</v>
      </c>
      <c r="B187" s="277">
        <v>6834.7434700000003</v>
      </c>
      <c r="C187" s="277">
        <v>7063.4469669999999</v>
      </c>
      <c r="D187" s="277">
        <v>6958.691589</v>
      </c>
      <c r="E187" s="277">
        <v>6830.8260359999995</v>
      </c>
      <c r="F187" s="277">
        <v>6845.0201429999997</v>
      </c>
      <c r="G187" s="277">
        <v>6576.5407109999996</v>
      </c>
      <c r="H187" s="277">
        <v>8112.7131079999999</v>
      </c>
      <c r="I187" s="277">
        <v>8267.6994369999993</v>
      </c>
      <c r="J187" s="277">
        <v>8590.4234500000002</v>
      </c>
    </row>
    <row r="188" spans="1:10" x14ac:dyDescent="0.25">
      <c r="A188" s="127" t="s">
        <v>352</v>
      </c>
      <c r="B188" s="266">
        <v>42.850843999999995</v>
      </c>
      <c r="C188" s="266">
        <v>39.489902000000001</v>
      </c>
      <c r="D188" s="266">
        <v>34.576400999999997</v>
      </c>
      <c r="E188" s="266">
        <v>31.874577000000002</v>
      </c>
      <c r="F188" s="266">
        <v>32.238523999999998</v>
      </c>
      <c r="G188" s="266">
        <v>36.250512999999998</v>
      </c>
      <c r="H188" s="266">
        <v>580.45101</v>
      </c>
      <c r="I188" s="266">
        <v>616.39927399999999</v>
      </c>
      <c r="J188" s="266">
        <v>599.19870700000001</v>
      </c>
    </row>
    <row r="189" spans="1:10" x14ac:dyDescent="0.25">
      <c r="A189" s="127" t="s">
        <v>353</v>
      </c>
      <c r="B189" s="266">
        <v>302.25103300000001</v>
      </c>
      <c r="C189" s="266">
        <v>312.44160199999999</v>
      </c>
      <c r="D189" s="266">
        <v>311.87629900000002</v>
      </c>
      <c r="E189" s="266">
        <v>328.25979899999999</v>
      </c>
      <c r="F189" s="266">
        <v>319.763261</v>
      </c>
      <c r="G189" s="266">
        <v>346.78943000000004</v>
      </c>
      <c r="H189" s="266">
        <v>431.57239700000002</v>
      </c>
      <c r="I189" s="266">
        <v>498.22816999999998</v>
      </c>
      <c r="J189" s="266">
        <v>501.81107199999997</v>
      </c>
    </row>
    <row r="190" spans="1:10" x14ac:dyDescent="0.25">
      <c r="A190" s="127" t="s">
        <v>295</v>
      </c>
      <c r="B190" s="266">
        <v>6489.6415910000005</v>
      </c>
      <c r="C190" s="266">
        <v>6711.515461</v>
      </c>
      <c r="D190" s="266">
        <v>6612.2388860000001</v>
      </c>
      <c r="E190" s="266">
        <v>6470.6916600000004</v>
      </c>
      <c r="F190" s="266">
        <v>6493.0183569999999</v>
      </c>
      <c r="G190" s="266">
        <v>6193.5007649999998</v>
      </c>
      <c r="H190" s="266">
        <v>7100.6897010000002</v>
      </c>
      <c r="I190" s="266">
        <v>7153.0719919999992</v>
      </c>
      <c r="J190" s="266">
        <v>7489.4136689999996</v>
      </c>
    </row>
    <row r="191" spans="1:10" x14ac:dyDescent="0.25">
      <c r="A191" s="281" t="s">
        <v>296</v>
      </c>
      <c r="B191" s="282">
        <v>2498.5957710000002</v>
      </c>
      <c r="C191" s="282">
        <v>2673.9277180000004</v>
      </c>
      <c r="D191" s="282">
        <v>2563.0032540000002</v>
      </c>
      <c r="E191" s="282">
        <v>2389.6500369999999</v>
      </c>
      <c r="F191" s="282">
        <v>2297.362329</v>
      </c>
      <c r="G191" s="282">
        <v>1611.6858</v>
      </c>
      <c r="H191" s="282">
        <v>1648.727785</v>
      </c>
      <c r="I191" s="282">
        <v>1711.378592</v>
      </c>
      <c r="J191" s="282">
        <v>1776.3215479999999</v>
      </c>
    </row>
    <row r="192" spans="1:10" x14ac:dyDescent="0.25">
      <c r="A192" s="286" t="s">
        <v>297</v>
      </c>
      <c r="B192" s="282">
        <v>3326.6473350000001</v>
      </c>
      <c r="C192" s="282">
        <v>3383.379109</v>
      </c>
      <c r="D192" s="282">
        <v>3404.2120680000003</v>
      </c>
      <c r="E192" s="282">
        <v>3452.2158869999998</v>
      </c>
      <c r="F192" s="282">
        <v>3559.378244</v>
      </c>
      <c r="G192" s="282">
        <v>3580.7076790000001</v>
      </c>
      <c r="H192" s="282">
        <v>3989.8333600000001</v>
      </c>
      <c r="I192" s="282">
        <v>4000.7819340000001</v>
      </c>
      <c r="J192" s="282">
        <v>4189.8730869999999</v>
      </c>
    </row>
    <row r="193" spans="1:10" x14ac:dyDescent="0.25">
      <c r="A193" s="286" t="s">
        <v>298</v>
      </c>
      <c r="B193" s="282">
        <v>298.73515800000001</v>
      </c>
      <c r="C193" s="282">
        <v>283.11688700000002</v>
      </c>
      <c r="D193" s="282">
        <v>277.71139599999998</v>
      </c>
      <c r="E193" s="282">
        <v>271.49631699999998</v>
      </c>
      <c r="F193" s="282">
        <v>275.61557199999999</v>
      </c>
      <c r="G193" s="282">
        <v>278.18190200000004</v>
      </c>
      <c r="H193" s="282">
        <v>396.65275400000002</v>
      </c>
      <c r="I193" s="282">
        <v>357.97471300000001</v>
      </c>
      <c r="J193" s="282">
        <v>375.81772100000001</v>
      </c>
    </row>
    <row r="194" spans="1:10" x14ac:dyDescent="0.25">
      <c r="A194" s="286" t="s">
        <v>299</v>
      </c>
      <c r="B194" s="282">
        <v>28.692498000000001</v>
      </c>
      <c r="C194" s="282">
        <v>28.254100000000001</v>
      </c>
      <c r="D194" s="282">
        <v>30.181522999999999</v>
      </c>
      <c r="E194" s="282">
        <v>33.350507</v>
      </c>
      <c r="F194" s="282">
        <v>33.973441000000001</v>
      </c>
      <c r="G194" s="282">
        <v>42.352722</v>
      </c>
      <c r="H194" s="282">
        <v>292.44053600000001</v>
      </c>
      <c r="I194" s="282">
        <v>293.02376299999997</v>
      </c>
      <c r="J194" s="282">
        <v>310.82596100000001</v>
      </c>
    </row>
    <row r="195" spans="1:10" x14ac:dyDescent="0.25">
      <c r="A195" s="286" t="s">
        <v>300</v>
      </c>
      <c r="B195" s="282">
        <v>336.97082699999999</v>
      </c>
      <c r="C195" s="282">
        <v>342.83764299999996</v>
      </c>
      <c r="D195" s="282">
        <v>337.13064200000002</v>
      </c>
      <c r="E195" s="282">
        <v>323.97890899999999</v>
      </c>
      <c r="F195" s="282">
        <v>326.68876799999998</v>
      </c>
      <c r="G195" s="282">
        <v>680.57265900000004</v>
      </c>
      <c r="H195" s="282">
        <v>773.03526099999999</v>
      </c>
      <c r="I195" s="282">
        <v>789.91298499999994</v>
      </c>
      <c r="J195" s="282">
        <v>836.57534600000008</v>
      </c>
    </row>
    <row r="196" spans="1:10" x14ac:dyDescent="0.25">
      <c r="A196" s="94" t="s">
        <v>311</v>
      </c>
      <c r="B196" s="277">
        <v>4895.0818810000001</v>
      </c>
      <c r="C196" s="277">
        <v>4723.5688530000007</v>
      </c>
      <c r="D196" s="277">
        <v>4519.3867689999997</v>
      </c>
      <c r="E196" s="277">
        <v>4463.9012999999995</v>
      </c>
      <c r="F196" s="277">
        <v>4495.8009579999998</v>
      </c>
      <c r="G196" s="277">
        <v>5008.5425359999999</v>
      </c>
      <c r="H196" s="277">
        <v>5332.85041</v>
      </c>
      <c r="I196" s="277">
        <v>5421.7789489999996</v>
      </c>
      <c r="J196" s="277">
        <v>6266.0972739999997</v>
      </c>
    </row>
    <row r="197" spans="1:10" x14ac:dyDescent="0.25">
      <c r="A197" s="127" t="s">
        <v>312</v>
      </c>
      <c r="B197" s="266">
        <v>0</v>
      </c>
      <c r="C197" s="266">
        <v>0</v>
      </c>
      <c r="D197" s="266">
        <v>0</v>
      </c>
      <c r="E197" s="266">
        <v>0</v>
      </c>
      <c r="F197" s="266">
        <v>0</v>
      </c>
      <c r="G197" s="266">
        <v>26.794551000000002</v>
      </c>
      <c r="H197" s="266">
        <v>27.016897999999998</v>
      </c>
      <c r="I197" s="266">
        <v>43.970548999999998</v>
      </c>
      <c r="J197" s="266">
        <v>74.240872999999993</v>
      </c>
    </row>
    <row r="198" spans="1:10" x14ac:dyDescent="0.25">
      <c r="A198" s="127" t="s">
        <v>313</v>
      </c>
      <c r="B198" s="266">
        <v>4047.790195</v>
      </c>
      <c r="C198" s="266">
        <v>4037.029603</v>
      </c>
      <c r="D198" s="266">
        <v>3921.80998</v>
      </c>
      <c r="E198" s="266">
        <v>3832.4188910000003</v>
      </c>
      <c r="F198" s="266">
        <v>3915.7859039999998</v>
      </c>
      <c r="G198" s="266">
        <v>4361.3380429999997</v>
      </c>
      <c r="H198" s="266">
        <v>4575.0021070000003</v>
      </c>
      <c r="I198" s="266">
        <v>4703.1438239999998</v>
      </c>
      <c r="J198" s="266">
        <v>5378.5835820000002</v>
      </c>
    </row>
    <row r="199" spans="1:10" x14ac:dyDescent="0.25">
      <c r="A199" s="281" t="s">
        <v>354</v>
      </c>
      <c r="B199" s="282">
        <v>2366.6364079999998</v>
      </c>
      <c r="C199" s="282">
        <v>2335.184761</v>
      </c>
      <c r="D199" s="282">
        <v>2242.1255139999998</v>
      </c>
      <c r="E199" s="282">
        <v>2192.762804</v>
      </c>
      <c r="F199" s="282">
        <v>2206.366567</v>
      </c>
      <c r="G199" s="282">
        <v>2202.5068369999999</v>
      </c>
      <c r="H199" s="282">
        <v>2344.9710960000002</v>
      </c>
      <c r="I199" s="282">
        <v>2346.553527</v>
      </c>
      <c r="J199" s="282">
        <v>2480.1156390000001</v>
      </c>
    </row>
    <row r="200" spans="1:10" x14ac:dyDescent="0.25">
      <c r="A200" s="286" t="s">
        <v>355</v>
      </c>
      <c r="B200" s="282">
        <v>926.17118499999992</v>
      </c>
      <c r="C200" s="282">
        <v>932.35799299999996</v>
      </c>
      <c r="D200" s="282">
        <v>903.08742800000005</v>
      </c>
      <c r="E200" s="282">
        <v>877.65694699999995</v>
      </c>
      <c r="F200" s="282">
        <v>900.40443600000003</v>
      </c>
      <c r="G200" s="282">
        <v>941.17901800000004</v>
      </c>
      <c r="H200" s="282">
        <v>946.4645109999999</v>
      </c>
      <c r="I200" s="282">
        <v>924.34384100000011</v>
      </c>
      <c r="J200" s="282">
        <v>983.60615800000005</v>
      </c>
    </row>
    <row r="201" spans="1:10" x14ac:dyDescent="0.25">
      <c r="A201" s="286" t="s">
        <v>356</v>
      </c>
      <c r="B201" s="282">
        <v>754.98260199999993</v>
      </c>
      <c r="C201" s="282">
        <v>769.48684700000001</v>
      </c>
      <c r="D201" s="282">
        <v>776.597037</v>
      </c>
      <c r="E201" s="282">
        <v>761.99913700000002</v>
      </c>
      <c r="F201" s="282">
        <v>809.0148999999999</v>
      </c>
      <c r="G201" s="282">
        <v>1217.652186</v>
      </c>
      <c r="H201" s="282">
        <v>1283.5664980000001</v>
      </c>
      <c r="I201" s="282">
        <v>1432.246455</v>
      </c>
      <c r="J201" s="282">
        <v>1914.8617819999999</v>
      </c>
    </row>
    <row r="202" spans="1:10" x14ac:dyDescent="0.25">
      <c r="A202" s="127" t="s">
        <v>314</v>
      </c>
      <c r="B202" s="266">
        <v>847.29168500000003</v>
      </c>
      <c r="C202" s="266">
        <v>686.53924900000004</v>
      </c>
      <c r="D202" s="266">
        <v>597.57678699999997</v>
      </c>
      <c r="E202" s="266">
        <v>631.48240899999996</v>
      </c>
      <c r="F202" s="266">
        <v>580.01505299999997</v>
      </c>
      <c r="G202" s="266">
        <v>620.40993900000001</v>
      </c>
      <c r="H202" s="266">
        <v>730.83140400000002</v>
      </c>
      <c r="I202" s="266">
        <v>674.66457400000002</v>
      </c>
      <c r="J202" s="266">
        <v>813.27281700000003</v>
      </c>
    </row>
    <row r="203" spans="1:10" x14ac:dyDescent="0.25">
      <c r="A203" s="94" t="s">
        <v>315</v>
      </c>
      <c r="B203" s="277">
        <v>2968.904196</v>
      </c>
      <c r="C203" s="277">
        <v>2748.29405</v>
      </c>
      <c r="D203" s="277">
        <v>2656.9621740000002</v>
      </c>
      <c r="E203" s="277">
        <v>2593.5259940000001</v>
      </c>
      <c r="F203" s="277">
        <v>2359.777701</v>
      </c>
      <c r="G203" s="277">
        <v>2539.437797</v>
      </c>
      <c r="H203" s="277">
        <v>2511.8289919999997</v>
      </c>
      <c r="I203" s="277">
        <v>2468.1715140000001</v>
      </c>
      <c r="J203" s="277">
        <v>2709.4885729999996</v>
      </c>
    </row>
    <row r="204" spans="1:10" x14ac:dyDescent="0.25">
      <c r="A204" s="127" t="s">
        <v>316</v>
      </c>
      <c r="B204" s="266">
        <v>620.76201100000003</v>
      </c>
      <c r="C204" s="266">
        <v>489.88366499999995</v>
      </c>
      <c r="D204" s="266">
        <v>417.67585700000001</v>
      </c>
      <c r="E204" s="266">
        <v>434.06611699999996</v>
      </c>
      <c r="F204" s="266">
        <v>446.02155900000002</v>
      </c>
      <c r="G204" s="266">
        <v>578.24630500000001</v>
      </c>
      <c r="H204" s="266">
        <v>617.97268400000007</v>
      </c>
      <c r="I204" s="266">
        <v>561.82128599999999</v>
      </c>
      <c r="J204" s="266">
        <v>561.70163100000002</v>
      </c>
    </row>
    <row r="205" spans="1:10" x14ac:dyDescent="0.25">
      <c r="A205" s="127" t="s">
        <v>357</v>
      </c>
      <c r="B205" s="266">
        <v>943.19870700000001</v>
      </c>
      <c r="C205" s="266">
        <v>904.99964399999999</v>
      </c>
      <c r="D205" s="266">
        <v>884.05245500000001</v>
      </c>
      <c r="E205" s="266">
        <v>761.67078600000002</v>
      </c>
      <c r="F205" s="266">
        <v>581.19420700000001</v>
      </c>
      <c r="G205" s="266">
        <v>605.75324999999998</v>
      </c>
      <c r="H205" s="266">
        <v>584.348163</v>
      </c>
      <c r="I205" s="266">
        <v>599.18321099999991</v>
      </c>
      <c r="J205" s="266">
        <v>623.78960100000006</v>
      </c>
    </row>
    <row r="206" spans="1:10" x14ac:dyDescent="0.25">
      <c r="A206" s="127" t="s">
        <v>358</v>
      </c>
      <c r="B206" s="266">
        <v>765.43415099999993</v>
      </c>
      <c r="C206" s="266">
        <v>779.12272000000007</v>
      </c>
      <c r="D206" s="266">
        <v>785.55707399999994</v>
      </c>
      <c r="E206" s="266">
        <v>790.32233299999996</v>
      </c>
      <c r="F206" s="266">
        <v>802.87203199999999</v>
      </c>
      <c r="G206" s="266">
        <v>822.72286300000007</v>
      </c>
      <c r="H206" s="266">
        <v>814.000092</v>
      </c>
      <c r="I206" s="266">
        <v>860.51729900000009</v>
      </c>
      <c r="J206" s="266">
        <v>890.96937000000003</v>
      </c>
    </row>
    <row r="207" spans="1:10" x14ac:dyDescent="0.25">
      <c r="A207" s="127" t="s">
        <v>318</v>
      </c>
      <c r="B207" s="266">
        <v>320.756575</v>
      </c>
      <c r="C207" s="266">
        <v>274.02136999999999</v>
      </c>
      <c r="D207" s="266">
        <v>281.95580100000001</v>
      </c>
      <c r="E207" s="266">
        <v>333.25620500000002</v>
      </c>
      <c r="F207" s="266">
        <v>269.31583799999999</v>
      </c>
      <c r="G207" s="266">
        <v>261.16597899999999</v>
      </c>
      <c r="H207" s="266">
        <v>224.78266500000001</v>
      </c>
      <c r="I207" s="266">
        <v>166.76446799999999</v>
      </c>
      <c r="J207" s="266">
        <v>153.24583100000001</v>
      </c>
    </row>
    <row r="208" spans="1:10" x14ac:dyDescent="0.25">
      <c r="A208" s="127" t="s">
        <v>319</v>
      </c>
      <c r="B208" s="266">
        <v>318.752748</v>
      </c>
      <c r="C208" s="266">
        <v>300.26664900000003</v>
      </c>
      <c r="D208" s="266">
        <v>287.72098400000004</v>
      </c>
      <c r="E208" s="266">
        <v>274.21055100000001</v>
      </c>
      <c r="F208" s="266">
        <v>260.37406099999998</v>
      </c>
      <c r="G208" s="266">
        <v>271.549395</v>
      </c>
      <c r="H208" s="266">
        <v>270.72538399999996</v>
      </c>
      <c r="I208" s="266">
        <v>279.88524699999999</v>
      </c>
      <c r="J208" s="266">
        <v>479.78213800000003</v>
      </c>
    </row>
    <row r="209" spans="1:12" x14ac:dyDescent="0.25">
      <c r="A209" s="94" t="s">
        <v>320</v>
      </c>
      <c r="B209" s="277">
        <v>7895.7373459999999</v>
      </c>
      <c r="C209" s="277">
        <v>6895.37068</v>
      </c>
      <c r="D209" s="277">
        <v>6465.4363360000007</v>
      </c>
      <c r="E209" s="277">
        <v>6490.562457</v>
      </c>
      <c r="F209" s="277">
        <v>6691.5056850000001</v>
      </c>
      <c r="G209" s="277">
        <v>6126.6921480000001</v>
      </c>
      <c r="H209" s="277">
        <v>7330.4643800000003</v>
      </c>
      <c r="I209" s="277">
        <v>6359.934964</v>
      </c>
      <c r="J209" s="277">
        <v>6547.1356420000002</v>
      </c>
    </row>
    <row r="210" spans="1:12" x14ac:dyDescent="0.25">
      <c r="A210" s="127" t="s">
        <v>585</v>
      </c>
      <c r="B210" s="266">
        <v>979.321054</v>
      </c>
      <c r="C210" s="266">
        <v>958.55340200000001</v>
      </c>
      <c r="D210" s="266">
        <v>943.05269099999998</v>
      </c>
      <c r="E210" s="266">
        <v>930.69984399999998</v>
      </c>
      <c r="F210" s="266">
        <v>966.29101199999991</v>
      </c>
      <c r="G210" s="266">
        <v>913.17156</v>
      </c>
      <c r="H210" s="266">
        <v>1003.9231159999999</v>
      </c>
      <c r="I210" s="266">
        <v>944.47327799999994</v>
      </c>
      <c r="J210" s="266">
        <v>895.89401399999997</v>
      </c>
    </row>
    <row r="211" spans="1:12" x14ac:dyDescent="0.25">
      <c r="A211" s="127" t="s">
        <v>321</v>
      </c>
      <c r="B211" s="266">
        <v>74.203795999999997</v>
      </c>
      <c r="C211" s="266">
        <v>76.124420999999998</v>
      </c>
      <c r="D211" s="266">
        <v>75.382047999999998</v>
      </c>
      <c r="E211" s="266">
        <v>69.943275</v>
      </c>
      <c r="F211" s="266">
        <v>66.985360999999997</v>
      </c>
      <c r="G211" s="266">
        <v>62.230409000000002</v>
      </c>
      <c r="H211" s="266">
        <v>59.863852999999999</v>
      </c>
      <c r="I211" s="266">
        <v>51.974750999999998</v>
      </c>
      <c r="J211" s="266">
        <v>58.849023000000003</v>
      </c>
    </row>
    <row r="212" spans="1:12" x14ac:dyDescent="0.25">
      <c r="A212" s="127" t="s">
        <v>322</v>
      </c>
      <c r="B212" s="266">
        <v>93.679181999999997</v>
      </c>
      <c r="C212" s="266">
        <v>83.816381000000007</v>
      </c>
      <c r="D212" s="266">
        <v>69.518179000000003</v>
      </c>
      <c r="E212" s="266">
        <v>67.898217000000002</v>
      </c>
      <c r="F212" s="266">
        <v>57.870483</v>
      </c>
      <c r="G212" s="266">
        <v>123.27695700000001</v>
      </c>
      <c r="H212" s="266">
        <v>594.81225100000006</v>
      </c>
      <c r="I212" s="266">
        <v>619.02104499999996</v>
      </c>
      <c r="J212" s="266">
        <v>693.50802199999998</v>
      </c>
    </row>
    <row r="213" spans="1:12" x14ac:dyDescent="0.25">
      <c r="A213" s="127" t="s">
        <v>323</v>
      </c>
      <c r="B213" s="266">
        <v>4238.5293899999997</v>
      </c>
      <c r="C213" s="266">
        <v>3636.226756</v>
      </c>
      <c r="D213" s="266">
        <v>3241.0329069999998</v>
      </c>
      <c r="E213" s="266">
        <v>3240.0246520000001</v>
      </c>
      <c r="F213" s="266">
        <v>3332.8649779999996</v>
      </c>
      <c r="G213" s="266">
        <v>3400.5080809999999</v>
      </c>
      <c r="H213" s="266">
        <v>3894.6852650000001</v>
      </c>
      <c r="I213" s="266">
        <v>3319.1282119999996</v>
      </c>
      <c r="J213" s="266">
        <v>3550.237243</v>
      </c>
    </row>
    <row r="214" spans="1:12" x14ac:dyDescent="0.25">
      <c r="A214" s="127" t="s">
        <v>372</v>
      </c>
      <c r="B214" s="266">
        <v>2510.003921</v>
      </c>
      <c r="C214" s="266">
        <v>2140.6497169999998</v>
      </c>
      <c r="D214" s="266">
        <v>2136.450507</v>
      </c>
      <c r="E214" s="266">
        <v>2181.9964650000002</v>
      </c>
      <c r="F214" s="266">
        <v>2267.4938469999997</v>
      </c>
      <c r="G214" s="266">
        <v>1627.5051349999999</v>
      </c>
      <c r="H214" s="266">
        <v>1777.179891</v>
      </c>
      <c r="I214" s="266">
        <v>1425.3376740000001</v>
      </c>
      <c r="J214" s="266">
        <v>1348.6473349999999</v>
      </c>
    </row>
    <row r="215" spans="1:12" x14ac:dyDescent="0.25">
      <c r="A215" s="94" t="s">
        <v>327</v>
      </c>
      <c r="B215" s="277">
        <v>916.00980900000002</v>
      </c>
      <c r="C215" s="277">
        <v>873.19607300000007</v>
      </c>
      <c r="D215" s="277">
        <v>844.69512099999997</v>
      </c>
      <c r="E215" s="277">
        <v>809.16188899999997</v>
      </c>
      <c r="F215" s="277">
        <v>794.46889499999997</v>
      </c>
      <c r="G215" s="277">
        <v>816.08580299999994</v>
      </c>
      <c r="H215" s="277">
        <v>902.42053499999997</v>
      </c>
      <c r="I215" s="277">
        <v>845.56196999999997</v>
      </c>
      <c r="J215" s="277">
        <v>855.14522099999999</v>
      </c>
    </row>
    <row r="216" spans="1:12" x14ac:dyDescent="0.25">
      <c r="A216" s="127" t="s">
        <v>328</v>
      </c>
      <c r="B216" s="266">
        <v>385.35543500000006</v>
      </c>
      <c r="C216" s="266">
        <v>344.29838899999999</v>
      </c>
      <c r="D216" s="266">
        <v>335.64311399999997</v>
      </c>
      <c r="E216" s="266">
        <v>321.07751100000002</v>
      </c>
      <c r="F216" s="266">
        <v>329.39679799999999</v>
      </c>
      <c r="G216" s="266">
        <v>326.77643599999999</v>
      </c>
      <c r="H216" s="266">
        <v>369.31686200000001</v>
      </c>
      <c r="I216" s="266">
        <v>347.80391499999996</v>
      </c>
      <c r="J216" s="266">
        <v>342.73317700000001</v>
      </c>
    </row>
    <row r="217" spans="1:12" x14ac:dyDescent="0.25">
      <c r="A217" s="127" t="s">
        <v>359</v>
      </c>
      <c r="B217" s="266">
        <v>146.51706999999999</v>
      </c>
      <c r="C217" s="266">
        <v>140.4699</v>
      </c>
      <c r="D217" s="266">
        <v>122.36952300000002</v>
      </c>
      <c r="E217" s="266">
        <v>120.987629</v>
      </c>
      <c r="F217" s="266">
        <v>132.72504499999999</v>
      </c>
      <c r="G217" s="266">
        <v>160.869573</v>
      </c>
      <c r="H217" s="266">
        <v>174.11155300000001</v>
      </c>
      <c r="I217" s="266">
        <v>136.370475</v>
      </c>
      <c r="J217" s="266">
        <v>144.01282800000001</v>
      </c>
    </row>
    <row r="218" spans="1:12" x14ac:dyDescent="0.25">
      <c r="A218" s="127" t="s">
        <v>329</v>
      </c>
      <c r="B218" s="266">
        <v>16.792171</v>
      </c>
      <c r="C218" s="266">
        <v>17.652569</v>
      </c>
      <c r="D218" s="266">
        <v>17.707442999999998</v>
      </c>
      <c r="E218" s="266">
        <v>17.937944000000002</v>
      </c>
      <c r="F218" s="266">
        <v>18.755126999999998</v>
      </c>
      <c r="G218" s="266">
        <v>16.089980000000001</v>
      </c>
      <c r="H218" s="266">
        <v>21.712313999999999</v>
      </c>
      <c r="I218" s="266">
        <v>26.404888</v>
      </c>
      <c r="J218" s="266">
        <v>30.922587999999998</v>
      </c>
    </row>
    <row r="219" spans="1:12" x14ac:dyDescent="0.25">
      <c r="A219" s="127" t="s">
        <v>330</v>
      </c>
      <c r="B219" s="266">
        <v>83.018902999999995</v>
      </c>
      <c r="C219" s="266">
        <v>74.627167999999998</v>
      </c>
      <c r="D219" s="266">
        <v>67.427184999999994</v>
      </c>
      <c r="E219" s="266">
        <v>76.611770000000007</v>
      </c>
      <c r="F219" s="266">
        <v>89.509231</v>
      </c>
      <c r="G219" s="266">
        <v>106.059504</v>
      </c>
      <c r="H219" s="266">
        <v>136.42600199999998</v>
      </c>
      <c r="I219" s="266">
        <v>141.463144</v>
      </c>
      <c r="J219" s="266">
        <v>132.124979</v>
      </c>
    </row>
    <row r="220" spans="1:12" x14ac:dyDescent="0.25">
      <c r="A220" s="127" t="s">
        <v>331</v>
      </c>
      <c r="B220" s="266">
        <v>284.32622600000002</v>
      </c>
      <c r="C220" s="266">
        <v>296.14804300000003</v>
      </c>
      <c r="D220" s="266">
        <v>301.54785100000004</v>
      </c>
      <c r="E220" s="266">
        <v>272.547031</v>
      </c>
      <c r="F220" s="266">
        <v>224.08269099999998</v>
      </c>
      <c r="G220" s="266">
        <v>206.29030699999998</v>
      </c>
      <c r="H220" s="266">
        <v>200.85379999999998</v>
      </c>
      <c r="I220" s="266">
        <v>193.519544</v>
      </c>
      <c r="J220" s="266">
        <v>205.35164499999999</v>
      </c>
    </row>
    <row r="221" spans="1:12" x14ac:dyDescent="0.25">
      <c r="A221" s="287" t="s">
        <v>249</v>
      </c>
      <c r="B221" s="288">
        <v>0</v>
      </c>
      <c r="C221" s="288">
        <v>0</v>
      </c>
      <c r="D221" s="288">
        <v>0</v>
      </c>
      <c r="E221" s="288">
        <v>0</v>
      </c>
      <c r="F221" s="288">
        <v>0</v>
      </c>
      <c r="G221" s="288">
        <v>0</v>
      </c>
      <c r="H221" s="288">
        <v>0</v>
      </c>
      <c r="I221" s="288">
        <v>14.019567</v>
      </c>
      <c r="J221" s="288">
        <v>16.623778999999999</v>
      </c>
    </row>
    <row r="222" spans="1:12" x14ac:dyDescent="0.25">
      <c r="A222" s="96" t="s">
        <v>250</v>
      </c>
      <c r="B222" s="293">
        <v>69620.380155000006</v>
      </c>
      <c r="C222" s="293">
        <v>68114.022869000008</v>
      </c>
      <c r="D222" s="293">
        <v>65996.849551000007</v>
      </c>
      <c r="E222" s="293">
        <v>65384.845885000002</v>
      </c>
      <c r="F222" s="293">
        <v>66934.945504000003</v>
      </c>
      <c r="G222" s="293">
        <v>67452.827587000007</v>
      </c>
      <c r="H222" s="293">
        <v>72664.166467000003</v>
      </c>
      <c r="I222" s="293">
        <v>71859.866345999995</v>
      </c>
      <c r="J222" s="293">
        <v>76931.520149999997</v>
      </c>
      <c r="L222">
        <f>+J222/(J222+J228)</f>
        <v>0.77272560143105995</v>
      </c>
    </row>
    <row r="223" spans="1:12" ht="15.75" thickBot="1" x14ac:dyDescent="0.3">
      <c r="A223" s="655" t="s">
        <v>578</v>
      </c>
      <c r="B223" s="298">
        <v>1746.8389299999999</v>
      </c>
      <c r="C223" s="298">
        <v>1740.134178</v>
      </c>
      <c r="D223" s="298">
        <v>1787.0600589999999</v>
      </c>
      <c r="E223" s="298">
        <v>1628.145912</v>
      </c>
      <c r="F223" s="298">
        <v>1488.9760510000001</v>
      </c>
      <c r="G223" s="298">
        <v>1394.9290559999999</v>
      </c>
      <c r="H223" s="298">
        <v>1314.1296600000001</v>
      </c>
      <c r="I223" s="298">
        <v>1122.8564819999999</v>
      </c>
      <c r="J223" s="298">
        <v>1056.417923</v>
      </c>
    </row>
    <row r="224" spans="1:12" ht="15.75" thickBot="1" x14ac:dyDescent="0.3">
      <c r="A224" s="127"/>
      <c r="B224" s="656"/>
      <c r="C224" s="656"/>
      <c r="D224" s="656"/>
      <c r="E224" s="656"/>
      <c r="F224" s="656"/>
      <c r="G224" s="656"/>
      <c r="H224" s="656"/>
      <c r="I224" s="656"/>
      <c r="J224" s="656"/>
    </row>
    <row r="225" spans="1:10" x14ac:dyDescent="0.25">
      <c r="A225" s="657" t="s">
        <v>579</v>
      </c>
      <c r="B225" s="687"/>
      <c r="C225" s="687"/>
      <c r="D225" s="687"/>
      <c r="E225" s="687"/>
      <c r="F225" s="687"/>
      <c r="G225" s="687"/>
      <c r="H225" s="687"/>
      <c r="I225" s="687"/>
      <c r="J225" s="687"/>
    </row>
    <row r="226" spans="1:10" x14ac:dyDescent="0.25">
      <c r="A226" s="250" t="s">
        <v>602</v>
      </c>
      <c r="B226" s="667">
        <v>21.794288999999999</v>
      </c>
      <c r="C226" s="667">
        <v>21.893637999999999</v>
      </c>
      <c r="D226" s="667">
        <v>21.915693999999998</v>
      </c>
      <c r="E226" s="667">
        <v>21.606687000000001</v>
      </c>
      <c r="F226" s="667">
        <v>21.453120999999999</v>
      </c>
      <c r="G226" s="667">
        <v>21.416699000000001</v>
      </c>
      <c r="H226" s="667">
        <v>21.319175000000001</v>
      </c>
      <c r="I226" s="667">
        <v>21.271979000000002</v>
      </c>
      <c r="J226" s="667">
        <v>21.257277999999999</v>
      </c>
    </row>
    <row r="227" spans="1:10" x14ac:dyDescent="0.25">
      <c r="A227" s="688" t="s">
        <v>612</v>
      </c>
      <c r="B227" s="689">
        <v>33649</v>
      </c>
      <c r="C227" s="689">
        <v>33635</v>
      </c>
      <c r="D227" s="689">
        <v>33582</v>
      </c>
      <c r="E227" s="689">
        <v>32752</v>
      </c>
      <c r="F227" s="689">
        <v>32254</v>
      </c>
      <c r="G227" s="689">
        <v>32172</v>
      </c>
      <c r="H227" s="689">
        <v>31770</v>
      </c>
      <c r="I227" s="689">
        <v>31743</v>
      </c>
      <c r="J227" s="689">
        <v>31717</v>
      </c>
    </row>
    <row r="228" spans="1:10" ht="26.25" thickBot="1" x14ac:dyDescent="0.3">
      <c r="A228" s="658" t="s">
        <v>584</v>
      </c>
      <c r="B228" s="659">
        <v>21556.135633000002</v>
      </c>
      <c r="C228" s="659">
        <v>20771.126345000001</v>
      </c>
      <c r="D228" s="659">
        <v>20238.830792000001</v>
      </c>
      <c r="E228" s="659">
        <v>19975.160888999999</v>
      </c>
      <c r="F228" s="659">
        <v>20447.040763000001</v>
      </c>
      <c r="G228" s="659">
        <v>20892.419405000001</v>
      </c>
      <c r="H228" s="659">
        <v>21534.300257999999</v>
      </c>
      <c r="I228" s="659">
        <v>21038.475631000001</v>
      </c>
      <c r="J228" s="659">
        <v>22627.133022000002</v>
      </c>
    </row>
    <row r="229" spans="1:10" x14ac:dyDescent="0.25">
      <c r="A229" s="307" t="s">
        <v>253</v>
      </c>
      <c r="B229" s="251"/>
      <c r="I229" s="179"/>
      <c r="J229" s="179"/>
    </row>
    <row r="230" spans="1:10" x14ac:dyDescent="0.25">
      <c r="A230" s="660" t="s">
        <v>581</v>
      </c>
      <c r="B230" s="660"/>
      <c r="I230" s="179"/>
      <c r="J230" s="179"/>
    </row>
    <row r="231" spans="1:10" x14ac:dyDescent="0.25">
      <c r="A231" s="660" t="s">
        <v>582</v>
      </c>
      <c r="I231" s="179"/>
      <c r="J231" s="179"/>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7"/>
  <sheetViews>
    <sheetView workbookViewId="0">
      <pane xSplit="1" ySplit="4" topLeftCell="B5" activePane="bottomRight" state="frozen"/>
      <selection pane="topRight" activeCell="B1" sqref="B1"/>
      <selection pane="bottomLeft" activeCell="A5" sqref="A5"/>
      <selection pane="bottomRight" activeCell="R20" sqref="R20"/>
    </sheetView>
  </sheetViews>
  <sheetFormatPr baseColWidth="10" defaultRowHeight="15" x14ac:dyDescent="0.25"/>
  <cols>
    <col min="1" max="1" width="43.140625" style="308" customWidth="1"/>
    <col min="2" max="2" width="15.85546875" customWidth="1"/>
    <col min="3" max="3" width="15.42578125" customWidth="1"/>
    <col min="4" max="4" width="10.85546875" customWidth="1"/>
    <col min="5" max="5" width="11.42578125" customWidth="1"/>
    <col min="6" max="6" width="9.85546875" style="270" customWidth="1"/>
    <col min="7" max="7" width="10.85546875" customWidth="1"/>
    <col min="9" max="12" width="14.5703125" customWidth="1"/>
    <col min="16" max="17" width="15.85546875" customWidth="1"/>
  </cols>
  <sheetData>
    <row r="1" spans="1:18" ht="18" x14ac:dyDescent="0.25">
      <c r="A1" s="236" t="s">
        <v>265</v>
      </c>
      <c r="B1" s="1649"/>
      <c r="C1" s="1649"/>
      <c r="D1" s="1649"/>
      <c r="E1" s="1649"/>
      <c r="F1" s="1649"/>
      <c r="G1" s="1649"/>
      <c r="I1" s="237"/>
      <c r="J1" s="237"/>
      <c r="K1" s="237"/>
      <c r="L1" s="237"/>
      <c r="M1" s="238"/>
      <c r="N1" s="238"/>
      <c r="O1" s="239"/>
      <c r="P1" s="1737" t="s">
        <v>238</v>
      </c>
      <c r="Q1" s="1737"/>
      <c r="R1" s="1737"/>
    </row>
    <row r="2" spans="1:18" ht="15.75" x14ac:dyDescent="0.25">
      <c r="A2" s="240"/>
      <c r="B2" s="179"/>
      <c r="C2" s="179"/>
      <c r="D2" s="179"/>
      <c r="E2" s="179"/>
      <c r="F2" s="241"/>
      <c r="G2" s="179"/>
      <c r="I2" s="242"/>
      <c r="J2" s="242"/>
      <c r="K2" s="243" t="s">
        <v>239</v>
      </c>
      <c r="L2" s="244"/>
      <c r="M2" s="245"/>
      <c r="N2" s="238"/>
      <c r="O2" s="239"/>
      <c r="P2" s="246"/>
      <c r="Q2" s="246"/>
      <c r="R2" s="239"/>
    </row>
    <row r="3" spans="1:18" ht="15.75" thickBot="1" x14ac:dyDescent="0.3">
      <c r="A3" s="247" t="s">
        <v>273</v>
      </c>
      <c r="B3" s="248"/>
      <c r="C3" s="249"/>
      <c r="D3" s="250" t="s">
        <v>241</v>
      </c>
      <c r="E3" s="250"/>
      <c r="F3" s="251"/>
      <c r="G3" s="251"/>
      <c r="I3" s="1738" t="s">
        <v>242</v>
      </c>
      <c r="J3" s="1738"/>
      <c r="K3" s="1738" t="s">
        <v>243</v>
      </c>
      <c r="L3" s="1738"/>
      <c r="M3" s="1738" t="s">
        <v>244</v>
      </c>
      <c r="N3" s="1738"/>
      <c r="O3" s="239"/>
      <c r="P3" s="252" t="s">
        <v>238</v>
      </c>
      <c r="Q3" s="252" t="s">
        <v>238</v>
      </c>
      <c r="R3" s="252" t="s">
        <v>238</v>
      </c>
    </row>
    <row r="4" spans="1:18" ht="27" customHeight="1" x14ac:dyDescent="0.25">
      <c r="A4" s="253">
        <v>2022</v>
      </c>
      <c r="B4" s="253" t="s">
        <v>248</v>
      </c>
      <c r="C4" s="254" t="s">
        <v>245</v>
      </c>
      <c r="D4" s="255" t="s">
        <v>246</v>
      </c>
      <c r="E4" s="256" t="s">
        <v>247</v>
      </c>
      <c r="F4" s="254" t="s">
        <v>243</v>
      </c>
      <c r="G4" s="253" t="s">
        <v>244</v>
      </c>
      <c r="I4" s="257" t="s">
        <v>248</v>
      </c>
      <c r="J4" s="257" t="s">
        <v>245</v>
      </c>
      <c r="K4" s="257" t="s">
        <v>248</v>
      </c>
      <c r="L4" s="257" t="s">
        <v>245</v>
      </c>
      <c r="M4" s="258" t="s">
        <v>29</v>
      </c>
      <c r="N4" s="258" t="s">
        <v>104</v>
      </c>
      <c r="O4" s="239"/>
      <c r="P4" s="258" t="s">
        <v>248</v>
      </c>
      <c r="Q4" s="258" t="s">
        <v>245</v>
      </c>
      <c r="R4" s="259" t="s">
        <v>246</v>
      </c>
    </row>
    <row r="5" spans="1:18" s="264" customFormat="1" ht="14.1" customHeight="1" x14ac:dyDescent="0.25">
      <c r="A5" s="95" t="s">
        <v>275</v>
      </c>
      <c r="B5" s="260">
        <v>7170.6709350000001</v>
      </c>
      <c r="C5" s="260">
        <v>1833.717181</v>
      </c>
      <c r="D5" s="261">
        <v>9004.3881160000001</v>
      </c>
      <c r="E5" s="261">
        <v>141.07000079274039</v>
      </c>
      <c r="F5" s="262">
        <v>0.23916867868561498</v>
      </c>
      <c r="G5" s="263">
        <v>5.45292554537955E-2</v>
      </c>
      <c r="I5" s="260">
        <v>112.34150965654915</v>
      </c>
      <c r="J5" s="260">
        <v>28.728491136191231</v>
      </c>
      <c r="K5" s="262">
        <v>0.2674412683880642</v>
      </c>
      <c r="L5" s="262">
        <v>0.16921580837112643</v>
      </c>
      <c r="M5" s="265">
        <v>5.1147691743065105E-2</v>
      </c>
      <c r="N5" s="265">
        <v>6.7964265433958282E-2</v>
      </c>
      <c r="P5" s="260">
        <v>6821.7539660000002</v>
      </c>
      <c r="Q5" s="260">
        <v>1717.021103</v>
      </c>
      <c r="R5" s="261">
        <v>8538.7750689999993</v>
      </c>
    </row>
    <row r="6" spans="1:18" s="270" customFormat="1" ht="14.1" customHeight="1" x14ac:dyDescent="0.25">
      <c r="A6" s="127" t="s">
        <v>276</v>
      </c>
      <c r="B6" s="266">
        <v>566.63895500000001</v>
      </c>
      <c r="C6" s="266">
        <v>736.68742999999995</v>
      </c>
      <c r="D6" s="267">
        <v>1303.3263849999998</v>
      </c>
      <c r="E6" s="267">
        <v>20.418961488171089</v>
      </c>
      <c r="F6" s="268">
        <v>3.4618104570887986E-2</v>
      </c>
      <c r="G6" s="269">
        <v>7.8658209721622629E-2</v>
      </c>
      <c r="I6" s="266">
        <v>8.8774225190281193</v>
      </c>
      <c r="J6" s="266">
        <v>11.541538969142971</v>
      </c>
      <c r="K6" s="268">
        <v>2.1133676641555053E-2</v>
      </c>
      <c r="L6" s="268">
        <v>6.7981671479085973E-2</v>
      </c>
      <c r="M6" s="269">
        <v>-6.7786851985840668E-2</v>
      </c>
      <c r="N6" s="269">
        <v>0.22690822762891139</v>
      </c>
      <c r="P6" s="266">
        <v>607.84269800000004</v>
      </c>
      <c r="Q6" s="266">
        <v>600.44216300000005</v>
      </c>
      <c r="R6" s="267">
        <v>1208.2848610000001</v>
      </c>
    </row>
    <row r="7" spans="1:18" s="270" customFormat="1" ht="14.1" customHeight="1" x14ac:dyDescent="0.25">
      <c r="A7" s="127" t="s">
        <v>277</v>
      </c>
      <c r="B7" s="266">
        <v>6360.5344770000002</v>
      </c>
      <c r="C7" s="266">
        <v>1077.880981</v>
      </c>
      <c r="D7" s="267">
        <v>7438.4154580000004</v>
      </c>
      <c r="E7" s="267">
        <v>116.53621112712956</v>
      </c>
      <c r="F7" s="268">
        <v>0.19757433527807672</v>
      </c>
      <c r="G7" s="269">
        <v>4.9779726034785199E-2</v>
      </c>
      <c r="I7" s="266">
        <v>99.64925902274851</v>
      </c>
      <c r="J7" s="266">
        <v>16.886952104381034</v>
      </c>
      <c r="K7" s="268">
        <v>0.23722597558507161</v>
      </c>
      <c r="L7" s="268">
        <v>9.9467084356111402E-2</v>
      </c>
      <c r="M7" s="269">
        <v>6.338878873550069E-2</v>
      </c>
      <c r="N7" s="269">
        <v>-2.3932384093982129E-2</v>
      </c>
      <c r="P7" s="266">
        <v>5981.3819219999996</v>
      </c>
      <c r="Q7" s="266">
        <v>1104.3097459999999</v>
      </c>
      <c r="R7" s="267">
        <v>7085.6916679999995</v>
      </c>
    </row>
    <row r="8" spans="1:18" s="270" customFormat="1" ht="14.1" customHeight="1" x14ac:dyDescent="0.25">
      <c r="A8" s="127" t="s">
        <v>343</v>
      </c>
      <c r="B8" s="266">
        <v>219.434056</v>
      </c>
      <c r="C8" s="266">
        <v>0.72096099999999996</v>
      </c>
      <c r="D8" s="267">
        <v>220.15501699999999</v>
      </c>
      <c r="E8" s="267">
        <v>3.4491259175656537</v>
      </c>
      <c r="F8" s="268">
        <v>5.847613834896485E-3</v>
      </c>
      <c r="G8" s="269">
        <v>5.3554614416436275E-2</v>
      </c>
      <c r="I8" s="266">
        <v>3.4378307615227008</v>
      </c>
      <c r="J8" s="266">
        <v>1.1295156042953367E-2</v>
      </c>
      <c r="K8" s="268">
        <v>8.1841326698918592E-3</v>
      </c>
      <c r="L8" s="268">
        <v>6.653043320045965E-5</v>
      </c>
      <c r="M8" s="269">
        <v>5.5409681947351741E-2</v>
      </c>
      <c r="N8" s="269">
        <v>-0.31363260316774255</v>
      </c>
      <c r="P8" s="266">
        <v>207.91362799999999</v>
      </c>
      <c r="Q8" s="266">
        <v>1.0504009999999999</v>
      </c>
      <c r="R8" s="267">
        <v>208.96402899999998</v>
      </c>
    </row>
    <row r="9" spans="1:18" s="270" customFormat="1" ht="14.1" customHeight="1" x14ac:dyDescent="0.25">
      <c r="A9" s="106" t="s">
        <v>278</v>
      </c>
      <c r="B9" s="271">
        <v>24.063445999999999</v>
      </c>
      <c r="C9" s="271">
        <v>18.427807000000001</v>
      </c>
      <c r="D9" s="272">
        <v>42.491253</v>
      </c>
      <c r="E9" s="272">
        <v>0.66570221287366504</v>
      </c>
      <c r="F9" s="273">
        <v>1.1286249220697378E-3</v>
      </c>
      <c r="G9" s="274">
        <v>0.18576353831898573</v>
      </c>
      <c r="I9" s="271">
        <v>0.37699733758300663</v>
      </c>
      <c r="J9" s="271">
        <v>0.28870487529065847</v>
      </c>
      <c r="K9" s="273">
        <v>8.9748345424913714E-4</v>
      </c>
      <c r="L9" s="273">
        <v>1.700521918168199E-3</v>
      </c>
      <c r="M9" s="274">
        <v>-2.2435706422851753E-2</v>
      </c>
      <c r="N9" s="274">
        <v>0.64258403601600222</v>
      </c>
      <c r="P9" s="271">
        <v>24.615717</v>
      </c>
      <c r="Q9" s="271">
        <v>11.218791</v>
      </c>
      <c r="R9" s="272">
        <v>35.834508</v>
      </c>
    </row>
    <row r="10" spans="1:18" s="275" customFormat="1" ht="14.1" customHeight="1" x14ac:dyDescent="0.2">
      <c r="A10" s="95" t="s">
        <v>279</v>
      </c>
      <c r="B10" s="260">
        <v>1370.841291</v>
      </c>
      <c r="C10" s="260">
        <v>68.289986999999996</v>
      </c>
      <c r="D10" s="261">
        <v>1439.1312779999998</v>
      </c>
      <c r="E10" s="261">
        <v>22.546590386033227</v>
      </c>
      <c r="F10" s="262">
        <v>3.8225265479482844E-2</v>
      </c>
      <c r="G10" s="265">
        <v>2.0744249929174563E-2</v>
      </c>
      <c r="I10" s="260">
        <v>21.476704415313236</v>
      </c>
      <c r="J10" s="260">
        <v>1.069885970719993</v>
      </c>
      <c r="K10" s="262">
        <v>5.112764718212124E-2</v>
      </c>
      <c r="L10" s="262">
        <v>6.3018144093283249E-3</v>
      </c>
      <c r="M10" s="265">
        <v>2.4729060673808645E-2</v>
      </c>
      <c r="N10" s="265">
        <v>-5.3165679247272113E-2</v>
      </c>
      <c r="P10" s="260">
        <v>1337.7597490000001</v>
      </c>
      <c r="Q10" s="260">
        <v>72.124537000000004</v>
      </c>
      <c r="R10" s="261">
        <v>1409.884286</v>
      </c>
    </row>
    <row r="11" spans="1:18" s="264" customFormat="1" ht="14.1" customHeight="1" x14ac:dyDescent="0.25">
      <c r="A11" s="127" t="s">
        <v>344</v>
      </c>
      <c r="B11" s="266">
        <v>33.772846000000001</v>
      </c>
      <c r="C11" s="266">
        <v>13.449453</v>
      </c>
      <c r="D11" s="267">
        <v>47.222299</v>
      </c>
      <c r="E11" s="267">
        <v>0.73982259222343616</v>
      </c>
      <c r="F11" s="268">
        <v>1.2542878772915653E-3</v>
      </c>
      <c r="G11" s="269">
        <v>-0.12548799311061798</v>
      </c>
      <c r="I11" s="266">
        <v>0.52911262271417392</v>
      </c>
      <c r="J11" s="266">
        <v>0.21070996950926238</v>
      </c>
      <c r="K11" s="268">
        <v>1.2596105515354766E-3</v>
      </c>
      <c r="L11" s="268">
        <v>1.2411183606314653E-3</v>
      </c>
      <c r="M11" s="269">
        <v>-3.7230826850392917E-2</v>
      </c>
      <c r="N11" s="269">
        <v>-0.28912578260127753</v>
      </c>
      <c r="P11" s="266">
        <v>35.078861000000003</v>
      </c>
      <c r="Q11" s="266">
        <v>18.919595999999999</v>
      </c>
      <c r="R11" s="267">
        <v>53.998457000000002</v>
      </c>
    </row>
    <row r="12" spans="1:18" s="270" customFormat="1" ht="14.1" customHeight="1" x14ac:dyDescent="0.25">
      <c r="A12" s="127" t="s">
        <v>345</v>
      </c>
      <c r="B12" s="266">
        <v>50.240766999999998</v>
      </c>
      <c r="C12" s="266">
        <v>6.6485669999999999</v>
      </c>
      <c r="D12" s="267">
        <v>56.889333999999998</v>
      </c>
      <c r="E12" s="267">
        <v>0.89127415312297398</v>
      </c>
      <c r="F12" s="268">
        <v>1.5110573499056213E-3</v>
      </c>
      <c r="G12" s="269">
        <v>9.5270850425682063E-2</v>
      </c>
      <c r="I12" s="266">
        <v>0.7871123444717012</v>
      </c>
      <c r="J12" s="266">
        <v>0.10416180865127288</v>
      </c>
      <c r="K12" s="268">
        <v>1.8738071476249102E-3</v>
      </c>
      <c r="L12" s="268">
        <v>6.1353116558632227E-4</v>
      </c>
      <c r="M12" s="269">
        <v>0.12043257582111755</v>
      </c>
      <c r="N12" s="269">
        <v>-6.3631305003272409E-2</v>
      </c>
      <c r="P12" s="266">
        <v>44.840508999999997</v>
      </c>
      <c r="Q12" s="266">
        <v>7.1003730000000003</v>
      </c>
      <c r="R12" s="267">
        <v>51.940881999999995</v>
      </c>
    </row>
    <row r="13" spans="1:18" s="276" customFormat="1" ht="14.1" customHeight="1" x14ac:dyDescent="0.2">
      <c r="A13" s="127" t="s">
        <v>280</v>
      </c>
      <c r="B13" s="266">
        <v>1246.877334</v>
      </c>
      <c r="C13" s="266">
        <v>34.038977000000003</v>
      </c>
      <c r="D13" s="267">
        <v>1280.916311</v>
      </c>
      <c r="E13" s="267">
        <v>20.067867208779926</v>
      </c>
      <c r="F13" s="268">
        <v>3.4022862815559496E-2</v>
      </c>
      <c r="G13" s="269">
        <v>2.7073519285984338E-2</v>
      </c>
      <c r="I13" s="266">
        <v>19.534585163346819</v>
      </c>
      <c r="J13" s="266">
        <v>0.53328204543311042</v>
      </c>
      <c r="K13" s="268">
        <v>4.6504219584479922E-2</v>
      </c>
      <c r="L13" s="268">
        <v>3.1411239796750212E-3</v>
      </c>
      <c r="M13" s="269">
        <v>2.4022309082621485E-2</v>
      </c>
      <c r="N13" s="269">
        <v>0.15290960419159605</v>
      </c>
      <c r="P13" s="266">
        <v>1217.627119</v>
      </c>
      <c r="Q13" s="266">
        <v>29.524411000000001</v>
      </c>
      <c r="R13" s="267">
        <v>1247.1515300000001</v>
      </c>
    </row>
    <row r="14" spans="1:18" s="270" customFormat="1" ht="14.1" customHeight="1" x14ac:dyDescent="0.25">
      <c r="A14" s="127" t="s">
        <v>346</v>
      </c>
      <c r="B14" s="266">
        <v>16.606089000000001</v>
      </c>
      <c r="C14" s="266">
        <v>4.0029279999999998</v>
      </c>
      <c r="D14" s="267">
        <v>20.609017000000001</v>
      </c>
      <c r="E14" s="267">
        <v>0.32287746897110764</v>
      </c>
      <c r="F14" s="268">
        <v>5.4740325510191248E-4</v>
      </c>
      <c r="G14" s="269">
        <v>2.6241106357610455E-2</v>
      </c>
      <c r="I14" s="266">
        <v>0.26016437299406137</v>
      </c>
      <c r="J14" s="266">
        <v>6.2713095977046246E-2</v>
      </c>
      <c r="K14" s="268">
        <v>6.1934978545003904E-4</v>
      </c>
      <c r="L14" s="268">
        <v>3.6939104044497495E-4</v>
      </c>
      <c r="M14" s="269">
        <v>-9.3937426267332036E-4</v>
      </c>
      <c r="N14" s="269">
        <v>0.15680226706111733</v>
      </c>
      <c r="P14" s="266">
        <v>16.621703</v>
      </c>
      <c r="Q14" s="266">
        <v>3.4603389999999998</v>
      </c>
      <c r="R14" s="267">
        <v>20.082042000000001</v>
      </c>
    </row>
    <row r="15" spans="1:18" s="270" customFormat="1" ht="14.1" customHeight="1" x14ac:dyDescent="0.25">
      <c r="A15" s="127" t="s">
        <v>347</v>
      </c>
      <c r="B15" s="266">
        <v>23.344252999999998</v>
      </c>
      <c r="C15" s="266">
        <v>10.15006</v>
      </c>
      <c r="D15" s="267">
        <v>33.494312999999998</v>
      </c>
      <c r="E15" s="267">
        <v>0.52474890026856036</v>
      </c>
      <c r="F15" s="268">
        <v>8.8965407537886453E-4</v>
      </c>
      <c r="G15" s="269">
        <v>-8.7631104814908767E-2</v>
      </c>
      <c r="I15" s="266">
        <v>0.36572988045287097</v>
      </c>
      <c r="J15" s="266">
        <v>0.15901901981568944</v>
      </c>
      <c r="K15" s="268">
        <v>8.7066003843779406E-4</v>
      </c>
      <c r="L15" s="268">
        <v>9.3664967843011971E-4</v>
      </c>
      <c r="M15" s="269">
        <v>-1.0482649405687772E-2</v>
      </c>
      <c r="N15" s="269">
        <v>-0.22635652817082197</v>
      </c>
      <c r="P15" s="266">
        <v>23.591555</v>
      </c>
      <c r="Q15" s="266">
        <v>13.119816</v>
      </c>
      <c r="R15" s="267">
        <v>36.711371</v>
      </c>
    </row>
    <row r="16" spans="1:18" s="275" customFormat="1" ht="14.1" customHeight="1" x14ac:dyDescent="0.2">
      <c r="A16" s="94" t="s">
        <v>282</v>
      </c>
      <c r="B16" s="277">
        <v>668.15571</v>
      </c>
      <c r="C16" s="277">
        <v>376.45129900000001</v>
      </c>
      <c r="D16" s="278">
        <v>1044.6070090000001</v>
      </c>
      <c r="E16" s="278">
        <v>16.3656552437896</v>
      </c>
      <c r="F16" s="279">
        <v>2.7746169408704585E-2</v>
      </c>
      <c r="G16" s="280">
        <v>8.6283965112565975E-2</v>
      </c>
      <c r="I16" s="277">
        <v>10.467865814434205</v>
      </c>
      <c r="J16" s="277">
        <v>5.8977894293553961</v>
      </c>
      <c r="K16" s="279">
        <v>2.4919901105896668E-2</v>
      </c>
      <c r="L16" s="279">
        <v>3.4739005301737215E-2</v>
      </c>
      <c r="M16" s="280">
        <v>8.8830274474843041E-2</v>
      </c>
      <c r="N16" s="280">
        <v>8.1793778994279309E-2</v>
      </c>
      <c r="P16" s="277">
        <v>613.64541899999995</v>
      </c>
      <c r="Q16" s="277">
        <v>347.98804200000001</v>
      </c>
      <c r="R16" s="278">
        <v>961.6334609999999</v>
      </c>
    </row>
    <row r="17" spans="1:18" s="275" customFormat="1" ht="14.1" customHeight="1" x14ac:dyDescent="0.2">
      <c r="A17" s="127" t="s">
        <v>348</v>
      </c>
      <c r="B17" s="266">
        <v>55.980344000000002</v>
      </c>
      <c r="C17" s="266">
        <v>5.1308189999999998</v>
      </c>
      <c r="D17" s="267">
        <v>61.111163000000005</v>
      </c>
      <c r="E17" s="267">
        <v>0.95741672857666138</v>
      </c>
      <c r="F17" s="268">
        <v>1.6231948156121931E-3</v>
      </c>
      <c r="G17" s="269">
        <v>-8.7290203014629419E-3</v>
      </c>
      <c r="I17" s="266">
        <v>0.87703318323488844</v>
      </c>
      <c r="J17" s="266">
        <v>8.038354534177293E-2</v>
      </c>
      <c r="K17" s="268">
        <v>2.0878735532381754E-3</v>
      </c>
      <c r="L17" s="268">
        <v>4.7347305990636001E-4</v>
      </c>
      <c r="M17" s="269">
        <v>3.2973423591307283E-2</v>
      </c>
      <c r="N17" s="269">
        <v>-0.31184435304179947</v>
      </c>
      <c r="P17" s="266">
        <v>54.193401999999999</v>
      </c>
      <c r="Q17" s="266">
        <v>7.4558989999999996</v>
      </c>
      <c r="R17" s="267">
        <v>61.649301000000001</v>
      </c>
    </row>
    <row r="18" spans="1:18" s="270" customFormat="1" ht="14.1" customHeight="1" x14ac:dyDescent="0.25">
      <c r="A18" s="127" t="s">
        <v>284</v>
      </c>
      <c r="B18" s="266">
        <v>172.08667299999999</v>
      </c>
      <c r="C18" s="266">
        <v>125.230344</v>
      </c>
      <c r="D18" s="267">
        <v>297.31701699999996</v>
      </c>
      <c r="E18" s="267">
        <v>4.6580079938310384</v>
      </c>
      <c r="F18" s="268">
        <v>7.8971405042264076E-3</v>
      </c>
      <c r="G18" s="269">
        <v>3.465170029984832E-2</v>
      </c>
      <c r="I18" s="266">
        <v>2.6960485025510259</v>
      </c>
      <c r="J18" s="266">
        <v>1.9619594912800127</v>
      </c>
      <c r="K18" s="268">
        <v>6.4182387557576636E-3</v>
      </c>
      <c r="L18" s="268">
        <v>1.1556282567521106E-2</v>
      </c>
      <c r="M18" s="269">
        <v>1.3631716451599107E-2</v>
      </c>
      <c r="N18" s="269">
        <v>6.5000366494168516E-2</v>
      </c>
      <c r="P18" s="266">
        <v>169.77238399999999</v>
      </c>
      <c r="Q18" s="266">
        <v>117.587137</v>
      </c>
      <c r="R18" s="267">
        <v>287.35952099999997</v>
      </c>
    </row>
    <row r="19" spans="1:18" s="270" customFormat="1" ht="14.1" customHeight="1" x14ac:dyDescent="0.25">
      <c r="A19" s="127" t="s">
        <v>285</v>
      </c>
      <c r="B19" s="266">
        <v>86.105812</v>
      </c>
      <c r="C19" s="266">
        <v>53.785069999999997</v>
      </c>
      <c r="D19" s="267">
        <v>139.890882</v>
      </c>
      <c r="E19" s="267">
        <v>2.1916432944034097</v>
      </c>
      <c r="F19" s="268">
        <v>3.7156902809036222E-3</v>
      </c>
      <c r="G19" s="269">
        <v>0.12563440251136959</v>
      </c>
      <c r="I19" s="266">
        <v>1.3490030428070405</v>
      </c>
      <c r="J19" s="266">
        <v>0.84264025159636913</v>
      </c>
      <c r="K19" s="268">
        <v>3.211449498325668E-3</v>
      </c>
      <c r="L19" s="268">
        <v>4.9632976080773395E-3</v>
      </c>
      <c r="M19" s="269">
        <v>0.31744658141480708</v>
      </c>
      <c r="N19" s="269">
        <v>-8.7139479542717946E-2</v>
      </c>
      <c r="P19" s="266">
        <v>65.358104999999995</v>
      </c>
      <c r="Q19" s="266">
        <v>58.919263999999998</v>
      </c>
      <c r="R19" s="267">
        <v>124.27736899999999</v>
      </c>
    </row>
    <row r="20" spans="1:18" s="270" customFormat="1" ht="14.1" customHeight="1" x14ac:dyDescent="0.25">
      <c r="A20" s="127" t="s">
        <v>286</v>
      </c>
      <c r="B20" s="266">
        <v>103.53895900000001</v>
      </c>
      <c r="C20" s="266">
        <v>167.737606</v>
      </c>
      <c r="D20" s="267">
        <v>271.27656500000001</v>
      </c>
      <c r="E20" s="267">
        <v>4.2500372869980243</v>
      </c>
      <c r="F20" s="268">
        <v>7.2054710185287113E-3</v>
      </c>
      <c r="G20" s="269">
        <v>0.13085671964400891</v>
      </c>
      <c r="I20" s="266">
        <v>1.6221247729488157</v>
      </c>
      <c r="J20" s="266">
        <v>2.6279125140492079</v>
      </c>
      <c r="K20" s="268">
        <v>3.8616456916719158E-3</v>
      </c>
      <c r="L20" s="268">
        <v>1.5478861673777112E-2</v>
      </c>
      <c r="M20" s="269">
        <v>5.7924027702970449E-2</v>
      </c>
      <c r="N20" s="269">
        <v>0.1811181035887468</v>
      </c>
      <c r="P20" s="266">
        <v>97.869938000000005</v>
      </c>
      <c r="Q20" s="266">
        <v>142.01594700000001</v>
      </c>
      <c r="R20" s="267">
        <v>239.88588500000003</v>
      </c>
    </row>
    <row r="21" spans="1:18" s="276" customFormat="1" ht="14.1" customHeight="1" x14ac:dyDescent="0.2">
      <c r="A21" s="127" t="s">
        <v>349</v>
      </c>
      <c r="B21" s="266">
        <v>203.50266099999999</v>
      </c>
      <c r="C21" s="266">
        <v>16.236350000000002</v>
      </c>
      <c r="D21" s="267">
        <v>219.739011</v>
      </c>
      <c r="E21" s="267">
        <v>3.4426084323136021</v>
      </c>
      <c r="F21" s="268">
        <v>5.8365641551110826E-3</v>
      </c>
      <c r="G21" s="269">
        <v>0.10891700761955669</v>
      </c>
      <c r="I21" s="266">
        <v>3.1882366884633715</v>
      </c>
      <c r="J21" s="266">
        <v>0.25437174385023037</v>
      </c>
      <c r="K21" s="268">
        <v>7.5899466411905913E-3</v>
      </c>
      <c r="L21" s="268">
        <v>1.4982938038177978E-3</v>
      </c>
      <c r="M21" s="269">
        <v>0.10409820431761863</v>
      </c>
      <c r="N21" s="269">
        <v>0.17308878470809574</v>
      </c>
      <c r="P21" s="266">
        <v>184.31572499999999</v>
      </c>
      <c r="Q21" s="266">
        <v>13.840683</v>
      </c>
      <c r="R21" s="267">
        <v>198.156408</v>
      </c>
    </row>
    <row r="22" spans="1:18" s="270" customFormat="1" ht="14.1" customHeight="1" x14ac:dyDescent="0.25">
      <c r="A22" s="127" t="s">
        <v>287</v>
      </c>
      <c r="B22" s="266">
        <v>46.941257999999998</v>
      </c>
      <c r="C22" s="266">
        <v>8.3311069999999994</v>
      </c>
      <c r="D22" s="267">
        <v>55.272364999999994</v>
      </c>
      <c r="E22" s="267">
        <v>0.86594141366602939</v>
      </c>
      <c r="F22" s="268">
        <v>1.4681084749544827E-3</v>
      </c>
      <c r="G22" s="269">
        <v>9.8745567336763429E-2</v>
      </c>
      <c r="I22" s="266">
        <v>0.73541957742864472</v>
      </c>
      <c r="J22" s="266">
        <v>0.1305218362373847</v>
      </c>
      <c r="K22" s="268">
        <v>1.7507468538230119E-3</v>
      </c>
      <c r="L22" s="268">
        <v>7.6879631179686814E-4</v>
      </c>
      <c r="M22" s="269">
        <v>0.11404524929274618</v>
      </c>
      <c r="N22" s="269">
        <v>1.9830559244588208E-2</v>
      </c>
      <c r="P22" s="266">
        <v>42.135863000000001</v>
      </c>
      <c r="Q22" s="266">
        <v>8.1691090000000006</v>
      </c>
      <c r="R22" s="267">
        <v>50.304971999999999</v>
      </c>
    </row>
    <row r="23" spans="1:18" s="264" customFormat="1" ht="14.1" customHeight="1" x14ac:dyDescent="0.25">
      <c r="A23" s="94" t="s">
        <v>288</v>
      </c>
      <c r="B23" s="277">
        <v>3487.572482</v>
      </c>
      <c r="C23" s="277">
        <v>1315.111684</v>
      </c>
      <c r="D23" s="278">
        <v>4802.684166</v>
      </c>
      <c r="E23" s="278">
        <v>75.242720590976973</v>
      </c>
      <c r="F23" s="279">
        <v>0.1275657614186457</v>
      </c>
      <c r="G23" s="280">
        <v>0.10132323800718535</v>
      </c>
      <c r="I23" s="277">
        <v>54.639121110989606</v>
      </c>
      <c r="J23" s="277">
        <v>20.603599479987377</v>
      </c>
      <c r="K23" s="279">
        <v>0.13007441237176076</v>
      </c>
      <c r="L23" s="279">
        <v>0.12135878368386918</v>
      </c>
      <c r="M23" s="280">
        <v>0.11330018311915047</v>
      </c>
      <c r="N23" s="280">
        <v>7.0774559427916328E-2</v>
      </c>
      <c r="P23" s="277">
        <v>3132.6434100000001</v>
      </c>
      <c r="Q23" s="277">
        <v>1228.187271</v>
      </c>
      <c r="R23" s="278">
        <v>4360.8306810000004</v>
      </c>
    </row>
    <row r="24" spans="1:18" s="275" customFormat="1" ht="14.1" customHeight="1" x14ac:dyDescent="0.2">
      <c r="A24" s="127" t="s">
        <v>289</v>
      </c>
      <c r="B24" s="266">
        <v>231.13108800000001</v>
      </c>
      <c r="C24" s="266">
        <v>25.802430999999999</v>
      </c>
      <c r="D24" s="267">
        <v>256.93351899999999</v>
      </c>
      <c r="E24" s="267">
        <v>4.025327569411</v>
      </c>
      <c r="F24" s="268">
        <v>6.8245003944336141E-3</v>
      </c>
      <c r="G24" s="269">
        <v>3.1162712642791579E-2</v>
      </c>
      <c r="I24" s="266">
        <v>3.621085891383288</v>
      </c>
      <c r="J24" s="266">
        <v>0.40424167802771205</v>
      </c>
      <c r="K24" s="268">
        <v>8.6203915782719267E-3</v>
      </c>
      <c r="L24" s="268">
        <v>2.3810537769102203E-3</v>
      </c>
      <c r="M24" s="269">
        <v>4.8118260196090112E-2</v>
      </c>
      <c r="N24" s="269">
        <v>-9.9350658099715439E-2</v>
      </c>
      <c r="P24" s="266">
        <v>220.52004700000001</v>
      </c>
      <c r="Q24" s="266">
        <v>28.648698</v>
      </c>
      <c r="R24" s="267">
        <v>249.168745</v>
      </c>
    </row>
    <row r="25" spans="1:18" s="276" customFormat="1" ht="14.1" customHeight="1" x14ac:dyDescent="0.2">
      <c r="A25" s="127" t="s">
        <v>290</v>
      </c>
      <c r="B25" s="266">
        <v>1678.1203370000001</v>
      </c>
      <c r="C25" s="266">
        <v>352.88809800000001</v>
      </c>
      <c r="D25" s="267">
        <v>2031.0084350000002</v>
      </c>
      <c r="E25" s="267">
        <v>31.819414916867231</v>
      </c>
      <c r="F25" s="268">
        <v>5.3946320120869473E-2</v>
      </c>
      <c r="G25" s="269">
        <v>6.2941407385006976E-2</v>
      </c>
      <c r="I25" s="266">
        <v>26.290785583781222</v>
      </c>
      <c r="J25" s="266">
        <v>5.5286293330860072</v>
      </c>
      <c r="K25" s="268">
        <v>6.2588094685045781E-2</v>
      </c>
      <c r="L25" s="268">
        <v>3.2564588141697347E-2</v>
      </c>
      <c r="M25" s="269">
        <v>8.0669850108490593E-2</v>
      </c>
      <c r="N25" s="269">
        <v>-1.3980352506117288E-2</v>
      </c>
      <c r="P25" s="266">
        <v>1552.851999</v>
      </c>
      <c r="Q25" s="266">
        <v>357.891548</v>
      </c>
      <c r="R25" s="267">
        <v>1910.743547</v>
      </c>
    </row>
    <row r="26" spans="1:18" s="270" customFormat="1" ht="14.1" customHeight="1" x14ac:dyDescent="0.25">
      <c r="A26" s="281" t="s">
        <v>350</v>
      </c>
      <c r="B26" s="282">
        <v>1080.2197189999999</v>
      </c>
      <c r="C26" s="282">
        <v>214.593839</v>
      </c>
      <c r="D26" s="283">
        <v>1294.8135579999998</v>
      </c>
      <c r="E26" s="283">
        <v>20.285592679966946</v>
      </c>
      <c r="F26" s="284">
        <v>3.4391992417653339E-2</v>
      </c>
      <c r="G26" s="285">
        <v>6.1497157822751447E-2</v>
      </c>
      <c r="I26" s="282">
        <v>16.923592658660095</v>
      </c>
      <c r="J26" s="282">
        <v>3.3620000213068559</v>
      </c>
      <c r="K26" s="284">
        <v>4.0288465947734678E-2</v>
      </c>
      <c r="L26" s="284">
        <v>1.9802764741532058E-2</v>
      </c>
      <c r="M26" s="285">
        <v>7.2687962755936919E-2</v>
      </c>
      <c r="N26" s="285">
        <v>8.5340645543685589E-3</v>
      </c>
      <c r="P26" s="282">
        <v>1007.021386</v>
      </c>
      <c r="Q26" s="282">
        <v>212.77797799999999</v>
      </c>
      <c r="R26" s="283">
        <v>1219.799364</v>
      </c>
    </row>
    <row r="27" spans="1:18" s="264" customFormat="1" ht="14.1" customHeight="1" x14ac:dyDescent="0.25">
      <c r="A27" s="1695" t="s">
        <v>351</v>
      </c>
      <c r="B27" s="282">
        <v>597.90061700000001</v>
      </c>
      <c r="C27" s="282">
        <v>138.29425900000001</v>
      </c>
      <c r="D27" s="283">
        <v>736.19487600000002</v>
      </c>
      <c r="E27" s="283">
        <v>11.533822221233473</v>
      </c>
      <c r="F27" s="284">
        <v>1.9554327676654777E-2</v>
      </c>
      <c r="G27" s="285">
        <v>6.5491100792699264E-2</v>
      </c>
      <c r="I27" s="282">
        <v>9.3671929094543227</v>
      </c>
      <c r="J27" s="282">
        <v>2.1666293117791509</v>
      </c>
      <c r="K27" s="284">
        <v>2.2299628700014552E-2</v>
      </c>
      <c r="L27" s="284">
        <v>1.276182340016529E-2</v>
      </c>
      <c r="M27" s="285">
        <v>9.5395904618116312E-2</v>
      </c>
      <c r="N27" s="285">
        <v>-4.6992917664370859E-2</v>
      </c>
      <c r="P27" s="282">
        <v>545.83061199999997</v>
      </c>
      <c r="Q27" s="282">
        <v>145.11356900000001</v>
      </c>
      <c r="R27" s="283">
        <v>690.94418099999996</v>
      </c>
    </row>
    <row r="28" spans="1:18" s="264" customFormat="1" ht="14.1" customHeight="1" x14ac:dyDescent="0.25">
      <c r="A28" s="127" t="s">
        <v>291</v>
      </c>
      <c r="B28" s="266">
        <v>1101.218304</v>
      </c>
      <c r="C28" s="266">
        <v>894.12445500000001</v>
      </c>
      <c r="D28" s="267">
        <v>1995.3427590000001</v>
      </c>
      <c r="E28" s="267">
        <v>31.260647693955843</v>
      </c>
      <c r="F28" s="268">
        <v>5.2998991719043695E-2</v>
      </c>
      <c r="G28" s="269">
        <v>0.15212899356815557</v>
      </c>
      <c r="I28" s="266">
        <v>17.252573413869072</v>
      </c>
      <c r="J28" s="266">
        <v>14.00807428008677</v>
      </c>
      <c r="K28" s="268">
        <v>4.1071640668435286E-2</v>
      </c>
      <c r="L28" s="268">
        <v>8.2509993364793519E-2</v>
      </c>
      <c r="M28" s="269">
        <v>0.17831617466923988</v>
      </c>
      <c r="N28" s="269">
        <v>0.1214334129796848</v>
      </c>
      <c r="P28" s="266">
        <v>934.56945399999995</v>
      </c>
      <c r="Q28" s="266">
        <v>797.30498899999998</v>
      </c>
      <c r="R28" s="267">
        <v>1731.8744429999999</v>
      </c>
    </row>
    <row r="29" spans="1:18" s="276" customFormat="1" ht="14.1" customHeight="1" x14ac:dyDescent="0.2">
      <c r="A29" s="127" t="s">
        <v>292</v>
      </c>
      <c r="B29" s="266">
        <v>477.10275200000001</v>
      </c>
      <c r="C29" s="266">
        <v>42.296700000000001</v>
      </c>
      <c r="D29" s="267">
        <v>519.399452</v>
      </c>
      <c r="E29" s="267">
        <v>8.1373303950761109</v>
      </c>
      <c r="F29" s="268">
        <v>1.3795949157737582E-2</v>
      </c>
      <c r="G29" s="269">
        <v>0.10735776413170739</v>
      </c>
      <c r="I29" s="266">
        <v>7.47467620628922</v>
      </c>
      <c r="J29" s="266">
        <v>0.66265418878689109</v>
      </c>
      <c r="K29" s="268">
        <v>1.7794285402711208E-2</v>
      </c>
      <c r="L29" s="268">
        <v>3.9031484004681005E-3</v>
      </c>
      <c r="M29" s="269">
        <v>0.12338264324444714</v>
      </c>
      <c r="N29" s="269">
        <v>-4.6126322348534532E-2</v>
      </c>
      <c r="P29" s="266">
        <v>424.701908</v>
      </c>
      <c r="Q29" s="266">
        <v>44.342035000000003</v>
      </c>
      <c r="R29" s="267">
        <v>469.04394300000001</v>
      </c>
    </row>
    <row r="30" spans="1:18" s="276" customFormat="1" ht="14.1" customHeight="1" x14ac:dyDescent="0.2">
      <c r="A30" s="94" t="s">
        <v>293</v>
      </c>
      <c r="B30" s="277">
        <v>2478.0653830000001</v>
      </c>
      <c r="C30" s="277">
        <v>212.05738600000001</v>
      </c>
      <c r="D30" s="278">
        <v>2690.1227690000001</v>
      </c>
      <c r="E30" s="278">
        <v>42.145631248509702</v>
      </c>
      <c r="F30" s="279">
        <v>7.1453284762411043E-2</v>
      </c>
      <c r="G30" s="280">
        <v>4.9808790445903695E-2</v>
      </c>
      <c r="I30" s="277">
        <v>38.82336934400891</v>
      </c>
      <c r="J30" s="277">
        <v>3.3222619045007917</v>
      </c>
      <c r="K30" s="279">
        <v>9.2423283007348617E-2</v>
      </c>
      <c r="L30" s="279">
        <v>1.9568700323508607E-2</v>
      </c>
      <c r="M30" s="280">
        <v>4.8473360230941065E-2</v>
      </c>
      <c r="N30" s="280">
        <v>6.5670355622089005E-2</v>
      </c>
      <c r="P30" s="277">
        <v>2363.4986610000001</v>
      </c>
      <c r="Q30" s="277">
        <v>198.989664</v>
      </c>
      <c r="R30" s="278">
        <v>2562.4883250000003</v>
      </c>
    </row>
    <row r="31" spans="1:18" s="276" customFormat="1" ht="14.1" customHeight="1" x14ac:dyDescent="0.2">
      <c r="A31" s="127" t="s">
        <v>352</v>
      </c>
      <c r="B31" s="266">
        <v>413.35933499999999</v>
      </c>
      <c r="C31" s="266">
        <v>4.372395</v>
      </c>
      <c r="D31" s="267">
        <v>417.73172999999997</v>
      </c>
      <c r="E31" s="267">
        <v>6.5445219289848753</v>
      </c>
      <c r="F31" s="268">
        <v>1.1095517499032252E-2</v>
      </c>
      <c r="G31" s="269">
        <v>-6.9306600602864199E-3</v>
      </c>
      <c r="I31" s="266">
        <v>6.4760204652352007</v>
      </c>
      <c r="J31" s="266">
        <v>6.8501463749674529E-2</v>
      </c>
      <c r="K31" s="268">
        <v>1.5416876029390231E-2</v>
      </c>
      <c r="L31" s="268">
        <v>4.0348553316132746E-4</v>
      </c>
      <c r="M31" s="269">
        <v>-1.0037732050081849E-2</v>
      </c>
      <c r="N31" s="269">
        <v>0.41204606755506856</v>
      </c>
      <c r="P31" s="266">
        <v>417.55059599999998</v>
      </c>
      <c r="Q31" s="266">
        <v>3.0964960000000001</v>
      </c>
      <c r="R31" s="267">
        <v>420.64709199999999</v>
      </c>
    </row>
    <row r="32" spans="1:18" s="275" customFormat="1" ht="14.1" customHeight="1" x14ac:dyDescent="0.2">
      <c r="A32" s="127" t="s">
        <v>353</v>
      </c>
      <c r="B32" s="266">
        <v>84.428241999999997</v>
      </c>
      <c r="C32" s="266">
        <v>50.553688000000001</v>
      </c>
      <c r="D32" s="267">
        <v>134.98193000000001</v>
      </c>
      <c r="E32" s="267">
        <v>2.1147356962845545</v>
      </c>
      <c r="F32" s="268">
        <v>3.585301902654478E-3</v>
      </c>
      <c r="G32" s="269">
        <v>-4.2718986952541282E-3</v>
      </c>
      <c r="I32" s="266">
        <v>1.3227208792462135</v>
      </c>
      <c r="J32" s="266">
        <v>0.79201481703834076</v>
      </c>
      <c r="K32" s="268">
        <v>3.1488819293106264E-3</v>
      </c>
      <c r="L32" s="268">
        <v>4.6651049953060969E-3</v>
      </c>
      <c r="M32" s="269">
        <v>-1.4411695309286543E-2</v>
      </c>
      <c r="N32" s="269">
        <v>1.3135592243775251E-2</v>
      </c>
      <c r="P32" s="266">
        <v>85.662788000000006</v>
      </c>
      <c r="Q32" s="266">
        <v>49.898245000000003</v>
      </c>
      <c r="R32" s="267">
        <v>135.56103300000001</v>
      </c>
    </row>
    <row r="33" spans="1:18" s="264" customFormat="1" ht="14.1" customHeight="1" x14ac:dyDescent="0.25">
      <c r="A33" s="127" t="s">
        <v>295</v>
      </c>
      <c r="B33" s="266">
        <v>1980.2778060000001</v>
      </c>
      <c r="C33" s="266">
        <v>157.13130200000001</v>
      </c>
      <c r="D33" s="267">
        <v>2137.4091079999998</v>
      </c>
      <c r="E33" s="267">
        <v>33.486373607573455</v>
      </c>
      <c r="F33" s="268">
        <v>5.6772465334162948E-2</v>
      </c>
      <c r="G33" s="269">
        <v>6.5359220576825861E-2</v>
      </c>
      <c r="I33" s="266">
        <v>31.024627999527489</v>
      </c>
      <c r="J33" s="266">
        <v>2.4617456080459701</v>
      </c>
      <c r="K33" s="268">
        <v>7.385752504864776E-2</v>
      </c>
      <c r="L33" s="268">
        <v>1.4500109702760973E-2</v>
      </c>
      <c r="M33" s="269">
        <v>6.4502219927262461E-2</v>
      </c>
      <c r="N33" s="269">
        <v>7.627922839672463E-2</v>
      </c>
      <c r="P33" s="266">
        <v>1860.2852760000001</v>
      </c>
      <c r="Q33" s="266">
        <v>145.994922</v>
      </c>
      <c r="R33" s="267">
        <v>2006.2801980000002</v>
      </c>
    </row>
    <row r="34" spans="1:18" s="276" customFormat="1" ht="14.1" customHeight="1" x14ac:dyDescent="0.2">
      <c r="A34" s="281" t="s">
        <v>296</v>
      </c>
      <c r="B34" s="282">
        <v>237.088067</v>
      </c>
      <c r="C34" s="282">
        <v>15.368312</v>
      </c>
      <c r="D34" s="283">
        <v>252.456379</v>
      </c>
      <c r="E34" s="283">
        <v>3.9551850860781315</v>
      </c>
      <c r="F34" s="284">
        <v>6.7055815246230364E-3</v>
      </c>
      <c r="G34" s="285">
        <v>0.10838306687934729</v>
      </c>
      <c r="I34" s="282">
        <v>3.7144127250810834</v>
      </c>
      <c r="J34" s="282">
        <v>0.24077236099704802</v>
      </c>
      <c r="K34" s="284">
        <v>8.842566327882169E-3</v>
      </c>
      <c r="L34" s="284">
        <v>1.4181910740245624E-3</v>
      </c>
      <c r="M34" s="285">
        <v>0.10778231339839084</v>
      </c>
      <c r="N34" s="285">
        <v>0.117734193397109</v>
      </c>
      <c r="P34" s="282">
        <v>214.02044799999999</v>
      </c>
      <c r="Q34" s="282">
        <v>13.749523</v>
      </c>
      <c r="R34" s="283">
        <v>227.769971</v>
      </c>
    </row>
    <row r="35" spans="1:18" s="270" customFormat="1" ht="14.1" customHeight="1" x14ac:dyDescent="0.25">
      <c r="A35" s="1695" t="s">
        <v>297</v>
      </c>
      <c r="B35" s="282">
        <v>1095.8216520000001</v>
      </c>
      <c r="C35" s="282">
        <v>81.414064999999994</v>
      </c>
      <c r="D35" s="283">
        <v>1177.235717</v>
      </c>
      <c r="E35" s="283">
        <v>18.443523467778551</v>
      </c>
      <c r="F35" s="284">
        <v>3.1268966564879527E-2</v>
      </c>
      <c r="G35" s="285">
        <v>3.6201515099470338E-2</v>
      </c>
      <c r="I35" s="282">
        <v>17.168025114516517</v>
      </c>
      <c r="J35" s="282">
        <v>1.2754983532620325</v>
      </c>
      <c r="K35" s="284">
        <v>4.0870364181337784E-2</v>
      </c>
      <c r="L35" s="284">
        <v>7.5129070963067075E-3</v>
      </c>
      <c r="M35" s="285">
        <v>4.0473294296663465E-2</v>
      </c>
      <c r="N35" s="285">
        <v>-1.8061341724378899E-2</v>
      </c>
      <c r="P35" s="282">
        <v>1053.1953659999999</v>
      </c>
      <c r="Q35" s="282">
        <v>82.911558999999997</v>
      </c>
      <c r="R35" s="283">
        <v>1136.1069249999998</v>
      </c>
    </row>
    <row r="36" spans="1:18" s="270" customFormat="1" ht="14.1" customHeight="1" x14ac:dyDescent="0.25">
      <c r="A36" s="1695" t="s">
        <v>298</v>
      </c>
      <c r="B36" s="282">
        <v>135.088201</v>
      </c>
      <c r="C36" s="282">
        <v>8.475816</v>
      </c>
      <c r="D36" s="283">
        <v>143.56401700000001</v>
      </c>
      <c r="E36" s="283">
        <v>2.2491895874648007</v>
      </c>
      <c r="F36" s="284">
        <v>3.8132536947932203E-3</v>
      </c>
      <c r="G36" s="285">
        <v>6.5074901025216514E-2</v>
      </c>
      <c r="I36" s="282">
        <v>2.11640062341354</v>
      </c>
      <c r="J36" s="282">
        <v>0.13278896405126053</v>
      </c>
      <c r="K36" s="284">
        <v>5.0383234912315441E-3</v>
      </c>
      <c r="L36" s="284">
        <v>7.8215008885000321E-4</v>
      </c>
      <c r="M36" s="285">
        <v>6.3022484102353449E-2</v>
      </c>
      <c r="N36" s="285">
        <v>9.8890208294519333E-2</v>
      </c>
      <c r="P36" s="282">
        <v>127.079345</v>
      </c>
      <c r="Q36" s="282">
        <v>7.713069</v>
      </c>
      <c r="R36" s="283">
        <v>134.79241400000001</v>
      </c>
    </row>
    <row r="37" spans="1:18" s="270" customFormat="1" ht="14.1" customHeight="1" x14ac:dyDescent="0.25">
      <c r="A37" s="1695" t="s">
        <v>299</v>
      </c>
      <c r="B37" s="282">
        <v>250.65907100000001</v>
      </c>
      <c r="C37" s="282">
        <v>6.4105189999999999</v>
      </c>
      <c r="D37" s="283">
        <v>257.06959000000001</v>
      </c>
      <c r="E37" s="283">
        <v>4.0274593673555783</v>
      </c>
      <c r="F37" s="284">
        <v>6.8281146235026173E-3</v>
      </c>
      <c r="G37" s="285">
        <v>0.1029328729579122</v>
      </c>
      <c r="I37" s="282">
        <v>3.9270270105133664</v>
      </c>
      <c r="J37" s="282">
        <v>0.10043235684221113</v>
      </c>
      <c r="K37" s="284">
        <v>9.3487179217789391E-3</v>
      </c>
      <c r="L37" s="284">
        <v>5.9156404591895737E-4</v>
      </c>
      <c r="M37" s="285">
        <v>8.8292481134091716E-2</v>
      </c>
      <c r="N37" s="285">
        <v>1.3269313418446389</v>
      </c>
      <c r="P37" s="282">
        <v>230.32325900000001</v>
      </c>
      <c r="Q37" s="282">
        <v>2.7549239999999999</v>
      </c>
      <c r="R37" s="283">
        <v>233.078183</v>
      </c>
    </row>
    <row r="38" spans="1:18" s="276" customFormat="1" ht="14.1" customHeight="1" x14ac:dyDescent="0.2">
      <c r="A38" s="1695" t="s">
        <v>300</v>
      </c>
      <c r="B38" s="282">
        <v>261.620812</v>
      </c>
      <c r="C38" s="282">
        <v>45.462586999999999</v>
      </c>
      <c r="D38" s="283">
        <v>307.08339899999999</v>
      </c>
      <c r="E38" s="283">
        <v>4.8110160048955635</v>
      </c>
      <c r="F38" s="284">
        <v>8.1565487669964729E-3</v>
      </c>
      <c r="G38" s="285">
        <v>0.11856765696763993</v>
      </c>
      <c r="I38" s="282">
        <v>4.0987624790025636</v>
      </c>
      <c r="J38" s="282">
        <v>0.71225352589300006</v>
      </c>
      <c r="K38" s="284">
        <v>9.7575530145276833E-3</v>
      </c>
      <c r="L38" s="284">
        <v>4.195297120820108E-3</v>
      </c>
      <c r="M38" s="285">
        <v>0.11012985682691778</v>
      </c>
      <c r="N38" s="285">
        <v>0.16973108393758074</v>
      </c>
      <c r="P38" s="282">
        <v>235.666855</v>
      </c>
      <c r="Q38" s="282">
        <v>38.865845</v>
      </c>
      <c r="R38" s="283">
        <v>274.53269999999998</v>
      </c>
    </row>
    <row r="39" spans="1:18" s="270" customFormat="1" ht="14.1" customHeight="1" x14ac:dyDescent="0.25">
      <c r="A39" s="94" t="s">
        <v>311</v>
      </c>
      <c r="B39" s="277">
        <v>1325.900425</v>
      </c>
      <c r="C39" s="277">
        <v>1868.7030119999999</v>
      </c>
      <c r="D39" s="278">
        <v>3194.6034369999998</v>
      </c>
      <c r="E39" s="278">
        <v>50.049231950507931</v>
      </c>
      <c r="F39" s="279">
        <v>8.4852970919164022E-2</v>
      </c>
      <c r="G39" s="280">
        <v>0.13448789103542813</v>
      </c>
      <c r="I39" s="277">
        <v>20.772624591057198</v>
      </c>
      <c r="J39" s="277">
        <v>29.276607359450733</v>
      </c>
      <c r="K39" s="279">
        <v>4.9451508043336728E-2</v>
      </c>
      <c r="L39" s="279">
        <v>0.17244430823770462</v>
      </c>
      <c r="M39" s="280">
        <v>0.11478188833557357</v>
      </c>
      <c r="N39" s="280">
        <v>0.14889778046611069</v>
      </c>
      <c r="P39" s="277">
        <v>1189.3810249999999</v>
      </c>
      <c r="Q39" s="277">
        <v>1626.5180800000001</v>
      </c>
      <c r="R39" s="278">
        <v>2815.899105</v>
      </c>
    </row>
    <row r="40" spans="1:18" s="270" customFormat="1" ht="14.1" customHeight="1" x14ac:dyDescent="0.25">
      <c r="A40" s="127" t="s">
        <v>312</v>
      </c>
      <c r="B40" s="266">
        <v>111.410838</v>
      </c>
      <c r="C40" s="266">
        <v>41.808929999999997</v>
      </c>
      <c r="D40" s="267">
        <v>153.21976799999999</v>
      </c>
      <c r="E40" s="267">
        <v>2.4004643641266488</v>
      </c>
      <c r="F40" s="268">
        <v>4.0697234491659561E-3</v>
      </c>
      <c r="G40" s="269">
        <v>7.6939652819911331E-2</v>
      </c>
      <c r="I40" s="266">
        <v>1.745451973249869</v>
      </c>
      <c r="J40" s="266">
        <v>0.6550123908767802</v>
      </c>
      <c r="K40" s="268">
        <v>4.1552395998906821E-3</v>
      </c>
      <c r="L40" s="268">
        <v>3.8581368819501937E-3</v>
      </c>
      <c r="M40" s="269">
        <v>0.18228709335508908</v>
      </c>
      <c r="N40" s="269">
        <v>-0.12970567083185636</v>
      </c>
      <c r="P40" s="266">
        <v>94.233320000000006</v>
      </c>
      <c r="Q40" s="266">
        <v>48.039988999999998</v>
      </c>
      <c r="R40" s="267">
        <v>142.27330900000001</v>
      </c>
    </row>
    <row r="41" spans="1:18" s="264" customFormat="1" ht="14.1" customHeight="1" x14ac:dyDescent="0.25">
      <c r="A41" s="127" t="s">
        <v>313</v>
      </c>
      <c r="B41" s="266">
        <v>967.05905499999994</v>
      </c>
      <c r="C41" s="266">
        <v>1067.910425</v>
      </c>
      <c r="D41" s="267">
        <v>2034.96948</v>
      </c>
      <c r="E41" s="267">
        <v>31.881471840013088</v>
      </c>
      <c r="F41" s="268">
        <v>5.4051530812219042E-2</v>
      </c>
      <c r="G41" s="269">
        <v>0.11833755528945256</v>
      </c>
      <c r="I41" s="266">
        <v>15.150726501122838</v>
      </c>
      <c r="J41" s="266">
        <v>16.730745338890245</v>
      </c>
      <c r="K41" s="268">
        <v>3.6067963879500314E-2</v>
      </c>
      <c r="L41" s="268">
        <v>9.8546999344676048E-2</v>
      </c>
      <c r="M41" s="269">
        <v>0.11257183716358932</v>
      </c>
      <c r="N41" s="269">
        <v>0.12361057423576405</v>
      </c>
      <c r="P41" s="266">
        <v>869.21043899999995</v>
      </c>
      <c r="Q41" s="266">
        <v>950.42753200000004</v>
      </c>
      <c r="R41" s="267">
        <v>1819.6379710000001</v>
      </c>
    </row>
    <row r="42" spans="1:18" s="275" customFormat="1" ht="14.1" customHeight="1" x14ac:dyDescent="0.2">
      <c r="A42" s="281" t="s">
        <v>354</v>
      </c>
      <c r="B42" s="282">
        <v>259.95706899999999</v>
      </c>
      <c r="C42" s="282">
        <v>60.848233</v>
      </c>
      <c r="D42" s="283">
        <v>320.80530199999998</v>
      </c>
      <c r="E42" s="283">
        <v>5.025994395670196</v>
      </c>
      <c r="F42" s="284">
        <v>8.5210209962344168E-3</v>
      </c>
      <c r="G42" s="285">
        <v>4.253037673051896E-2</v>
      </c>
      <c r="I42" s="282">
        <v>4.0726969403668098</v>
      </c>
      <c r="J42" s="282">
        <v>0.95329745530338617</v>
      </c>
      <c r="K42" s="284">
        <v>9.6955011448734852E-3</v>
      </c>
      <c r="L42" s="284">
        <v>5.615087780022089E-3</v>
      </c>
      <c r="M42" s="285">
        <v>1.1951505472735491E-2</v>
      </c>
      <c r="N42" s="285">
        <v>0.19706800122082835</v>
      </c>
      <c r="P42" s="282">
        <v>256.88688400000001</v>
      </c>
      <c r="Q42" s="282">
        <v>50.831057999999999</v>
      </c>
      <c r="R42" s="283">
        <v>307.71794199999999</v>
      </c>
    </row>
    <row r="43" spans="1:18" s="270" customFormat="1" ht="14.1" customHeight="1" x14ac:dyDescent="0.25">
      <c r="A43" s="1695" t="s">
        <v>355</v>
      </c>
      <c r="B43" s="282">
        <v>220.68735799999999</v>
      </c>
      <c r="C43" s="282">
        <v>157.234554</v>
      </c>
      <c r="D43" s="283">
        <v>377.92191200000002</v>
      </c>
      <c r="E43" s="283">
        <v>5.9208292377691603</v>
      </c>
      <c r="F43" s="284">
        <v>1.0038115102876497E-2</v>
      </c>
      <c r="G43" s="285">
        <v>7.6616489874638649E-2</v>
      </c>
      <c r="I43" s="282">
        <v>3.4574660006811926</v>
      </c>
      <c r="J43" s="282">
        <v>2.4633632370879668</v>
      </c>
      <c r="K43" s="284">
        <v>8.2308765073363117E-3</v>
      </c>
      <c r="L43" s="284">
        <v>1.4509637819106812E-2</v>
      </c>
      <c r="M43" s="285">
        <v>0.11411263506139635</v>
      </c>
      <c r="N43" s="285">
        <v>2.805379002436581E-2</v>
      </c>
      <c r="P43" s="282">
        <v>198.08352500000001</v>
      </c>
      <c r="Q43" s="282">
        <v>152.94389799999999</v>
      </c>
      <c r="R43" s="283">
        <v>351.027423</v>
      </c>
    </row>
    <row r="44" spans="1:18" s="264" customFormat="1" ht="14.1" customHeight="1" x14ac:dyDescent="0.25">
      <c r="A44" s="1695" t="s">
        <v>356</v>
      </c>
      <c r="B44" s="282">
        <v>486.41462799999999</v>
      </c>
      <c r="C44" s="282">
        <v>849.82763699999998</v>
      </c>
      <c r="D44" s="283">
        <v>1336.2422649999999</v>
      </c>
      <c r="E44" s="283">
        <v>20.93464819090692</v>
      </c>
      <c r="F44" s="284">
        <v>3.5492394686546774E-2</v>
      </c>
      <c r="G44" s="285">
        <v>0.15104727107810278</v>
      </c>
      <c r="I44" s="282">
        <v>7.6205635600748369</v>
      </c>
      <c r="J44" s="282">
        <v>13.314084630832085</v>
      </c>
      <c r="K44" s="284">
        <v>1.8141586227290517E-2</v>
      </c>
      <c r="L44" s="284">
        <v>7.8422273653266927E-2</v>
      </c>
      <c r="M44" s="285">
        <v>0.17423376290850934</v>
      </c>
      <c r="N44" s="285">
        <v>0.13818349298777477</v>
      </c>
      <c r="P44" s="282">
        <v>414.24002899999999</v>
      </c>
      <c r="Q44" s="282">
        <v>746.65257599999995</v>
      </c>
      <c r="R44" s="283">
        <v>1160.892605</v>
      </c>
    </row>
    <row r="45" spans="1:18" s="264" customFormat="1" ht="14.1" customHeight="1" x14ac:dyDescent="0.25">
      <c r="A45" s="127" t="s">
        <v>314</v>
      </c>
      <c r="B45" s="266">
        <v>247.430531</v>
      </c>
      <c r="C45" s="266">
        <v>758.983656</v>
      </c>
      <c r="D45" s="267">
        <v>1006.414187</v>
      </c>
      <c r="E45" s="267">
        <v>15.767295715034585</v>
      </c>
      <c r="F45" s="268">
        <v>2.6731716604656338E-2</v>
      </c>
      <c r="G45" s="269">
        <v>0.17848775014498974</v>
      </c>
      <c r="I45" s="266">
        <v>3.8764461010176845</v>
      </c>
      <c r="J45" s="266">
        <v>11.890849614016902</v>
      </c>
      <c r="K45" s="268">
        <v>9.228304526649184E-3</v>
      </c>
      <c r="L45" s="268">
        <v>7.0039171918798174E-2</v>
      </c>
      <c r="M45" s="269">
        <v>9.5129353716838283E-2</v>
      </c>
      <c r="N45" s="269">
        <v>0.20847541259325708</v>
      </c>
      <c r="P45" s="266">
        <v>225.937265</v>
      </c>
      <c r="Q45" s="266">
        <v>628.05055700000003</v>
      </c>
      <c r="R45" s="267">
        <v>853.98782200000005</v>
      </c>
    </row>
    <row r="46" spans="1:18" s="276" customFormat="1" ht="14.1" customHeight="1" x14ac:dyDescent="0.2">
      <c r="A46" s="94" t="s">
        <v>315</v>
      </c>
      <c r="B46" s="277">
        <v>5818.887976</v>
      </c>
      <c r="C46" s="277">
        <v>1029.1473470000001</v>
      </c>
      <c r="D46" s="278">
        <v>6848.0353230000001</v>
      </c>
      <c r="E46" s="278">
        <v>107.28684014938612</v>
      </c>
      <c r="F46" s="279">
        <v>0.18189304355773378</v>
      </c>
      <c r="G46" s="280">
        <v>3.4297645165981105E-2</v>
      </c>
      <c r="I46" s="277">
        <v>91.163388429311837</v>
      </c>
      <c r="J46" s="277">
        <v>16.123451720074286</v>
      </c>
      <c r="K46" s="279">
        <v>0.2170244311886689</v>
      </c>
      <c r="L46" s="279">
        <v>9.4969934327950867E-2</v>
      </c>
      <c r="M46" s="280">
        <v>3.3470206407458569E-2</v>
      </c>
      <c r="N46" s="280">
        <v>3.9001093101830309E-2</v>
      </c>
      <c r="P46" s="277">
        <v>5630.4361170000002</v>
      </c>
      <c r="Q46" s="277">
        <v>990.51613499999996</v>
      </c>
      <c r="R46" s="278">
        <v>6620.952252</v>
      </c>
    </row>
    <row r="47" spans="1:18" s="270" customFormat="1" ht="14.1" customHeight="1" x14ac:dyDescent="0.25">
      <c r="A47" s="127" t="s">
        <v>316</v>
      </c>
      <c r="B47" s="266">
        <v>282.72344399999997</v>
      </c>
      <c r="C47" s="266">
        <v>100.60501600000001</v>
      </c>
      <c r="D47" s="267">
        <v>383.32845999999995</v>
      </c>
      <c r="E47" s="267">
        <v>6.0055325758328229</v>
      </c>
      <c r="F47" s="268">
        <v>1.0181720301225584E-2</v>
      </c>
      <c r="G47" s="269">
        <v>3.3843383304293928E-2</v>
      </c>
      <c r="I47" s="266">
        <v>4.4293733183642221</v>
      </c>
      <c r="J47" s="266">
        <v>1.5761592574686014</v>
      </c>
      <c r="K47" s="268">
        <v>1.0544608329095196E-2</v>
      </c>
      <c r="L47" s="268">
        <v>9.2838521038158452E-3</v>
      </c>
      <c r="M47" s="269">
        <v>4.8034946735529216E-2</v>
      </c>
      <c r="N47" s="269">
        <v>-4.0559531482967648E-3</v>
      </c>
      <c r="P47" s="266">
        <v>269.76528300000001</v>
      </c>
      <c r="Q47" s="266">
        <v>101.01472699999999</v>
      </c>
      <c r="R47" s="267">
        <v>370.78001</v>
      </c>
    </row>
    <row r="48" spans="1:18" s="270" customFormat="1" ht="14.1" customHeight="1" x14ac:dyDescent="0.25">
      <c r="A48" s="127" t="s">
        <v>357</v>
      </c>
      <c r="B48" s="266">
        <v>4237.0703290000001</v>
      </c>
      <c r="C48" s="266">
        <v>306.97534899999999</v>
      </c>
      <c r="D48" s="267">
        <v>4544.0456780000004</v>
      </c>
      <c r="E48" s="267">
        <v>71.190681603190512</v>
      </c>
      <c r="F48" s="268">
        <v>0.12069597475071114</v>
      </c>
      <c r="G48" s="269">
        <v>1.6418046172566703E-2</v>
      </c>
      <c r="I48" s="266">
        <v>66.381358396671615</v>
      </c>
      <c r="J48" s="266">
        <v>4.8093232065188953</v>
      </c>
      <c r="K48" s="268">
        <v>0.15802809434556664</v>
      </c>
      <c r="L48" s="268">
        <v>2.8327749976534502E-2</v>
      </c>
      <c r="M48" s="269">
        <v>2.0667296953069902E-2</v>
      </c>
      <c r="N48" s="269">
        <v>-3.8814798294414921E-2</v>
      </c>
      <c r="P48" s="266">
        <v>4151.2747019999997</v>
      </c>
      <c r="Q48" s="266">
        <v>319.37169699999998</v>
      </c>
      <c r="R48" s="267">
        <v>4470.6463989999993</v>
      </c>
    </row>
    <row r="49" spans="1:18" s="270" customFormat="1" ht="14.1" customHeight="1" x14ac:dyDescent="0.25">
      <c r="A49" s="127" t="s">
        <v>358</v>
      </c>
      <c r="B49" s="266">
        <v>494.38004000000001</v>
      </c>
      <c r="C49" s="266">
        <v>25.984805000000001</v>
      </c>
      <c r="D49" s="267">
        <v>520.36484500000006</v>
      </c>
      <c r="E49" s="267">
        <v>8.1524550198169443</v>
      </c>
      <c r="F49" s="268">
        <v>1.382159129635354E-2</v>
      </c>
      <c r="G49" s="269">
        <v>3.6133012299162326E-2</v>
      </c>
      <c r="I49" s="266">
        <v>7.7453561237314199</v>
      </c>
      <c r="J49" s="266">
        <v>0.40709889608552324</v>
      </c>
      <c r="K49" s="268">
        <v>1.843866859347687E-2</v>
      </c>
      <c r="L49" s="268">
        <v>2.3978832881105501E-3</v>
      </c>
      <c r="M49" s="269">
        <v>6.398680040094562E-2</v>
      </c>
      <c r="N49" s="269">
        <v>-0.30835427006938865</v>
      </c>
      <c r="P49" s="266">
        <v>464.64865900000001</v>
      </c>
      <c r="Q49" s="266">
        <v>37.56953</v>
      </c>
      <c r="R49" s="267">
        <v>502.218189</v>
      </c>
    </row>
    <row r="50" spans="1:18" s="270" customFormat="1" ht="14.1" customHeight="1" x14ac:dyDescent="0.25">
      <c r="A50" s="127" t="s">
        <v>318</v>
      </c>
      <c r="B50" s="266">
        <v>596.98197400000004</v>
      </c>
      <c r="C50" s="266">
        <v>361.49990700000001</v>
      </c>
      <c r="D50" s="267">
        <v>958.48188100000004</v>
      </c>
      <c r="E50" s="267">
        <v>15.016349580959943</v>
      </c>
      <c r="F50" s="268">
        <v>2.5458569984953862E-2</v>
      </c>
      <c r="G50" s="269">
        <v>9.5361057657204817E-2</v>
      </c>
      <c r="I50" s="266">
        <v>9.3528007078889566</v>
      </c>
      <c r="J50" s="266">
        <v>5.6635488730709858</v>
      </c>
      <c r="K50" s="268">
        <v>2.2265366487825088E-2</v>
      </c>
      <c r="L50" s="268">
        <v>3.3359287693281441E-2</v>
      </c>
      <c r="M50" s="269">
        <v>0.10764199779014483</v>
      </c>
      <c r="N50" s="269">
        <v>7.5665758944384098E-2</v>
      </c>
      <c r="P50" s="266">
        <v>538.96653900000001</v>
      </c>
      <c r="Q50" s="266">
        <v>336.070851</v>
      </c>
      <c r="R50" s="267">
        <v>875.03738999999996</v>
      </c>
    </row>
    <row r="51" spans="1:18" s="264" customFormat="1" ht="14.1" customHeight="1" x14ac:dyDescent="0.25">
      <c r="A51" s="127" t="s">
        <v>319</v>
      </c>
      <c r="B51" s="266">
        <v>207.73218600000001</v>
      </c>
      <c r="C51" s="266">
        <v>234.082268</v>
      </c>
      <c r="D51" s="267">
        <v>441.81445400000001</v>
      </c>
      <c r="E51" s="267">
        <v>6.9218212912518755</v>
      </c>
      <c r="F51" s="268">
        <v>1.1735187091682935E-2</v>
      </c>
      <c r="G51" s="269">
        <v>9.8302559569293235E-2</v>
      </c>
      <c r="I51" s="266">
        <v>3.2544998356552064</v>
      </c>
      <c r="J51" s="266">
        <v>3.6673214555966687</v>
      </c>
      <c r="K51" s="268">
        <v>7.7476933208154922E-3</v>
      </c>
      <c r="L51" s="268">
        <v>2.1601161081648099E-2</v>
      </c>
      <c r="M51" s="269">
        <v>9.4821954129462593E-3</v>
      </c>
      <c r="N51" s="269">
        <v>0.19132306865705728</v>
      </c>
      <c r="P51" s="266">
        <v>205.78093100000001</v>
      </c>
      <c r="Q51" s="266">
        <v>196.489327</v>
      </c>
      <c r="R51" s="267">
        <v>402.27025800000001</v>
      </c>
    </row>
    <row r="52" spans="1:18" s="264" customFormat="1" ht="14.1" customHeight="1" x14ac:dyDescent="0.25">
      <c r="A52" s="94" t="s">
        <v>320</v>
      </c>
      <c r="B52" s="277">
        <v>3056.2517509999998</v>
      </c>
      <c r="C52" s="277">
        <v>2995.76676</v>
      </c>
      <c r="D52" s="278">
        <v>6052.0185110000002</v>
      </c>
      <c r="E52" s="278">
        <v>94.815799268736171</v>
      </c>
      <c r="F52" s="279">
        <v>0.16074976467137803</v>
      </c>
      <c r="G52" s="280">
        <v>5.5983269852083462E-2</v>
      </c>
      <c r="I52" s="277">
        <v>47.881702941066806</v>
      </c>
      <c r="J52" s="277">
        <v>46.934096327669366</v>
      </c>
      <c r="K52" s="279">
        <v>0.1139876382851589</v>
      </c>
      <c r="L52" s="279">
        <v>0.27644998870998216</v>
      </c>
      <c r="M52" s="280">
        <v>3.7099817190854978E-2</v>
      </c>
      <c r="N52" s="280">
        <v>7.5970018170425258E-2</v>
      </c>
      <c r="P52" s="277">
        <v>2946.9215020000001</v>
      </c>
      <c r="Q52" s="277">
        <v>2784.2474320000001</v>
      </c>
      <c r="R52" s="278">
        <v>5731.1689340000003</v>
      </c>
    </row>
    <row r="53" spans="1:18" s="270" customFormat="1" ht="14.1" customHeight="1" x14ac:dyDescent="0.25">
      <c r="A53" s="127" t="s">
        <v>585</v>
      </c>
      <c r="B53" s="266">
        <v>366.04966300000001</v>
      </c>
      <c r="C53" s="266">
        <v>141.91735</v>
      </c>
      <c r="D53" s="267">
        <v>507.96701300000001</v>
      </c>
      <c r="E53" s="267">
        <v>7.9582205923869971</v>
      </c>
      <c r="F53" s="268">
        <v>1.3492288176607135E-2</v>
      </c>
      <c r="G53" s="269">
        <v>-3.554357160454602E-2</v>
      </c>
      <c r="I53" s="266">
        <v>5.734829017180533</v>
      </c>
      <c r="J53" s="266">
        <v>2.223391575206465</v>
      </c>
      <c r="K53" s="268">
        <v>1.3652388605354886E-2</v>
      </c>
      <c r="L53" s="268">
        <v>1.3096163002105875E-2</v>
      </c>
      <c r="M53" s="269">
        <v>4.7890518725378639E-2</v>
      </c>
      <c r="N53" s="269">
        <v>-0.19986537957227302</v>
      </c>
      <c r="P53" s="266">
        <v>349.32052199999998</v>
      </c>
      <c r="Q53" s="266">
        <v>177.36684099999999</v>
      </c>
      <c r="R53" s="267">
        <v>526.687363</v>
      </c>
    </row>
    <row r="54" spans="1:18" s="276" customFormat="1" ht="14.1" customHeight="1" x14ac:dyDescent="0.2">
      <c r="A54" s="127" t="s">
        <v>321</v>
      </c>
      <c r="B54" s="266">
        <v>166.29664700000001</v>
      </c>
      <c r="C54" s="266">
        <v>1.326257</v>
      </c>
      <c r="D54" s="267">
        <v>167.62290400000001</v>
      </c>
      <c r="E54" s="267">
        <v>2.6261155000797438</v>
      </c>
      <c r="F54" s="268">
        <v>4.4522901446117187E-3</v>
      </c>
      <c r="G54" s="269">
        <v>0.12623904389189011</v>
      </c>
      <c r="I54" s="266">
        <v>2.6053372890973763</v>
      </c>
      <c r="J54" s="266">
        <v>2.0778210982368265E-2</v>
      </c>
      <c r="K54" s="268">
        <v>6.2022907766248201E-3</v>
      </c>
      <c r="L54" s="268">
        <v>1.2238727579597512E-4</v>
      </c>
      <c r="M54" s="269">
        <v>0.12683807563291793</v>
      </c>
      <c r="N54" s="269">
        <v>5.5858921274141382E-2</v>
      </c>
      <c r="P54" s="266">
        <v>147.57812200000001</v>
      </c>
      <c r="Q54" s="266">
        <v>1.2560929999999999</v>
      </c>
      <c r="R54" s="267">
        <v>148.834215</v>
      </c>
    </row>
    <row r="55" spans="1:18" s="270" customFormat="1" ht="14.1" customHeight="1" x14ac:dyDescent="0.25">
      <c r="A55" s="127" t="s">
        <v>322</v>
      </c>
      <c r="B55" s="266">
        <v>1398.111214</v>
      </c>
      <c r="C55" s="266">
        <v>284.79715099999999</v>
      </c>
      <c r="D55" s="267">
        <v>1682.908365</v>
      </c>
      <c r="E55" s="267">
        <v>26.365798689064352</v>
      </c>
      <c r="F55" s="268">
        <v>4.4700313316216746E-2</v>
      </c>
      <c r="G55" s="269">
        <v>3.5447966231439088E-2</v>
      </c>
      <c r="I55" s="266">
        <v>21.903937005653525</v>
      </c>
      <c r="J55" s="266">
        <v>4.4618616834108265</v>
      </c>
      <c r="K55" s="268">
        <v>5.2144721157774937E-2</v>
      </c>
      <c r="L55" s="268">
        <v>2.6281141185565824E-2</v>
      </c>
      <c r="M55" s="269">
        <v>5.0808486436540345E-2</v>
      </c>
      <c r="N55" s="269">
        <v>-3.3881644907584274E-2</v>
      </c>
      <c r="P55" s="266">
        <v>1330.510014</v>
      </c>
      <c r="Q55" s="266">
        <v>294.78494999999998</v>
      </c>
      <c r="R55" s="267">
        <v>1625.2949639999999</v>
      </c>
    </row>
    <row r="56" spans="1:18" s="270" customFormat="1" ht="14.1" customHeight="1" x14ac:dyDescent="0.25">
      <c r="A56" s="127" t="s">
        <v>323</v>
      </c>
      <c r="B56" s="266">
        <v>951.333213</v>
      </c>
      <c r="C56" s="266">
        <v>2058.6277110000001</v>
      </c>
      <c r="D56" s="267">
        <v>3009.960924</v>
      </c>
      <c r="E56" s="267">
        <v>47.156473539861523</v>
      </c>
      <c r="F56" s="268">
        <v>7.9948617031426583E-2</v>
      </c>
      <c r="G56" s="269">
        <v>4.961940261035136E-2</v>
      </c>
      <c r="I56" s="266">
        <v>14.904352787015101</v>
      </c>
      <c r="J56" s="266">
        <v>32.252120752846423</v>
      </c>
      <c r="K56" s="268">
        <v>3.5481444268005924E-2</v>
      </c>
      <c r="L56" s="268">
        <v>0.18997059953492723</v>
      </c>
      <c r="M56" s="269">
        <v>1.5254021428001696E-2</v>
      </c>
      <c r="N56" s="269">
        <v>6.6298794390781346E-2</v>
      </c>
      <c r="P56" s="266">
        <v>937.03959099999997</v>
      </c>
      <c r="Q56" s="266">
        <v>1930.6293149999999</v>
      </c>
      <c r="R56" s="267">
        <v>2867.6689059999999</v>
      </c>
    </row>
    <row r="57" spans="1:18" s="270" customFormat="1" ht="14.1" customHeight="1" x14ac:dyDescent="0.25">
      <c r="A57" s="127" t="s">
        <v>372</v>
      </c>
      <c r="B57" s="266">
        <v>174.46101200000001</v>
      </c>
      <c r="C57" s="266">
        <v>509.09828900000002</v>
      </c>
      <c r="D57" s="267">
        <v>683.559301</v>
      </c>
      <c r="E57" s="267">
        <v>10.709190884676328</v>
      </c>
      <c r="F57" s="268">
        <v>1.815625589627045E-2</v>
      </c>
      <c r="G57" s="269">
        <v>0.21482027477540244</v>
      </c>
      <c r="I57" s="266">
        <v>2.7332468107866585</v>
      </c>
      <c r="J57" s="266">
        <v>7.9759440738896705</v>
      </c>
      <c r="K57" s="268">
        <v>6.5067934028052417E-3</v>
      </c>
      <c r="L57" s="268">
        <v>4.6979697527026854E-2</v>
      </c>
      <c r="M57" s="269">
        <v>-4.3909115205055471E-2</v>
      </c>
      <c r="N57" s="269">
        <v>0.33899156001141795</v>
      </c>
      <c r="P57" s="266">
        <v>182.473251</v>
      </c>
      <c r="Q57" s="266">
        <v>380.21023000000002</v>
      </c>
      <c r="R57" s="267">
        <v>562.68348100000003</v>
      </c>
    </row>
    <row r="58" spans="1:18" s="264" customFormat="1" ht="14.1" customHeight="1" x14ac:dyDescent="0.25">
      <c r="A58" s="94" t="s">
        <v>327</v>
      </c>
      <c r="B58" s="277">
        <v>1433.486105</v>
      </c>
      <c r="C58" s="277">
        <v>1130.4096830000001</v>
      </c>
      <c r="D58" s="278">
        <v>2563.8957879999998</v>
      </c>
      <c r="E58" s="278">
        <v>40.168057638805543</v>
      </c>
      <c r="F58" s="279">
        <v>6.8100526099487552E-2</v>
      </c>
      <c r="G58" s="280">
        <v>2.5153839932331445E-2</v>
      </c>
      <c r="I58" s="277">
        <v>22.458148556413501</v>
      </c>
      <c r="J58" s="277">
        <v>17.709909082392045</v>
      </c>
      <c r="K58" s="279">
        <v>5.3464082456583371E-2</v>
      </c>
      <c r="L58" s="279">
        <v>0.10431444406005912</v>
      </c>
      <c r="M58" s="280">
        <v>2.2193595437464131E-2</v>
      </c>
      <c r="N58" s="280">
        <v>2.8932509660739125E-2</v>
      </c>
      <c r="P58" s="277">
        <v>1402.3626360000001</v>
      </c>
      <c r="Q58" s="277">
        <v>1098.6237410000001</v>
      </c>
      <c r="R58" s="278">
        <v>2500.9863770000002</v>
      </c>
    </row>
    <row r="59" spans="1:18" s="264" customFormat="1" ht="14.1" customHeight="1" x14ac:dyDescent="0.25">
      <c r="A59" s="127" t="s">
        <v>328</v>
      </c>
      <c r="B59" s="266">
        <v>902.22430399999996</v>
      </c>
      <c r="C59" s="266">
        <v>909.50558100000001</v>
      </c>
      <c r="D59" s="267">
        <v>1811.729885</v>
      </c>
      <c r="E59" s="267">
        <v>28.384020437661622</v>
      </c>
      <c r="F59" s="268">
        <v>4.8121986430231647E-2</v>
      </c>
      <c r="G59" s="269">
        <v>4.0939861692477209E-3</v>
      </c>
      <c r="I59" s="266">
        <v>14.1349730421271</v>
      </c>
      <c r="J59" s="266">
        <v>14.249047395534522</v>
      </c>
      <c r="K59" s="268">
        <v>3.3649851515923514E-2</v>
      </c>
      <c r="L59" s="268">
        <v>8.3929366917441794E-2</v>
      </c>
      <c r="M59" s="269">
        <v>-1.6080530899744705E-2</v>
      </c>
      <c r="N59" s="269">
        <v>2.4941380164430704E-2</v>
      </c>
      <c r="P59" s="266">
        <v>916.96966299999997</v>
      </c>
      <c r="Q59" s="266">
        <v>887.37326700000006</v>
      </c>
      <c r="R59" s="267">
        <v>1804.34293</v>
      </c>
    </row>
    <row r="60" spans="1:18" s="276" customFormat="1" ht="14.1" customHeight="1" x14ac:dyDescent="0.2">
      <c r="A60" s="127" t="s">
        <v>359</v>
      </c>
      <c r="B60" s="266">
        <v>37.550677</v>
      </c>
      <c r="C60" s="266">
        <v>15.782648999999999</v>
      </c>
      <c r="D60" s="267">
        <v>53.333326</v>
      </c>
      <c r="E60" s="267">
        <v>0.83556286603533614</v>
      </c>
      <c r="F60" s="268">
        <v>1.4166049869244835E-3</v>
      </c>
      <c r="G60" s="269">
        <v>0.16004266985539251</v>
      </c>
      <c r="I60" s="266">
        <v>0.58829916768527013</v>
      </c>
      <c r="J60" s="266">
        <v>0.24726369835006598</v>
      </c>
      <c r="K60" s="268">
        <v>1.4005106044809054E-3</v>
      </c>
      <c r="L60" s="268">
        <v>1.456426179808341E-3</v>
      </c>
      <c r="M60" s="269">
        <v>0.2123207339267088</v>
      </c>
      <c r="N60" s="269">
        <v>5.2099165501419131E-2</v>
      </c>
      <c r="P60" s="266">
        <v>30.974209999999999</v>
      </c>
      <c r="Q60" s="266">
        <v>15.001104</v>
      </c>
      <c r="R60" s="267">
        <v>45.975313999999997</v>
      </c>
    </row>
    <row r="61" spans="1:18" s="270" customFormat="1" ht="14.1" customHeight="1" x14ac:dyDescent="0.25">
      <c r="A61" s="127" t="s">
        <v>329</v>
      </c>
      <c r="B61" s="266">
        <v>27.226944</v>
      </c>
      <c r="C61" s="266">
        <v>15.458741</v>
      </c>
      <c r="D61" s="267">
        <v>42.685684999999999</v>
      </c>
      <c r="E61" s="267">
        <v>0.66874834127692617</v>
      </c>
      <c r="F61" s="268">
        <v>1.1337892979201712E-3</v>
      </c>
      <c r="G61" s="269">
        <v>-0.13498992583911518</v>
      </c>
      <c r="I61" s="266">
        <v>0.42655924668983891</v>
      </c>
      <c r="J61" s="266">
        <v>0.24218909458708723</v>
      </c>
      <c r="K61" s="268">
        <v>1.0154710073431636E-3</v>
      </c>
      <c r="L61" s="268">
        <v>1.4265358812247915E-3</v>
      </c>
      <c r="M61" s="269">
        <v>5.7665886982688264E-2</v>
      </c>
      <c r="N61" s="269">
        <v>-0.34509505939891183</v>
      </c>
      <c r="P61" s="266">
        <v>25.742481000000002</v>
      </c>
      <c r="Q61" s="266">
        <v>23.604557</v>
      </c>
      <c r="R61" s="267">
        <v>49.347037999999998</v>
      </c>
    </row>
    <row r="62" spans="1:18" s="270" customFormat="1" ht="14.1" customHeight="1" x14ac:dyDescent="0.25">
      <c r="A62" s="127" t="s">
        <v>330</v>
      </c>
      <c r="B62" s="266">
        <v>37.257232999999999</v>
      </c>
      <c r="C62" s="266">
        <v>59.168602</v>
      </c>
      <c r="D62" s="267">
        <v>96.425835000000006</v>
      </c>
      <c r="E62" s="267">
        <v>1.5106848399526112</v>
      </c>
      <c r="F62" s="268">
        <v>2.5612000783404622E-3</v>
      </c>
      <c r="G62" s="269">
        <v>0.35807965186139112</v>
      </c>
      <c r="I62" s="266">
        <v>0.58370183749699589</v>
      </c>
      <c r="J62" s="266">
        <v>0.92698300245561516</v>
      </c>
      <c r="K62" s="268">
        <v>1.3895661564268453E-3</v>
      </c>
      <c r="L62" s="268">
        <v>5.4600910769453323E-3</v>
      </c>
      <c r="M62" s="269">
        <v>0.28999222692530746</v>
      </c>
      <c r="N62" s="269">
        <v>0.40476746655466878</v>
      </c>
      <c r="P62" s="266">
        <v>28.88175</v>
      </c>
      <c r="Q62" s="266">
        <v>42.119855000000001</v>
      </c>
      <c r="R62" s="267">
        <v>71.001604999999998</v>
      </c>
    </row>
    <row r="63" spans="1:18" s="270" customFormat="1" ht="14.1" customHeight="1" x14ac:dyDescent="0.25">
      <c r="A63" s="127" t="s">
        <v>331</v>
      </c>
      <c r="B63" s="266">
        <v>429.226945</v>
      </c>
      <c r="C63" s="266">
        <v>130.49410800000001</v>
      </c>
      <c r="D63" s="267">
        <v>559.72105299999998</v>
      </c>
      <c r="E63" s="267">
        <v>8.7690410912118306</v>
      </c>
      <c r="F63" s="268">
        <v>1.4866945199825399E-2</v>
      </c>
      <c r="G63" s="269">
        <v>5.5441236521792225E-2</v>
      </c>
      <c r="I63" s="266">
        <v>6.7246152310806862</v>
      </c>
      <c r="J63" s="266">
        <v>2.044425860131144</v>
      </c>
      <c r="K63" s="268">
        <v>1.6008683097815848E-2</v>
      </c>
      <c r="L63" s="268">
        <v>1.2042023820078436E-2</v>
      </c>
      <c r="M63" s="269">
        <v>7.3618856350082806E-2</v>
      </c>
      <c r="N63" s="269">
        <v>-2.3633794597865965E-4</v>
      </c>
      <c r="P63" s="266">
        <v>399.79452900000001</v>
      </c>
      <c r="Q63" s="266">
        <v>130.524956</v>
      </c>
      <c r="R63" s="267">
        <v>530.31948499999999</v>
      </c>
    </row>
    <row r="64" spans="1:18" s="270" customFormat="1" ht="14.1" customHeight="1" x14ac:dyDescent="0.25">
      <c r="A64" s="287" t="s">
        <v>249</v>
      </c>
      <c r="B64" s="288">
        <v>2.3012269999999999</v>
      </c>
      <c r="C64" s="288">
        <v>6.9051869999999997</v>
      </c>
      <c r="D64" s="375">
        <v>9.2064139999999988</v>
      </c>
      <c r="E64" s="376">
        <v>0.14423510110259843</v>
      </c>
      <c r="F64" s="1696">
        <v>2.4453475832524263E-4</v>
      </c>
      <c r="G64" s="378"/>
      <c r="I64" s="266">
        <v>3.6052876723231146E-2</v>
      </c>
      <c r="J64" s="266">
        <v>0.10818222437936732</v>
      </c>
      <c r="K64" s="268">
        <v>8.5827821874364087E-5</v>
      </c>
      <c r="L64" s="268">
        <v>6.3721211333231951E-4</v>
      </c>
      <c r="M64" s="269"/>
      <c r="N64" s="269"/>
      <c r="P64" s="266"/>
      <c r="Q64" s="266"/>
      <c r="R64" s="267"/>
    </row>
    <row r="65" spans="1:18" s="270" customFormat="1" ht="14.1" customHeight="1" x14ac:dyDescent="0.25">
      <c r="A65" s="96" t="s">
        <v>266</v>
      </c>
      <c r="B65" s="293">
        <v>26812.133289000001</v>
      </c>
      <c r="C65" s="293">
        <v>10836.559531000001</v>
      </c>
      <c r="D65" s="294">
        <v>37648.692820000004</v>
      </c>
      <c r="E65" s="294">
        <v>589.83476251158959</v>
      </c>
      <c r="F65" s="295">
        <v>1</v>
      </c>
      <c r="G65" s="586">
        <v>5.9514993413434247E-2</v>
      </c>
      <c r="I65" s="293">
        <v>420.06048779853489</v>
      </c>
      <c r="J65" s="293">
        <v>169.77427471305464</v>
      </c>
      <c r="K65" s="295">
        <v>1</v>
      </c>
      <c r="L65" s="295">
        <v>1</v>
      </c>
      <c r="M65" s="297">
        <v>5.3076469256775782E-2</v>
      </c>
      <c r="N65" s="297">
        <v>7.5788961236880725E-2</v>
      </c>
      <c r="P65" s="293">
        <v>25460.765738999999</v>
      </c>
      <c r="Q65" s="293">
        <v>10073.12765</v>
      </c>
      <c r="R65" s="294">
        <v>35533.893388999997</v>
      </c>
    </row>
    <row r="66" spans="1:18" s="270" customFormat="1" ht="14.1" customHeight="1" thickBot="1" x14ac:dyDescent="0.3">
      <c r="A66" s="655" t="s">
        <v>267</v>
      </c>
      <c r="B66" s="298">
        <v>503.03069299999999</v>
      </c>
      <c r="C66" s="299"/>
      <c r="D66" s="300">
        <v>503.03069299999999</v>
      </c>
      <c r="E66" s="300">
        <v>7.8808842251244799</v>
      </c>
      <c r="F66" s="1697"/>
      <c r="G66" s="269">
        <v>-2.4265851142185602E-3</v>
      </c>
      <c r="I66" s="298">
        <v>7.8808842251244799</v>
      </c>
      <c r="J66" s="299"/>
      <c r="K66" s="301"/>
      <c r="L66" s="301"/>
      <c r="M66" s="302">
        <v>-2.4265851142185602E-3</v>
      </c>
      <c r="N66" s="302"/>
      <c r="P66" s="298">
        <v>504.25430899999998</v>
      </c>
      <c r="Q66" s="298"/>
      <c r="R66" s="300">
        <v>504.25430899999998</v>
      </c>
    </row>
    <row r="67" spans="1:18" s="270" customFormat="1" ht="14.1" customHeight="1" thickBot="1" x14ac:dyDescent="0.3">
      <c r="A67" s="1698" t="s">
        <v>268</v>
      </c>
      <c r="B67" s="303">
        <v>1703.839401</v>
      </c>
      <c r="C67" s="303">
        <v>564.30399799999998</v>
      </c>
      <c r="D67" s="304">
        <v>2268.143399</v>
      </c>
      <c r="E67" s="304">
        <v>487.10099361890792</v>
      </c>
      <c r="F67" s="1699"/>
      <c r="G67" s="1700">
        <v>9.0500688336720758E-2</v>
      </c>
      <c r="I67" s="303">
        <v>365.91243109234512</v>
      </c>
      <c r="J67" s="303">
        <v>121.18856252656282</v>
      </c>
      <c r="K67" s="305"/>
      <c r="L67" s="305"/>
      <c r="M67" s="306">
        <v>9.6083427252702691E-2</v>
      </c>
      <c r="N67" s="306">
        <v>7.3984221957024143E-2</v>
      </c>
      <c r="P67" s="303">
        <v>1554.4796670000001</v>
      </c>
      <c r="Q67" s="303">
        <v>525.43043599999999</v>
      </c>
      <c r="R67" s="304">
        <v>2079.9101030000002</v>
      </c>
    </row>
    <row r="68" spans="1:18" x14ac:dyDescent="0.25">
      <c r="A68" s="307" t="s">
        <v>253</v>
      </c>
      <c r="B68" s="251"/>
      <c r="C68" s="251"/>
      <c r="D68" s="251"/>
      <c r="E68" s="251"/>
      <c r="F68" s="251"/>
      <c r="G68" s="251"/>
    </row>
    <row r="69" spans="1:18" ht="42" customHeight="1" x14ac:dyDescent="0.25">
      <c r="A69" s="1744" t="s">
        <v>342</v>
      </c>
      <c r="B69" s="1744"/>
      <c r="C69" s="1744"/>
      <c r="D69" s="1744"/>
      <c r="E69" s="1744"/>
      <c r="F69" s="1744"/>
      <c r="G69" s="1744"/>
    </row>
    <row r="72" spans="1:18" x14ac:dyDescent="0.25">
      <c r="I72" s="1741"/>
      <c r="J72" s="1741"/>
      <c r="K72" s="1652">
        <v>2021</v>
      </c>
      <c r="L72" s="1652">
        <v>2022</v>
      </c>
    </row>
    <row r="73" spans="1:18" x14ac:dyDescent="0.25">
      <c r="I73" s="1741" t="s">
        <v>272</v>
      </c>
      <c r="J73" s="1652" t="s">
        <v>255</v>
      </c>
      <c r="K73" s="315">
        <v>62459135</v>
      </c>
      <c r="L73" s="315">
        <v>62687270</v>
      </c>
    </row>
    <row r="74" spans="1:18" x14ac:dyDescent="0.25">
      <c r="I74" s="1741"/>
      <c r="J74" s="1652" t="s">
        <v>256</v>
      </c>
      <c r="K74" s="315">
        <v>63601462</v>
      </c>
      <c r="L74" s="315">
        <v>63829220</v>
      </c>
    </row>
    <row r="75" spans="1:18" x14ac:dyDescent="0.25">
      <c r="I75" s="1741" t="s">
        <v>270</v>
      </c>
      <c r="J75" s="1652" t="s">
        <v>255</v>
      </c>
      <c r="K75" s="315">
        <v>4523647</v>
      </c>
      <c r="L75" s="315">
        <v>4551356</v>
      </c>
    </row>
    <row r="76" spans="1:18" x14ac:dyDescent="0.25">
      <c r="I76" s="1741"/>
      <c r="J76" s="1652" t="s">
        <v>256</v>
      </c>
      <c r="K76" s="315">
        <v>4628324</v>
      </c>
      <c r="L76" s="315">
        <v>4656413</v>
      </c>
    </row>
    <row r="77" spans="1:18" x14ac:dyDescent="0.25">
      <c r="I77" s="1741" t="s">
        <v>271</v>
      </c>
      <c r="J77" s="1652" t="s">
        <v>255</v>
      </c>
      <c r="K77" s="315">
        <v>66982782</v>
      </c>
      <c r="L77" s="315">
        <v>67238626</v>
      </c>
    </row>
    <row r="78" spans="1:18" x14ac:dyDescent="0.25">
      <c r="I78" s="1741"/>
      <c r="J78" s="1652" t="s">
        <v>256</v>
      </c>
      <c r="K78" s="315">
        <v>68229786</v>
      </c>
      <c r="L78" s="315">
        <v>68485633</v>
      </c>
    </row>
    <row r="79" spans="1:18" x14ac:dyDescent="0.25">
      <c r="I79" s="312"/>
      <c r="J79" s="312"/>
      <c r="K79" s="312"/>
      <c r="L79" s="312"/>
    </row>
    <row r="80" spans="1:18" x14ac:dyDescent="0.25">
      <c r="I80" s="312"/>
      <c r="J80" s="312"/>
      <c r="K80" s="312"/>
      <c r="L80" s="312"/>
    </row>
    <row r="81" spans="9:12" ht="15.75" thickBot="1" x14ac:dyDescent="0.3">
      <c r="I81" s="313"/>
      <c r="J81" s="313"/>
      <c r="K81" s="313"/>
      <c r="L81" s="313"/>
    </row>
    <row r="82" spans="9:12" ht="15.75" thickTop="1" x14ac:dyDescent="0.25">
      <c r="I82" s="314"/>
      <c r="J82" s="312"/>
      <c r="K82" s="312"/>
      <c r="L82" s="312"/>
    </row>
    <row r="83" spans="9:12" x14ac:dyDescent="0.25">
      <c r="I83" s="1741"/>
      <c r="J83" s="1741" t="s">
        <v>261</v>
      </c>
      <c r="K83" s="1741"/>
      <c r="L83" s="312"/>
    </row>
    <row r="84" spans="9:12" x14ac:dyDescent="0.25">
      <c r="I84" s="1741"/>
      <c r="J84" s="1652">
        <v>2021</v>
      </c>
      <c r="K84" s="1652">
        <v>2022</v>
      </c>
      <c r="L84" s="312"/>
    </row>
    <row r="85" spans="9:12" ht="30" x14ac:dyDescent="0.25">
      <c r="I85" s="1652" t="s">
        <v>269</v>
      </c>
      <c r="J85" s="316">
        <v>871</v>
      </c>
      <c r="K85" s="316">
        <v>871</v>
      </c>
      <c r="L85" s="312"/>
    </row>
    <row r="86" spans="9:12" x14ac:dyDescent="0.25">
      <c r="I86" s="1652" t="s">
        <v>270</v>
      </c>
      <c r="J86" s="316">
        <v>383</v>
      </c>
      <c r="K86" s="316">
        <v>384</v>
      </c>
      <c r="L86" s="312"/>
    </row>
    <row r="87" spans="9:12" ht="30" x14ac:dyDescent="0.25">
      <c r="I87" s="1652" t="s">
        <v>262</v>
      </c>
      <c r="J87" s="315">
        <v>1254</v>
      </c>
      <c r="K87" s="315">
        <v>1255</v>
      </c>
      <c r="L87" s="312"/>
    </row>
  </sheetData>
  <mergeCells count="11">
    <mergeCell ref="A69:G69"/>
    <mergeCell ref="I73:I74"/>
    <mergeCell ref="I75:I76"/>
    <mergeCell ref="I77:I78"/>
    <mergeCell ref="I83:I84"/>
    <mergeCell ref="I72:J72"/>
    <mergeCell ref="P1:R1"/>
    <mergeCell ref="I3:J3"/>
    <mergeCell ref="K3:L3"/>
    <mergeCell ref="M3:N3"/>
    <mergeCell ref="J83:K83"/>
  </mergeCells>
  <pageMargins left="0.7" right="0.7" top="0.75" bottom="0.75" header="0.3" footer="0.3"/>
  <pageSetup paperSize="9" scale="7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
  <sheetViews>
    <sheetView workbookViewId="0">
      <selection activeCell="E218" sqref="E218"/>
    </sheetView>
  </sheetViews>
  <sheetFormatPr baseColWidth="10" defaultRowHeight="15" x14ac:dyDescent="0.25"/>
  <cols>
    <col min="1" max="1" width="46.42578125" style="308" customWidth="1"/>
    <col min="2" max="11" width="9.5703125" customWidth="1"/>
  </cols>
  <sheetData>
    <row r="1" spans="1:12" ht="18" x14ac:dyDescent="0.25">
      <c r="A1" s="236" t="s">
        <v>586</v>
      </c>
      <c r="B1" s="650"/>
      <c r="C1" s="236"/>
      <c r="D1" s="236"/>
      <c r="E1" s="236"/>
      <c r="F1" s="236"/>
      <c r="G1" s="236"/>
      <c r="H1" s="236"/>
      <c r="I1" s="236"/>
      <c r="J1" s="236"/>
      <c r="K1" s="236"/>
    </row>
    <row r="2" spans="1:12" x14ac:dyDescent="0.25">
      <c r="A2" s="240"/>
      <c r="B2" s="179"/>
      <c r="C2" s="179"/>
      <c r="D2" s="179"/>
      <c r="E2" s="179"/>
      <c r="F2" s="179"/>
      <c r="G2" s="179"/>
      <c r="H2" s="179"/>
      <c r="I2" s="179"/>
      <c r="J2" s="179"/>
      <c r="K2" s="179"/>
    </row>
    <row r="3" spans="1:12" x14ac:dyDescent="0.25">
      <c r="A3" s="240"/>
      <c r="B3" s="179"/>
      <c r="C3" s="179"/>
      <c r="D3" s="179"/>
      <c r="E3" s="179"/>
      <c r="F3" s="179" t="s">
        <v>587</v>
      </c>
      <c r="G3" s="179"/>
      <c r="H3" s="179"/>
      <c r="I3" s="179"/>
      <c r="J3" s="179"/>
      <c r="K3" s="179"/>
    </row>
    <row r="4" spans="1:12" ht="15.75" thickBot="1" x14ac:dyDescent="0.3">
      <c r="A4" s="240"/>
      <c r="B4" s="179"/>
      <c r="C4" s="179"/>
      <c r="D4" s="179" t="s">
        <v>588</v>
      </c>
      <c r="E4" s="179"/>
      <c r="F4" s="179"/>
      <c r="G4" s="179"/>
      <c r="H4" s="179"/>
      <c r="I4" s="179"/>
      <c r="J4" s="179"/>
      <c r="K4" s="179"/>
    </row>
    <row r="5" spans="1:12" ht="29.1" customHeight="1" x14ac:dyDescent="0.25">
      <c r="A5" s="665" t="s">
        <v>589</v>
      </c>
      <c r="B5" s="253">
        <v>2013</v>
      </c>
      <c r="C5" s="253">
        <v>2014</v>
      </c>
      <c r="D5" s="253">
        <v>2015</v>
      </c>
      <c r="E5" s="253">
        <v>2016</v>
      </c>
      <c r="F5" s="253">
        <v>2017</v>
      </c>
      <c r="G5" s="253">
        <v>2018</v>
      </c>
      <c r="H5" s="253">
        <v>2019</v>
      </c>
      <c r="I5" s="253">
        <v>2020</v>
      </c>
      <c r="J5" s="253">
        <v>2021</v>
      </c>
      <c r="K5" s="253">
        <v>2022</v>
      </c>
    </row>
    <row r="6" spans="1:12" x14ac:dyDescent="0.25">
      <c r="A6" s="685" t="s">
        <v>602</v>
      </c>
      <c r="B6" s="653">
        <v>50.700271999999998</v>
      </c>
      <c r="C6" s="653">
        <v>53.844884999999998</v>
      </c>
      <c r="D6" s="653">
        <v>54.358122999999999</v>
      </c>
      <c r="E6" s="653">
        <v>58.932057</v>
      </c>
      <c r="F6" s="653">
        <v>62.794187000000001</v>
      </c>
      <c r="G6" s="653">
        <v>63.083641</v>
      </c>
      <c r="H6" s="653">
        <v>63.385942999999997</v>
      </c>
      <c r="I6" s="653">
        <v>63.373027999999998</v>
      </c>
      <c r="J6" s="653">
        <v>63.601461999999998</v>
      </c>
      <c r="K6" s="653">
        <v>63.829219999999999</v>
      </c>
    </row>
    <row r="7" spans="1:12" x14ac:dyDescent="0.25">
      <c r="A7" s="685" t="s">
        <v>613</v>
      </c>
      <c r="B7" s="686">
        <v>1086</v>
      </c>
      <c r="C7" s="686">
        <v>1049</v>
      </c>
      <c r="D7" s="686">
        <v>1057</v>
      </c>
      <c r="E7" s="686">
        <v>1025</v>
      </c>
      <c r="F7" s="686">
        <v>876</v>
      </c>
      <c r="G7" s="686">
        <v>873</v>
      </c>
      <c r="H7" s="686">
        <v>875</v>
      </c>
      <c r="I7" s="686">
        <v>871</v>
      </c>
      <c r="J7" s="686">
        <v>871</v>
      </c>
      <c r="K7" s="686">
        <v>871</v>
      </c>
      <c r="L7">
        <f>+J7/(J7+J74)</f>
        <v>0.69457735247208929</v>
      </c>
    </row>
    <row r="8" spans="1:12" ht="25.5" x14ac:dyDescent="0.25">
      <c r="A8" s="654" t="s">
        <v>577</v>
      </c>
      <c r="B8" s="654"/>
      <c r="C8" s="654"/>
      <c r="D8" s="654"/>
      <c r="E8" s="654"/>
      <c r="F8" s="654"/>
      <c r="G8" s="654"/>
      <c r="H8" s="654"/>
      <c r="I8" s="654"/>
      <c r="J8" s="654"/>
      <c r="K8" s="654"/>
    </row>
    <row r="9" spans="1:12" s="264" customFormat="1" ht="14.1" customHeight="1" x14ac:dyDescent="0.25">
      <c r="A9" s="95" t="s">
        <v>275</v>
      </c>
      <c r="B9" s="260">
        <v>4479.230294</v>
      </c>
      <c r="C9" s="260">
        <v>4848.9152700000004</v>
      </c>
      <c r="D9" s="260">
        <v>5071.3128530000004</v>
      </c>
      <c r="E9" s="260">
        <v>5430.2991679999996</v>
      </c>
      <c r="F9" s="260">
        <v>6116.6446610000003</v>
      </c>
      <c r="G9" s="260">
        <v>6385.977648</v>
      </c>
      <c r="H9" s="260">
        <v>6423.9908740000001</v>
      </c>
      <c r="I9" s="260">
        <v>6634.4034949999996</v>
      </c>
      <c r="J9" s="260">
        <v>6821.7539660000002</v>
      </c>
      <c r="K9" s="260">
        <v>7170.6766879999996</v>
      </c>
    </row>
    <row r="10" spans="1:12" s="270" customFormat="1" ht="14.1" customHeight="1" x14ac:dyDescent="0.25">
      <c r="A10" s="127" t="s">
        <v>276</v>
      </c>
      <c r="B10" s="266">
        <v>646.23240099999998</v>
      </c>
      <c r="C10" s="266">
        <v>662.53161299999999</v>
      </c>
      <c r="D10" s="266">
        <v>600.737076</v>
      </c>
      <c r="E10" s="266">
        <v>640.39049499999999</v>
      </c>
      <c r="F10" s="266">
        <v>675.09432400000003</v>
      </c>
      <c r="G10" s="266">
        <v>753.31774700000005</v>
      </c>
      <c r="H10" s="266">
        <v>541.44536000000005</v>
      </c>
      <c r="I10" s="266">
        <v>616.11854900000003</v>
      </c>
      <c r="J10" s="266">
        <v>607.84269800000004</v>
      </c>
      <c r="K10" s="266">
        <v>566.64470800000004</v>
      </c>
    </row>
    <row r="11" spans="1:12" s="270" customFormat="1" ht="14.1" customHeight="1" x14ac:dyDescent="0.25">
      <c r="A11" s="127" t="s">
        <v>277</v>
      </c>
      <c r="B11" s="266">
        <v>3687.568119</v>
      </c>
      <c r="C11" s="266">
        <v>4044.831725</v>
      </c>
      <c r="D11" s="266">
        <v>4320.4109630000003</v>
      </c>
      <c r="E11" s="266">
        <v>4622.023142</v>
      </c>
      <c r="F11" s="266">
        <v>5243.443158</v>
      </c>
      <c r="G11" s="266">
        <v>5420.1677550000004</v>
      </c>
      <c r="H11" s="266">
        <v>5665.7060149999998</v>
      </c>
      <c r="I11" s="266">
        <v>5804.2593429999997</v>
      </c>
      <c r="J11" s="266">
        <v>5981.3819219999996</v>
      </c>
      <c r="K11" s="266">
        <v>6360.5344770000002</v>
      </c>
    </row>
    <row r="12" spans="1:12" s="270" customFormat="1" ht="14.1" customHeight="1" x14ac:dyDescent="0.25">
      <c r="A12" s="127" t="s">
        <v>343</v>
      </c>
      <c r="B12" s="266">
        <v>144.54730599999999</v>
      </c>
      <c r="C12" s="266">
        <v>140.432492</v>
      </c>
      <c r="D12" s="266">
        <v>147.19026299999999</v>
      </c>
      <c r="E12" s="266">
        <v>154.14931899999999</v>
      </c>
      <c r="F12" s="266">
        <v>181.137034</v>
      </c>
      <c r="G12" s="266">
        <v>191.034008</v>
      </c>
      <c r="H12" s="266">
        <v>193.858473</v>
      </c>
      <c r="I12" s="266">
        <v>189.689436</v>
      </c>
      <c r="J12" s="266">
        <v>207.91362799999999</v>
      </c>
      <c r="K12" s="266">
        <v>219.434056</v>
      </c>
    </row>
    <row r="13" spans="1:12" s="270" customFormat="1" ht="14.1" customHeight="1" x14ac:dyDescent="0.25">
      <c r="A13" s="106" t="s">
        <v>278</v>
      </c>
      <c r="B13" s="271">
        <v>0.88246599999999997</v>
      </c>
      <c r="C13" s="271">
        <v>1.1194379999999999</v>
      </c>
      <c r="D13" s="271">
        <v>2.9745509999999999</v>
      </c>
      <c r="E13" s="271">
        <v>13.73621</v>
      </c>
      <c r="F13" s="271">
        <v>16.970144000000001</v>
      </c>
      <c r="G13" s="271">
        <v>21.458136</v>
      </c>
      <c r="H13" s="271">
        <v>22.981024999999999</v>
      </c>
      <c r="I13" s="271">
        <v>24.336165999999999</v>
      </c>
      <c r="J13" s="271">
        <v>24.615717</v>
      </c>
      <c r="K13" s="271">
        <v>24.063445999999999</v>
      </c>
    </row>
    <row r="14" spans="1:12" s="275" customFormat="1" ht="14.1" customHeight="1" x14ac:dyDescent="0.2">
      <c r="A14" s="95" t="s">
        <v>279</v>
      </c>
      <c r="B14" s="260">
        <v>883.40629300000001</v>
      </c>
      <c r="C14" s="260">
        <v>891.95031300000005</v>
      </c>
      <c r="D14" s="260">
        <v>1002.60995</v>
      </c>
      <c r="E14" s="260">
        <v>1031.3643179999999</v>
      </c>
      <c r="F14" s="260">
        <v>1124.1921609999999</v>
      </c>
      <c r="G14" s="260">
        <v>1151.0784610000001</v>
      </c>
      <c r="H14" s="260">
        <v>1293.090604</v>
      </c>
      <c r="I14" s="260">
        <v>1322.369567</v>
      </c>
      <c r="J14" s="260">
        <v>1337.7597490000001</v>
      </c>
      <c r="K14" s="260">
        <v>1370.841291</v>
      </c>
    </row>
    <row r="15" spans="1:12" s="264" customFormat="1" ht="14.1" customHeight="1" x14ac:dyDescent="0.25">
      <c r="A15" s="127" t="s">
        <v>344</v>
      </c>
      <c r="B15" s="266">
        <v>28.310746999999999</v>
      </c>
      <c r="C15" s="266">
        <v>35.197512000000003</v>
      </c>
      <c r="D15" s="266">
        <v>38.010255000000001</v>
      </c>
      <c r="E15" s="266">
        <v>41.515802000000001</v>
      </c>
      <c r="F15" s="266">
        <v>44.754316000000003</v>
      </c>
      <c r="G15" s="266">
        <v>47.144480999999999</v>
      </c>
      <c r="H15" s="266">
        <v>45.689475000000002</v>
      </c>
      <c r="I15" s="266">
        <v>42.098874000000002</v>
      </c>
      <c r="J15" s="266">
        <v>35.078861000000003</v>
      </c>
      <c r="K15" s="266">
        <v>33.772846000000001</v>
      </c>
    </row>
    <row r="16" spans="1:12" s="270" customFormat="1" ht="14.1" customHeight="1" x14ac:dyDescent="0.25">
      <c r="A16" s="127" t="s">
        <v>345</v>
      </c>
      <c r="B16" s="266">
        <v>32.117902999999998</v>
      </c>
      <c r="C16" s="266">
        <v>32.734510999999998</v>
      </c>
      <c r="D16" s="266">
        <v>33.684970999999997</v>
      </c>
      <c r="E16" s="266">
        <v>36.708787999999998</v>
      </c>
      <c r="F16" s="266">
        <v>38.484934000000003</v>
      </c>
      <c r="G16" s="266">
        <v>38.501724000000003</v>
      </c>
      <c r="H16" s="266">
        <v>39.183385999999999</v>
      </c>
      <c r="I16" s="266">
        <v>41.386589999999998</v>
      </c>
      <c r="J16" s="266">
        <v>44.840508999999997</v>
      </c>
      <c r="K16" s="266">
        <v>50.240766999999998</v>
      </c>
    </row>
    <row r="17" spans="1:11" s="276" customFormat="1" ht="14.1" customHeight="1" x14ac:dyDescent="0.2">
      <c r="A17" s="127" t="s">
        <v>280</v>
      </c>
      <c r="B17" s="266">
        <v>796.58754899999997</v>
      </c>
      <c r="C17" s="266">
        <v>798.70505500000002</v>
      </c>
      <c r="D17" s="266">
        <v>903.41182300000003</v>
      </c>
      <c r="E17" s="266">
        <v>916.53767300000004</v>
      </c>
      <c r="F17" s="266">
        <v>999.19563800000003</v>
      </c>
      <c r="G17" s="266">
        <v>1029.758896</v>
      </c>
      <c r="H17" s="266">
        <v>1170.8770469999999</v>
      </c>
      <c r="I17" s="266">
        <v>1186.162472</v>
      </c>
      <c r="J17" s="266">
        <v>1217.627119</v>
      </c>
      <c r="K17" s="266">
        <v>1246.877334</v>
      </c>
    </row>
    <row r="18" spans="1:11" s="270" customFormat="1" ht="14.1" customHeight="1" x14ac:dyDescent="0.25">
      <c r="A18" s="127" t="s">
        <v>346</v>
      </c>
      <c r="B18" s="266">
        <v>14.566681000000001</v>
      </c>
      <c r="C18" s="266">
        <v>13.928680999999999</v>
      </c>
      <c r="D18" s="266">
        <v>15.059348999999999</v>
      </c>
      <c r="E18" s="266">
        <v>15.687609</v>
      </c>
      <c r="F18" s="266">
        <v>19.194862000000001</v>
      </c>
      <c r="G18" s="266">
        <v>13.502214</v>
      </c>
      <c r="H18" s="266">
        <v>13.417612</v>
      </c>
      <c r="I18" s="266">
        <v>26.539936999999998</v>
      </c>
      <c r="J18" s="266">
        <v>16.621703</v>
      </c>
      <c r="K18" s="266">
        <v>16.606089000000001</v>
      </c>
    </row>
    <row r="19" spans="1:11" s="270" customFormat="1" ht="14.1" customHeight="1" x14ac:dyDescent="0.25">
      <c r="A19" s="127" t="s">
        <v>347</v>
      </c>
      <c r="B19" s="266">
        <v>11.823411</v>
      </c>
      <c r="C19" s="266">
        <v>11.384551999999999</v>
      </c>
      <c r="D19" s="266">
        <v>12.443549000000001</v>
      </c>
      <c r="E19" s="266">
        <v>20.914444</v>
      </c>
      <c r="F19" s="266">
        <v>22.562408999999999</v>
      </c>
      <c r="G19" s="266">
        <v>22.171144999999999</v>
      </c>
      <c r="H19" s="266">
        <v>23.923082000000001</v>
      </c>
      <c r="I19" s="266">
        <v>26.181692999999999</v>
      </c>
      <c r="J19" s="266">
        <v>23.591555</v>
      </c>
      <c r="K19" s="266">
        <v>23.344252999999998</v>
      </c>
    </row>
    <row r="20" spans="1:11" s="275" customFormat="1" ht="14.1" customHeight="1" x14ac:dyDescent="0.2">
      <c r="A20" s="94" t="s">
        <v>282</v>
      </c>
      <c r="B20" s="277">
        <v>312.23488600000002</v>
      </c>
      <c r="C20" s="277">
        <v>368.90404899999999</v>
      </c>
      <c r="D20" s="277">
        <v>432.99487699999997</v>
      </c>
      <c r="E20" s="277">
        <v>449.86274200000003</v>
      </c>
      <c r="F20" s="277">
        <v>518.47691599999996</v>
      </c>
      <c r="G20" s="277">
        <v>532.71400300000005</v>
      </c>
      <c r="H20" s="277">
        <v>545.44207600000004</v>
      </c>
      <c r="I20" s="277">
        <v>557.02401099999997</v>
      </c>
      <c r="J20" s="277">
        <v>613.64541899999995</v>
      </c>
      <c r="K20" s="277">
        <v>668.15571</v>
      </c>
    </row>
    <row r="21" spans="1:11" s="275" customFormat="1" ht="14.1" customHeight="1" x14ac:dyDescent="0.2">
      <c r="A21" s="127" t="s">
        <v>348</v>
      </c>
      <c r="B21" s="266">
        <v>38.800154999999997</v>
      </c>
      <c r="C21" s="266">
        <v>49.066167999999998</v>
      </c>
      <c r="D21" s="266">
        <v>41.408848999999996</v>
      </c>
      <c r="E21" s="266">
        <v>36.051287000000002</v>
      </c>
      <c r="F21" s="266">
        <v>33.212015000000001</v>
      </c>
      <c r="G21" s="266">
        <v>31.677364000000001</v>
      </c>
      <c r="H21" s="266">
        <v>31.759226999999999</v>
      </c>
      <c r="I21" s="266">
        <v>32.948163999999998</v>
      </c>
      <c r="J21" s="266">
        <v>54.193401999999999</v>
      </c>
      <c r="K21" s="266">
        <v>55.980344000000002</v>
      </c>
    </row>
    <row r="22" spans="1:11" s="270" customFormat="1" ht="14.1" customHeight="1" x14ac:dyDescent="0.25">
      <c r="A22" s="127" t="s">
        <v>284</v>
      </c>
      <c r="B22" s="266">
        <v>64.186643000000004</v>
      </c>
      <c r="C22" s="266">
        <v>84.269593999999998</v>
      </c>
      <c r="D22" s="266">
        <v>101.598157</v>
      </c>
      <c r="E22" s="266">
        <v>108.651882</v>
      </c>
      <c r="F22" s="266">
        <v>145.66928200000001</v>
      </c>
      <c r="G22" s="266">
        <v>154.33053200000001</v>
      </c>
      <c r="H22" s="266">
        <v>162.41699299999999</v>
      </c>
      <c r="I22" s="266">
        <v>163.08646100000001</v>
      </c>
      <c r="J22" s="266">
        <v>169.77238399999999</v>
      </c>
      <c r="K22" s="266">
        <v>172.08667299999999</v>
      </c>
    </row>
    <row r="23" spans="1:11" s="270" customFormat="1" ht="14.1" customHeight="1" x14ac:dyDescent="0.25">
      <c r="A23" s="127" t="s">
        <v>285</v>
      </c>
      <c r="B23" s="266">
        <v>10.233997</v>
      </c>
      <c r="C23" s="266">
        <v>9.3013019999999997</v>
      </c>
      <c r="D23" s="266">
        <v>39.995759999999997</v>
      </c>
      <c r="E23" s="266">
        <v>40.540602</v>
      </c>
      <c r="F23" s="266">
        <v>48.897247999999998</v>
      </c>
      <c r="G23" s="266">
        <v>39.872135</v>
      </c>
      <c r="H23" s="266">
        <v>42.352764000000001</v>
      </c>
      <c r="I23" s="266">
        <v>60.451732</v>
      </c>
      <c r="J23" s="266">
        <v>65.358104999999995</v>
      </c>
      <c r="K23" s="266">
        <v>86.105812</v>
      </c>
    </row>
    <row r="24" spans="1:11" s="270" customFormat="1" ht="14.1" customHeight="1" x14ac:dyDescent="0.25">
      <c r="A24" s="127" t="s">
        <v>286</v>
      </c>
      <c r="B24" s="266">
        <v>67.533473999999998</v>
      </c>
      <c r="C24" s="266">
        <v>69.020132000000004</v>
      </c>
      <c r="D24" s="266">
        <v>76.909367000000003</v>
      </c>
      <c r="E24" s="266">
        <v>76.666464000000005</v>
      </c>
      <c r="F24" s="266">
        <v>81.211793999999998</v>
      </c>
      <c r="G24" s="266">
        <v>87.345350999999994</v>
      </c>
      <c r="H24" s="266">
        <v>89.055792999999994</v>
      </c>
      <c r="I24" s="266">
        <v>90.499605000000003</v>
      </c>
      <c r="J24" s="266">
        <v>97.869938000000005</v>
      </c>
      <c r="K24" s="266">
        <v>103.53895900000001</v>
      </c>
    </row>
    <row r="25" spans="1:11" s="276" customFormat="1" ht="14.1" customHeight="1" x14ac:dyDescent="0.2">
      <c r="A25" s="127" t="s">
        <v>349</v>
      </c>
      <c r="B25" s="266">
        <v>107.580382</v>
      </c>
      <c r="C25" s="266">
        <v>132.789117</v>
      </c>
      <c r="D25" s="266">
        <v>143.89891</v>
      </c>
      <c r="E25" s="266">
        <v>152.89900800000001</v>
      </c>
      <c r="F25" s="266">
        <v>167.560562</v>
      </c>
      <c r="G25" s="266">
        <v>175.378052</v>
      </c>
      <c r="H25" s="266">
        <v>175.21579700000001</v>
      </c>
      <c r="I25" s="266">
        <v>169.99474599999999</v>
      </c>
      <c r="J25" s="266">
        <v>184.31572499999999</v>
      </c>
      <c r="K25" s="266">
        <v>203.50266099999999</v>
      </c>
    </row>
    <row r="26" spans="1:11" s="270" customFormat="1" ht="14.1" customHeight="1" x14ac:dyDescent="0.25">
      <c r="A26" s="127" t="s">
        <v>287</v>
      </c>
      <c r="B26" s="266">
        <v>23.900231999999999</v>
      </c>
      <c r="C26" s="266">
        <v>24.457733999999999</v>
      </c>
      <c r="D26" s="266">
        <v>29.183831999999999</v>
      </c>
      <c r="E26" s="266">
        <v>35.053497</v>
      </c>
      <c r="F26" s="266">
        <v>41.926011000000003</v>
      </c>
      <c r="G26" s="266">
        <v>44.110568000000001</v>
      </c>
      <c r="H26" s="266">
        <v>44.641499000000003</v>
      </c>
      <c r="I26" s="266">
        <v>40.043300000000002</v>
      </c>
      <c r="J26" s="266">
        <v>42.135863000000001</v>
      </c>
      <c r="K26" s="266">
        <v>46.941257999999998</v>
      </c>
    </row>
    <row r="27" spans="1:11" s="264" customFormat="1" ht="14.1" customHeight="1" x14ac:dyDescent="0.25">
      <c r="A27" s="94" t="s">
        <v>288</v>
      </c>
      <c r="B27" s="277">
        <v>2127.8304309999999</v>
      </c>
      <c r="C27" s="277">
        <v>2303.24368</v>
      </c>
      <c r="D27" s="277">
        <v>2470.299849</v>
      </c>
      <c r="E27" s="277">
        <v>2577.8855669999998</v>
      </c>
      <c r="F27" s="277">
        <v>2850.7545129999999</v>
      </c>
      <c r="G27" s="277">
        <v>2999.51469</v>
      </c>
      <c r="H27" s="277">
        <v>3115.17148</v>
      </c>
      <c r="I27" s="277">
        <v>3048.2069670000001</v>
      </c>
      <c r="J27" s="277">
        <v>3132.6434100000001</v>
      </c>
      <c r="K27" s="277">
        <v>3487.572482</v>
      </c>
    </row>
    <row r="28" spans="1:11" s="275" customFormat="1" ht="14.1" customHeight="1" x14ac:dyDescent="0.2">
      <c r="A28" s="127" t="s">
        <v>289</v>
      </c>
      <c r="B28" s="266">
        <v>128.01272700000001</v>
      </c>
      <c r="C28" s="266">
        <v>135.285552</v>
      </c>
      <c r="D28" s="266">
        <v>160.321967</v>
      </c>
      <c r="E28" s="266">
        <v>166.69245000000001</v>
      </c>
      <c r="F28" s="266">
        <v>197.87097399999999</v>
      </c>
      <c r="G28" s="266">
        <v>217.49025399999999</v>
      </c>
      <c r="H28" s="266">
        <v>227.418724</v>
      </c>
      <c r="I28" s="266">
        <v>216.41615300000001</v>
      </c>
      <c r="J28" s="266">
        <v>220.52004700000001</v>
      </c>
      <c r="K28" s="266">
        <v>231.13108800000001</v>
      </c>
    </row>
    <row r="29" spans="1:11" s="276" customFormat="1" ht="14.1" customHeight="1" x14ac:dyDescent="0.2">
      <c r="A29" s="127" t="s">
        <v>290</v>
      </c>
      <c r="B29" s="266">
        <v>1115.493111</v>
      </c>
      <c r="C29" s="266">
        <v>1169.6109819999999</v>
      </c>
      <c r="D29" s="266">
        <v>1236.2672580000001</v>
      </c>
      <c r="E29" s="266">
        <v>1318.7869009999999</v>
      </c>
      <c r="F29" s="266">
        <v>1438.753616</v>
      </c>
      <c r="G29" s="266">
        <v>1503.229296</v>
      </c>
      <c r="H29" s="266">
        <v>1553.0383340000001</v>
      </c>
      <c r="I29" s="266">
        <v>1510.4572889999999</v>
      </c>
      <c r="J29" s="266">
        <v>1552.851999</v>
      </c>
      <c r="K29" s="266">
        <v>1678.1203370000001</v>
      </c>
    </row>
    <row r="30" spans="1:11" s="270" customFormat="1" ht="14.1" customHeight="1" x14ac:dyDescent="0.25">
      <c r="A30" s="281" t="s">
        <v>350</v>
      </c>
      <c r="B30" s="282">
        <v>767.80148499999996</v>
      </c>
      <c r="C30" s="282">
        <v>799.63063599999998</v>
      </c>
      <c r="D30" s="282">
        <v>815.88986999999997</v>
      </c>
      <c r="E30" s="282">
        <v>860.32085600000005</v>
      </c>
      <c r="F30" s="282">
        <v>939.09221000000002</v>
      </c>
      <c r="G30" s="282">
        <v>978.19804899999997</v>
      </c>
      <c r="H30" s="282">
        <v>1008.993429</v>
      </c>
      <c r="I30" s="282">
        <v>975.67269099999999</v>
      </c>
      <c r="J30" s="282">
        <v>1007.021386</v>
      </c>
      <c r="K30" s="282">
        <v>1080.2197189999999</v>
      </c>
    </row>
    <row r="31" spans="1:11" s="264" customFormat="1" ht="14.1" customHeight="1" x14ac:dyDescent="0.25">
      <c r="A31" s="286" t="s">
        <v>351</v>
      </c>
      <c r="B31" s="282">
        <v>347.69162499999999</v>
      </c>
      <c r="C31" s="282">
        <v>369.980346</v>
      </c>
      <c r="D31" s="282">
        <v>420.377387</v>
      </c>
      <c r="E31" s="282">
        <v>458.46604400000001</v>
      </c>
      <c r="F31" s="282">
        <v>499.661406</v>
      </c>
      <c r="G31" s="282">
        <v>525.03124700000001</v>
      </c>
      <c r="H31" s="282">
        <v>544.04490399999997</v>
      </c>
      <c r="I31" s="282">
        <v>534.78459799999996</v>
      </c>
      <c r="J31" s="282">
        <v>545.83061199999997</v>
      </c>
      <c r="K31" s="282">
        <v>597.90061700000001</v>
      </c>
    </row>
    <row r="32" spans="1:11" s="264" customFormat="1" ht="14.1" customHeight="1" x14ac:dyDescent="0.25">
      <c r="A32" s="127" t="s">
        <v>291</v>
      </c>
      <c r="B32" s="266">
        <v>678.06115</v>
      </c>
      <c r="C32" s="266">
        <v>748.35223499999995</v>
      </c>
      <c r="D32" s="266">
        <v>791.85658799999999</v>
      </c>
      <c r="E32" s="266">
        <v>806.21291099999996</v>
      </c>
      <c r="F32" s="266">
        <v>855.46702300000004</v>
      </c>
      <c r="G32" s="266">
        <v>898.92062399999998</v>
      </c>
      <c r="H32" s="266">
        <v>921.88724500000001</v>
      </c>
      <c r="I32" s="266">
        <v>922.54526499999997</v>
      </c>
      <c r="J32" s="266">
        <v>934.56945399999995</v>
      </c>
      <c r="K32" s="266">
        <v>1101.218304</v>
      </c>
    </row>
    <row r="33" spans="1:11" s="276" customFormat="1" ht="14.1" customHeight="1" x14ac:dyDescent="0.2">
      <c r="A33" s="127" t="s">
        <v>292</v>
      </c>
      <c r="B33" s="266">
        <v>206.263442</v>
      </c>
      <c r="C33" s="266">
        <v>249.99490900000001</v>
      </c>
      <c r="D33" s="266">
        <v>281.85403400000001</v>
      </c>
      <c r="E33" s="266">
        <v>286.19330400000001</v>
      </c>
      <c r="F33" s="266">
        <v>358.66289799999998</v>
      </c>
      <c r="G33" s="266">
        <v>379.87451499999997</v>
      </c>
      <c r="H33" s="266">
        <v>412.82717500000001</v>
      </c>
      <c r="I33" s="266">
        <v>398.78825799999998</v>
      </c>
      <c r="J33" s="266">
        <v>424.701908</v>
      </c>
      <c r="K33" s="266">
        <v>477.10275200000001</v>
      </c>
    </row>
    <row r="34" spans="1:11" s="276" customFormat="1" ht="14.1" customHeight="1" x14ac:dyDescent="0.2">
      <c r="A34" s="94" t="s">
        <v>293</v>
      </c>
      <c r="B34" s="277">
        <v>778.17414199999996</v>
      </c>
      <c r="C34" s="277">
        <v>875.14778899999999</v>
      </c>
      <c r="D34" s="277">
        <v>1702.3422880000001</v>
      </c>
      <c r="E34" s="277">
        <v>1736.4294560000001</v>
      </c>
      <c r="F34" s="277">
        <v>1948.2785759999999</v>
      </c>
      <c r="G34" s="277">
        <v>2016.7031460000001</v>
      </c>
      <c r="H34" s="277">
        <v>2138.2642850000002</v>
      </c>
      <c r="I34" s="277">
        <v>2257.4617280000002</v>
      </c>
      <c r="J34" s="277">
        <v>2363.4986610000001</v>
      </c>
      <c r="K34" s="277">
        <v>2478.0653830000001</v>
      </c>
    </row>
    <row r="35" spans="1:11" s="276" customFormat="1" ht="14.1" customHeight="1" x14ac:dyDescent="0.2">
      <c r="A35" s="127" t="s">
        <v>352</v>
      </c>
      <c r="B35" s="266">
        <v>7.9161679999999999</v>
      </c>
      <c r="C35" s="266">
        <v>11.072862000000001</v>
      </c>
      <c r="D35" s="266">
        <v>338.50241899999997</v>
      </c>
      <c r="E35" s="266">
        <v>352.21648099999999</v>
      </c>
      <c r="F35" s="266">
        <v>361.08457800000002</v>
      </c>
      <c r="G35" s="266">
        <v>369.39394700000003</v>
      </c>
      <c r="H35" s="266">
        <v>377.69699600000001</v>
      </c>
      <c r="I35" s="266">
        <v>411.853342</v>
      </c>
      <c r="J35" s="266">
        <v>417.55059599999998</v>
      </c>
      <c r="K35" s="266">
        <v>413.35933499999999</v>
      </c>
    </row>
    <row r="36" spans="1:11" s="275" customFormat="1" ht="14.1" customHeight="1" x14ac:dyDescent="0.2">
      <c r="A36" s="127" t="s">
        <v>353</v>
      </c>
      <c r="B36" s="266">
        <v>10.008639000000001</v>
      </c>
      <c r="C36" s="266">
        <v>8.20017</v>
      </c>
      <c r="D36" s="266">
        <v>34.113425999999997</v>
      </c>
      <c r="E36" s="266">
        <v>36.531578000000003</v>
      </c>
      <c r="F36" s="266">
        <v>43.449846999999998</v>
      </c>
      <c r="G36" s="266">
        <v>47.780400999999998</v>
      </c>
      <c r="H36" s="266">
        <v>49.925654999999999</v>
      </c>
      <c r="I36" s="266">
        <v>77.083151999999998</v>
      </c>
      <c r="J36" s="266">
        <v>85.662788000000006</v>
      </c>
      <c r="K36" s="266">
        <v>84.428241999999997</v>
      </c>
    </row>
    <row r="37" spans="1:11" s="264" customFormat="1" ht="14.1" customHeight="1" x14ac:dyDescent="0.25">
      <c r="A37" s="127" t="s">
        <v>295</v>
      </c>
      <c r="B37" s="266">
        <v>760.24933399999998</v>
      </c>
      <c r="C37" s="266">
        <v>855.87475600000005</v>
      </c>
      <c r="D37" s="266">
        <v>1329.7264419999999</v>
      </c>
      <c r="E37" s="266">
        <v>1347.6813959999999</v>
      </c>
      <c r="F37" s="266">
        <v>1543.7441490000001</v>
      </c>
      <c r="G37" s="266">
        <v>1599.5287969999999</v>
      </c>
      <c r="H37" s="266">
        <v>1710.641633</v>
      </c>
      <c r="I37" s="266">
        <v>1768.5252330000001</v>
      </c>
      <c r="J37" s="266">
        <v>1860.2852760000001</v>
      </c>
      <c r="K37" s="266">
        <v>1980.2778060000001</v>
      </c>
    </row>
    <row r="38" spans="1:11" s="276" customFormat="1" ht="14.1" customHeight="1" x14ac:dyDescent="0.2">
      <c r="A38" s="281" t="s">
        <v>296</v>
      </c>
      <c r="B38" s="282">
        <v>99.967648999999994</v>
      </c>
      <c r="C38" s="282">
        <v>109.588314</v>
      </c>
      <c r="D38" s="282">
        <v>143.610784</v>
      </c>
      <c r="E38" s="282">
        <v>152.08389600000001</v>
      </c>
      <c r="F38" s="282">
        <v>170.26896400000001</v>
      </c>
      <c r="G38" s="282">
        <v>171.95771400000001</v>
      </c>
      <c r="H38" s="282">
        <v>175.20621700000001</v>
      </c>
      <c r="I38" s="282">
        <v>202.20890700000001</v>
      </c>
      <c r="J38" s="282">
        <v>214.02044799999999</v>
      </c>
      <c r="K38" s="282">
        <v>237.088067</v>
      </c>
    </row>
    <row r="39" spans="1:11" s="270" customFormat="1" ht="14.1" customHeight="1" x14ac:dyDescent="0.25">
      <c r="A39" s="286" t="s">
        <v>297</v>
      </c>
      <c r="B39" s="282">
        <v>448.56778600000001</v>
      </c>
      <c r="C39" s="282">
        <v>519.01906799999995</v>
      </c>
      <c r="D39" s="282">
        <v>712.72711800000002</v>
      </c>
      <c r="E39" s="282">
        <v>965.29203800000005</v>
      </c>
      <c r="F39" s="282">
        <v>1073.2375440000001</v>
      </c>
      <c r="G39" s="282">
        <v>901.96919600000001</v>
      </c>
      <c r="H39" s="282">
        <v>979.90212899999995</v>
      </c>
      <c r="I39" s="282">
        <v>987.51618599999995</v>
      </c>
      <c r="J39" s="282">
        <v>1053.1953659999999</v>
      </c>
      <c r="K39" s="282">
        <v>1095.8216520000001</v>
      </c>
    </row>
    <row r="40" spans="1:11" s="270" customFormat="1" ht="14.1" customHeight="1" x14ac:dyDescent="0.25">
      <c r="A40" s="286" t="s">
        <v>298</v>
      </c>
      <c r="B40" s="282">
        <v>56.547725</v>
      </c>
      <c r="C40" s="282">
        <v>60.034255000000002</v>
      </c>
      <c r="D40" s="282">
        <v>99.893591000000001</v>
      </c>
      <c r="E40" s="282">
        <v>96.536974999999998</v>
      </c>
      <c r="F40" s="282">
        <v>104.36828300000001</v>
      </c>
      <c r="G40" s="282">
        <v>112.023385</v>
      </c>
      <c r="H40" s="282">
        <v>115.759698</v>
      </c>
      <c r="I40" s="282">
        <v>126.161098</v>
      </c>
      <c r="J40" s="282">
        <v>127.079345</v>
      </c>
      <c r="K40" s="282">
        <v>135.088201</v>
      </c>
    </row>
    <row r="41" spans="1:11" s="270" customFormat="1" ht="14.1" customHeight="1" x14ac:dyDescent="0.25">
      <c r="A41" s="286" t="s">
        <v>299</v>
      </c>
      <c r="B41" s="282">
        <v>2.9609040000000002</v>
      </c>
      <c r="C41" s="282">
        <v>2.5784799999999999</v>
      </c>
      <c r="D41" s="282">
        <v>208.412475</v>
      </c>
      <c r="E41" s="282">
        <v>2.6482269999999999</v>
      </c>
      <c r="F41" s="282">
        <v>2.386333</v>
      </c>
      <c r="G41" s="282">
        <v>212.68235899999999</v>
      </c>
      <c r="H41" s="282">
        <v>220.644115</v>
      </c>
      <c r="I41" s="282">
        <v>224.00803999999999</v>
      </c>
      <c r="J41" s="282">
        <v>230.32325900000001</v>
      </c>
      <c r="K41" s="282">
        <v>250.65907100000001</v>
      </c>
    </row>
    <row r="42" spans="1:11" s="276" customFormat="1" ht="14.1" customHeight="1" x14ac:dyDescent="0.2">
      <c r="A42" s="286" t="s">
        <v>300</v>
      </c>
      <c r="B42" s="282">
        <v>152.20526699999999</v>
      </c>
      <c r="C42" s="282">
        <v>164.65463800000001</v>
      </c>
      <c r="D42" s="282">
        <v>165.082472</v>
      </c>
      <c r="E42" s="282">
        <v>131.12025700000001</v>
      </c>
      <c r="F42" s="282">
        <v>193.483023</v>
      </c>
      <c r="G42" s="282">
        <v>200.896141</v>
      </c>
      <c r="H42" s="282">
        <v>219.12947199999999</v>
      </c>
      <c r="I42" s="282">
        <v>228.631</v>
      </c>
      <c r="J42" s="282">
        <v>235.666855</v>
      </c>
      <c r="K42" s="282">
        <v>261.620812</v>
      </c>
    </row>
    <row r="43" spans="1:11" s="270" customFormat="1" ht="14.1" customHeight="1" x14ac:dyDescent="0.25">
      <c r="A43" s="94" t="s">
        <v>311</v>
      </c>
      <c r="B43" s="277">
        <v>491.83167200000003</v>
      </c>
      <c r="C43" s="277">
        <v>567.725236</v>
      </c>
      <c r="D43" s="277">
        <v>717.87647900000002</v>
      </c>
      <c r="E43" s="277">
        <v>904.13951099999997</v>
      </c>
      <c r="F43" s="277">
        <v>1005.787591</v>
      </c>
      <c r="G43" s="277">
        <v>1055.991779</v>
      </c>
      <c r="H43" s="277">
        <v>1057.3898300000001</v>
      </c>
      <c r="I43" s="277">
        <v>1126.5650760000001</v>
      </c>
      <c r="J43" s="277">
        <v>1189.3810249999999</v>
      </c>
      <c r="K43" s="277">
        <v>1325.900425</v>
      </c>
    </row>
    <row r="44" spans="1:11" s="270" customFormat="1" ht="14.1" customHeight="1" x14ac:dyDescent="0.25">
      <c r="A44" s="127" t="s">
        <v>312</v>
      </c>
      <c r="B44" s="266">
        <v>0</v>
      </c>
      <c r="C44" s="266">
        <v>0</v>
      </c>
      <c r="D44" s="266">
        <v>13.968188</v>
      </c>
      <c r="E44" s="266">
        <v>71.488901999999996</v>
      </c>
      <c r="F44" s="266">
        <v>74.956418999999997</v>
      </c>
      <c r="G44" s="266">
        <v>74.425434999999993</v>
      </c>
      <c r="H44" s="266">
        <v>79.243994000000001</v>
      </c>
      <c r="I44" s="266">
        <v>92.726490999999996</v>
      </c>
      <c r="J44" s="266">
        <v>94.233320000000006</v>
      </c>
      <c r="K44" s="266">
        <v>111.410838</v>
      </c>
    </row>
    <row r="45" spans="1:11" s="264" customFormat="1" ht="14.1" customHeight="1" x14ac:dyDescent="0.25">
      <c r="A45" s="127" t="s">
        <v>313</v>
      </c>
      <c r="B45" s="266">
        <v>378.72657400000003</v>
      </c>
      <c r="C45" s="266">
        <v>442.31097999999997</v>
      </c>
      <c r="D45" s="266">
        <v>568.79521299999999</v>
      </c>
      <c r="E45" s="266">
        <v>690.28208099999995</v>
      </c>
      <c r="F45" s="266">
        <v>761.75604099999998</v>
      </c>
      <c r="G45" s="266">
        <v>797.207628</v>
      </c>
      <c r="H45" s="266">
        <v>781.74800600000003</v>
      </c>
      <c r="I45" s="266">
        <v>832.65043000000003</v>
      </c>
      <c r="J45" s="266">
        <v>869.21043899999995</v>
      </c>
      <c r="K45" s="266">
        <v>967.05905499999994</v>
      </c>
    </row>
    <row r="46" spans="1:11" s="275" customFormat="1" ht="14.1" customHeight="1" x14ac:dyDescent="0.2">
      <c r="A46" s="281" t="s">
        <v>354</v>
      </c>
      <c r="B46" s="282">
        <v>125.760507</v>
      </c>
      <c r="C46" s="282">
        <v>131.430364</v>
      </c>
      <c r="D46" s="282">
        <v>141.96111300000001</v>
      </c>
      <c r="E46" s="282">
        <v>162.727125</v>
      </c>
      <c r="F46" s="282">
        <v>202.41734199999999</v>
      </c>
      <c r="G46" s="282">
        <v>219.21722</v>
      </c>
      <c r="H46" s="282">
        <v>246.47576799999999</v>
      </c>
      <c r="I46" s="282">
        <v>247.643303</v>
      </c>
      <c r="J46" s="282">
        <v>256.88688400000001</v>
      </c>
      <c r="K46" s="282">
        <v>259.95706899999999</v>
      </c>
    </row>
    <row r="47" spans="1:11" s="270" customFormat="1" ht="14.1" customHeight="1" x14ac:dyDescent="0.25">
      <c r="A47" s="286" t="s">
        <v>355</v>
      </c>
      <c r="B47" s="282">
        <v>109.859559</v>
      </c>
      <c r="C47" s="282">
        <v>124.68250999999999</v>
      </c>
      <c r="D47" s="282">
        <v>152.96157400000001</v>
      </c>
      <c r="E47" s="282">
        <v>174.80151499999999</v>
      </c>
      <c r="F47" s="282">
        <v>180.91150500000001</v>
      </c>
      <c r="G47" s="282">
        <v>182.02141900000001</v>
      </c>
      <c r="H47" s="282">
        <v>197.98524800000001</v>
      </c>
      <c r="I47" s="282">
        <v>197.84493000000001</v>
      </c>
      <c r="J47" s="282">
        <v>198.08352500000001</v>
      </c>
      <c r="K47" s="282">
        <v>220.68735799999999</v>
      </c>
    </row>
    <row r="48" spans="1:11" s="264" customFormat="1" ht="14.1" customHeight="1" x14ac:dyDescent="0.25">
      <c r="A48" s="286" t="s">
        <v>356</v>
      </c>
      <c r="B48" s="282">
        <v>143.10650799999999</v>
      </c>
      <c r="C48" s="282">
        <v>186.198105</v>
      </c>
      <c r="D48" s="282">
        <v>273.872525</v>
      </c>
      <c r="E48" s="282">
        <v>352.75344100000001</v>
      </c>
      <c r="F48" s="282">
        <v>378.42719399999999</v>
      </c>
      <c r="G48" s="282">
        <v>395.96898800000002</v>
      </c>
      <c r="H48" s="282">
        <v>337.28698800000001</v>
      </c>
      <c r="I48" s="282">
        <v>387.16219599999999</v>
      </c>
      <c r="J48" s="282">
        <v>414.24002899999999</v>
      </c>
      <c r="K48" s="282">
        <v>486.41462799999999</v>
      </c>
    </row>
    <row r="49" spans="1:11" s="264" customFormat="1" ht="14.1" customHeight="1" x14ac:dyDescent="0.25">
      <c r="A49" s="127" t="s">
        <v>314</v>
      </c>
      <c r="B49" s="266">
        <v>113.105097</v>
      </c>
      <c r="C49" s="266">
        <v>125.41425599999999</v>
      </c>
      <c r="D49" s="266">
        <v>135.113077</v>
      </c>
      <c r="E49" s="266">
        <v>142.368527</v>
      </c>
      <c r="F49" s="266">
        <v>169.075129</v>
      </c>
      <c r="G49" s="266">
        <v>184.35871499999999</v>
      </c>
      <c r="H49" s="266">
        <v>196.397829</v>
      </c>
      <c r="I49" s="266">
        <v>201.188154</v>
      </c>
      <c r="J49" s="266">
        <v>225.937265</v>
      </c>
      <c r="K49" s="266">
        <v>247.430531</v>
      </c>
    </row>
    <row r="50" spans="1:11" s="276" customFormat="1" ht="14.1" customHeight="1" x14ac:dyDescent="0.2">
      <c r="A50" s="94" t="s">
        <v>315</v>
      </c>
      <c r="B50" s="277">
        <v>4294.9877980000001</v>
      </c>
      <c r="C50" s="277">
        <v>4700.4270070000002</v>
      </c>
      <c r="D50" s="277">
        <v>4575.891568</v>
      </c>
      <c r="E50" s="277">
        <v>4666.5361569999995</v>
      </c>
      <c r="F50" s="277">
        <v>5124.0826310000002</v>
      </c>
      <c r="G50" s="277">
        <v>5233.6736369999999</v>
      </c>
      <c r="H50" s="277">
        <v>5371.9093270000003</v>
      </c>
      <c r="I50" s="277">
        <v>5412.4464749999997</v>
      </c>
      <c r="J50" s="277">
        <v>5630.4361170000002</v>
      </c>
      <c r="K50" s="277">
        <v>5818.887976</v>
      </c>
    </row>
    <row r="51" spans="1:11" s="270" customFormat="1" ht="14.1" customHeight="1" x14ac:dyDescent="0.25">
      <c r="A51" s="127" t="s">
        <v>316</v>
      </c>
      <c r="B51" s="266">
        <v>208.60694000000001</v>
      </c>
      <c r="C51" s="266">
        <v>206.98463699999999</v>
      </c>
      <c r="D51" s="266">
        <v>210.772234</v>
      </c>
      <c r="E51" s="266">
        <v>238.349468</v>
      </c>
      <c r="F51" s="266">
        <v>239.17582200000001</v>
      </c>
      <c r="G51" s="266">
        <v>264.760198</v>
      </c>
      <c r="H51" s="266">
        <v>255.42998299999999</v>
      </c>
      <c r="I51" s="266">
        <v>274.98475500000001</v>
      </c>
      <c r="J51" s="266">
        <v>269.76528300000001</v>
      </c>
      <c r="K51" s="266">
        <v>282.72344399999997</v>
      </c>
    </row>
    <row r="52" spans="1:11" s="270" customFormat="1" ht="14.1" customHeight="1" x14ac:dyDescent="0.25">
      <c r="A52" s="127" t="s">
        <v>357</v>
      </c>
      <c r="B52" s="266">
        <v>3370.234074</v>
      </c>
      <c r="C52" s="266">
        <v>3700.0161440000002</v>
      </c>
      <c r="D52" s="266">
        <v>3522.0186699999999</v>
      </c>
      <c r="E52" s="266">
        <v>3598.079882</v>
      </c>
      <c r="F52" s="266">
        <v>3987.879555</v>
      </c>
      <c r="G52" s="266">
        <v>3932.8819410000001</v>
      </c>
      <c r="H52" s="266">
        <v>4007.6989600000002</v>
      </c>
      <c r="I52" s="266">
        <v>3981.578094</v>
      </c>
      <c r="J52" s="266">
        <v>4151.2747019999997</v>
      </c>
      <c r="K52" s="266">
        <v>4237.0703290000001</v>
      </c>
    </row>
    <row r="53" spans="1:11" s="270" customFormat="1" ht="14.1" customHeight="1" x14ac:dyDescent="0.25">
      <c r="A53" s="127" t="s">
        <v>358</v>
      </c>
      <c r="B53" s="266">
        <v>348.65870799999999</v>
      </c>
      <c r="C53" s="266">
        <v>398.56136400000003</v>
      </c>
      <c r="D53" s="266">
        <v>420.21791000000002</v>
      </c>
      <c r="E53" s="266">
        <v>398.96215899999999</v>
      </c>
      <c r="F53" s="266">
        <v>419.96518500000002</v>
      </c>
      <c r="G53" s="266">
        <v>436.86750799999999</v>
      </c>
      <c r="H53" s="266">
        <v>472.04828500000002</v>
      </c>
      <c r="I53" s="266">
        <v>459.35673000000003</v>
      </c>
      <c r="J53" s="266">
        <v>464.64865900000001</v>
      </c>
      <c r="K53" s="266">
        <v>494.38004000000001</v>
      </c>
    </row>
    <row r="54" spans="1:11" s="270" customFormat="1" ht="14.1" customHeight="1" x14ac:dyDescent="0.25">
      <c r="A54" s="127" t="s">
        <v>318</v>
      </c>
      <c r="B54" s="266">
        <v>269.39929000000001</v>
      </c>
      <c r="C54" s="266">
        <v>299.538703</v>
      </c>
      <c r="D54" s="266">
        <v>311.99107400000003</v>
      </c>
      <c r="E54" s="266">
        <v>316.682705</v>
      </c>
      <c r="F54" s="266">
        <v>344.41730899999999</v>
      </c>
      <c r="G54" s="266">
        <v>432.945221</v>
      </c>
      <c r="H54" s="266">
        <v>453.79867200000001</v>
      </c>
      <c r="I54" s="266">
        <v>509.58584999999999</v>
      </c>
      <c r="J54" s="266">
        <v>538.96653900000001</v>
      </c>
      <c r="K54" s="266">
        <v>596.98197400000004</v>
      </c>
    </row>
    <row r="55" spans="1:11" s="264" customFormat="1" ht="14.1" customHeight="1" x14ac:dyDescent="0.25">
      <c r="A55" s="127" t="s">
        <v>319</v>
      </c>
      <c r="B55" s="266">
        <v>98.088784000000004</v>
      </c>
      <c r="C55" s="266">
        <v>95.326158000000007</v>
      </c>
      <c r="D55" s="266">
        <v>110.891678</v>
      </c>
      <c r="E55" s="266">
        <v>114.46194</v>
      </c>
      <c r="F55" s="266">
        <v>132.644758</v>
      </c>
      <c r="G55" s="266">
        <v>166.21876700000001</v>
      </c>
      <c r="H55" s="266">
        <v>182.933425</v>
      </c>
      <c r="I55" s="266">
        <v>186.941045</v>
      </c>
      <c r="J55" s="266">
        <v>205.78093100000001</v>
      </c>
      <c r="K55" s="266">
        <v>207.73218600000001</v>
      </c>
    </row>
    <row r="56" spans="1:11" s="264" customFormat="1" ht="14.1" customHeight="1" x14ac:dyDescent="0.25">
      <c r="A56" s="94" t="s">
        <v>320</v>
      </c>
      <c r="B56" s="277">
        <v>2528.2190190000001</v>
      </c>
      <c r="C56" s="277">
        <v>2673.0948969999999</v>
      </c>
      <c r="D56" s="277">
        <v>2697.5814409999998</v>
      </c>
      <c r="E56" s="277">
        <v>2716.4560900000001</v>
      </c>
      <c r="F56" s="277">
        <v>2857.7687919999998</v>
      </c>
      <c r="G56" s="277">
        <v>2784.8544670000001</v>
      </c>
      <c r="H56" s="277">
        <v>2769.7118439999999</v>
      </c>
      <c r="I56" s="277">
        <v>2856.2336759999998</v>
      </c>
      <c r="J56" s="277">
        <v>2946.9215020000001</v>
      </c>
      <c r="K56" s="277">
        <v>3056.2517509999998</v>
      </c>
    </row>
    <row r="57" spans="1:11" s="270" customFormat="1" ht="14.1" customHeight="1" x14ac:dyDescent="0.25">
      <c r="A57" s="127" t="s">
        <v>585</v>
      </c>
      <c r="B57" s="266">
        <v>232.52039400000001</v>
      </c>
      <c r="C57" s="266">
        <v>246.17350200000001</v>
      </c>
      <c r="D57" s="266">
        <v>283.05044800000002</v>
      </c>
      <c r="E57" s="266">
        <v>258.47492199999999</v>
      </c>
      <c r="F57" s="266">
        <v>282.87994099999997</v>
      </c>
      <c r="G57" s="266">
        <v>300.19969700000001</v>
      </c>
      <c r="H57" s="266">
        <v>338.93891300000001</v>
      </c>
      <c r="I57" s="266">
        <v>342.35868199999999</v>
      </c>
      <c r="J57" s="266">
        <v>349.32052199999998</v>
      </c>
      <c r="K57" s="266">
        <v>366.04966300000001</v>
      </c>
    </row>
    <row r="58" spans="1:11" s="276" customFormat="1" ht="14.1" customHeight="1" x14ac:dyDescent="0.2">
      <c r="A58" s="127" t="s">
        <v>321</v>
      </c>
      <c r="B58" s="266">
        <v>120.97066599999999</v>
      </c>
      <c r="C58" s="266">
        <v>136.62100000000001</v>
      </c>
      <c r="D58" s="266">
        <v>148.973197</v>
      </c>
      <c r="E58" s="266">
        <v>147.063186</v>
      </c>
      <c r="F58" s="266">
        <v>175.25873300000001</v>
      </c>
      <c r="G58" s="266">
        <v>172.89308199999999</v>
      </c>
      <c r="H58" s="266">
        <v>168.51329100000001</v>
      </c>
      <c r="I58" s="266">
        <v>128.262249</v>
      </c>
      <c r="J58" s="266">
        <v>147.57812200000001</v>
      </c>
      <c r="K58" s="266">
        <v>166.29664700000001</v>
      </c>
    </row>
    <row r="59" spans="1:11" s="270" customFormat="1" ht="14.1" customHeight="1" x14ac:dyDescent="0.25">
      <c r="A59" s="127" t="s">
        <v>322</v>
      </c>
      <c r="B59" s="266">
        <v>1331.664278</v>
      </c>
      <c r="C59" s="266">
        <v>1415.7776710000001</v>
      </c>
      <c r="D59" s="266">
        <v>1412.837524</v>
      </c>
      <c r="E59" s="266">
        <v>1452.244582</v>
      </c>
      <c r="F59" s="266">
        <v>1451.786339</v>
      </c>
      <c r="G59" s="266">
        <v>1330.0214659999999</v>
      </c>
      <c r="H59" s="266">
        <v>1198.457191</v>
      </c>
      <c r="I59" s="266">
        <v>1291.7331830000001</v>
      </c>
      <c r="J59" s="266">
        <v>1330.510014</v>
      </c>
      <c r="K59" s="266">
        <v>1398.111214</v>
      </c>
    </row>
    <row r="60" spans="1:11" s="270" customFormat="1" ht="14.1" customHeight="1" x14ac:dyDescent="0.25">
      <c r="A60" s="127" t="s">
        <v>323</v>
      </c>
      <c r="B60" s="266">
        <v>601.67134699999997</v>
      </c>
      <c r="C60" s="266">
        <v>625.76943700000004</v>
      </c>
      <c r="D60" s="266">
        <v>667.31359099999997</v>
      </c>
      <c r="E60" s="266">
        <v>711.472804</v>
      </c>
      <c r="F60" s="266">
        <v>797.55739100000005</v>
      </c>
      <c r="G60" s="266">
        <v>819.34624399999996</v>
      </c>
      <c r="H60" s="266">
        <v>886.59007999999994</v>
      </c>
      <c r="I60" s="266">
        <v>907.26136299999996</v>
      </c>
      <c r="J60" s="266">
        <v>937.03959099999997</v>
      </c>
      <c r="K60" s="266">
        <v>951.333213</v>
      </c>
    </row>
    <row r="61" spans="1:11" s="270" customFormat="1" ht="14.1" customHeight="1" x14ac:dyDescent="0.25">
      <c r="A61" s="127" t="s">
        <v>372</v>
      </c>
      <c r="B61" s="266">
        <v>241.39233100000001</v>
      </c>
      <c r="C61" s="266">
        <v>248.75328400000001</v>
      </c>
      <c r="D61" s="266">
        <v>185.406678</v>
      </c>
      <c r="E61" s="266">
        <v>147.200593</v>
      </c>
      <c r="F61" s="266">
        <v>150.28638699999999</v>
      </c>
      <c r="G61" s="266">
        <v>162.39397600000001</v>
      </c>
      <c r="H61" s="266">
        <v>177.212366</v>
      </c>
      <c r="I61" s="266">
        <v>186.61819700000001</v>
      </c>
      <c r="J61" s="266">
        <v>182.473251</v>
      </c>
      <c r="K61" s="266">
        <v>174.46101200000001</v>
      </c>
    </row>
    <row r="62" spans="1:11" s="264" customFormat="1" ht="14.1" customHeight="1" x14ac:dyDescent="0.25">
      <c r="A62" s="94" t="s">
        <v>327</v>
      </c>
      <c r="B62" s="277">
        <v>825.13662799999997</v>
      </c>
      <c r="C62" s="277">
        <v>906.55940499999997</v>
      </c>
      <c r="D62" s="277">
        <v>937.76939000000004</v>
      </c>
      <c r="E62" s="277">
        <v>977.99913900000001</v>
      </c>
      <c r="F62" s="277">
        <v>1170.3718690000001</v>
      </c>
      <c r="G62" s="277">
        <v>1186.452763</v>
      </c>
      <c r="H62" s="277">
        <v>1274.3014330000001</v>
      </c>
      <c r="I62" s="277">
        <v>1437.182409</v>
      </c>
      <c r="J62" s="277">
        <v>1402.3626360000001</v>
      </c>
      <c r="K62" s="277">
        <v>1433.486105</v>
      </c>
    </row>
    <row r="63" spans="1:11" s="264" customFormat="1" ht="14.1" customHeight="1" x14ac:dyDescent="0.25">
      <c r="A63" s="127" t="s">
        <v>328</v>
      </c>
      <c r="B63" s="266">
        <v>600.20345899999995</v>
      </c>
      <c r="C63" s="266">
        <v>658.39686300000005</v>
      </c>
      <c r="D63" s="266">
        <v>644.10844199999997</v>
      </c>
      <c r="E63" s="266">
        <v>691.67493899999999</v>
      </c>
      <c r="F63" s="266">
        <v>779.35579499999994</v>
      </c>
      <c r="G63" s="266">
        <v>769.92655400000001</v>
      </c>
      <c r="H63" s="266">
        <v>818.88920599999994</v>
      </c>
      <c r="I63" s="266">
        <v>955.60714399999995</v>
      </c>
      <c r="J63" s="266">
        <v>916.96966299999997</v>
      </c>
      <c r="K63" s="266">
        <v>902.22430399999996</v>
      </c>
    </row>
    <row r="64" spans="1:11" s="276" customFormat="1" ht="14.1" customHeight="1" x14ac:dyDescent="0.2">
      <c r="A64" s="127" t="s">
        <v>359</v>
      </c>
      <c r="B64" s="266">
        <v>8.3821139999999996</v>
      </c>
      <c r="C64" s="266">
        <v>10.376257000000001</v>
      </c>
      <c r="D64" s="266">
        <v>14.212926</v>
      </c>
      <c r="E64" s="266">
        <v>17.376549000000001</v>
      </c>
      <c r="F64" s="266">
        <v>18.820781</v>
      </c>
      <c r="G64" s="266">
        <v>27.314461000000001</v>
      </c>
      <c r="H64" s="266">
        <v>27.079035999999999</v>
      </c>
      <c r="I64" s="266">
        <v>31.371207999999999</v>
      </c>
      <c r="J64" s="266">
        <v>30.974209999999999</v>
      </c>
      <c r="K64" s="266">
        <v>37.550677</v>
      </c>
    </row>
    <row r="65" spans="1:11" s="270" customFormat="1" ht="14.1" customHeight="1" x14ac:dyDescent="0.25">
      <c r="A65" s="127" t="s">
        <v>329</v>
      </c>
      <c r="B65" s="266">
        <v>8.7384789999999999</v>
      </c>
      <c r="C65" s="266">
        <v>7.5925969999999996</v>
      </c>
      <c r="D65" s="266">
        <v>9.6389429999999994</v>
      </c>
      <c r="E65" s="266">
        <v>9.5189819999999994</v>
      </c>
      <c r="F65" s="266">
        <v>10.954962999999999</v>
      </c>
      <c r="G65" s="266">
        <v>13.675547999999999</v>
      </c>
      <c r="H65" s="266">
        <v>16.278366999999999</v>
      </c>
      <c r="I65" s="266">
        <v>18.030010000000001</v>
      </c>
      <c r="J65" s="266">
        <v>25.742481000000002</v>
      </c>
      <c r="K65" s="266">
        <v>27.226944</v>
      </c>
    </row>
    <row r="66" spans="1:11" s="270" customFormat="1" ht="14.1" customHeight="1" x14ac:dyDescent="0.25">
      <c r="A66" s="127" t="s">
        <v>330</v>
      </c>
      <c r="B66" s="266">
        <v>14.038565</v>
      </c>
      <c r="C66" s="266">
        <v>13.082940000000001</v>
      </c>
      <c r="D66" s="266">
        <v>16.132016</v>
      </c>
      <c r="E66" s="266">
        <v>17.860156</v>
      </c>
      <c r="F66" s="266">
        <v>16.672485000000002</v>
      </c>
      <c r="G66" s="266">
        <v>17.411778000000002</v>
      </c>
      <c r="H66" s="266">
        <v>20.286602999999999</v>
      </c>
      <c r="I66" s="266">
        <v>27.630500000000001</v>
      </c>
      <c r="J66" s="266">
        <v>28.88175</v>
      </c>
      <c r="K66" s="266">
        <v>37.257232999999999</v>
      </c>
    </row>
    <row r="67" spans="1:11" s="270" customFormat="1" ht="14.1" customHeight="1" x14ac:dyDescent="0.25">
      <c r="A67" s="127" t="s">
        <v>331</v>
      </c>
      <c r="B67" s="266">
        <v>193.77400800000001</v>
      </c>
      <c r="C67" s="266">
        <v>217.11074600000001</v>
      </c>
      <c r="D67" s="266">
        <v>253.67706100000001</v>
      </c>
      <c r="E67" s="266">
        <v>241.568511</v>
      </c>
      <c r="F67" s="266">
        <v>344.56784399999998</v>
      </c>
      <c r="G67" s="266">
        <v>358.12441999999999</v>
      </c>
      <c r="H67" s="266">
        <v>391.76821999999999</v>
      </c>
      <c r="I67" s="266">
        <v>404.54354599999999</v>
      </c>
      <c r="J67" s="266">
        <v>399.79452900000001</v>
      </c>
      <c r="K67" s="266">
        <v>429.226945</v>
      </c>
    </row>
    <row r="68" spans="1:11" s="270" customFormat="1" ht="14.1" customHeight="1" x14ac:dyDescent="0.25">
      <c r="A68" s="287" t="s">
        <v>249</v>
      </c>
      <c r="B68" s="288">
        <v>0</v>
      </c>
      <c r="C68" s="288">
        <v>0</v>
      </c>
      <c r="D68" s="288">
        <v>0</v>
      </c>
      <c r="E68" s="288">
        <v>0</v>
      </c>
      <c r="F68" s="288">
        <v>0</v>
      </c>
      <c r="G68" s="288">
        <v>0</v>
      </c>
      <c r="H68" s="288">
        <v>0</v>
      </c>
      <c r="I68" s="288">
        <v>0</v>
      </c>
      <c r="J68" s="288">
        <v>22.363249</v>
      </c>
      <c r="K68" s="288">
        <v>2.295474</v>
      </c>
    </row>
    <row r="69" spans="1:11" s="270" customFormat="1" ht="14.1" customHeight="1" x14ac:dyDescent="0.25">
      <c r="A69" s="96" t="s">
        <v>266</v>
      </c>
      <c r="B69" s="293">
        <v>16721.051165000001</v>
      </c>
      <c r="C69" s="293">
        <v>18135.967649999999</v>
      </c>
      <c r="D69" s="293">
        <v>19608.678699</v>
      </c>
      <c r="E69" s="293">
        <v>20490.972152999999</v>
      </c>
      <c r="F69" s="293">
        <v>22716.357714000002</v>
      </c>
      <c r="G69" s="293">
        <v>23346.960599999999</v>
      </c>
      <c r="H69" s="293">
        <v>23989.271756999999</v>
      </c>
      <c r="I69" s="293">
        <v>24651.893408</v>
      </c>
      <c r="J69" s="293">
        <v>25460.765738999999</v>
      </c>
      <c r="K69" s="293">
        <v>26812.133289000001</v>
      </c>
    </row>
    <row r="70" spans="1:11" s="270" customFormat="1" ht="14.1" customHeight="1" thickBot="1" x14ac:dyDescent="0.3">
      <c r="A70" s="655" t="s">
        <v>267</v>
      </c>
      <c r="B70" s="298">
        <v>590.97624499999995</v>
      </c>
      <c r="C70" s="298">
        <v>642.20959800000003</v>
      </c>
      <c r="D70" s="298">
        <v>677.04773899999998</v>
      </c>
      <c r="E70" s="298">
        <v>795.09328200000004</v>
      </c>
      <c r="F70" s="298">
        <v>649.23206600000003</v>
      </c>
      <c r="G70" s="298">
        <v>591.62025400000005</v>
      </c>
      <c r="H70" s="298">
        <v>559.36882300000002</v>
      </c>
      <c r="I70" s="298">
        <v>530.65760299999999</v>
      </c>
      <c r="J70" s="298">
        <v>504.25430899999998</v>
      </c>
      <c r="K70" s="298">
        <v>503.03069299999999</v>
      </c>
    </row>
    <row r="71" spans="1:11" s="270" customFormat="1" ht="14.1" customHeight="1" thickBot="1" x14ac:dyDescent="0.3">
      <c r="A71" s="127"/>
      <c r="B71" s="656"/>
      <c r="C71" s="656"/>
      <c r="D71" s="656"/>
      <c r="E71" s="656"/>
      <c r="F71" s="656"/>
      <c r="G71" s="656"/>
      <c r="H71" s="656"/>
      <c r="I71" s="656"/>
      <c r="J71" s="656"/>
      <c r="K71" s="656"/>
    </row>
    <row r="72" spans="1:11" s="270" customFormat="1" ht="14.1" customHeight="1" x14ac:dyDescent="0.25">
      <c r="A72" s="657" t="s">
        <v>590</v>
      </c>
      <c r="B72" s="266"/>
      <c r="C72" s="266"/>
      <c r="D72" s="266"/>
      <c r="E72" s="266"/>
      <c r="F72" s="266"/>
      <c r="G72" s="266"/>
      <c r="H72" s="266"/>
      <c r="I72" s="266"/>
      <c r="J72" s="266"/>
      <c r="K72" s="266"/>
    </row>
    <row r="73" spans="1:11" s="270" customFormat="1" ht="14.1" customHeight="1" x14ac:dyDescent="0.25">
      <c r="A73" s="250" t="s">
        <v>602</v>
      </c>
      <c r="B73" s="690">
        <v>10.18529</v>
      </c>
      <c r="C73" s="690">
        <v>8.7816379999999992</v>
      </c>
      <c r="D73" s="690">
        <v>8.560079</v>
      </c>
      <c r="E73" s="690">
        <v>8.0953379999999999</v>
      </c>
      <c r="F73" s="690">
        <v>4.7584280000000003</v>
      </c>
      <c r="G73" s="690">
        <v>4.781981</v>
      </c>
      <c r="H73" s="690">
        <v>4.6224170000000004</v>
      </c>
      <c r="I73" s="690">
        <v>4.644577</v>
      </c>
      <c r="J73" s="690">
        <v>4.6283240000000001</v>
      </c>
      <c r="K73" s="690">
        <v>4.6564129999999997</v>
      </c>
    </row>
    <row r="74" spans="1:11" s="270" customFormat="1" ht="14.1" customHeight="1" x14ac:dyDescent="0.25">
      <c r="A74" s="688" t="s">
        <v>614</v>
      </c>
      <c r="B74" s="689">
        <v>1379</v>
      </c>
      <c r="C74" s="689">
        <v>1101</v>
      </c>
      <c r="D74" s="689">
        <v>1077</v>
      </c>
      <c r="E74" s="689">
        <v>1039</v>
      </c>
      <c r="F74" s="689">
        <v>417</v>
      </c>
      <c r="G74" s="689">
        <v>394</v>
      </c>
      <c r="H74" s="689">
        <v>384</v>
      </c>
      <c r="I74" s="689">
        <v>384</v>
      </c>
      <c r="J74" s="689">
        <v>383</v>
      </c>
      <c r="K74" s="689">
        <v>384</v>
      </c>
    </row>
    <row r="75" spans="1:11" s="270" customFormat="1" ht="14.1" customHeight="1" thickBot="1" x14ac:dyDescent="0.3">
      <c r="A75" s="658" t="s">
        <v>580</v>
      </c>
      <c r="B75" s="659">
        <v>2831.4041809999999</v>
      </c>
      <c r="C75" s="659">
        <v>2299.2528200000002</v>
      </c>
      <c r="D75" s="659">
        <v>2328.4975979999999</v>
      </c>
      <c r="E75" s="659">
        <v>2168.3633089999998</v>
      </c>
      <c r="F75" s="659">
        <v>1351.90806</v>
      </c>
      <c r="G75" s="659">
        <v>1442.5955710000001</v>
      </c>
      <c r="H75" s="659">
        <v>1452.171877</v>
      </c>
      <c r="I75" s="659">
        <v>1471.71867</v>
      </c>
      <c r="J75" s="659">
        <v>1554.4796679999999</v>
      </c>
      <c r="K75" s="659">
        <v>1703.8394020000001</v>
      </c>
    </row>
    <row r="76" spans="1:11" x14ac:dyDescent="0.25">
      <c r="A76" s="307" t="s">
        <v>253</v>
      </c>
      <c r="B76" s="251"/>
      <c r="C76" s="179"/>
      <c r="D76" s="179"/>
      <c r="E76" s="179"/>
      <c r="F76" s="179"/>
      <c r="G76" s="179"/>
      <c r="H76" s="179"/>
      <c r="I76" s="179"/>
      <c r="J76" s="179"/>
      <c r="K76" s="179"/>
    </row>
    <row r="77" spans="1:11" x14ac:dyDescent="0.25">
      <c r="A77" s="671" t="s">
        <v>591</v>
      </c>
      <c r="B77" s="671"/>
      <c r="C77" s="179"/>
      <c r="D77" s="179"/>
      <c r="E77" s="179"/>
      <c r="F77" s="179"/>
      <c r="G77" s="179"/>
      <c r="H77" s="179"/>
      <c r="I77" s="179"/>
      <c r="J77" s="179"/>
      <c r="K77" s="179"/>
    </row>
    <row r="78" spans="1:11" x14ac:dyDescent="0.25">
      <c r="A78" s="671" t="s">
        <v>592</v>
      </c>
      <c r="B78" s="671"/>
      <c r="C78" s="179"/>
      <c r="D78" s="179"/>
      <c r="E78" s="179"/>
      <c r="F78" s="179"/>
      <c r="G78" s="179"/>
      <c r="H78" s="179"/>
      <c r="I78" s="179"/>
      <c r="J78" s="179"/>
      <c r="K78" s="179"/>
    </row>
    <row r="79" spans="1:11" x14ac:dyDescent="0.25">
      <c r="A79" s="240"/>
      <c r="B79" s="179"/>
      <c r="C79" s="179"/>
      <c r="D79" s="179"/>
      <c r="E79" s="179"/>
      <c r="F79" s="179"/>
      <c r="G79" s="179"/>
      <c r="H79" s="179"/>
      <c r="I79" s="179"/>
      <c r="J79" s="179"/>
      <c r="K79" s="179"/>
    </row>
    <row r="80" spans="1:11" x14ac:dyDescent="0.25">
      <c r="A80" s="240"/>
      <c r="B80" s="179"/>
      <c r="C80" s="179"/>
      <c r="D80" s="179"/>
      <c r="E80" s="179"/>
      <c r="F80" s="179" t="s">
        <v>587</v>
      </c>
      <c r="G80" s="179"/>
      <c r="H80" s="179"/>
      <c r="I80" s="179"/>
      <c r="J80" s="179"/>
      <c r="K80" s="179"/>
    </row>
    <row r="81" spans="1:11" ht="15.75" thickBot="1" x14ac:dyDescent="0.3">
      <c r="A81" s="240"/>
      <c r="B81" s="179"/>
      <c r="C81" s="179"/>
      <c r="D81" s="179" t="s">
        <v>588</v>
      </c>
      <c r="E81" s="179"/>
      <c r="F81" s="179"/>
      <c r="G81" s="179"/>
      <c r="H81" s="179"/>
      <c r="I81" s="179"/>
      <c r="J81" s="179"/>
      <c r="K81" s="179"/>
    </row>
    <row r="82" spans="1:11" ht="27.75" x14ac:dyDescent="0.25">
      <c r="A82" s="665" t="s">
        <v>589</v>
      </c>
      <c r="B82" s="253">
        <v>2013</v>
      </c>
      <c r="C82" s="253">
        <v>2014</v>
      </c>
      <c r="D82" s="253">
        <v>2015</v>
      </c>
      <c r="E82" s="253">
        <v>2016</v>
      </c>
      <c r="F82" s="253">
        <v>2017</v>
      </c>
      <c r="G82" s="253">
        <v>2018</v>
      </c>
      <c r="H82" s="253">
        <v>2019</v>
      </c>
      <c r="I82" s="253">
        <v>2020</v>
      </c>
      <c r="J82" s="253">
        <v>2021</v>
      </c>
      <c r="K82" s="253">
        <v>2022</v>
      </c>
    </row>
    <row r="83" spans="1:11" x14ac:dyDescent="0.25">
      <c r="A83" s="685" t="s">
        <v>602</v>
      </c>
      <c r="B83" s="653">
        <v>50.700271999999998</v>
      </c>
      <c r="C83" s="653">
        <v>53.844884999999998</v>
      </c>
      <c r="D83" s="653">
        <v>54.358122999999999</v>
      </c>
      <c r="E83" s="653">
        <v>58.932057</v>
      </c>
      <c r="F83" s="653">
        <v>62.794187000000001</v>
      </c>
      <c r="G83" s="653">
        <v>63.083641</v>
      </c>
      <c r="H83" s="653">
        <v>63.385942999999997</v>
      </c>
      <c r="I83" s="653">
        <v>63.373027999999998</v>
      </c>
      <c r="J83" s="653">
        <v>63.601461999999998</v>
      </c>
      <c r="K83" s="653">
        <v>63.829219999999999</v>
      </c>
    </row>
    <row r="84" spans="1:11" x14ac:dyDescent="0.25">
      <c r="A84" s="685" t="s">
        <v>613</v>
      </c>
      <c r="B84" s="686">
        <v>1086</v>
      </c>
      <c r="C84" s="686">
        <v>1049</v>
      </c>
      <c r="D84" s="686">
        <v>1057</v>
      </c>
      <c r="E84" s="686">
        <v>1025</v>
      </c>
      <c r="F84" s="686">
        <v>876</v>
      </c>
      <c r="G84" s="686">
        <v>873</v>
      </c>
      <c r="H84" s="686">
        <v>875</v>
      </c>
      <c r="I84" s="686">
        <v>871</v>
      </c>
      <c r="J84" s="686">
        <v>871</v>
      </c>
      <c r="K84" s="686">
        <v>871</v>
      </c>
    </row>
    <row r="85" spans="1:11" ht="25.5" x14ac:dyDescent="0.25">
      <c r="A85" s="661" t="s">
        <v>2029</v>
      </c>
      <c r="B85" s="654"/>
      <c r="C85" s="654"/>
      <c r="D85" s="654"/>
      <c r="E85" s="654"/>
      <c r="F85" s="654"/>
      <c r="G85" s="654"/>
      <c r="H85" s="654"/>
      <c r="I85" s="654"/>
      <c r="J85" s="654"/>
      <c r="K85" s="654"/>
    </row>
    <row r="86" spans="1:11" x14ac:dyDescent="0.25">
      <c r="A86" s="95" t="s">
        <v>275</v>
      </c>
      <c r="B86" s="260">
        <v>1224.063118</v>
      </c>
      <c r="C86" s="260">
        <v>1202.6202270000001</v>
      </c>
      <c r="D86" s="260">
        <v>1138.1452449999999</v>
      </c>
      <c r="E86" s="260">
        <v>1122.149019</v>
      </c>
      <c r="F86" s="260">
        <v>1578.3844919999999</v>
      </c>
      <c r="G86" s="260">
        <v>1610.700351</v>
      </c>
      <c r="H86" s="260">
        <v>1993.044427</v>
      </c>
      <c r="I86" s="260">
        <v>1696.3556229999999</v>
      </c>
      <c r="J86" s="260">
        <v>1717.279505</v>
      </c>
      <c r="K86" s="260">
        <v>1834.0686410000001</v>
      </c>
    </row>
    <row r="87" spans="1:11" x14ac:dyDescent="0.25">
      <c r="A87" s="127" t="s">
        <v>276</v>
      </c>
      <c r="B87" s="266">
        <v>502.22882399999997</v>
      </c>
      <c r="C87" s="266">
        <v>463.550139</v>
      </c>
      <c r="D87" s="266">
        <v>460.18783999999999</v>
      </c>
      <c r="E87" s="266">
        <v>380.72139099999998</v>
      </c>
      <c r="F87" s="266">
        <v>783.79747199999997</v>
      </c>
      <c r="G87" s="266">
        <v>688.524991</v>
      </c>
      <c r="H87" s="266">
        <v>883.44863399999997</v>
      </c>
      <c r="I87" s="266">
        <v>661.80942100000004</v>
      </c>
      <c r="J87" s="266">
        <v>600.70056599999998</v>
      </c>
      <c r="K87" s="266">
        <v>737.03889000000004</v>
      </c>
    </row>
    <row r="88" spans="1:11" x14ac:dyDescent="0.25">
      <c r="A88" s="127" t="s">
        <v>277</v>
      </c>
      <c r="B88" s="266">
        <v>721.615182</v>
      </c>
      <c r="C88" s="266">
        <v>738.59501799999998</v>
      </c>
      <c r="D88" s="266">
        <v>677.11437799999999</v>
      </c>
      <c r="E88" s="266">
        <v>739.86766</v>
      </c>
      <c r="F88" s="266">
        <v>787.91671699999995</v>
      </c>
      <c r="G88" s="266">
        <v>916.20787099999995</v>
      </c>
      <c r="H88" s="266">
        <v>1101.193405</v>
      </c>
      <c r="I88" s="266">
        <v>1027.3263449999999</v>
      </c>
      <c r="J88" s="266">
        <v>1104.3097459999999</v>
      </c>
      <c r="K88" s="266">
        <v>1077.880981</v>
      </c>
    </row>
    <row r="89" spans="1:11" x14ac:dyDescent="0.25">
      <c r="A89" s="127" t="s">
        <v>343</v>
      </c>
      <c r="B89" s="266">
        <v>0.17466000000000001</v>
      </c>
      <c r="C89" s="266">
        <v>0.42437799999999998</v>
      </c>
      <c r="D89" s="266">
        <v>0.77384200000000003</v>
      </c>
      <c r="E89" s="266">
        <v>0.39982200000000001</v>
      </c>
      <c r="F89" s="266">
        <v>0.59842099999999998</v>
      </c>
      <c r="G89" s="266">
        <v>0.412769</v>
      </c>
      <c r="H89" s="266">
        <v>0.72085299999999997</v>
      </c>
      <c r="I89" s="266">
        <v>1.5688599999999999</v>
      </c>
      <c r="J89" s="266">
        <v>1.0504009999999999</v>
      </c>
      <c r="K89" s="266">
        <v>0.72096099999999996</v>
      </c>
    </row>
    <row r="90" spans="1:11" x14ac:dyDescent="0.25">
      <c r="A90" s="106" t="s">
        <v>278</v>
      </c>
      <c r="B90" s="271">
        <v>4.4450999999999997E-2</v>
      </c>
      <c r="C90" s="271">
        <v>5.0689999999999999E-2</v>
      </c>
      <c r="D90" s="271">
        <v>6.9182999999999995E-2</v>
      </c>
      <c r="E90" s="271">
        <v>1.1601440000000001</v>
      </c>
      <c r="F90" s="271">
        <v>6.0718810000000003</v>
      </c>
      <c r="G90" s="271">
        <v>5.5547190000000004</v>
      </c>
      <c r="H90" s="271">
        <v>7.6815329999999999</v>
      </c>
      <c r="I90" s="271">
        <v>5.650995</v>
      </c>
      <c r="J90" s="271">
        <v>11.218791</v>
      </c>
      <c r="K90" s="271">
        <v>18.427807000000001</v>
      </c>
    </row>
    <row r="91" spans="1:11" x14ac:dyDescent="0.25">
      <c r="A91" s="95" t="s">
        <v>279</v>
      </c>
      <c r="B91" s="260">
        <v>64.725346999999999</v>
      </c>
      <c r="C91" s="260">
        <v>51.531334999999999</v>
      </c>
      <c r="D91" s="260">
        <v>33.325395999999998</v>
      </c>
      <c r="E91" s="260">
        <v>49.159360999999997</v>
      </c>
      <c r="F91" s="260">
        <v>80.766120999999998</v>
      </c>
      <c r="G91" s="260">
        <v>77.588099999999997</v>
      </c>
      <c r="H91" s="260">
        <v>64.670385999999993</v>
      </c>
      <c r="I91" s="260">
        <v>65.300312000000005</v>
      </c>
      <c r="J91" s="260">
        <v>72.124537000000004</v>
      </c>
      <c r="K91" s="260">
        <v>68.289986999999996</v>
      </c>
    </row>
    <row r="92" spans="1:11" x14ac:dyDescent="0.25">
      <c r="A92" s="127" t="s">
        <v>344</v>
      </c>
      <c r="B92" s="266">
        <v>29.718253000000001</v>
      </c>
      <c r="C92" s="266">
        <v>21.617383</v>
      </c>
      <c r="D92" s="266">
        <v>11.252978000000001</v>
      </c>
      <c r="E92" s="266">
        <v>15.460694</v>
      </c>
      <c r="F92" s="266">
        <v>32.063076000000002</v>
      </c>
      <c r="G92" s="266">
        <v>24.854917</v>
      </c>
      <c r="H92" s="266">
        <v>21.336731</v>
      </c>
      <c r="I92" s="266">
        <v>20.903146</v>
      </c>
      <c r="J92" s="266">
        <v>18.919595999999999</v>
      </c>
      <c r="K92" s="266">
        <v>13.449453</v>
      </c>
    </row>
    <row r="93" spans="1:11" x14ac:dyDescent="0.25">
      <c r="A93" s="127" t="s">
        <v>345</v>
      </c>
      <c r="B93" s="266">
        <v>5.4828910000000004</v>
      </c>
      <c r="C93" s="266">
        <v>10.886284</v>
      </c>
      <c r="D93" s="266">
        <v>4.6705889999999997</v>
      </c>
      <c r="E93" s="266">
        <v>9.6850299999999994</v>
      </c>
      <c r="F93" s="266">
        <v>12.308002</v>
      </c>
      <c r="G93" s="266">
        <v>10.590268</v>
      </c>
      <c r="H93" s="266">
        <v>3.9503050000000002</v>
      </c>
      <c r="I93" s="266">
        <v>5.9462849999999996</v>
      </c>
      <c r="J93" s="266">
        <v>7.1003730000000003</v>
      </c>
      <c r="K93" s="266">
        <v>6.6485669999999999</v>
      </c>
    </row>
    <row r="94" spans="1:11" x14ac:dyDescent="0.25">
      <c r="A94" s="127" t="s">
        <v>280</v>
      </c>
      <c r="B94" s="266">
        <v>18.877589</v>
      </c>
      <c r="C94" s="266">
        <v>12.825236</v>
      </c>
      <c r="D94" s="266">
        <v>13.203312</v>
      </c>
      <c r="E94" s="266">
        <v>18.276499000000001</v>
      </c>
      <c r="F94" s="266">
        <v>24.844747999999999</v>
      </c>
      <c r="G94" s="266">
        <v>29.123038000000001</v>
      </c>
      <c r="H94" s="266">
        <v>28.042460999999999</v>
      </c>
      <c r="I94" s="266">
        <v>27.308277</v>
      </c>
      <c r="J94" s="266">
        <v>29.524411000000001</v>
      </c>
      <c r="K94" s="266">
        <v>34.038977000000003</v>
      </c>
    </row>
    <row r="95" spans="1:11" x14ac:dyDescent="0.25">
      <c r="A95" s="127" t="s">
        <v>346</v>
      </c>
      <c r="B95" s="266">
        <v>4.0788390000000003</v>
      </c>
      <c r="C95" s="266">
        <v>2.2273070000000001</v>
      </c>
      <c r="D95" s="266">
        <v>1.001962</v>
      </c>
      <c r="E95" s="266">
        <v>0.86740700000000004</v>
      </c>
      <c r="F95" s="266">
        <v>2.438631</v>
      </c>
      <c r="G95" s="266">
        <v>3.7752159999999999</v>
      </c>
      <c r="H95" s="266">
        <v>2.2341790000000001</v>
      </c>
      <c r="I95" s="266">
        <v>1.7348220000000001</v>
      </c>
      <c r="J95" s="266">
        <v>3.4603389999999998</v>
      </c>
      <c r="K95" s="266">
        <v>4.0029279999999998</v>
      </c>
    </row>
    <row r="96" spans="1:11" x14ac:dyDescent="0.25">
      <c r="A96" s="127" t="s">
        <v>347</v>
      </c>
      <c r="B96" s="266">
        <v>6.5677729999999999</v>
      </c>
      <c r="C96" s="266">
        <v>3.975123</v>
      </c>
      <c r="D96" s="266">
        <v>3.1965539999999999</v>
      </c>
      <c r="E96" s="266">
        <v>4.8697290000000004</v>
      </c>
      <c r="F96" s="266">
        <v>9.1116620000000008</v>
      </c>
      <c r="G96" s="266">
        <v>9.2446590000000004</v>
      </c>
      <c r="H96" s="266">
        <v>9.1067079999999994</v>
      </c>
      <c r="I96" s="266">
        <v>9.4077809999999999</v>
      </c>
      <c r="J96" s="266">
        <v>13.119816</v>
      </c>
      <c r="K96" s="266">
        <v>10.15006</v>
      </c>
    </row>
    <row r="97" spans="1:11" x14ac:dyDescent="0.25">
      <c r="A97" s="94" t="s">
        <v>282</v>
      </c>
      <c r="B97" s="277">
        <v>228.69056900000001</v>
      </c>
      <c r="C97" s="277">
        <v>261.66546399999999</v>
      </c>
      <c r="D97" s="277">
        <v>236.77787799999999</v>
      </c>
      <c r="E97" s="277">
        <v>252.40730500000001</v>
      </c>
      <c r="F97" s="277">
        <v>254.78233800000001</v>
      </c>
      <c r="G97" s="277">
        <v>275.87107500000002</v>
      </c>
      <c r="H97" s="277">
        <v>353.86103600000001</v>
      </c>
      <c r="I97" s="277">
        <v>334.57508200000001</v>
      </c>
      <c r="J97" s="277">
        <v>347.98804200000001</v>
      </c>
      <c r="K97" s="277">
        <v>376.45129900000001</v>
      </c>
    </row>
    <row r="98" spans="1:11" x14ac:dyDescent="0.25">
      <c r="A98" s="127" t="s">
        <v>348</v>
      </c>
      <c r="B98" s="266">
        <v>9.9385980000000007</v>
      </c>
      <c r="C98" s="266">
        <v>12.633975</v>
      </c>
      <c r="D98" s="266">
        <v>18.268501000000001</v>
      </c>
      <c r="E98" s="266">
        <v>6.7718150000000001</v>
      </c>
      <c r="F98" s="266">
        <v>6.7402290000000002</v>
      </c>
      <c r="G98" s="266">
        <v>8.8009909999999998</v>
      </c>
      <c r="H98" s="266">
        <v>9.9522089999999999</v>
      </c>
      <c r="I98" s="266">
        <v>6.0063120000000003</v>
      </c>
      <c r="J98" s="266">
        <v>7.4558989999999996</v>
      </c>
      <c r="K98" s="266">
        <v>5.1308189999999998</v>
      </c>
    </row>
    <row r="99" spans="1:11" x14ac:dyDescent="0.25">
      <c r="A99" s="127" t="s">
        <v>284</v>
      </c>
      <c r="B99" s="266">
        <v>39.105032000000001</v>
      </c>
      <c r="C99" s="266">
        <v>41.112682999999997</v>
      </c>
      <c r="D99" s="266">
        <v>33.541378999999999</v>
      </c>
      <c r="E99" s="266">
        <v>58.012081000000002</v>
      </c>
      <c r="F99" s="266">
        <v>65.781981999999999</v>
      </c>
      <c r="G99" s="266">
        <v>83.867693000000003</v>
      </c>
      <c r="H99" s="266">
        <v>98.997165999999993</v>
      </c>
      <c r="I99" s="266">
        <v>106.040571</v>
      </c>
      <c r="J99" s="266">
        <v>117.587137</v>
      </c>
      <c r="K99" s="266">
        <v>125.230344</v>
      </c>
    </row>
    <row r="100" spans="1:11" x14ac:dyDescent="0.25">
      <c r="A100" s="127" t="s">
        <v>285</v>
      </c>
      <c r="B100" s="266">
        <v>3.6884869999999998</v>
      </c>
      <c r="C100" s="266">
        <v>5.8258150000000004</v>
      </c>
      <c r="D100" s="266">
        <v>28.947253</v>
      </c>
      <c r="E100" s="266">
        <v>28.595454</v>
      </c>
      <c r="F100" s="266">
        <v>43.115245999999999</v>
      </c>
      <c r="G100" s="266">
        <v>40.146920000000001</v>
      </c>
      <c r="H100" s="266">
        <v>64.647565999999998</v>
      </c>
      <c r="I100" s="266">
        <v>67.594351000000003</v>
      </c>
      <c r="J100" s="266">
        <v>58.919263999999998</v>
      </c>
      <c r="K100" s="266">
        <v>53.785069999999997</v>
      </c>
    </row>
    <row r="101" spans="1:11" x14ac:dyDescent="0.25">
      <c r="A101" s="127" t="s">
        <v>286</v>
      </c>
      <c r="B101" s="266">
        <v>152.68178700000001</v>
      </c>
      <c r="C101" s="266">
        <v>179.403031</v>
      </c>
      <c r="D101" s="266">
        <v>135.38686200000001</v>
      </c>
      <c r="E101" s="266">
        <v>130.50412399999999</v>
      </c>
      <c r="F101" s="266">
        <v>113.654552</v>
      </c>
      <c r="G101" s="266">
        <v>116.802561</v>
      </c>
      <c r="H101" s="266">
        <v>154.35159999999999</v>
      </c>
      <c r="I101" s="266">
        <v>130.92027400000001</v>
      </c>
      <c r="J101" s="266">
        <v>142.01594700000001</v>
      </c>
      <c r="K101" s="266">
        <v>167.737606</v>
      </c>
    </row>
    <row r="102" spans="1:11" x14ac:dyDescent="0.25">
      <c r="A102" s="127" t="s">
        <v>349</v>
      </c>
      <c r="B102" s="266">
        <v>15.727368</v>
      </c>
      <c r="C102" s="266">
        <v>15.574271</v>
      </c>
      <c r="D102" s="266">
        <v>16.944179999999999</v>
      </c>
      <c r="E102" s="266">
        <v>19.396823000000001</v>
      </c>
      <c r="F102" s="266">
        <v>15.189247999999999</v>
      </c>
      <c r="G102" s="266">
        <v>18.608668000000002</v>
      </c>
      <c r="H102" s="266">
        <v>18.914852</v>
      </c>
      <c r="I102" s="266">
        <v>15.557188</v>
      </c>
      <c r="J102" s="266">
        <v>13.840683</v>
      </c>
      <c r="K102" s="266">
        <v>16.236350000000002</v>
      </c>
    </row>
    <row r="103" spans="1:11" x14ac:dyDescent="0.25">
      <c r="A103" s="127" t="s">
        <v>287</v>
      </c>
      <c r="B103" s="266">
        <v>7.5492949999999999</v>
      </c>
      <c r="C103" s="266">
        <v>7.1156860000000002</v>
      </c>
      <c r="D103" s="266">
        <v>3.6897000000000002</v>
      </c>
      <c r="E103" s="266">
        <v>9.1270059999999997</v>
      </c>
      <c r="F103" s="266">
        <v>10.301079</v>
      </c>
      <c r="G103" s="266">
        <v>7.6442379999999996</v>
      </c>
      <c r="H103" s="266">
        <v>6.9976409999999998</v>
      </c>
      <c r="I103" s="266">
        <v>8.4563839999999999</v>
      </c>
      <c r="J103" s="266">
        <v>8.1691090000000006</v>
      </c>
      <c r="K103" s="266">
        <v>8.3311069999999994</v>
      </c>
    </row>
    <row r="104" spans="1:11" x14ac:dyDescent="0.25">
      <c r="A104" s="94" t="s">
        <v>288</v>
      </c>
      <c r="B104" s="277">
        <v>1220.9976059999999</v>
      </c>
      <c r="C104" s="277">
        <v>1123.3086169999999</v>
      </c>
      <c r="D104" s="277">
        <v>991.62274100000002</v>
      </c>
      <c r="E104" s="277">
        <v>982.03528200000005</v>
      </c>
      <c r="F104" s="277">
        <v>918.78487600000005</v>
      </c>
      <c r="G104" s="277">
        <v>1000.490058</v>
      </c>
      <c r="H104" s="277">
        <v>1210.4421460000001</v>
      </c>
      <c r="I104" s="277">
        <v>1121.6137859999999</v>
      </c>
      <c r="J104" s="277">
        <v>1228.187271</v>
      </c>
      <c r="K104" s="277">
        <v>1315.111684</v>
      </c>
    </row>
    <row r="105" spans="1:11" x14ac:dyDescent="0.25">
      <c r="A105" s="127" t="s">
        <v>289</v>
      </c>
      <c r="B105" s="266">
        <v>28.956506000000001</v>
      </c>
      <c r="C105" s="266">
        <v>31.218772000000001</v>
      </c>
      <c r="D105" s="266">
        <v>30.213290000000001</v>
      </c>
      <c r="E105" s="266">
        <v>29.182763999999999</v>
      </c>
      <c r="F105" s="266">
        <v>31.194703000000001</v>
      </c>
      <c r="G105" s="266">
        <v>39.179532999999999</v>
      </c>
      <c r="H105" s="266">
        <v>39.950316999999998</v>
      </c>
      <c r="I105" s="266">
        <v>32.578468000000001</v>
      </c>
      <c r="J105" s="266">
        <v>28.648698</v>
      </c>
      <c r="K105" s="266">
        <v>25.802430999999999</v>
      </c>
    </row>
    <row r="106" spans="1:11" x14ac:dyDescent="0.25">
      <c r="A106" s="127" t="s">
        <v>290</v>
      </c>
      <c r="B106" s="266">
        <v>485.11215900000002</v>
      </c>
      <c r="C106" s="266">
        <v>460.05645600000003</v>
      </c>
      <c r="D106" s="266">
        <v>363.16852599999999</v>
      </c>
      <c r="E106" s="266">
        <v>340.21423299999998</v>
      </c>
      <c r="F106" s="266">
        <v>320.91789699999998</v>
      </c>
      <c r="G106" s="266">
        <v>348.29743999999999</v>
      </c>
      <c r="H106" s="266">
        <v>432.22680600000001</v>
      </c>
      <c r="I106" s="266">
        <v>383.31576699999999</v>
      </c>
      <c r="J106" s="266">
        <v>357.891548</v>
      </c>
      <c r="K106" s="266">
        <v>352.88809800000001</v>
      </c>
    </row>
    <row r="107" spans="1:11" x14ac:dyDescent="0.25">
      <c r="A107" s="281" t="s">
        <v>350</v>
      </c>
      <c r="B107" s="282">
        <v>246.70752999999999</v>
      </c>
      <c r="C107" s="282">
        <v>266.68016599999999</v>
      </c>
      <c r="D107" s="282">
        <v>189.60412199999999</v>
      </c>
      <c r="E107" s="282">
        <v>184.29541399999999</v>
      </c>
      <c r="F107" s="282">
        <v>161.18939800000001</v>
      </c>
      <c r="G107" s="282">
        <v>181.308753</v>
      </c>
      <c r="H107" s="282">
        <v>246.94221400000001</v>
      </c>
      <c r="I107" s="282">
        <v>227.68047000000001</v>
      </c>
      <c r="J107" s="282">
        <v>212.77797799999999</v>
      </c>
      <c r="K107" s="282">
        <v>214.593839</v>
      </c>
    </row>
    <row r="108" spans="1:11" x14ac:dyDescent="0.25">
      <c r="A108" s="286" t="s">
        <v>351</v>
      </c>
      <c r="B108" s="282">
        <v>238.404628</v>
      </c>
      <c r="C108" s="282">
        <v>193.37628900000001</v>
      </c>
      <c r="D108" s="282">
        <v>173.564403</v>
      </c>
      <c r="E108" s="282">
        <v>155.91881799999999</v>
      </c>
      <c r="F108" s="282">
        <v>159.728498</v>
      </c>
      <c r="G108" s="282">
        <v>166.988687</v>
      </c>
      <c r="H108" s="282">
        <v>185.28459100000001</v>
      </c>
      <c r="I108" s="282">
        <v>155.63529600000001</v>
      </c>
      <c r="J108" s="282">
        <v>145.11356900000001</v>
      </c>
      <c r="K108" s="282">
        <v>138.29425900000001</v>
      </c>
    </row>
    <row r="109" spans="1:11" x14ac:dyDescent="0.25">
      <c r="A109" s="127" t="s">
        <v>291</v>
      </c>
      <c r="B109" s="266">
        <v>668.50042699999995</v>
      </c>
      <c r="C109" s="266">
        <v>599.55013099999996</v>
      </c>
      <c r="D109" s="266">
        <v>563.61492299999998</v>
      </c>
      <c r="E109" s="266">
        <v>577.90751799999998</v>
      </c>
      <c r="F109" s="266">
        <v>531.19674399999997</v>
      </c>
      <c r="G109" s="266">
        <v>576.57982200000004</v>
      </c>
      <c r="H109" s="266">
        <v>689.01285700000005</v>
      </c>
      <c r="I109" s="266">
        <v>660.34564499999999</v>
      </c>
      <c r="J109" s="266">
        <v>797.30498899999998</v>
      </c>
      <c r="K109" s="266">
        <v>894.12445500000001</v>
      </c>
    </row>
    <row r="110" spans="1:11" x14ac:dyDescent="0.25">
      <c r="A110" s="127" t="s">
        <v>292</v>
      </c>
      <c r="B110" s="266">
        <v>38.428513000000002</v>
      </c>
      <c r="C110" s="266">
        <v>32.483257000000002</v>
      </c>
      <c r="D110" s="266">
        <v>34.626001000000002</v>
      </c>
      <c r="E110" s="266">
        <v>34.730766000000003</v>
      </c>
      <c r="F110" s="266">
        <v>35.475530999999997</v>
      </c>
      <c r="G110" s="266">
        <v>36.433261000000002</v>
      </c>
      <c r="H110" s="266">
        <v>49.252164</v>
      </c>
      <c r="I110" s="266">
        <v>45.373904000000003</v>
      </c>
      <c r="J110" s="266">
        <v>44.342035000000003</v>
      </c>
      <c r="K110" s="266">
        <v>42.296700000000001</v>
      </c>
    </row>
    <row r="111" spans="1:11" x14ac:dyDescent="0.25">
      <c r="A111" s="94" t="s">
        <v>293</v>
      </c>
      <c r="B111" s="277">
        <v>205.85728</v>
      </c>
      <c r="C111" s="277">
        <v>247.40259599999999</v>
      </c>
      <c r="D111" s="277">
        <v>181.58949200000001</v>
      </c>
      <c r="E111" s="277">
        <v>154.954667</v>
      </c>
      <c r="F111" s="277">
        <v>184.82226299999999</v>
      </c>
      <c r="G111" s="277">
        <v>191.664492</v>
      </c>
      <c r="H111" s="277">
        <v>232.78482600000001</v>
      </c>
      <c r="I111" s="277">
        <v>197.97124099999999</v>
      </c>
      <c r="J111" s="277">
        <v>198.989664</v>
      </c>
      <c r="K111" s="277">
        <v>212.05738600000001</v>
      </c>
    </row>
    <row r="112" spans="1:11" x14ac:dyDescent="0.25">
      <c r="A112" s="127" t="s">
        <v>352</v>
      </c>
      <c r="B112" s="266">
        <v>5.5964840000000002</v>
      </c>
      <c r="C112" s="266">
        <v>11.71406</v>
      </c>
      <c r="D112" s="266">
        <v>5.0712650000000004</v>
      </c>
      <c r="E112" s="266">
        <v>5.0071009999999996</v>
      </c>
      <c r="F112" s="266">
        <v>4.1964709999999998</v>
      </c>
      <c r="G112" s="266">
        <v>2.4579629999999999</v>
      </c>
      <c r="H112" s="266">
        <v>2.5911949999999999</v>
      </c>
      <c r="I112" s="266">
        <v>3.4231959999999999</v>
      </c>
      <c r="J112" s="266">
        <v>3.0964960000000001</v>
      </c>
      <c r="K112" s="266">
        <v>4.372395</v>
      </c>
    </row>
    <row r="113" spans="1:11" x14ac:dyDescent="0.25">
      <c r="A113" s="127" t="s">
        <v>353</v>
      </c>
      <c r="B113" s="266">
        <v>17.486277999999999</v>
      </c>
      <c r="C113" s="266">
        <v>34.740254</v>
      </c>
      <c r="D113" s="266">
        <v>30.947849000000001</v>
      </c>
      <c r="E113" s="266">
        <v>23.882556000000001</v>
      </c>
      <c r="F113" s="266">
        <v>46.888388999999997</v>
      </c>
      <c r="G113" s="266">
        <v>47.422286</v>
      </c>
      <c r="H113" s="266">
        <v>56.020980000000002</v>
      </c>
      <c r="I113" s="266">
        <v>41.421404000000003</v>
      </c>
      <c r="J113" s="266">
        <v>49.898245000000003</v>
      </c>
      <c r="K113" s="266">
        <v>50.553688000000001</v>
      </c>
    </row>
    <row r="114" spans="1:11" x14ac:dyDescent="0.25">
      <c r="A114" s="127" t="s">
        <v>295</v>
      </c>
      <c r="B114" s="266">
        <v>182.774517</v>
      </c>
      <c r="C114" s="266">
        <v>200.94828100000001</v>
      </c>
      <c r="D114" s="266">
        <v>145.57037700000001</v>
      </c>
      <c r="E114" s="266">
        <v>126.065009</v>
      </c>
      <c r="F114" s="266">
        <v>133.73740100000001</v>
      </c>
      <c r="G114" s="266">
        <v>141.78424100000001</v>
      </c>
      <c r="H114" s="266">
        <v>174.17265</v>
      </c>
      <c r="I114" s="266">
        <v>153.12664100000001</v>
      </c>
      <c r="J114" s="266">
        <v>145.994922</v>
      </c>
      <c r="K114" s="266">
        <v>157.13130200000001</v>
      </c>
    </row>
    <row r="115" spans="1:11" x14ac:dyDescent="0.25">
      <c r="A115" s="281" t="s">
        <v>296</v>
      </c>
      <c r="B115" s="282">
        <v>22.465109000000002</v>
      </c>
      <c r="C115" s="282">
        <v>15.536451</v>
      </c>
      <c r="D115" s="282">
        <v>9.9736550000000008</v>
      </c>
      <c r="E115" s="282">
        <v>14.048971</v>
      </c>
      <c r="F115" s="282">
        <v>9.6846589999999999</v>
      </c>
      <c r="G115" s="282">
        <v>12.601125</v>
      </c>
      <c r="H115" s="282">
        <v>18.174576999999999</v>
      </c>
      <c r="I115" s="282">
        <v>16.933882000000001</v>
      </c>
      <c r="J115" s="282">
        <v>13.749523</v>
      </c>
      <c r="K115" s="282">
        <v>15.368312</v>
      </c>
    </row>
    <row r="116" spans="1:11" x14ac:dyDescent="0.25">
      <c r="A116" s="286" t="s">
        <v>297</v>
      </c>
      <c r="B116" s="282">
        <v>108.35336599999999</v>
      </c>
      <c r="C116" s="282">
        <v>123.616394</v>
      </c>
      <c r="D116" s="282">
        <v>78.804360000000003</v>
      </c>
      <c r="E116" s="282">
        <v>67.723558999999995</v>
      </c>
      <c r="F116" s="282">
        <v>75.000097999999994</v>
      </c>
      <c r="G116" s="282">
        <v>83.088436999999999</v>
      </c>
      <c r="H116" s="282">
        <v>98.317412000000004</v>
      </c>
      <c r="I116" s="282">
        <v>81.818872999999996</v>
      </c>
      <c r="J116" s="282">
        <v>82.911558999999997</v>
      </c>
      <c r="K116" s="282">
        <v>81.414064999999994</v>
      </c>
    </row>
    <row r="117" spans="1:11" x14ac:dyDescent="0.25">
      <c r="A117" s="286" t="s">
        <v>298</v>
      </c>
      <c r="B117" s="282">
        <v>14.551800999999999</v>
      </c>
      <c r="C117" s="282">
        <v>21.993907</v>
      </c>
      <c r="D117" s="282">
        <v>26.74887</v>
      </c>
      <c r="E117" s="282">
        <v>22.004199</v>
      </c>
      <c r="F117" s="282">
        <v>22.079920999999999</v>
      </c>
      <c r="G117" s="282">
        <v>13.526488000000001</v>
      </c>
      <c r="H117" s="282">
        <v>11.422605000000001</v>
      </c>
      <c r="I117" s="282">
        <v>11.795389</v>
      </c>
      <c r="J117" s="282">
        <v>7.713069</v>
      </c>
      <c r="K117" s="282">
        <v>8.475816</v>
      </c>
    </row>
    <row r="118" spans="1:11" x14ac:dyDescent="0.25">
      <c r="A118" s="286" t="s">
        <v>299</v>
      </c>
      <c r="B118" s="282">
        <v>1.061083</v>
      </c>
      <c r="C118" s="282">
        <v>1.060948</v>
      </c>
      <c r="D118" s="282">
        <v>0.61084400000000005</v>
      </c>
      <c r="E118" s="282">
        <v>0.150342</v>
      </c>
      <c r="F118" s="282">
        <v>0.26032699999999998</v>
      </c>
      <c r="G118" s="282">
        <v>0.45687100000000003</v>
      </c>
      <c r="H118" s="282">
        <v>2.6064780000000001</v>
      </c>
      <c r="I118" s="282">
        <v>1.113936</v>
      </c>
      <c r="J118" s="282">
        <v>2.7549239999999999</v>
      </c>
      <c r="K118" s="282">
        <v>6.4105189999999999</v>
      </c>
    </row>
    <row r="119" spans="1:11" x14ac:dyDescent="0.25">
      <c r="A119" s="286" t="s">
        <v>300</v>
      </c>
      <c r="B119" s="282">
        <v>36.343156</v>
      </c>
      <c r="C119" s="282">
        <v>38.740577999999999</v>
      </c>
      <c r="D119" s="282">
        <v>29.432645999999998</v>
      </c>
      <c r="E119" s="282">
        <v>22.137934999999999</v>
      </c>
      <c r="F119" s="282">
        <v>26.712394</v>
      </c>
      <c r="G119" s="282">
        <v>32.111317999999997</v>
      </c>
      <c r="H119" s="282">
        <v>43.651577000000003</v>
      </c>
      <c r="I119" s="282">
        <v>41.464559000000001</v>
      </c>
      <c r="J119" s="282">
        <v>38.865845</v>
      </c>
      <c r="K119" s="282">
        <v>45.462586999999999</v>
      </c>
    </row>
    <row r="120" spans="1:11" x14ac:dyDescent="0.25">
      <c r="A120" s="94" t="s">
        <v>311</v>
      </c>
      <c r="B120" s="277">
        <v>684.39843299999995</v>
      </c>
      <c r="C120" s="277">
        <v>710.01695500000005</v>
      </c>
      <c r="D120" s="277">
        <v>873.22257400000001</v>
      </c>
      <c r="E120" s="277">
        <v>1171.5948169999999</v>
      </c>
      <c r="F120" s="277">
        <v>1249.3663300000001</v>
      </c>
      <c r="G120" s="277">
        <v>1263.2906849999999</v>
      </c>
      <c r="H120" s="277">
        <v>1491.381214</v>
      </c>
      <c r="I120" s="277">
        <v>1530.1323050000001</v>
      </c>
      <c r="J120" s="277">
        <v>1626.5180800000001</v>
      </c>
      <c r="K120" s="277">
        <v>1868.7030119999999</v>
      </c>
    </row>
    <row r="121" spans="1:11" x14ac:dyDescent="0.25">
      <c r="A121" s="127" t="s">
        <v>312</v>
      </c>
      <c r="B121" s="266">
        <v>0</v>
      </c>
      <c r="C121" s="266">
        <v>0</v>
      </c>
      <c r="D121" s="266">
        <v>0</v>
      </c>
      <c r="E121" s="266">
        <v>8.0045199999999994</v>
      </c>
      <c r="F121" s="266">
        <v>10.571052999999999</v>
      </c>
      <c r="G121" s="266">
        <v>35.687629000000001</v>
      </c>
      <c r="H121" s="266">
        <v>34.037641000000001</v>
      </c>
      <c r="I121" s="266">
        <v>30.717884000000002</v>
      </c>
      <c r="J121" s="266">
        <v>48.039988999999998</v>
      </c>
      <c r="K121" s="266">
        <v>41.808929999999997</v>
      </c>
    </row>
    <row r="122" spans="1:11" x14ac:dyDescent="0.25">
      <c r="A122" s="127" t="s">
        <v>313</v>
      </c>
      <c r="B122" s="266">
        <v>143.17280500000001</v>
      </c>
      <c r="C122" s="266">
        <v>145.637528</v>
      </c>
      <c r="D122" s="266">
        <v>250.86238399999999</v>
      </c>
      <c r="E122" s="266">
        <v>585.78229999999996</v>
      </c>
      <c r="F122" s="266">
        <v>654.76931400000001</v>
      </c>
      <c r="G122" s="266">
        <v>692.97174800000005</v>
      </c>
      <c r="H122" s="266">
        <v>868.53622199999995</v>
      </c>
      <c r="I122" s="266">
        <v>943.73047699999995</v>
      </c>
      <c r="J122" s="266">
        <v>950.42753200000004</v>
      </c>
      <c r="K122" s="266">
        <v>1067.910425</v>
      </c>
    </row>
    <row r="123" spans="1:11" x14ac:dyDescent="0.25">
      <c r="A123" s="281" t="s">
        <v>354</v>
      </c>
      <c r="B123" s="282">
        <v>51.253660000000004</v>
      </c>
      <c r="C123" s="282">
        <v>36.644373999999999</v>
      </c>
      <c r="D123" s="282">
        <v>29.052962000000001</v>
      </c>
      <c r="E123" s="282">
        <v>28.125989000000001</v>
      </c>
      <c r="F123" s="282">
        <v>30.649031999999998</v>
      </c>
      <c r="G123" s="282">
        <v>33.466712999999999</v>
      </c>
      <c r="H123" s="282">
        <v>49.575937000000003</v>
      </c>
      <c r="I123" s="282">
        <v>47.928224</v>
      </c>
      <c r="J123" s="282">
        <v>50.831057999999999</v>
      </c>
      <c r="K123" s="282">
        <v>60.848233</v>
      </c>
    </row>
    <row r="124" spans="1:11" x14ac:dyDescent="0.25">
      <c r="A124" s="286" t="s">
        <v>355</v>
      </c>
      <c r="B124" s="282">
        <v>71.850018000000006</v>
      </c>
      <c r="C124" s="282">
        <v>84.249677000000005</v>
      </c>
      <c r="D124" s="282">
        <v>92.585138000000001</v>
      </c>
      <c r="E124" s="282">
        <v>92.425196999999997</v>
      </c>
      <c r="F124" s="282">
        <v>110.517014</v>
      </c>
      <c r="G124" s="282">
        <v>129.451502</v>
      </c>
      <c r="H124" s="282">
        <v>145.29112900000001</v>
      </c>
      <c r="I124" s="282">
        <v>129.91858999999999</v>
      </c>
      <c r="J124" s="282">
        <v>152.94389799999999</v>
      </c>
      <c r="K124" s="282">
        <v>157.234554</v>
      </c>
    </row>
    <row r="125" spans="1:11" x14ac:dyDescent="0.25">
      <c r="A125" s="286" t="s">
        <v>356</v>
      </c>
      <c r="B125" s="282">
        <v>20.069126000000001</v>
      </c>
      <c r="C125" s="282">
        <v>24.743475</v>
      </c>
      <c r="D125" s="282">
        <v>129.22428400000001</v>
      </c>
      <c r="E125" s="282">
        <v>465.23111299999999</v>
      </c>
      <c r="F125" s="282">
        <v>513.60326599999996</v>
      </c>
      <c r="G125" s="282">
        <v>530.05353200000002</v>
      </c>
      <c r="H125" s="282">
        <v>673.66915500000005</v>
      </c>
      <c r="I125" s="282">
        <v>765.88366099999996</v>
      </c>
      <c r="J125" s="282">
        <v>746.65257599999995</v>
      </c>
      <c r="K125" s="282">
        <v>849.82763699999998</v>
      </c>
    </row>
    <row r="126" spans="1:11" x14ac:dyDescent="0.25">
      <c r="A126" s="127" t="s">
        <v>314</v>
      </c>
      <c r="B126" s="266">
        <v>541.22562700000003</v>
      </c>
      <c r="C126" s="266">
        <v>564.37942699999996</v>
      </c>
      <c r="D126" s="266">
        <v>622.36018899999999</v>
      </c>
      <c r="E126" s="266">
        <v>577.80799500000001</v>
      </c>
      <c r="F126" s="266">
        <v>584.02596300000005</v>
      </c>
      <c r="G126" s="266">
        <v>534.63130699999999</v>
      </c>
      <c r="H126" s="266">
        <v>588.80735000000004</v>
      </c>
      <c r="I126" s="266">
        <v>555.683943</v>
      </c>
      <c r="J126" s="266">
        <v>628.05055700000003</v>
      </c>
      <c r="K126" s="266">
        <v>758.983656</v>
      </c>
    </row>
    <row r="127" spans="1:11" x14ac:dyDescent="0.25">
      <c r="A127" s="94" t="s">
        <v>315</v>
      </c>
      <c r="B127" s="277">
        <v>712.68035699999996</v>
      </c>
      <c r="C127" s="277">
        <v>675.28559800000005</v>
      </c>
      <c r="D127" s="277">
        <v>611.32908799999996</v>
      </c>
      <c r="E127" s="277">
        <v>594.34210499999995</v>
      </c>
      <c r="F127" s="277">
        <v>704.87008200000002</v>
      </c>
      <c r="G127" s="277">
        <v>785.49945000000002</v>
      </c>
      <c r="H127" s="277">
        <v>988.03141500000004</v>
      </c>
      <c r="I127" s="277">
        <v>922.854197</v>
      </c>
      <c r="J127" s="277">
        <v>990.51613499999996</v>
      </c>
      <c r="K127" s="277">
        <v>1029.1473470000001</v>
      </c>
    </row>
    <row r="128" spans="1:11" x14ac:dyDescent="0.25">
      <c r="A128" s="127" t="s">
        <v>316</v>
      </c>
      <c r="B128" s="266">
        <v>104.3699</v>
      </c>
      <c r="C128" s="266">
        <v>82.697198</v>
      </c>
      <c r="D128" s="266">
        <v>71.063036999999994</v>
      </c>
      <c r="E128" s="266">
        <v>59.957132000000001</v>
      </c>
      <c r="F128" s="266">
        <v>80.657034999999993</v>
      </c>
      <c r="G128" s="266">
        <v>85.968402999999995</v>
      </c>
      <c r="H128" s="266">
        <v>108.495998</v>
      </c>
      <c r="I128" s="266">
        <v>100.899845</v>
      </c>
      <c r="J128" s="266">
        <v>101.01472699999999</v>
      </c>
      <c r="K128" s="266">
        <v>100.60501600000001</v>
      </c>
    </row>
    <row r="129" spans="1:11" x14ac:dyDescent="0.25">
      <c r="A129" s="127" t="s">
        <v>357</v>
      </c>
      <c r="B129" s="266">
        <v>286.55634900000001</v>
      </c>
      <c r="C129" s="266">
        <v>267.43139400000001</v>
      </c>
      <c r="D129" s="266">
        <v>229.14908700000001</v>
      </c>
      <c r="E129" s="266">
        <v>248.137991</v>
      </c>
      <c r="F129" s="266">
        <v>254.16250099999999</v>
      </c>
      <c r="G129" s="266">
        <v>291.86828800000001</v>
      </c>
      <c r="H129" s="266">
        <v>335.73974299999998</v>
      </c>
      <c r="I129" s="266">
        <v>293.43127500000003</v>
      </c>
      <c r="J129" s="266">
        <v>319.37169699999998</v>
      </c>
      <c r="K129" s="266">
        <v>306.97534899999999</v>
      </c>
    </row>
    <row r="130" spans="1:11" x14ac:dyDescent="0.25">
      <c r="A130" s="127" t="s">
        <v>358</v>
      </c>
      <c r="B130" s="266">
        <v>16.808596999999999</v>
      </c>
      <c r="C130" s="266">
        <v>16.104099000000001</v>
      </c>
      <c r="D130" s="266">
        <v>14.527516</v>
      </c>
      <c r="E130" s="266">
        <v>16.103909999999999</v>
      </c>
      <c r="F130" s="266">
        <v>13.476139</v>
      </c>
      <c r="G130" s="266">
        <v>20.690460999999999</v>
      </c>
      <c r="H130" s="266">
        <v>26.278576999999999</v>
      </c>
      <c r="I130" s="266">
        <v>32.301766999999998</v>
      </c>
      <c r="J130" s="266">
        <v>37.56953</v>
      </c>
      <c r="K130" s="266">
        <v>25.984805000000001</v>
      </c>
    </row>
    <row r="131" spans="1:11" x14ac:dyDescent="0.25">
      <c r="A131" s="127" t="s">
        <v>318</v>
      </c>
      <c r="B131" s="266">
        <v>166.328158</v>
      </c>
      <c r="C131" s="266">
        <v>166.557501</v>
      </c>
      <c r="D131" s="266">
        <v>167.97997100000001</v>
      </c>
      <c r="E131" s="266">
        <v>154.28370699999999</v>
      </c>
      <c r="F131" s="266">
        <v>217.02072000000001</v>
      </c>
      <c r="G131" s="266">
        <v>230.675453</v>
      </c>
      <c r="H131" s="266">
        <v>295.77293900000001</v>
      </c>
      <c r="I131" s="266">
        <v>291.233339</v>
      </c>
      <c r="J131" s="266">
        <v>336.070851</v>
      </c>
      <c r="K131" s="266">
        <v>361.49990700000001</v>
      </c>
    </row>
    <row r="132" spans="1:11" x14ac:dyDescent="0.25">
      <c r="A132" s="127" t="s">
        <v>319</v>
      </c>
      <c r="B132" s="266">
        <v>138.61735200000001</v>
      </c>
      <c r="C132" s="266">
        <v>142.49540400000001</v>
      </c>
      <c r="D132" s="266">
        <v>128.60947400000001</v>
      </c>
      <c r="E132" s="266">
        <v>115.859363</v>
      </c>
      <c r="F132" s="266">
        <v>139.553685</v>
      </c>
      <c r="G132" s="266">
        <v>156.296843</v>
      </c>
      <c r="H132" s="266">
        <v>221.744156</v>
      </c>
      <c r="I132" s="266">
        <v>204.98796899999999</v>
      </c>
      <c r="J132" s="266">
        <v>196.489327</v>
      </c>
      <c r="K132" s="266">
        <v>234.082268</v>
      </c>
    </row>
    <row r="133" spans="1:11" x14ac:dyDescent="0.25">
      <c r="A133" s="94" t="s">
        <v>320</v>
      </c>
      <c r="B133" s="277">
        <v>3137.652599</v>
      </c>
      <c r="C133" s="277">
        <v>2803.6763430000001</v>
      </c>
      <c r="D133" s="277">
        <v>2400.247605</v>
      </c>
      <c r="E133" s="277">
        <v>2040.9322030000001</v>
      </c>
      <c r="F133" s="277">
        <v>2240.0321020000001</v>
      </c>
      <c r="G133" s="277">
        <v>2535.3217420000001</v>
      </c>
      <c r="H133" s="277">
        <v>3043.4796200000001</v>
      </c>
      <c r="I133" s="277">
        <v>2743.314852</v>
      </c>
      <c r="J133" s="277">
        <v>2784.2474320000001</v>
      </c>
      <c r="K133" s="277">
        <v>2995.76676</v>
      </c>
    </row>
    <row r="134" spans="1:11" x14ac:dyDescent="0.25">
      <c r="A134" s="127" t="s">
        <v>585</v>
      </c>
      <c r="B134" s="266">
        <v>178.378061</v>
      </c>
      <c r="C134" s="266">
        <v>153.06914800000001</v>
      </c>
      <c r="D134" s="266">
        <v>126.606071</v>
      </c>
      <c r="E134" s="266">
        <v>89.059741000000002</v>
      </c>
      <c r="F134" s="266">
        <v>135.70769100000001</v>
      </c>
      <c r="G134" s="266">
        <v>134.00046599999999</v>
      </c>
      <c r="H134" s="266">
        <v>189.38399799999999</v>
      </c>
      <c r="I134" s="266">
        <v>208.76434499999999</v>
      </c>
      <c r="J134" s="266">
        <v>177.36684099999999</v>
      </c>
      <c r="K134" s="266">
        <v>141.91735</v>
      </c>
    </row>
    <row r="135" spans="1:11" x14ac:dyDescent="0.25">
      <c r="A135" s="127" t="s">
        <v>321</v>
      </c>
      <c r="B135" s="266">
        <v>0.445216</v>
      </c>
      <c r="C135" s="266">
        <v>1.7178599999999999</v>
      </c>
      <c r="D135" s="266">
        <v>0.962368</v>
      </c>
      <c r="E135" s="266">
        <v>1.4920359999999999</v>
      </c>
      <c r="F135" s="266">
        <v>1.5159339999999999</v>
      </c>
      <c r="G135" s="266">
        <v>1.0471440000000001</v>
      </c>
      <c r="H135" s="266">
        <v>1.276675</v>
      </c>
      <c r="I135" s="266">
        <v>0.97741599999999995</v>
      </c>
      <c r="J135" s="266">
        <v>1.2560929999999999</v>
      </c>
      <c r="K135" s="266">
        <v>1.326257</v>
      </c>
    </row>
    <row r="136" spans="1:11" x14ac:dyDescent="0.25">
      <c r="A136" s="127" t="s">
        <v>322</v>
      </c>
      <c r="B136" s="266">
        <v>306.97173099999998</v>
      </c>
      <c r="C136" s="266">
        <v>223.665504</v>
      </c>
      <c r="D136" s="266">
        <v>174.48593500000001</v>
      </c>
      <c r="E136" s="266">
        <v>185.584461</v>
      </c>
      <c r="F136" s="266">
        <v>182.47101799999999</v>
      </c>
      <c r="G136" s="266">
        <v>196.890128</v>
      </c>
      <c r="H136" s="266">
        <v>192.35116500000001</v>
      </c>
      <c r="I136" s="266">
        <v>250.067026</v>
      </c>
      <c r="J136" s="266">
        <v>294.78494999999998</v>
      </c>
      <c r="K136" s="266">
        <v>284.79715099999999</v>
      </c>
    </row>
    <row r="137" spans="1:11" x14ac:dyDescent="0.25">
      <c r="A137" s="127" t="s">
        <v>323</v>
      </c>
      <c r="B137" s="266">
        <v>1724.8174899999999</v>
      </c>
      <c r="C137" s="266">
        <v>1486.971524</v>
      </c>
      <c r="D137" s="266">
        <v>1417.153642</v>
      </c>
      <c r="E137" s="266">
        <v>1320.8303100000001</v>
      </c>
      <c r="F137" s="266">
        <v>1525.2865099999999</v>
      </c>
      <c r="G137" s="266">
        <v>1821.052819</v>
      </c>
      <c r="H137" s="266">
        <v>2189.0705739999999</v>
      </c>
      <c r="I137" s="266">
        <v>1900.1844599999999</v>
      </c>
      <c r="J137" s="266">
        <v>1930.6293149999999</v>
      </c>
      <c r="K137" s="266">
        <v>2058.6277110000001</v>
      </c>
    </row>
    <row r="138" spans="1:11" x14ac:dyDescent="0.25">
      <c r="A138" s="127" t="s">
        <v>372</v>
      </c>
      <c r="B138" s="266">
        <v>927.04009900000005</v>
      </c>
      <c r="C138" s="266">
        <v>938.25230499999998</v>
      </c>
      <c r="D138" s="266">
        <v>681.03958799999998</v>
      </c>
      <c r="E138" s="266">
        <v>443.96565299999997</v>
      </c>
      <c r="F138" s="266">
        <v>395.05094800000001</v>
      </c>
      <c r="G138" s="266">
        <v>382.33118300000001</v>
      </c>
      <c r="H138" s="266">
        <v>471.39720599999998</v>
      </c>
      <c r="I138" s="266">
        <v>383.32160299999998</v>
      </c>
      <c r="J138" s="266">
        <v>380.21023000000002</v>
      </c>
      <c r="K138" s="266">
        <v>509.09828900000002</v>
      </c>
    </row>
    <row r="139" spans="1:11" x14ac:dyDescent="0.25">
      <c r="A139" s="94" t="s">
        <v>327</v>
      </c>
      <c r="B139" s="277">
        <v>898.54708300000004</v>
      </c>
      <c r="C139" s="277">
        <v>862.19265299999995</v>
      </c>
      <c r="D139" s="277">
        <v>843.57946400000003</v>
      </c>
      <c r="E139" s="277">
        <v>868.63749499999994</v>
      </c>
      <c r="F139" s="277">
        <v>997.62080800000001</v>
      </c>
      <c r="G139" s="277">
        <v>1103.0480250000001</v>
      </c>
      <c r="H139" s="277">
        <v>1080.8674430000001</v>
      </c>
      <c r="I139" s="277">
        <v>1181.3548410000001</v>
      </c>
      <c r="J139" s="277">
        <v>1098.6237410000001</v>
      </c>
      <c r="K139" s="277">
        <v>1130.4096830000001</v>
      </c>
    </row>
    <row r="140" spans="1:11" x14ac:dyDescent="0.25">
      <c r="A140" s="127" t="s">
        <v>328</v>
      </c>
      <c r="B140" s="266">
        <v>759.03402000000006</v>
      </c>
      <c r="C140" s="266">
        <v>729.48872800000004</v>
      </c>
      <c r="D140" s="266">
        <v>650.531025</v>
      </c>
      <c r="E140" s="266">
        <v>690.29533700000002</v>
      </c>
      <c r="F140" s="266">
        <v>761.43493699999999</v>
      </c>
      <c r="G140" s="266">
        <v>846.50114599999995</v>
      </c>
      <c r="H140" s="266">
        <v>872.51614300000006</v>
      </c>
      <c r="I140" s="266">
        <v>882.80140900000004</v>
      </c>
      <c r="J140" s="266">
        <v>887.37326700000006</v>
      </c>
      <c r="K140" s="266">
        <v>909.50558100000001</v>
      </c>
    </row>
    <row r="141" spans="1:11" x14ac:dyDescent="0.25">
      <c r="A141" s="127" t="s">
        <v>359</v>
      </c>
      <c r="B141" s="266">
        <v>10.135176</v>
      </c>
      <c r="C141" s="266">
        <v>7.8419109999999996</v>
      </c>
      <c r="D141" s="266">
        <v>26.133899</v>
      </c>
      <c r="E141" s="266">
        <v>6.4357629999999997</v>
      </c>
      <c r="F141" s="266">
        <v>9.5938210000000002</v>
      </c>
      <c r="G141" s="266">
        <v>14.686114999999999</v>
      </c>
      <c r="H141" s="266">
        <v>19.870839</v>
      </c>
      <c r="I141" s="266">
        <v>18.498947000000001</v>
      </c>
      <c r="J141" s="266">
        <v>15.001104</v>
      </c>
      <c r="K141" s="266">
        <v>15.782648999999999</v>
      </c>
    </row>
    <row r="142" spans="1:11" x14ac:dyDescent="0.25">
      <c r="A142" s="127" t="s">
        <v>329</v>
      </c>
      <c r="B142" s="266">
        <v>4.2291509999999999</v>
      </c>
      <c r="C142" s="266">
        <v>5.7556310000000002</v>
      </c>
      <c r="D142" s="266">
        <v>13.773405</v>
      </c>
      <c r="E142" s="266">
        <v>32.790422999999997</v>
      </c>
      <c r="F142" s="266">
        <v>74.526174999999995</v>
      </c>
      <c r="G142" s="266">
        <v>83.085526999999999</v>
      </c>
      <c r="H142" s="266">
        <v>27.043614999999999</v>
      </c>
      <c r="I142" s="266">
        <v>19.791592999999999</v>
      </c>
      <c r="J142" s="266">
        <v>23.604557</v>
      </c>
      <c r="K142" s="266">
        <v>15.458741</v>
      </c>
    </row>
    <row r="143" spans="1:11" x14ac:dyDescent="0.25">
      <c r="A143" s="127" t="s">
        <v>330</v>
      </c>
      <c r="B143" s="266">
        <v>25.979814999999999</v>
      </c>
      <c r="C143" s="266">
        <v>17.318577000000001</v>
      </c>
      <c r="D143" s="266">
        <v>20.682172000000001</v>
      </c>
      <c r="E143" s="266">
        <v>24.660601</v>
      </c>
      <c r="F143" s="266">
        <v>27.135829000000001</v>
      </c>
      <c r="G143" s="266">
        <v>19.847936000000001</v>
      </c>
      <c r="H143" s="266">
        <v>18.227412000000001</v>
      </c>
      <c r="I143" s="266">
        <v>133.065248</v>
      </c>
      <c r="J143" s="266">
        <v>42.119855000000001</v>
      </c>
      <c r="K143" s="266">
        <v>59.168602</v>
      </c>
    </row>
    <row r="144" spans="1:11" x14ac:dyDescent="0.25">
      <c r="A144" s="127" t="s">
        <v>331</v>
      </c>
      <c r="B144" s="266">
        <v>99.16892</v>
      </c>
      <c r="C144" s="266">
        <v>101.787803</v>
      </c>
      <c r="D144" s="266">
        <v>132.45896099999999</v>
      </c>
      <c r="E144" s="266">
        <v>114.455369</v>
      </c>
      <c r="F144" s="266">
        <v>124.930044</v>
      </c>
      <c r="G144" s="266">
        <v>138.927299</v>
      </c>
      <c r="H144" s="266">
        <v>143.20943199999999</v>
      </c>
      <c r="I144" s="266">
        <v>127.197642</v>
      </c>
      <c r="J144" s="266">
        <v>130.524956</v>
      </c>
      <c r="K144" s="266">
        <v>130.49410800000001</v>
      </c>
    </row>
    <row r="145" spans="1:11" x14ac:dyDescent="0.25">
      <c r="A145" s="287" t="s">
        <v>249</v>
      </c>
      <c r="B145" s="288">
        <v>0</v>
      </c>
      <c r="C145" s="288">
        <v>0</v>
      </c>
      <c r="D145" s="288">
        <v>0</v>
      </c>
      <c r="E145" s="288">
        <v>0</v>
      </c>
      <c r="F145" s="288">
        <v>0</v>
      </c>
      <c r="G145" s="288">
        <v>0</v>
      </c>
      <c r="H145" s="288">
        <v>0</v>
      </c>
      <c r="I145" s="288">
        <v>0</v>
      </c>
      <c r="J145" s="288">
        <v>8.6532389999999992</v>
      </c>
      <c r="K145" s="288">
        <v>6.5537270000000003</v>
      </c>
    </row>
    <row r="146" spans="1:11" ht="15.75" thickBot="1" x14ac:dyDescent="0.3">
      <c r="A146" s="662" t="s">
        <v>266</v>
      </c>
      <c r="B146" s="663">
        <v>8377.6123950000001</v>
      </c>
      <c r="C146" s="663">
        <v>7937.6997929999998</v>
      </c>
      <c r="D146" s="663">
        <v>7309.8394870000002</v>
      </c>
      <c r="E146" s="663">
        <v>7236.2122570000001</v>
      </c>
      <c r="F146" s="663">
        <v>8209.4294179999997</v>
      </c>
      <c r="G146" s="663">
        <v>8843.4739829999999</v>
      </c>
      <c r="H146" s="663">
        <v>10458.562517</v>
      </c>
      <c r="I146" s="663">
        <v>9793.4722440000005</v>
      </c>
      <c r="J146" s="663">
        <v>10073.12765</v>
      </c>
      <c r="K146" s="663">
        <v>10836.559531000001</v>
      </c>
    </row>
    <row r="147" spans="1:11" ht="15.75" thickBot="1" x14ac:dyDescent="0.3">
      <c r="A147" s="127"/>
      <c r="B147" s="656"/>
      <c r="C147" s="656"/>
      <c r="D147" s="656"/>
      <c r="E147" s="656"/>
      <c r="F147" s="656"/>
      <c r="G147" s="656"/>
      <c r="H147" s="656"/>
      <c r="I147" s="656"/>
      <c r="J147" s="656"/>
      <c r="K147" s="656"/>
    </row>
    <row r="148" spans="1:11" x14ac:dyDescent="0.25">
      <c r="A148" s="657" t="s">
        <v>590</v>
      </c>
      <c r="B148" s="266"/>
      <c r="C148" s="266"/>
      <c r="D148" s="266"/>
      <c r="E148" s="266"/>
      <c r="F148" s="266"/>
      <c r="G148" s="266"/>
      <c r="H148" s="266"/>
      <c r="I148" s="266"/>
      <c r="J148" s="266"/>
      <c r="K148" s="266"/>
    </row>
    <row r="149" spans="1:11" x14ac:dyDescent="0.25">
      <c r="A149" s="250" t="s">
        <v>602</v>
      </c>
      <c r="B149" s="690">
        <v>10.18529</v>
      </c>
      <c r="C149" s="690">
        <v>8.7816379999999992</v>
      </c>
      <c r="D149" s="690">
        <v>8.560079</v>
      </c>
      <c r="E149" s="690">
        <v>8.0953379999999999</v>
      </c>
      <c r="F149" s="690">
        <v>4.7584280000000003</v>
      </c>
      <c r="G149" s="690">
        <v>4.781981</v>
      </c>
      <c r="H149" s="690">
        <v>4.6224170000000004</v>
      </c>
      <c r="I149" s="690">
        <v>4.644577</v>
      </c>
      <c r="J149" s="690">
        <v>4.6283240000000001</v>
      </c>
      <c r="K149" s="690">
        <v>4.6564129999999997</v>
      </c>
    </row>
    <row r="150" spans="1:11" x14ac:dyDescent="0.25">
      <c r="A150" s="688" t="s">
        <v>614</v>
      </c>
      <c r="B150" s="689">
        <v>1379</v>
      </c>
      <c r="C150" s="689">
        <v>1101</v>
      </c>
      <c r="D150" s="689">
        <v>1077</v>
      </c>
      <c r="E150" s="689">
        <v>1039</v>
      </c>
      <c r="F150" s="689">
        <v>417</v>
      </c>
      <c r="G150" s="689">
        <v>394</v>
      </c>
      <c r="H150" s="689">
        <v>384</v>
      </c>
      <c r="I150" s="689">
        <v>384</v>
      </c>
      <c r="J150" s="689">
        <v>383</v>
      </c>
      <c r="K150" s="689">
        <v>384</v>
      </c>
    </row>
    <row r="151" spans="1:11" ht="15.75" thickBot="1" x14ac:dyDescent="0.3">
      <c r="A151" s="658" t="s">
        <v>583</v>
      </c>
      <c r="B151" s="659">
        <v>1272.185129</v>
      </c>
      <c r="C151" s="659">
        <v>1029.5329389999999</v>
      </c>
      <c r="D151" s="659">
        <v>888.09175200000004</v>
      </c>
      <c r="E151" s="659">
        <v>819.67431099999999</v>
      </c>
      <c r="F151" s="659">
        <v>448.66006900000002</v>
      </c>
      <c r="G151" s="659">
        <v>493.14457299999998</v>
      </c>
      <c r="H151" s="659">
        <v>565.82430899999997</v>
      </c>
      <c r="I151" s="659">
        <v>467.85815600000001</v>
      </c>
      <c r="J151" s="659">
        <v>525.43043599999999</v>
      </c>
      <c r="K151" s="659">
        <v>564.30399799999998</v>
      </c>
    </row>
    <row r="152" spans="1:11" x14ac:dyDescent="0.25">
      <c r="A152" s="307" t="s">
        <v>253</v>
      </c>
      <c r="B152" s="251"/>
      <c r="C152" s="179"/>
      <c r="D152" s="179"/>
      <c r="E152" s="179"/>
      <c r="F152" s="179"/>
      <c r="G152" s="179"/>
      <c r="H152" s="179"/>
      <c r="I152" s="179"/>
      <c r="J152" s="179"/>
      <c r="K152" s="179"/>
    </row>
    <row r="153" spans="1:11" x14ac:dyDescent="0.25">
      <c r="A153" s="671" t="s">
        <v>591</v>
      </c>
      <c r="B153" s="671"/>
      <c r="C153" s="179"/>
      <c r="D153" s="179"/>
      <c r="E153" s="179"/>
      <c r="F153" s="179"/>
      <c r="G153" s="179"/>
      <c r="H153" s="179"/>
      <c r="I153" s="179"/>
      <c r="J153" s="179"/>
      <c r="K153" s="179"/>
    </row>
    <row r="154" spans="1:11" x14ac:dyDescent="0.25">
      <c r="A154" s="671" t="s">
        <v>592</v>
      </c>
      <c r="B154" s="671"/>
      <c r="C154" s="179"/>
      <c r="D154" s="179"/>
      <c r="E154" s="179"/>
      <c r="F154" s="179"/>
      <c r="G154" s="179"/>
      <c r="H154" s="179"/>
      <c r="I154" s="179"/>
      <c r="J154" s="179"/>
      <c r="K154" s="179"/>
    </row>
    <row r="155" spans="1:11" x14ac:dyDescent="0.25">
      <c r="A155" s="240"/>
      <c r="B155" s="179"/>
      <c r="C155" s="179"/>
      <c r="D155" s="179"/>
      <c r="E155" s="179"/>
      <c r="F155" s="179"/>
      <c r="G155" s="179"/>
      <c r="H155" s="179"/>
      <c r="I155" s="179"/>
      <c r="J155" s="179"/>
      <c r="K155" s="179"/>
    </row>
    <row r="156" spans="1:11" x14ac:dyDescent="0.25">
      <c r="A156" s="240"/>
      <c r="B156" s="179"/>
      <c r="C156" s="179"/>
      <c r="D156" s="179"/>
      <c r="E156" s="179"/>
      <c r="F156" s="179"/>
      <c r="G156" s="179"/>
      <c r="H156" s="179"/>
      <c r="I156" s="179"/>
      <c r="J156" s="179"/>
      <c r="K156" s="179"/>
    </row>
    <row r="157" spans="1:11" x14ac:dyDescent="0.25">
      <c r="A157" s="240"/>
      <c r="B157" s="179"/>
      <c r="C157" s="179"/>
      <c r="D157" s="179"/>
      <c r="E157" s="179"/>
      <c r="F157" s="179"/>
      <c r="G157" s="179"/>
      <c r="H157" s="179"/>
      <c r="I157" s="179"/>
      <c r="J157" s="179"/>
      <c r="K157" s="179"/>
    </row>
    <row r="158" spans="1:11" x14ac:dyDescent="0.25">
      <c r="A158" s="240"/>
      <c r="B158" s="179"/>
      <c r="C158" s="179"/>
      <c r="D158" s="179"/>
      <c r="E158" s="179"/>
      <c r="F158" s="179"/>
      <c r="G158" s="179"/>
      <c r="H158" s="179"/>
      <c r="I158" s="179"/>
      <c r="J158" s="179"/>
      <c r="K158" s="179"/>
    </row>
    <row r="159" spans="1:11" x14ac:dyDescent="0.25">
      <c r="A159" s="240"/>
      <c r="B159" s="179"/>
      <c r="C159" s="179"/>
      <c r="D159" s="179"/>
      <c r="E159" s="179"/>
      <c r="F159" s="179" t="s">
        <v>587</v>
      </c>
      <c r="G159" s="179"/>
      <c r="H159" s="179"/>
      <c r="I159" s="179"/>
      <c r="J159" s="179"/>
      <c r="K159" s="179"/>
    </row>
    <row r="160" spans="1:11" ht="15.75" thickBot="1" x14ac:dyDescent="0.3">
      <c r="A160" s="240"/>
      <c r="B160" s="179"/>
      <c r="C160" s="179"/>
      <c r="D160" s="179" t="s">
        <v>588</v>
      </c>
      <c r="E160" s="179"/>
      <c r="F160" s="179"/>
      <c r="G160" s="179"/>
      <c r="H160" s="179"/>
      <c r="I160" s="179"/>
      <c r="J160" s="179"/>
      <c r="K160" s="179"/>
    </row>
    <row r="161" spans="1:11" ht="27.75" x14ac:dyDescent="0.25">
      <c r="A161" s="665" t="s">
        <v>589</v>
      </c>
      <c r="B161" s="253">
        <v>2013</v>
      </c>
      <c r="C161" s="253">
        <v>2014</v>
      </c>
      <c r="D161" s="253">
        <v>2015</v>
      </c>
      <c r="E161" s="253">
        <v>2016</v>
      </c>
      <c r="F161" s="253">
        <v>2017</v>
      </c>
      <c r="G161" s="253">
        <v>2018</v>
      </c>
      <c r="H161" s="253">
        <v>2019</v>
      </c>
      <c r="I161" s="253">
        <v>2020</v>
      </c>
      <c r="J161" s="253">
        <v>2021</v>
      </c>
      <c r="K161" s="253">
        <v>2022</v>
      </c>
    </row>
    <row r="162" spans="1:11" x14ac:dyDescent="0.25">
      <c r="A162" s="685" t="s">
        <v>602</v>
      </c>
      <c r="B162" s="653">
        <v>50.700271999999998</v>
      </c>
      <c r="C162" s="653">
        <v>53.844884999999998</v>
      </c>
      <c r="D162" s="653">
        <v>54.358122999999999</v>
      </c>
      <c r="E162" s="653">
        <v>58.932057</v>
      </c>
      <c r="F162" s="653">
        <v>62.794187000000001</v>
      </c>
      <c r="G162" s="653">
        <v>63.083641</v>
      </c>
      <c r="H162" s="653">
        <v>63.385942999999997</v>
      </c>
      <c r="I162" s="653">
        <v>63.373027999999998</v>
      </c>
      <c r="J162" s="653">
        <v>63.601461999999998</v>
      </c>
      <c r="K162" s="653">
        <v>63.829219999999999</v>
      </c>
    </row>
    <row r="163" spans="1:11" x14ac:dyDescent="0.25">
      <c r="A163" s="685" t="s">
        <v>613</v>
      </c>
      <c r="B163" s="686">
        <v>1086</v>
      </c>
      <c r="C163" s="686">
        <v>1049</v>
      </c>
      <c r="D163" s="686">
        <v>1057</v>
      </c>
      <c r="E163" s="686">
        <v>1025</v>
      </c>
      <c r="F163" s="686">
        <v>876</v>
      </c>
      <c r="G163" s="686">
        <v>873</v>
      </c>
      <c r="H163" s="686">
        <v>875</v>
      </c>
      <c r="I163" s="686">
        <v>871</v>
      </c>
      <c r="J163" s="686">
        <v>871</v>
      </c>
      <c r="K163" s="686">
        <v>871</v>
      </c>
    </row>
    <row r="164" spans="1:11" ht="25.5" x14ac:dyDescent="0.25">
      <c r="A164" s="654" t="s">
        <v>584</v>
      </c>
      <c r="B164" s="654"/>
      <c r="C164" s="654"/>
      <c r="D164" s="654"/>
      <c r="E164" s="654"/>
      <c r="F164" s="654"/>
      <c r="G164" s="654"/>
      <c r="H164" s="654"/>
      <c r="I164" s="654"/>
      <c r="J164" s="654"/>
      <c r="K164" s="654"/>
    </row>
    <row r="165" spans="1:11" x14ac:dyDescent="0.25">
      <c r="A165" s="95" t="s">
        <v>275</v>
      </c>
      <c r="B165" s="260">
        <v>5703.293412</v>
      </c>
      <c r="C165" s="260">
        <v>6051.5354970000008</v>
      </c>
      <c r="D165" s="260">
        <v>6209.4580980000001</v>
      </c>
      <c r="E165" s="260">
        <v>6552.448187</v>
      </c>
      <c r="F165" s="260">
        <v>7695.0291530000004</v>
      </c>
      <c r="G165" s="260">
        <v>7996.6779989999995</v>
      </c>
      <c r="H165" s="260">
        <v>8417.0353009999999</v>
      </c>
      <c r="I165" s="260">
        <v>8330.7591179999999</v>
      </c>
      <c r="J165" s="260">
        <v>8539.0334710000006</v>
      </c>
      <c r="K165" s="260">
        <v>9004.7453289999994</v>
      </c>
    </row>
    <row r="166" spans="1:11" x14ac:dyDescent="0.25">
      <c r="A166" s="127" t="s">
        <v>276</v>
      </c>
      <c r="B166" s="266">
        <v>1148.461225</v>
      </c>
      <c r="C166" s="266">
        <v>1126.0817520000001</v>
      </c>
      <c r="D166" s="266">
        <v>1060.9249159999999</v>
      </c>
      <c r="E166" s="266">
        <v>1021.1118859999999</v>
      </c>
      <c r="F166" s="266">
        <v>1458.8917959999999</v>
      </c>
      <c r="G166" s="266">
        <v>1441.8427380000001</v>
      </c>
      <c r="H166" s="266">
        <v>1424.893994</v>
      </c>
      <c r="I166" s="266">
        <v>1277.9279700000002</v>
      </c>
      <c r="J166" s="266">
        <v>1208.5432639999999</v>
      </c>
      <c r="K166" s="266">
        <v>1303.6835980000001</v>
      </c>
    </row>
    <row r="167" spans="1:11" x14ac:dyDescent="0.25">
      <c r="A167" s="127" t="s">
        <v>277</v>
      </c>
      <c r="B167" s="266">
        <v>4409.183301</v>
      </c>
      <c r="C167" s="266">
        <v>4783.426743</v>
      </c>
      <c r="D167" s="266">
        <v>4997.5253410000005</v>
      </c>
      <c r="E167" s="266">
        <v>5361.8908019999999</v>
      </c>
      <c r="F167" s="266">
        <v>6031.3598750000001</v>
      </c>
      <c r="G167" s="266">
        <v>6336.375626</v>
      </c>
      <c r="H167" s="266">
        <v>6766.8994199999997</v>
      </c>
      <c r="I167" s="266">
        <v>6831.5856879999992</v>
      </c>
      <c r="J167" s="266">
        <v>7085.6916679999995</v>
      </c>
      <c r="K167" s="266">
        <v>7438.4154580000004</v>
      </c>
    </row>
    <row r="168" spans="1:11" x14ac:dyDescent="0.25">
      <c r="A168" s="127" t="s">
        <v>343</v>
      </c>
      <c r="B168" s="266">
        <v>144.72196599999998</v>
      </c>
      <c r="C168" s="266">
        <v>140.85686999999999</v>
      </c>
      <c r="D168" s="266">
        <v>147.96410499999999</v>
      </c>
      <c r="E168" s="266">
        <v>154.54914099999999</v>
      </c>
      <c r="F168" s="266">
        <v>181.735455</v>
      </c>
      <c r="G168" s="266">
        <v>191.446777</v>
      </c>
      <c r="H168" s="266">
        <v>194.57932600000001</v>
      </c>
      <c r="I168" s="266">
        <v>191.258296</v>
      </c>
      <c r="J168" s="266">
        <v>208.96402899999998</v>
      </c>
      <c r="K168" s="266">
        <v>220.15501699999999</v>
      </c>
    </row>
    <row r="169" spans="1:11" x14ac:dyDescent="0.25">
      <c r="A169" s="106" t="s">
        <v>278</v>
      </c>
      <c r="B169" s="271">
        <v>0.92691699999999999</v>
      </c>
      <c r="C169" s="271">
        <v>1.1701279999999998</v>
      </c>
      <c r="D169" s="271">
        <v>3.0437339999999997</v>
      </c>
      <c r="E169" s="271">
        <v>14.896354000000001</v>
      </c>
      <c r="F169" s="271">
        <v>23.042025000000002</v>
      </c>
      <c r="G169" s="271">
        <v>27.012855000000002</v>
      </c>
      <c r="H169" s="271">
        <v>30.662557999999997</v>
      </c>
      <c r="I169" s="271">
        <v>29.987161</v>
      </c>
      <c r="J169" s="271">
        <v>35.834508</v>
      </c>
      <c r="K169" s="271">
        <v>42.491253</v>
      </c>
    </row>
    <row r="170" spans="1:11" x14ac:dyDescent="0.25">
      <c r="A170" s="95" t="s">
        <v>279</v>
      </c>
      <c r="B170" s="260">
        <v>948.13164000000006</v>
      </c>
      <c r="C170" s="260">
        <v>943.48164800000006</v>
      </c>
      <c r="D170" s="260">
        <v>1035.935346</v>
      </c>
      <c r="E170" s="260">
        <v>1080.5236789999999</v>
      </c>
      <c r="F170" s="260">
        <v>1204.9582820000001</v>
      </c>
      <c r="G170" s="260">
        <v>1228.666561</v>
      </c>
      <c r="H170" s="260">
        <v>1357.76099</v>
      </c>
      <c r="I170" s="260">
        <v>1387.669879</v>
      </c>
      <c r="J170" s="260">
        <v>1409.884286</v>
      </c>
      <c r="K170" s="260">
        <v>1439.1312779999998</v>
      </c>
    </row>
    <row r="171" spans="1:11" x14ac:dyDescent="0.25">
      <c r="A171" s="127" t="s">
        <v>344</v>
      </c>
      <c r="B171" s="266">
        <v>58.028999999999996</v>
      </c>
      <c r="C171" s="266">
        <v>56.814895000000007</v>
      </c>
      <c r="D171" s="266">
        <v>49.263233</v>
      </c>
      <c r="E171" s="266">
        <v>56.976495999999997</v>
      </c>
      <c r="F171" s="266">
        <v>76.817392000000012</v>
      </c>
      <c r="G171" s="266">
        <v>71.999397999999999</v>
      </c>
      <c r="H171" s="266">
        <v>67.026206000000002</v>
      </c>
      <c r="I171" s="266">
        <v>63.002020000000002</v>
      </c>
      <c r="J171" s="266">
        <v>53.998457000000002</v>
      </c>
      <c r="K171" s="266">
        <v>47.222299</v>
      </c>
    </row>
    <row r="172" spans="1:11" x14ac:dyDescent="0.25">
      <c r="A172" s="127" t="s">
        <v>345</v>
      </c>
      <c r="B172" s="266">
        <v>37.600794</v>
      </c>
      <c r="C172" s="266">
        <v>43.620795000000001</v>
      </c>
      <c r="D172" s="266">
        <v>38.355559999999997</v>
      </c>
      <c r="E172" s="266">
        <v>46.393817999999996</v>
      </c>
      <c r="F172" s="266">
        <v>50.792936000000005</v>
      </c>
      <c r="G172" s="266">
        <v>49.091992000000005</v>
      </c>
      <c r="H172" s="266">
        <v>43.133690999999999</v>
      </c>
      <c r="I172" s="266">
        <v>47.332875000000001</v>
      </c>
      <c r="J172" s="266">
        <v>51.940881999999995</v>
      </c>
      <c r="K172" s="266">
        <v>56.889333999999998</v>
      </c>
    </row>
    <row r="173" spans="1:11" x14ac:dyDescent="0.25">
      <c r="A173" s="127" t="s">
        <v>280</v>
      </c>
      <c r="B173" s="266">
        <v>815.46513800000002</v>
      </c>
      <c r="C173" s="266">
        <v>811.53029100000003</v>
      </c>
      <c r="D173" s="266">
        <v>916.61513500000001</v>
      </c>
      <c r="E173" s="266">
        <v>934.8141720000001</v>
      </c>
      <c r="F173" s="266">
        <v>1024.0403860000001</v>
      </c>
      <c r="G173" s="266">
        <v>1058.881934</v>
      </c>
      <c r="H173" s="266">
        <v>1198.919508</v>
      </c>
      <c r="I173" s="266">
        <v>1213.4707490000001</v>
      </c>
      <c r="J173" s="266">
        <v>1247.1515300000001</v>
      </c>
      <c r="K173" s="266">
        <v>1280.916311</v>
      </c>
    </row>
    <row r="174" spans="1:11" x14ac:dyDescent="0.25">
      <c r="A174" s="127" t="s">
        <v>346</v>
      </c>
      <c r="B174" s="266">
        <v>18.645520000000001</v>
      </c>
      <c r="C174" s="266">
        <v>16.155988000000001</v>
      </c>
      <c r="D174" s="266">
        <v>16.061311</v>
      </c>
      <c r="E174" s="266">
        <v>16.555016000000002</v>
      </c>
      <c r="F174" s="266">
        <v>21.633493000000001</v>
      </c>
      <c r="G174" s="266">
        <v>17.277429999999999</v>
      </c>
      <c r="H174" s="266">
        <v>15.651790999999999</v>
      </c>
      <c r="I174" s="266">
        <v>28.274759</v>
      </c>
      <c r="J174" s="266">
        <v>20.082042000000001</v>
      </c>
      <c r="K174" s="266">
        <v>20.609017000000001</v>
      </c>
    </row>
    <row r="175" spans="1:11" x14ac:dyDescent="0.25">
      <c r="A175" s="127" t="s">
        <v>347</v>
      </c>
      <c r="B175" s="266">
        <v>18.391183999999999</v>
      </c>
      <c r="C175" s="266">
        <v>15.359674999999999</v>
      </c>
      <c r="D175" s="266">
        <v>15.640103</v>
      </c>
      <c r="E175" s="266">
        <v>25.784172999999999</v>
      </c>
      <c r="F175" s="266">
        <v>31.674070999999998</v>
      </c>
      <c r="G175" s="266">
        <v>31.415804000000001</v>
      </c>
      <c r="H175" s="266">
        <v>33.029789999999998</v>
      </c>
      <c r="I175" s="266">
        <v>35.589473999999996</v>
      </c>
      <c r="J175" s="266">
        <v>36.711371</v>
      </c>
      <c r="K175" s="266">
        <v>33.494312999999998</v>
      </c>
    </row>
    <row r="176" spans="1:11" x14ac:dyDescent="0.25">
      <c r="A176" s="94" t="s">
        <v>282</v>
      </c>
      <c r="B176" s="277">
        <v>540.92545500000006</v>
      </c>
      <c r="C176" s="277">
        <v>630.56951299999992</v>
      </c>
      <c r="D176" s="277">
        <v>669.77275499999996</v>
      </c>
      <c r="E176" s="277">
        <v>702.27004699999998</v>
      </c>
      <c r="F176" s="277">
        <v>773.25925399999994</v>
      </c>
      <c r="G176" s="277">
        <v>808.58507800000007</v>
      </c>
      <c r="H176" s="277">
        <v>899.30311200000006</v>
      </c>
      <c r="I176" s="277">
        <v>891.59909300000004</v>
      </c>
      <c r="J176" s="277">
        <v>961.6334609999999</v>
      </c>
      <c r="K176" s="277">
        <v>1044.6070090000001</v>
      </c>
    </row>
    <row r="177" spans="1:11" x14ac:dyDescent="0.25">
      <c r="A177" s="127" t="s">
        <v>348</v>
      </c>
      <c r="B177" s="266">
        <v>48.738752999999996</v>
      </c>
      <c r="C177" s="266">
        <v>61.700142999999997</v>
      </c>
      <c r="D177" s="266">
        <v>59.677349999999997</v>
      </c>
      <c r="E177" s="266">
        <v>42.823102000000006</v>
      </c>
      <c r="F177" s="266">
        <v>39.952244</v>
      </c>
      <c r="G177" s="266">
        <v>40.478355000000001</v>
      </c>
      <c r="H177" s="266">
        <v>41.711435999999999</v>
      </c>
      <c r="I177" s="266">
        <v>38.954476</v>
      </c>
      <c r="J177" s="266">
        <v>61.649301000000001</v>
      </c>
      <c r="K177" s="266">
        <v>61.111163000000005</v>
      </c>
    </row>
    <row r="178" spans="1:11" x14ac:dyDescent="0.25">
      <c r="A178" s="127" t="s">
        <v>284</v>
      </c>
      <c r="B178" s="266">
        <v>103.291675</v>
      </c>
      <c r="C178" s="266">
        <v>125.38227699999999</v>
      </c>
      <c r="D178" s="266">
        <v>135.13953599999999</v>
      </c>
      <c r="E178" s="266">
        <v>166.663963</v>
      </c>
      <c r="F178" s="266">
        <v>211.45126400000001</v>
      </c>
      <c r="G178" s="266">
        <v>238.19822500000001</v>
      </c>
      <c r="H178" s="266">
        <v>261.41415899999998</v>
      </c>
      <c r="I178" s="266">
        <v>269.12703199999999</v>
      </c>
      <c r="J178" s="266">
        <v>287.35952099999997</v>
      </c>
      <c r="K178" s="266">
        <v>297.31701699999996</v>
      </c>
    </row>
    <row r="179" spans="1:11" x14ac:dyDescent="0.25">
      <c r="A179" s="127" t="s">
        <v>285</v>
      </c>
      <c r="B179" s="266">
        <v>13.922484000000001</v>
      </c>
      <c r="C179" s="266">
        <v>15.127117</v>
      </c>
      <c r="D179" s="266">
        <v>68.943012999999993</v>
      </c>
      <c r="E179" s="266">
        <v>69.136055999999996</v>
      </c>
      <c r="F179" s="266">
        <v>92.012494000000004</v>
      </c>
      <c r="G179" s="266">
        <v>80.019055000000009</v>
      </c>
      <c r="H179" s="266">
        <v>107.00032999999999</v>
      </c>
      <c r="I179" s="266">
        <v>128.04608300000001</v>
      </c>
      <c r="J179" s="266">
        <v>124.27736899999999</v>
      </c>
      <c r="K179" s="266">
        <v>139.890882</v>
      </c>
    </row>
    <row r="180" spans="1:11" x14ac:dyDescent="0.25">
      <c r="A180" s="127" t="s">
        <v>286</v>
      </c>
      <c r="B180" s="266">
        <v>220.215261</v>
      </c>
      <c r="C180" s="266">
        <v>248.42316299999999</v>
      </c>
      <c r="D180" s="266">
        <v>212.29622900000001</v>
      </c>
      <c r="E180" s="266">
        <v>207.17058800000001</v>
      </c>
      <c r="F180" s="266">
        <v>194.86634599999999</v>
      </c>
      <c r="G180" s="266">
        <v>204.14791199999999</v>
      </c>
      <c r="H180" s="266">
        <v>243.40739299999998</v>
      </c>
      <c r="I180" s="266">
        <v>221.41987900000001</v>
      </c>
      <c r="J180" s="266">
        <v>239.88588500000003</v>
      </c>
      <c r="K180" s="266">
        <v>271.27656500000001</v>
      </c>
    </row>
    <row r="181" spans="1:11" x14ac:dyDescent="0.25">
      <c r="A181" s="127" t="s">
        <v>349</v>
      </c>
      <c r="B181" s="266">
        <v>123.30775</v>
      </c>
      <c r="C181" s="266">
        <v>148.36338800000001</v>
      </c>
      <c r="D181" s="266">
        <v>160.84308999999999</v>
      </c>
      <c r="E181" s="266">
        <v>172.29583100000002</v>
      </c>
      <c r="F181" s="266">
        <v>182.74981</v>
      </c>
      <c r="G181" s="266">
        <v>193.98671999999999</v>
      </c>
      <c r="H181" s="266">
        <v>194.13064900000001</v>
      </c>
      <c r="I181" s="266">
        <v>185.55193399999999</v>
      </c>
      <c r="J181" s="266">
        <v>198.156408</v>
      </c>
      <c r="K181" s="266">
        <v>219.739011</v>
      </c>
    </row>
    <row r="182" spans="1:11" x14ac:dyDescent="0.25">
      <c r="A182" s="127" t="s">
        <v>287</v>
      </c>
      <c r="B182" s="266">
        <v>31.449527</v>
      </c>
      <c r="C182" s="266">
        <v>31.573419999999999</v>
      </c>
      <c r="D182" s="266">
        <v>32.873531999999997</v>
      </c>
      <c r="E182" s="266">
        <v>44.180503000000002</v>
      </c>
      <c r="F182" s="266">
        <v>52.227090000000004</v>
      </c>
      <c r="G182" s="266">
        <v>51.754806000000002</v>
      </c>
      <c r="H182" s="266">
        <v>51.639140000000005</v>
      </c>
      <c r="I182" s="266">
        <v>48.499684000000002</v>
      </c>
      <c r="J182" s="266">
        <v>50.304971999999999</v>
      </c>
      <c r="K182" s="266">
        <v>55.272364999999994</v>
      </c>
    </row>
    <row r="183" spans="1:11" x14ac:dyDescent="0.25">
      <c r="A183" s="94" t="s">
        <v>288</v>
      </c>
      <c r="B183" s="277">
        <v>3348.8280369999998</v>
      </c>
      <c r="C183" s="277">
        <v>3426.5522970000002</v>
      </c>
      <c r="D183" s="277">
        <v>3461.9225900000001</v>
      </c>
      <c r="E183" s="277">
        <v>3559.9208490000001</v>
      </c>
      <c r="F183" s="277">
        <v>3769.539389</v>
      </c>
      <c r="G183" s="277">
        <v>4000.0047479999998</v>
      </c>
      <c r="H183" s="277">
        <v>4325.6136260000003</v>
      </c>
      <c r="I183" s="277">
        <v>4169.820753</v>
      </c>
      <c r="J183" s="277">
        <v>4360.8306810000004</v>
      </c>
      <c r="K183" s="277">
        <v>4802.684166</v>
      </c>
    </row>
    <row r="184" spans="1:11" x14ac:dyDescent="0.25">
      <c r="A184" s="127" t="s">
        <v>289</v>
      </c>
      <c r="B184" s="266">
        <v>156.969233</v>
      </c>
      <c r="C184" s="266">
        <v>166.504324</v>
      </c>
      <c r="D184" s="266">
        <v>190.535257</v>
      </c>
      <c r="E184" s="266">
        <v>195.875214</v>
      </c>
      <c r="F184" s="266">
        <v>229.06567699999999</v>
      </c>
      <c r="G184" s="266">
        <v>256.66978699999999</v>
      </c>
      <c r="H184" s="266">
        <v>267.36904099999998</v>
      </c>
      <c r="I184" s="266">
        <v>248.994621</v>
      </c>
      <c r="J184" s="266">
        <v>249.168745</v>
      </c>
      <c r="K184" s="266">
        <v>256.93351899999999</v>
      </c>
    </row>
    <row r="185" spans="1:11" x14ac:dyDescent="0.25">
      <c r="A185" s="127" t="s">
        <v>290</v>
      </c>
      <c r="B185" s="266">
        <v>1600.60527</v>
      </c>
      <c r="C185" s="266">
        <v>1629.6674379999999</v>
      </c>
      <c r="D185" s="266">
        <v>1599.435784</v>
      </c>
      <c r="E185" s="266">
        <v>1659.0011339999999</v>
      </c>
      <c r="F185" s="266">
        <v>1759.671513</v>
      </c>
      <c r="G185" s="266">
        <v>1851.526736</v>
      </c>
      <c r="H185" s="266">
        <v>1985.26514</v>
      </c>
      <c r="I185" s="266">
        <v>1893.773056</v>
      </c>
      <c r="J185" s="266">
        <v>1910.743547</v>
      </c>
      <c r="K185" s="266">
        <v>2031.0084350000002</v>
      </c>
    </row>
    <row r="186" spans="1:11" x14ac:dyDescent="0.25">
      <c r="A186" s="281" t="s">
        <v>350</v>
      </c>
      <c r="B186" s="282">
        <v>1014.509015</v>
      </c>
      <c r="C186" s="282">
        <v>1066.310802</v>
      </c>
      <c r="D186" s="282">
        <v>1005.4939919999999</v>
      </c>
      <c r="E186" s="282">
        <v>1044.61627</v>
      </c>
      <c r="F186" s="282">
        <v>1100.281608</v>
      </c>
      <c r="G186" s="282">
        <v>1159.5068019999999</v>
      </c>
      <c r="H186" s="282">
        <v>1255.935643</v>
      </c>
      <c r="I186" s="282">
        <v>1203.353161</v>
      </c>
      <c r="J186" s="282">
        <v>1219.799364</v>
      </c>
      <c r="K186" s="282">
        <v>1294.8135579999998</v>
      </c>
    </row>
    <row r="187" spans="1:11" x14ac:dyDescent="0.25">
      <c r="A187" s="286" t="s">
        <v>351</v>
      </c>
      <c r="B187" s="282">
        <v>586.09625299999993</v>
      </c>
      <c r="C187" s="282">
        <v>563.35663499999998</v>
      </c>
      <c r="D187" s="282">
        <v>593.94178999999997</v>
      </c>
      <c r="E187" s="282">
        <v>614.384862</v>
      </c>
      <c r="F187" s="282">
        <v>659.389904</v>
      </c>
      <c r="G187" s="282">
        <v>692.01993400000003</v>
      </c>
      <c r="H187" s="282">
        <v>729.32949499999995</v>
      </c>
      <c r="I187" s="282">
        <v>690.419894</v>
      </c>
      <c r="J187" s="282">
        <v>690.94418099999996</v>
      </c>
      <c r="K187" s="282">
        <v>736.19487600000002</v>
      </c>
    </row>
    <row r="188" spans="1:11" x14ac:dyDescent="0.25">
      <c r="A188" s="127" t="s">
        <v>291</v>
      </c>
      <c r="B188" s="266">
        <v>1346.5615769999999</v>
      </c>
      <c r="C188" s="266">
        <v>1347.9023659999998</v>
      </c>
      <c r="D188" s="266">
        <v>1355.471511</v>
      </c>
      <c r="E188" s="266">
        <v>1384.1204290000001</v>
      </c>
      <c r="F188" s="266">
        <v>1386.663767</v>
      </c>
      <c r="G188" s="266">
        <v>1475.500446</v>
      </c>
      <c r="H188" s="266">
        <v>1610.9001020000001</v>
      </c>
      <c r="I188" s="266">
        <v>1582.8909100000001</v>
      </c>
      <c r="J188" s="266">
        <v>1731.8744429999999</v>
      </c>
      <c r="K188" s="266">
        <v>1995.3427590000001</v>
      </c>
    </row>
    <row r="189" spans="1:11" x14ac:dyDescent="0.25">
      <c r="A189" s="127" t="s">
        <v>292</v>
      </c>
      <c r="B189" s="266">
        <v>244.69195500000001</v>
      </c>
      <c r="C189" s="266">
        <v>282.47816599999999</v>
      </c>
      <c r="D189" s="266">
        <v>316.48003500000004</v>
      </c>
      <c r="E189" s="266">
        <v>320.92407000000003</v>
      </c>
      <c r="F189" s="266">
        <v>394.13842899999997</v>
      </c>
      <c r="G189" s="266">
        <v>416.30777599999999</v>
      </c>
      <c r="H189" s="266">
        <v>462.079339</v>
      </c>
      <c r="I189" s="266">
        <v>444.16216199999997</v>
      </c>
      <c r="J189" s="266">
        <v>469.04394300000001</v>
      </c>
      <c r="K189" s="266">
        <v>519.399452</v>
      </c>
    </row>
    <row r="190" spans="1:11" x14ac:dyDescent="0.25">
      <c r="A190" s="94" t="s">
        <v>293</v>
      </c>
      <c r="B190" s="277">
        <v>984.03142200000002</v>
      </c>
      <c r="C190" s="277">
        <v>1122.550385</v>
      </c>
      <c r="D190" s="277">
        <v>1883.9317800000001</v>
      </c>
      <c r="E190" s="277">
        <v>1891.384123</v>
      </c>
      <c r="F190" s="277">
        <v>2133.1008389999997</v>
      </c>
      <c r="G190" s="277">
        <v>2208.3676380000002</v>
      </c>
      <c r="H190" s="277">
        <v>2371.0491110000003</v>
      </c>
      <c r="I190" s="277">
        <v>2455.4329690000004</v>
      </c>
      <c r="J190" s="277">
        <v>2562.4883250000003</v>
      </c>
      <c r="K190" s="277">
        <v>2690.1227690000001</v>
      </c>
    </row>
    <row r="191" spans="1:11" x14ac:dyDescent="0.25">
      <c r="A191" s="127" t="s">
        <v>352</v>
      </c>
      <c r="B191" s="266">
        <v>13.512651999999999</v>
      </c>
      <c r="C191" s="266">
        <v>22.786922000000001</v>
      </c>
      <c r="D191" s="266">
        <v>343.57368399999996</v>
      </c>
      <c r="E191" s="266">
        <v>357.22358199999996</v>
      </c>
      <c r="F191" s="266">
        <v>365.281049</v>
      </c>
      <c r="G191" s="266">
        <v>371.85191000000003</v>
      </c>
      <c r="H191" s="266">
        <v>380.28819100000004</v>
      </c>
      <c r="I191" s="266">
        <v>415.27653800000002</v>
      </c>
      <c r="J191" s="266">
        <v>420.64709199999999</v>
      </c>
      <c r="K191" s="266">
        <v>417.73172999999997</v>
      </c>
    </row>
    <row r="192" spans="1:11" x14ac:dyDescent="0.25">
      <c r="A192" s="127" t="s">
        <v>353</v>
      </c>
      <c r="B192" s="266">
        <v>27.494917000000001</v>
      </c>
      <c r="C192" s="266">
        <v>42.940424</v>
      </c>
      <c r="D192" s="266">
        <v>65.061274999999995</v>
      </c>
      <c r="E192" s="266">
        <v>60.414134000000004</v>
      </c>
      <c r="F192" s="266">
        <v>90.338235999999995</v>
      </c>
      <c r="G192" s="266">
        <v>95.202686999999997</v>
      </c>
      <c r="H192" s="266">
        <v>105.946635</v>
      </c>
      <c r="I192" s="266">
        <v>118.50455600000001</v>
      </c>
      <c r="J192" s="266">
        <v>135.56103300000001</v>
      </c>
      <c r="K192" s="266">
        <v>134.98193000000001</v>
      </c>
    </row>
    <row r="193" spans="1:11" x14ac:dyDescent="0.25">
      <c r="A193" s="127" t="s">
        <v>295</v>
      </c>
      <c r="B193" s="266">
        <v>943.02385099999992</v>
      </c>
      <c r="C193" s="266">
        <v>1056.8230370000001</v>
      </c>
      <c r="D193" s="266">
        <v>1475.2968189999999</v>
      </c>
      <c r="E193" s="266">
        <v>1473.7464049999999</v>
      </c>
      <c r="F193" s="266">
        <v>1677.4815500000002</v>
      </c>
      <c r="G193" s="266">
        <v>1741.313038</v>
      </c>
      <c r="H193" s="266">
        <v>1884.8142829999999</v>
      </c>
      <c r="I193" s="266">
        <v>1921.6518740000001</v>
      </c>
      <c r="J193" s="266">
        <v>2006.2801980000002</v>
      </c>
      <c r="K193" s="266">
        <v>2137.4091079999998</v>
      </c>
    </row>
    <row r="194" spans="1:11" x14ac:dyDescent="0.25">
      <c r="A194" s="281" t="s">
        <v>296</v>
      </c>
      <c r="B194" s="282">
        <v>122.43275799999999</v>
      </c>
      <c r="C194" s="282">
        <v>125.124765</v>
      </c>
      <c r="D194" s="282">
        <v>153.584439</v>
      </c>
      <c r="E194" s="282">
        <v>166.132867</v>
      </c>
      <c r="F194" s="282">
        <v>179.95362300000002</v>
      </c>
      <c r="G194" s="282">
        <v>184.55883900000001</v>
      </c>
      <c r="H194" s="282">
        <v>193.38079400000001</v>
      </c>
      <c r="I194" s="282">
        <v>219.14278900000002</v>
      </c>
      <c r="J194" s="282">
        <v>227.769971</v>
      </c>
      <c r="K194" s="282">
        <v>252.456379</v>
      </c>
    </row>
    <row r="195" spans="1:11" x14ac:dyDescent="0.25">
      <c r="A195" s="286" t="s">
        <v>297</v>
      </c>
      <c r="B195" s="282">
        <v>556.92115200000001</v>
      </c>
      <c r="C195" s="282">
        <v>642.63546199999996</v>
      </c>
      <c r="D195" s="282">
        <v>791.53147799999999</v>
      </c>
      <c r="E195" s="282">
        <v>1033.0155970000001</v>
      </c>
      <c r="F195" s="282">
        <v>1148.2376420000001</v>
      </c>
      <c r="G195" s="282">
        <v>985.05763300000001</v>
      </c>
      <c r="H195" s="282">
        <v>1078.2195409999999</v>
      </c>
      <c r="I195" s="282">
        <v>1069.335059</v>
      </c>
      <c r="J195" s="282">
        <v>1136.1069249999998</v>
      </c>
      <c r="K195" s="282">
        <v>1177.235717</v>
      </c>
    </row>
    <row r="196" spans="1:11" x14ac:dyDescent="0.25">
      <c r="A196" s="286" t="s">
        <v>298</v>
      </c>
      <c r="B196" s="282">
        <v>71.099525999999997</v>
      </c>
      <c r="C196" s="282">
        <v>82.028162000000009</v>
      </c>
      <c r="D196" s="282">
        <v>126.642461</v>
      </c>
      <c r="E196" s="282">
        <v>118.541174</v>
      </c>
      <c r="F196" s="282">
        <v>126.448204</v>
      </c>
      <c r="G196" s="282">
        <v>125.54987300000001</v>
      </c>
      <c r="H196" s="282">
        <v>127.182303</v>
      </c>
      <c r="I196" s="282">
        <v>137.95648699999998</v>
      </c>
      <c r="J196" s="282">
        <v>134.79241400000001</v>
      </c>
      <c r="K196" s="282">
        <v>143.56401700000001</v>
      </c>
    </row>
    <row r="197" spans="1:11" x14ac:dyDescent="0.25">
      <c r="A197" s="286" t="s">
        <v>299</v>
      </c>
      <c r="B197" s="282">
        <v>4.0219870000000002</v>
      </c>
      <c r="C197" s="282">
        <v>3.6394279999999997</v>
      </c>
      <c r="D197" s="282">
        <v>209.02331899999999</v>
      </c>
      <c r="E197" s="282">
        <v>2.7985690000000001</v>
      </c>
      <c r="F197" s="282">
        <v>2.6466599999999998</v>
      </c>
      <c r="G197" s="282">
        <v>213.13923</v>
      </c>
      <c r="H197" s="282">
        <v>223.25059300000001</v>
      </c>
      <c r="I197" s="282">
        <v>225.12197599999999</v>
      </c>
      <c r="J197" s="282">
        <v>233.078183</v>
      </c>
      <c r="K197" s="282">
        <v>257.06959000000001</v>
      </c>
    </row>
    <row r="198" spans="1:11" x14ac:dyDescent="0.25">
      <c r="A198" s="286" t="s">
        <v>300</v>
      </c>
      <c r="B198" s="282">
        <v>188.54842299999999</v>
      </c>
      <c r="C198" s="282">
        <v>203.395216</v>
      </c>
      <c r="D198" s="282">
        <v>194.515118</v>
      </c>
      <c r="E198" s="282">
        <v>153.25819200000001</v>
      </c>
      <c r="F198" s="282">
        <v>220.19541699999999</v>
      </c>
      <c r="G198" s="282">
        <v>233.00745899999998</v>
      </c>
      <c r="H198" s="282">
        <v>262.781049</v>
      </c>
      <c r="I198" s="282">
        <v>270.09555899999998</v>
      </c>
      <c r="J198" s="282">
        <v>274.53269999999998</v>
      </c>
      <c r="K198" s="282">
        <v>307.08339899999999</v>
      </c>
    </row>
    <row r="199" spans="1:11" x14ac:dyDescent="0.25">
      <c r="A199" s="94" t="s">
        <v>311</v>
      </c>
      <c r="B199" s="277">
        <v>1176.2301050000001</v>
      </c>
      <c r="C199" s="277">
        <v>1277.742191</v>
      </c>
      <c r="D199" s="277">
        <v>1591.0990529999999</v>
      </c>
      <c r="E199" s="277">
        <v>2075.734328</v>
      </c>
      <c r="F199" s="277">
        <v>2255.1539210000001</v>
      </c>
      <c r="G199" s="277">
        <v>2319.2824639999999</v>
      </c>
      <c r="H199" s="277">
        <v>2548.7710440000001</v>
      </c>
      <c r="I199" s="277">
        <v>2656.697381</v>
      </c>
      <c r="J199" s="277">
        <v>2815.899105</v>
      </c>
      <c r="K199" s="277">
        <v>3194.6034369999998</v>
      </c>
    </row>
    <row r="200" spans="1:11" x14ac:dyDescent="0.25">
      <c r="A200" s="127" t="s">
        <v>312</v>
      </c>
      <c r="B200" s="266">
        <v>0</v>
      </c>
      <c r="C200" s="266">
        <v>0</v>
      </c>
      <c r="D200" s="266">
        <v>13.968188</v>
      </c>
      <c r="E200" s="266">
        <v>79.493421999999995</v>
      </c>
      <c r="F200" s="266">
        <v>85.527471999999989</v>
      </c>
      <c r="G200" s="266">
        <v>110.11306399999999</v>
      </c>
      <c r="H200" s="266">
        <v>113.28163499999999</v>
      </c>
      <c r="I200" s="266">
        <v>123.44437499999999</v>
      </c>
      <c r="J200" s="266">
        <v>142.27330900000001</v>
      </c>
      <c r="K200" s="266">
        <v>153.21976799999999</v>
      </c>
    </row>
    <row r="201" spans="1:11" x14ac:dyDescent="0.25">
      <c r="A201" s="127" t="s">
        <v>313</v>
      </c>
      <c r="B201" s="266">
        <v>521.89937900000007</v>
      </c>
      <c r="C201" s="266">
        <v>587.94850799999995</v>
      </c>
      <c r="D201" s="266">
        <v>819.65759700000001</v>
      </c>
      <c r="E201" s="266">
        <v>1276.0643809999999</v>
      </c>
      <c r="F201" s="266">
        <v>1416.525355</v>
      </c>
      <c r="G201" s="266">
        <v>1490.179376</v>
      </c>
      <c r="H201" s="266">
        <v>1650.284228</v>
      </c>
      <c r="I201" s="266">
        <v>1776.380907</v>
      </c>
      <c r="J201" s="266">
        <v>1819.6379710000001</v>
      </c>
      <c r="K201" s="266">
        <v>2034.96948</v>
      </c>
    </row>
    <row r="202" spans="1:11" x14ac:dyDescent="0.25">
      <c r="A202" s="281" t="s">
        <v>354</v>
      </c>
      <c r="B202" s="282">
        <v>177.01416700000001</v>
      </c>
      <c r="C202" s="282">
        <v>168.074738</v>
      </c>
      <c r="D202" s="282">
        <v>171.01407500000002</v>
      </c>
      <c r="E202" s="282">
        <v>190.85311400000001</v>
      </c>
      <c r="F202" s="282">
        <v>233.066374</v>
      </c>
      <c r="G202" s="282">
        <v>252.683933</v>
      </c>
      <c r="H202" s="282">
        <v>296.05170499999997</v>
      </c>
      <c r="I202" s="282">
        <v>295.571527</v>
      </c>
      <c r="J202" s="282">
        <v>307.71794199999999</v>
      </c>
      <c r="K202" s="282">
        <v>320.80530199999998</v>
      </c>
    </row>
    <row r="203" spans="1:11" x14ac:dyDescent="0.25">
      <c r="A203" s="286" t="s">
        <v>355</v>
      </c>
      <c r="B203" s="282">
        <v>181.70957700000002</v>
      </c>
      <c r="C203" s="282">
        <v>208.932187</v>
      </c>
      <c r="D203" s="282">
        <v>245.54671200000001</v>
      </c>
      <c r="E203" s="282">
        <v>267.22671200000002</v>
      </c>
      <c r="F203" s="282">
        <v>291.42851899999999</v>
      </c>
      <c r="G203" s="282">
        <v>311.47292100000004</v>
      </c>
      <c r="H203" s="282">
        <v>343.27637700000002</v>
      </c>
      <c r="I203" s="282">
        <v>327.76351999999997</v>
      </c>
      <c r="J203" s="282">
        <v>351.027423</v>
      </c>
      <c r="K203" s="282">
        <v>377.92191200000002</v>
      </c>
    </row>
    <row r="204" spans="1:11" x14ac:dyDescent="0.25">
      <c r="A204" s="286" t="s">
        <v>356</v>
      </c>
      <c r="B204" s="282">
        <v>163.175634</v>
      </c>
      <c r="C204" s="282">
        <v>210.94157999999999</v>
      </c>
      <c r="D204" s="282">
        <v>403.09680900000001</v>
      </c>
      <c r="E204" s="282">
        <v>817.984554</v>
      </c>
      <c r="F204" s="282">
        <v>892.03045999999995</v>
      </c>
      <c r="G204" s="282">
        <v>926.02251999999999</v>
      </c>
      <c r="H204" s="282">
        <v>1010.9561430000001</v>
      </c>
      <c r="I204" s="282">
        <v>1153.0458570000001</v>
      </c>
      <c r="J204" s="282">
        <v>1160.892605</v>
      </c>
      <c r="K204" s="282">
        <v>1336.2422649999999</v>
      </c>
    </row>
    <row r="205" spans="1:11" x14ac:dyDescent="0.25">
      <c r="A205" s="127" t="s">
        <v>314</v>
      </c>
      <c r="B205" s="266">
        <v>654.33072400000003</v>
      </c>
      <c r="C205" s="266">
        <v>689.79368299999999</v>
      </c>
      <c r="D205" s="266">
        <v>757.47326599999997</v>
      </c>
      <c r="E205" s="266">
        <v>720.17652199999998</v>
      </c>
      <c r="F205" s="266">
        <v>753.10109200000011</v>
      </c>
      <c r="G205" s="266">
        <v>718.99002199999995</v>
      </c>
      <c r="H205" s="266">
        <v>785.20517900000004</v>
      </c>
      <c r="I205" s="266">
        <v>756.87209699999994</v>
      </c>
      <c r="J205" s="266">
        <v>853.98782200000005</v>
      </c>
      <c r="K205" s="266">
        <v>1006.414187</v>
      </c>
    </row>
    <row r="206" spans="1:11" x14ac:dyDescent="0.25">
      <c r="A206" s="94" t="s">
        <v>315</v>
      </c>
      <c r="B206" s="277">
        <v>5007.6681550000003</v>
      </c>
      <c r="C206" s="277">
        <v>5375.7126050000006</v>
      </c>
      <c r="D206" s="277">
        <v>5187.2206559999995</v>
      </c>
      <c r="E206" s="277">
        <v>5260.8782619999993</v>
      </c>
      <c r="F206" s="277">
        <v>5828.9527130000006</v>
      </c>
      <c r="G206" s="277">
        <v>6019.1730870000001</v>
      </c>
      <c r="H206" s="277">
        <v>6359.9407420000007</v>
      </c>
      <c r="I206" s="277">
        <v>6335.3006719999994</v>
      </c>
      <c r="J206" s="277">
        <v>6620.952252</v>
      </c>
      <c r="K206" s="277">
        <v>6848.0353230000001</v>
      </c>
    </row>
    <row r="207" spans="1:11" x14ac:dyDescent="0.25">
      <c r="A207" s="127" t="s">
        <v>316</v>
      </c>
      <c r="B207" s="266">
        <v>312.97684000000004</v>
      </c>
      <c r="C207" s="266">
        <v>289.68183499999998</v>
      </c>
      <c r="D207" s="266">
        <v>281.83527099999998</v>
      </c>
      <c r="E207" s="266">
        <v>298.3066</v>
      </c>
      <c r="F207" s="266">
        <v>319.83285699999999</v>
      </c>
      <c r="G207" s="266">
        <v>350.72860100000003</v>
      </c>
      <c r="H207" s="266">
        <v>363.92598099999998</v>
      </c>
      <c r="I207" s="266">
        <v>375.88459999999998</v>
      </c>
      <c r="J207" s="266">
        <v>370.78001</v>
      </c>
      <c r="K207" s="266">
        <v>383.32845999999995</v>
      </c>
    </row>
    <row r="208" spans="1:11" x14ac:dyDescent="0.25">
      <c r="A208" s="127" t="s">
        <v>357</v>
      </c>
      <c r="B208" s="266">
        <v>3656.7904229999999</v>
      </c>
      <c r="C208" s="266">
        <v>3967.4475380000003</v>
      </c>
      <c r="D208" s="266">
        <v>3751.1677570000002</v>
      </c>
      <c r="E208" s="266">
        <v>3846.2178730000001</v>
      </c>
      <c r="F208" s="266">
        <v>4242.0420560000002</v>
      </c>
      <c r="G208" s="266">
        <v>4224.7502290000002</v>
      </c>
      <c r="H208" s="266">
        <v>4343.4387029999998</v>
      </c>
      <c r="I208" s="266">
        <v>4275.0093690000003</v>
      </c>
      <c r="J208" s="266">
        <v>4470.6463989999993</v>
      </c>
      <c r="K208" s="266">
        <v>4544.0456780000004</v>
      </c>
    </row>
    <row r="209" spans="1:11" x14ac:dyDescent="0.25">
      <c r="A209" s="127" t="s">
        <v>358</v>
      </c>
      <c r="B209" s="266">
        <v>365.46730500000001</v>
      </c>
      <c r="C209" s="266">
        <v>414.66546300000005</v>
      </c>
      <c r="D209" s="266">
        <v>434.74542600000001</v>
      </c>
      <c r="E209" s="266">
        <v>415.06606899999997</v>
      </c>
      <c r="F209" s="266">
        <v>433.44132400000001</v>
      </c>
      <c r="G209" s="266">
        <v>457.55796899999996</v>
      </c>
      <c r="H209" s="266">
        <v>498.32686200000001</v>
      </c>
      <c r="I209" s="266">
        <v>491.65849700000001</v>
      </c>
      <c r="J209" s="266">
        <v>502.218189</v>
      </c>
      <c r="K209" s="266">
        <v>520.36484500000006</v>
      </c>
    </row>
    <row r="210" spans="1:11" x14ac:dyDescent="0.25">
      <c r="A210" s="127" t="s">
        <v>318</v>
      </c>
      <c r="B210" s="266">
        <v>435.72744799999998</v>
      </c>
      <c r="C210" s="266">
        <v>466.096204</v>
      </c>
      <c r="D210" s="266">
        <v>479.971045</v>
      </c>
      <c r="E210" s="266">
        <v>470.96641199999999</v>
      </c>
      <c r="F210" s="266">
        <v>561.43802900000003</v>
      </c>
      <c r="G210" s="266">
        <v>663.62067400000001</v>
      </c>
      <c r="H210" s="266">
        <v>749.57161100000008</v>
      </c>
      <c r="I210" s="266">
        <v>800.81918900000005</v>
      </c>
      <c r="J210" s="266">
        <v>875.03738999999996</v>
      </c>
      <c r="K210" s="266">
        <v>958.48188100000004</v>
      </c>
    </row>
    <row r="211" spans="1:11" x14ac:dyDescent="0.25">
      <c r="A211" s="127" t="s">
        <v>319</v>
      </c>
      <c r="B211" s="266">
        <v>236.70613600000001</v>
      </c>
      <c r="C211" s="266">
        <v>237.82156200000003</v>
      </c>
      <c r="D211" s="266">
        <v>239.50115199999999</v>
      </c>
      <c r="E211" s="266">
        <v>230.321303</v>
      </c>
      <c r="F211" s="266">
        <v>272.198443</v>
      </c>
      <c r="G211" s="266">
        <v>322.51561000000004</v>
      </c>
      <c r="H211" s="266">
        <v>404.67758100000003</v>
      </c>
      <c r="I211" s="266">
        <v>391.929014</v>
      </c>
      <c r="J211" s="266">
        <v>402.27025800000001</v>
      </c>
      <c r="K211" s="266">
        <v>441.81445400000001</v>
      </c>
    </row>
    <row r="212" spans="1:11" x14ac:dyDescent="0.25">
      <c r="A212" s="94" t="s">
        <v>320</v>
      </c>
      <c r="B212" s="277">
        <v>5665.8716180000001</v>
      </c>
      <c r="C212" s="277">
        <v>5476.77124</v>
      </c>
      <c r="D212" s="277">
        <v>5097.8290459999998</v>
      </c>
      <c r="E212" s="277">
        <v>4757.388293</v>
      </c>
      <c r="F212" s="277">
        <v>5097.800894</v>
      </c>
      <c r="G212" s="277">
        <v>5320.1762090000002</v>
      </c>
      <c r="H212" s="277">
        <v>5813.1914639999995</v>
      </c>
      <c r="I212" s="277">
        <v>5599.5485279999994</v>
      </c>
      <c r="J212" s="277">
        <v>5731.1689340000003</v>
      </c>
      <c r="K212" s="277">
        <v>6052.0185110000002</v>
      </c>
    </row>
    <row r="213" spans="1:11" x14ac:dyDescent="0.25">
      <c r="A213" s="127" t="s">
        <v>585</v>
      </c>
      <c r="B213" s="266">
        <v>410.89845500000001</v>
      </c>
      <c r="C213" s="266">
        <v>399.24265000000003</v>
      </c>
      <c r="D213" s="266">
        <v>409.656519</v>
      </c>
      <c r="E213" s="266">
        <v>347.53466300000002</v>
      </c>
      <c r="F213" s="266">
        <v>418.58763199999999</v>
      </c>
      <c r="G213" s="266">
        <v>434.20016299999997</v>
      </c>
      <c r="H213" s="266">
        <v>528.32291099999998</v>
      </c>
      <c r="I213" s="266">
        <v>551.12302699999998</v>
      </c>
      <c r="J213" s="266">
        <v>526.687363</v>
      </c>
      <c r="K213" s="266">
        <v>507.96701300000001</v>
      </c>
    </row>
    <row r="214" spans="1:11" x14ac:dyDescent="0.25">
      <c r="A214" s="127" t="s">
        <v>321</v>
      </c>
      <c r="B214" s="266">
        <v>121.415882</v>
      </c>
      <c r="C214" s="266">
        <v>138.33886000000001</v>
      </c>
      <c r="D214" s="266">
        <v>149.935565</v>
      </c>
      <c r="E214" s="266">
        <v>148.55522200000001</v>
      </c>
      <c r="F214" s="266">
        <v>176.77466699999999</v>
      </c>
      <c r="G214" s="266">
        <v>173.940226</v>
      </c>
      <c r="H214" s="266">
        <v>169.78996600000002</v>
      </c>
      <c r="I214" s="266">
        <v>129.239665</v>
      </c>
      <c r="J214" s="266">
        <v>148.834215</v>
      </c>
      <c r="K214" s="266">
        <v>167.62290400000001</v>
      </c>
    </row>
    <row r="215" spans="1:11" x14ac:dyDescent="0.25">
      <c r="A215" s="127" t="s">
        <v>322</v>
      </c>
      <c r="B215" s="266">
        <v>1638.6360089999998</v>
      </c>
      <c r="C215" s="266">
        <v>1639.4431750000001</v>
      </c>
      <c r="D215" s="266">
        <v>1587.323459</v>
      </c>
      <c r="E215" s="266">
        <v>1637.829043</v>
      </c>
      <c r="F215" s="266">
        <v>1634.257357</v>
      </c>
      <c r="G215" s="266">
        <v>1526.9115939999999</v>
      </c>
      <c r="H215" s="266">
        <v>1390.808356</v>
      </c>
      <c r="I215" s="266">
        <v>1541.800209</v>
      </c>
      <c r="J215" s="266">
        <v>1625.2949639999999</v>
      </c>
      <c r="K215" s="266">
        <v>1682.908365</v>
      </c>
    </row>
    <row r="216" spans="1:11" x14ac:dyDescent="0.25">
      <c r="A216" s="127" t="s">
        <v>323</v>
      </c>
      <c r="B216" s="266">
        <v>2326.4888369999999</v>
      </c>
      <c r="C216" s="266">
        <v>2112.740961</v>
      </c>
      <c r="D216" s="266">
        <v>2084.4672329999999</v>
      </c>
      <c r="E216" s="266">
        <v>2032.3031140000001</v>
      </c>
      <c r="F216" s="266">
        <v>2322.8439010000002</v>
      </c>
      <c r="G216" s="266">
        <v>2640.3990629999998</v>
      </c>
      <c r="H216" s="266">
        <v>3075.6606539999998</v>
      </c>
      <c r="I216" s="266">
        <v>2807.445823</v>
      </c>
      <c r="J216" s="266">
        <v>2867.6689059999999</v>
      </c>
      <c r="K216" s="266">
        <v>3009.960924</v>
      </c>
    </row>
    <row r="217" spans="1:11" x14ac:dyDescent="0.25">
      <c r="A217" s="127" t="s">
        <v>372</v>
      </c>
      <c r="B217" s="266">
        <v>1168.4324300000001</v>
      </c>
      <c r="C217" s="266">
        <v>1187.0055889999999</v>
      </c>
      <c r="D217" s="266">
        <v>866.44626599999992</v>
      </c>
      <c r="E217" s="266">
        <v>591.166246</v>
      </c>
      <c r="F217" s="266">
        <v>545.33733499999994</v>
      </c>
      <c r="G217" s="266">
        <v>544.72515900000008</v>
      </c>
      <c r="H217" s="266">
        <v>648.60957199999996</v>
      </c>
      <c r="I217" s="266">
        <v>569.93979999999999</v>
      </c>
      <c r="J217" s="266">
        <v>562.68348100000003</v>
      </c>
      <c r="K217" s="266">
        <v>683.559301</v>
      </c>
    </row>
    <row r="218" spans="1:11" x14ac:dyDescent="0.25">
      <c r="A218" s="94" t="s">
        <v>327</v>
      </c>
      <c r="B218" s="277">
        <v>1723.6837110000001</v>
      </c>
      <c r="C218" s="277">
        <v>1768.752058</v>
      </c>
      <c r="D218" s="277">
        <v>1781.3488540000001</v>
      </c>
      <c r="E218" s="277">
        <v>1846.636634</v>
      </c>
      <c r="F218" s="277">
        <v>2167.9926770000002</v>
      </c>
      <c r="G218" s="277">
        <v>2289.5007880000003</v>
      </c>
      <c r="H218" s="277">
        <v>2355.1688760000002</v>
      </c>
      <c r="I218" s="277">
        <v>2618.5372500000003</v>
      </c>
      <c r="J218" s="277">
        <v>2500.9863770000002</v>
      </c>
      <c r="K218" s="277">
        <v>2563.8957879999998</v>
      </c>
    </row>
    <row r="219" spans="1:11" x14ac:dyDescent="0.25">
      <c r="A219" s="127" t="s">
        <v>328</v>
      </c>
      <c r="B219" s="266">
        <v>1359.2374789999999</v>
      </c>
      <c r="C219" s="266">
        <v>1387.8855910000002</v>
      </c>
      <c r="D219" s="266">
        <v>1294.639467</v>
      </c>
      <c r="E219" s="266">
        <v>1381.970276</v>
      </c>
      <c r="F219" s="266">
        <v>1540.7907319999999</v>
      </c>
      <c r="G219" s="266">
        <v>1616.4277</v>
      </c>
      <c r="H219" s="266">
        <v>1691.4053490000001</v>
      </c>
      <c r="I219" s="266">
        <v>1838.408553</v>
      </c>
      <c r="J219" s="266">
        <v>1804.34293</v>
      </c>
      <c r="K219" s="266">
        <v>1811.729885</v>
      </c>
    </row>
    <row r="220" spans="1:11" x14ac:dyDescent="0.25">
      <c r="A220" s="127" t="s">
        <v>359</v>
      </c>
      <c r="B220" s="266">
        <v>18.517289999999999</v>
      </c>
      <c r="C220" s="266">
        <v>18.218167999999999</v>
      </c>
      <c r="D220" s="266">
        <v>40.346824999999995</v>
      </c>
      <c r="E220" s="266">
        <v>23.812311999999999</v>
      </c>
      <c r="F220" s="266">
        <v>28.414602000000002</v>
      </c>
      <c r="G220" s="266">
        <v>42.000576000000002</v>
      </c>
      <c r="H220" s="266">
        <v>46.949874999999999</v>
      </c>
      <c r="I220" s="266">
        <v>49.870154999999997</v>
      </c>
      <c r="J220" s="266">
        <v>45.975313999999997</v>
      </c>
      <c r="K220" s="266">
        <v>53.333326</v>
      </c>
    </row>
    <row r="221" spans="1:11" x14ac:dyDescent="0.25">
      <c r="A221" s="127" t="s">
        <v>329</v>
      </c>
      <c r="B221" s="266">
        <v>12.96763</v>
      </c>
      <c r="C221" s="266">
        <v>13.348227999999999</v>
      </c>
      <c r="D221" s="266">
        <v>23.412348000000001</v>
      </c>
      <c r="E221" s="266">
        <v>42.309404999999998</v>
      </c>
      <c r="F221" s="266">
        <v>85.481137999999987</v>
      </c>
      <c r="G221" s="266">
        <v>96.761075000000005</v>
      </c>
      <c r="H221" s="266">
        <v>43.321981999999998</v>
      </c>
      <c r="I221" s="266">
        <v>37.821602999999996</v>
      </c>
      <c r="J221" s="266">
        <v>49.347037999999998</v>
      </c>
      <c r="K221" s="266">
        <v>42.685684999999999</v>
      </c>
    </row>
    <row r="222" spans="1:11" x14ac:dyDescent="0.25">
      <c r="A222" s="127" t="s">
        <v>330</v>
      </c>
      <c r="B222" s="266">
        <v>40.018380000000001</v>
      </c>
      <c r="C222" s="266">
        <v>30.401517000000002</v>
      </c>
      <c r="D222" s="266">
        <v>36.814188000000001</v>
      </c>
      <c r="E222" s="266">
        <v>42.520757000000003</v>
      </c>
      <c r="F222" s="266">
        <v>43.808314000000003</v>
      </c>
      <c r="G222" s="266">
        <v>37.259714000000002</v>
      </c>
      <c r="H222" s="266">
        <v>38.514015000000001</v>
      </c>
      <c r="I222" s="266">
        <v>160.69574800000001</v>
      </c>
      <c r="J222" s="266">
        <v>71.001604999999998</v>
      </c>
      <c r="K222" s="266">
        <v>96.425835000000006</v>
      </c>
    </row>
    <row r="223" spans="1:11" x14ac:dyDescent="0.25">
      <c r="A223" s="127" t="s">
        <v>331</v>
      </c>
      <c r="B223" s="266">
        <v>292.94292799999999</v>
      </c>
      <c r="C223" s="266">
        <v>318.898549</v>
      </c>
      <c r="D223" s="266">
        <v>386.13602200000003</v>
      </c>
      <c r="E223" s="266">
        <v>356.02388000000002</v>
      </c>
      <c r="F223" s="266">
        <v>469.49788799999999</v>
      </c>
      <c r="G223" s="266">
        <v>497.05171899999999</v>
      </c>
      <c r="H223" s="266">
        <v>534.97765200000003</v>
      </c>
      <c r="I223" s="266">
        <v>531.74118799999997</v>
      </c>
      <c r="J223" s="266">
        <v>530.31948499999999</v>
      </c>
      <c r="K223" s="266">
        <v>559.72105299999998</v>
      </c>
    </row>
    <row r="224" spans="1:11" x14ac:dyDescent="0.25">
      <c r="A224" s="287" t="s">
        <v>249</v>
      </c>
      <c r="B224" s="288">
        <v>0</v>
      </c>
      <c r="C224" s="288">
        <v>0</v>
      </c>
      <c r="D224" s="288">
        <v>0</v>
      </c>
      <c r="E224" s="288">
        <v>0</v>
      </c>
      <c r="F224" s="288">
        <v>0</v>
      </c>
      <c r="G224" s="288">
        <v>0</v>
      </c>
      <c r="H224" s="288">
        <v>0</v>
      </c>
      <c r="I224" s="288">
        <v>0</v>
      </c>
      <c r="J224" s="288">
        <v>31.016487999999999</v>
      </c>
      <c r="K224" s="288">
        <v>8.8492010000000008</v>
      </c>
    </row>
    <row r="225" spans="1:12" x14ac:dyDescent="0.25">
      <c r="A225" s="96" t="s">
        <v>266</v>
      </c>
      <c r="B225" s="293">
        <v>25098.663560000001</v>
      </c>
      <c r="C225" s="293">
        <v>26073.667442999998</v>
      </c>
      <c r="D225" s="293">
        <v>26918.518186000001</v>
      </c>
      <c r="E225" s="293">
        <v>27727.184409999998</v>
      </c>
      <c r="F225" s="293">
        <v>30925.787132000001</v>
      </c>
      <c r="G225" s="293">
        <v>32190.434582999998</v>
      </c>
      <c r="H225" s="293">
        <v>34447.834274000001</v>
      </c>
      <c r="I225" s="293">
        <v>34445.365652</v>
      </c>
      <c r="J225" s="293">
        <v>35533.893388999997</v>
      </c>
      <c r="K225" s="293">
        <v>37648.692820000004</v>
      </c>
      <c r="L225">
        <f>+J225/(J225+J231)</f>
        <v>0.94470354202847162</v>
      </c>
    </row>
    <row r="226" spans="1:12" ht="15.75" thickBot="1" x14ac:dyDescent="0.3">
      <c r="A226" s="655" t="s">
        <v>267</v>
      </c>
      <c r="B226" s="298">
        <v>590.97624499999995</v>
      </c>
      <c r="C226" s="298">
        <v>642.20959800000003</v>
      </c>
      <c r="D226" s="298">
        <v>677.04773899999998</v>
      </c>
      <c r="E226" s="298">
        <v>795.09328200000004</v>
      </c>
      <c r="F226" s="298">
        <v>649.23206600000003</v>
      </c>
      <c r="G226" s="298">
        <v>591.62025400000005</v>
      </c>
      <c r="H226" s="298">
        <v>559.36882300000002</v>
      </c>
      <c r="I226" s="298">
        <v>530.65760299999999</v>
      </c>
      <c r="J226" s="298">
        <v>504.25430899999998</v>
      </c>
      <c r="K226" s="298">
        <v>503.03069299999999</v>
      </c>
    </row>
    <row r="227" spans="1:12" ht="15.75" thickBot="1" x14ac:dyDescent="0.3">
      <c r="A227" s="127"/>
      <c r="B227" s="656"/>
      <c r="C227" s="656"/>
      <c r="D227" s="656"/>
      <c r="E227" s="656"/>
      <c r="F227" s="656"/>
      <c r="G227" s="656"/>
      <c r="H227" s="656"/>
      <c r="I227" s="656"/>
      <c r="J227" s="656"/>
      <c r="K227" s="656"/>
    </row>
    <row r="228" spans="1:12" x14ac:dyDescent="0.25">
      <c r="A228" s="657" t="s">
        <v>590</v>
      </c>
      <c r="B228" s="266"/>
      <c r="C228" s="266"/>
      <c r="D228" s="266"/>
      <c r="E228" s="266"/>
      <c r="F228" s="266"/>
      <c r="G228" s="266"/>
      <c r="H228" s="266"/>
      <c r="I228" s="266"/>
      <c r="J228" s="266"/>
      <c r="K228" s="266"/>
    </row>
    <row r="229" spans="1:12" x14ac:dyDescent="0.25">
      <c r="A229" s="250" t="s">
        <v>602</v>
      </c>
      <c r="B229" s="690">
        <v>10.18529</v>
      </c>
      <c r="C229" s="690">
        <v>8.7816379999999992</v>
      </c>
      <c r="D229" s="690">
        <v>8.560079</v>
      </c>
      <c r="E229" s="690">
        <v>8.0953379999999999</v>
      </c>
      <c r="F229" s="690">
        <v>4.7584280000000003</v>
      </c>
      <c r="G229" s="690">
        <v>4.781981</v>
      </c>
      <c r="H229" s="690">
        <v>4.6224170000000004</v>
      </c>
      <c r="I229" s="690">
        <v>4.644577</v>
      </c>
      <c r="J229" s="690">
        <v>4.6283240000000001</v>
      </c>
      <c r="K229" s="690">
        <v>4.6564129999999997</v>
      </c>
    </row>
    <row r="230" spans="1:12" x14ac:dyDescent="0.25">
      <c r="A230" s="688" t="s">
        <v>614</v>
      </c>
      <c r="B230" s="689">
        <v>1379</v>
      </c>
      <c r="C230" s="689">
        <v>1101</v>
      </c>
      <c r="D230" s="689">
        <v>1077</v>
      </c>
      <c r="E230" s="689">
        <v>1039</v>
      </c>
      <c r="F230" s="689">
        <v>417</v>
      </c>
      <c r="G230" s="689">
        <v>394</v>
      </c>
      <c r="H230" s="689">
        <v>384</v>
      </c>
      <c r="I230" s="689">
        <v>384</v>
      </c>
      <c r="J230" s="689">
        <v>383</v>
      </c>
      <c r="K230" s="689">
        <v>384</v>
      </c>
    </row>
    <row r="231" spans="1:12" ht="26.25" thickBot="1" x14ac:dyDescent="0.3">
      <c r="A231" s="658" t="s">
        <v>584</v>
      </c>
      <c r="B231" s="659">
        <v>4103.5893099999994</v>
      </c>
      <c r="C231" s="659">
        <v>3328.7857590000003</v>
      </c>
      <c r="D231" s="659">
        <v>3216.5893500000002</v>
      </c>
      <c r="E231" s="659">
        <v>2988.0376200000001</v>
      </c>
      <c r="F231" s="659">
        <v>1800.568129</v>
      </c>
      <c r="G231" s="659">
        <v>1935.7401440000001</v>
      </c>
      <c r="H231" s="659">
        <v>2017.9961859999999</v>
      </c>
      <c r="I231" s="659">
        <v>1939.576826</v>
      </c>
      <c r="J231" s="659">
        <v>2079.910104</v>
      </c>
      <c r="K231" s="659">
        <v>2268.1433999999999</v>
      </c>
    </row>
    <row r="232" spans="1:12" x14ac:dyDescent="0.25">
      <c r="A232" s="307" t="s">
        <v>253</v>
      </c>
      <c r="B232" s="251"/>
      <c r="C232" s="179"/>
      <c r="D232" s="179"/>
      <c r="E232" s="179"/>
      <c r="F232" s="179"/>
      <c r="G232" s="179"/>
      <c r="H232" s="179"/>
      <c r="I232" s="179"/>
      <c r="J232" s="179"/>
      <c r="K232" s="179"/>
    </row>
    <row r="233" spans="1:12" x14ac:dyDescent="0.25">
      <c r="A233" s="671" t="s">
        <v>591</v>
      </c>
      <c r="B233" s="671"/>
      <c r="C233" s="179"/>
      <c r="D233" s="179"/>
      <c r="E233" s="179"/>
      <c r="F233" s="179"/>
      <c r="G233" s="179"/>
      <c r="H233" s="179"/>
      <c r="I233" s="179"/>
      <c r="J233" s="179"/>
      <c r="K233" s="179"/>
    </row>
    <row r="234" spans="1:12" x14ac:dyDescent="0.25">
      <c r="A234" s="671" t="s">
        <v>592</v>
      </c>
      <c r="B234" s="671"/>
      <c r="C234" s="179"/>
      <c r="D234" s="179"/>
      <c r="E234" s="179"/>
      <c r="F234" s="179"/>
      <c r="G234" s="179"/>
      <c r="H234" s="179"/>
      <c r="I234" s="179"/>
      <c r="J234" s="179"/>
      <c r="K234" s="17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1"/>
  <sheetViews>
    <sheetView workbookViewId="0">
      <pane xSplit="1" ySplit="4" topLeftCell="B5" activePane="bottomRight" state="frozen"/>
      <selection pane="topRight" activeCell="B1" sqref="B1"/>
      <selection pane="bottomLeft" activeCell="A5" sqref="A5"/>
      <selection pane="bottomRight" activeCell="G21" sqref="G21"/>
    </sheetView>
  </sheetViews>
  <sheetFormatPr baseColWidth="10" defaultColWidth="11.42578125" defaultRowHeight="15" x14ac:dyDescent="0.25"/>
  <cols>
    <col min="1" max="1" width="42.42578125" style="387" customWidth="1"/>
    <col min="2" max="2" width="15.5703125" style="239" customWidth="1"/>
    <col min="3" max="3" width="14.140625" style="239" customWidth="1"/>
    <col min="4" max="6" width="11.140625" style="239" customWidth="1"/>
    <col min="7" max="8" width="10.5703125" style="239" customWidth="1"/>
    <col min="9" max="10" width="15.28515625" style="239" customWidth="1"/>
    <col min="11" max="11" width="16" style="239" customWidth="1"/>
    <col min="12" max="12" width="16" style="386" customWidth="1"/>
    <col min="13" max="14" width="16" style="239" customWidth="1"/>
    <col min="16" max="16" width="17.7109375" style="385" customWidth="1"/>
    <col min="17" max="17" width="16.42578125" style="385" customWidth="1"/>
    <col min="18" max="16384" width="11.42578125" style="239"/>
  </cols>
  <sheetData>
    <row r="1" spans="1:18" ht="17.45" customHeight="1" x14ac:dyDescent="0.25">
      <c r="A1" s="236" t="s">
        <v>274</v>
      </c>
      <c r="B1" s="317"/>
      <c r="C1" s="318"/>
      <c r="D1" s="318"/>
      <c r="E1" s="318"/>
      <c r="F1" s="318"/>
      <c r="G1" s="318"/>
      <c r="H1" s="237"/>
      <c r="I1" s="237"/>
      <c r="J1" s="237"/>
      <c r="K1" s="237"/>
      <c r="L1" s="237"/>
      <c r="M1" s="238"/>
      <c r="N1" s="238"/>
      <c r="O1" s="239"/>
      <c r="P1" s="1737" t="s">
        <v>238</v>
      </c>
      <c r="Q1" s="1737"/>
      <c r="R1" s="1737"/>
    </row>
    <row r="2" spans="1:18" ht="14.1" customHeight="1" x14ac:dyDescent="0.25">
      <c r="A2" s="246"/>
      <c r="B2" s="242"/>
      <c r="C2" s="242"/>
      <c r="D2" s="242"/>
      <c r="E2" s="242"/>
      <c r="F2" s="242"/>
      <c r="G2" s="242"/>
      <c r="H2" s="242"/>
      <c r="I2" s="242"/>
      <c r="J2" s="242"/>
      <c r="K2" s="243" t="s">
        <v>239</v>
      </c>
      <c r="L2" s="244"/>
      <c r="M2" s="245"/>
      <c r="N2" s="238"/>
      <c r="O2" s="239"/>
      <c r="P2" s="246"/>
      <c r="Q2" s="246"/>
    </row>
    <row r="3" spans="1:18" ht="14.1" customHeight="1" x14ac:dyDescent="0.25">
      <c r="A3" s="319"/>
      <c r="B3" s="320"/>
      <c r="D3" s="321" t="s">
        <v>241</v>
      </c>
      <c r="E3" s="322"/>
      <c r="F3" s="323"/>
      <c r="G3" s="324"/>
      <c r="H3" s="324"/>
      <c r="I3" s="1738" t="s">
        <v>242</v>
      </c>
      <c r="J3" s="1738"/>
      <c r="K3" s="1738" t="s">
        <v>243</v>
      </c>
      <c r="L3" s="1738"/>
      <c r="M3" s="1738" t="s">
        <v>244</v>
      </c>
      <c r="N3" s="1738"/>
      <c r="O3" s="239"/>
      <c r="P3" s="252" t="s">
        <v>238</v>
      </c>
      <c r="Q3" s="252" t="s">
        <v>238</v>
      </c>
      <c r="R3" s="252" t="s">
        <v>238</v>
      </c>
    </row>
    <row r="4" spans="1:18" ht="28.5" customHeight="1" x14ac:dyDescent="0.25">
      <c r="A4" s="325">
        <v>2022</v>
      </c>
      <c r="B4" s="258" t="s">
        <v>248</v>
      </c>
      <c r="C4" s="258" t="s">
        <v>245</v>
      </c>
      <c r="D4" s="259" t="s">
        <v>246</v>
      </c>
      <c r="E4" s="259" t="s">
        <v>247</v>
      </c>
      <c r="F4" s="258" t="s">
        <v>243</v>
      </c>
      <c r="G4" s="258" t="s">
        <v>244</v>
      </c>
      <c r="H4" s="326"/>
      <c r="I4" s="257" t="s">
        <v>248</v>
      </c>
      <c r="J4" s="257" t="s">
        <v>245</v>
      </c>
      <c r="K4" s="257" t="s">
        <v>248</v>
      </c>
      <c r="L4" s="257" t="s">
        <v>245</v>
      </c>
      <c r="M4" s="258" t="s">
        <v>29</v>
      </c>
      <c r="N4" s="258" t="s">
        <v>104</v>
      </c>
      <c r="O4" s="239"/>
      <c r="P4" s="258" t="s">
        <v>248</v>
      </c>
      <c r="Q4" s="258" t="s">
        <v>245</v>
      </c>
      <c r="R4" s="259" t="s">
        <v>246</v>
      </c>
    </row>
    <row r="5" spans="1:18" s="335" customFormat="1" ht="12.75" x14ac:dyDescent="0.25">
      <c r="A5" s="327" t="s">
        <v>275</v>
      </c>
      <c r="B5" s="328">
        <v>5244.6449300000004</v>
      </c>
      <c r="C5" s="328">
        <v>1401.249039</v>
      </c>
      <c r="D5" s="329">
        <v>6645.8939690000007</v>
      </c>
      <c r="E5" s="330">
        <v>104.03272022134058</v>
      </c>
      <c r="F5" s="331">
        <v>9.3374765764539097E-2</v>
      </c>
      <c r="G5" s="332">
        <v>8.5918835186299836E-2</v>
      </c>
      <c r="H5" s="333"/>
      <c r="I5" s="328">
        <v>82.098011374842983</v>
      </c>
      <c r="J5" s="328">
        <v>21.934708846497603</v>
      </c>
      <c r="K5" s="334">
        <v>8.8998348178302433E-2</v>
      </c>
      <c r="L5" s="334">
        <v>0.11443697608367449</v>
      </c>
      <c r="M5" s="333">
        <v>7.0905280861867315E-2</v>
      </c>
      <c r="N5" s="333">
        <v>0.14605543194006199</v>
      </c>
      <c r="P5" s="328">
        <v>4896.4746985600004</v>
      </c>
      <c r="Q5" s="328">
        <v>1222.4219432699999</v>
      </c>
      <c r="R5" s="329">
        <v>6118.8966418300006</v>
      </c>
    </row>
    <row r="6" spans="1:18" s="335" customFormat="1" ht="12.75" x14ac:dyDescent="0.25">
      <c r="A6" s="336" t="s">
        <v>276</v>
      </c>
      <c r="B6" s="337">
        <v>220.22650100000001</v>
      </c>
      <c r="C6" s="337">
        <v>237.11516599999999</v>
      </c>
      <c r="D6" s="338">
        <v>457.34166700000003</v>
      </c>
      <c r="E6" s="339">
        <v>7.159081669148506</v>
      </c>
      <c r="F6" s="340">
        <v>6.4256473590586765E-3</v>
      </c>
      <c r="G6" s="341">
        <v>-9.6979336796904625E-2</v>
      </c>
      <c r="H6" s="342"/>
      <c r="I6" s="337">
        <v>3.4473559269416296</v>
      </c>
      <c r="J6" s="337">
        <v>3.7117257422068763</v>
      </c>
      <c r="K6" s="343">
        <v>3.7371061484017887E-3</v>
      </c>
      <c r="L6" s="343">
        <v>1.9364682383641946E-2</v>
      </c>
      <c r="M6" s="342">
        <v>3.532014863697075E-2</v>
      </c>
      <c r="N6" s="342">
        <v>-0.19278337849627414</v>
      </c>
      <c r="P6" s="337">
        <v>211.79428519999999</v>
      </c>
      <c r="Q6" s="337">
        <v>293.49483982999999</v>
      </c>
      <c r="R6" s="338">
        <v>505.28912502999998</v>
      </c>
    </row>
    <row r="7" spans="1:18" s="335" customFormat="1" ht="12.75" x14ac:dyDescent="0.25">
      <c r="A7" s="336" t="s">
        <v>277</v>
      </c>
      <c r="B7" s="337">
        <v>4721.6957599999996</v>
      </c>
      <c r="C7" s="337">
        <v>1160.9722630000001</v>
      </c>
      <c r="D7" s="338">
        <v>5882.6680230000002</v>
      </c>
      <c r="E7" s="339">
        <v>92.085422886135987</v>
      </c>
      <c r="F7" s="340">
        <v>8.2651446333685735E-2</v>
      </c>
      <c r="G7" s="341">
        <v>0.10482587570182655</v>
      </c>
      <c r="H7" s="342"/>
      <c r="I7" s="337">
        <v>73.911930623876913</v>
      </c>
      <c r="J7" s="337">
        <v>18.17349226225906</v>
      </c>
      <c r="K7" s="343">
        <v>8.0124227445173155E-2</v>
      </c>
      <c r="L7" s="343">
        <v>9.4814091854474744E-2</v>
      </c>
      <c r="M7" s="342">
        <v>7.3413160592043392E-2</v>
      </c>
      <c r="N7" s="342">
        <v>0.25408531209994267</v>
      </c>
      <c r="P7" s="337">
        <v>4398.7682788699994</v>
      </c>
      <c r="Q7" s="337">
        <v>925.75222183999995</v>
      </c>
      <c r="R7" s="338">
        <v>5324.5205007099994</v>
      </c>
    </row>
    <row r="8" spans="1:18" s="335" customFormat="1" ht="12.75" x14ac:dyDescent="0.25">
      <c r="A8" s="336" t="s">
        <v>343</v>
      </c>
      <c r="B8" s="337">
        <v>208.107675</v>
      </c>
      <c r="C8" s="337">
        <v>0.39869399999999999</v>
      </c>
      <c r="D8" s="338">
        <v>208.50636900000001</v>
      </c>
      <c r="E8" s="339">
        <v>3.2638926909946617</v>
      </c>
      <c r="F8" s="340">
        <v>2.9295130883225731E-3</v>
      </c>
      <c r="G8" s="341">
        <v>4.8713033026570818E-2</v>
      </c>
      <c r="H8" s="342"/>
      <c r="I8" s="337">
        <v>3.257651661337944</v>
      </c>
      <c r="J8" s="337">
        <v>6.2410296567172278E-3</v>
      </c>
      <c r="K8" s="343">
        <v>3.531457241706352E-3</v>
      </c>
      <c r="L8" s="343">
        <v>3.2560476027348426E-5</v>
      </c>
      <c r="M8" s="342">
        <v>4.9728903763137211E-2</v>
      </c>
      <c r="N8" s="342">
        <v>-0.30324440988090151</v>
      </c>
      <c r="P8" s="337">
        <v>198.2489712</v>
      </c>
      <c r="Q8" s="337">
        <v>0.57221579</v>
      </c>
      <c r="R8" s="338">
        <v>198.82118699</v>
      </c>
    </row>
    <row r="9" spans="1:18" s="335" customFormat="1" ht="15" customHeight="1" x14ac:dyDescent="0.25">
      <c r="A9" s="344" t="s">
        <v>278</v>
      </c>
      <c r="B9" s="345">
        <v>94.614992000000001</v>
      </c>
      <c r="C9" s="345">
        <v>2.7629130000000002</v>
      </c>
      <c r="D9" s="346">
        <v>97.377904999999998</v>
      </c>
      <c r="E9" s="347">
        <v>1.5243228967930111</v>
      </c>
      <c r="F9" s="348">
        <v>1.3681589132221287E-3</v>
      </c>
      <c r="G9" s="349">
        <v>7.8790359071430727E-2</v>
      </c>
      <c r="H9" s="342"/>
      <c r="I9" s="345">
        <v>1.4810731313791108</v>
      </c>
      <c r="J9" s="345">
        <v>4.3249765413900298E-2</v>
      </c>
      <c r="K9" s="350">
        <v>1.6055573090823707E-3</v>
      </c>
      <c r="L9" s="350">
        <v>2.256411245269538E-4</v>
      </c>
      <c r="M9" s="351">
        <v>7.9301599008012147E-2</v>
      </c>
      <c r="N9" s="351">
        <v>6.1570736149293204E-2</v>
      </c>
      <c r="P9" s="345">
        <v>87.66316329</v>
      </c>
      <c r="Q9" s="345">
        <v>2.60266581</v>
      </c>
      <c r="R9" s="346">
        <v>90.265829100000005</v>
      </c>
    </row>
    <row r="10" spans="1:18" s="335" customFormat="1" ht="12.75" x14ac:dyDescent="0.25">
      <c r="A10" s="352" t="s">
        <v>279</v>
      </c>
      <c r="B10" s="328">
        <v>2836.793576</v>
      </c>
      <c r="C10" s="328">
        <v>209.281432</v>
      </c>
      <c r="D10" s="329">
        <v>3046.0750079999998</v>
      </c>
      <c r="E10" s="330">
        <v>47.682293843180894</v>
      </c>
      <c r="F10" s="331">
        <v>4.2797333466337836E-2</v>
      </c>
      <c r="G10" s="332">
        <v>4.3747245511852384E-2</v>
      </c>
      <c r="H10" s="333"/>
      <c r="I10" s="328">
        <v>44.406268561355112</v>
      </c>
      <c r="J10" s="328">
        <v>3.2760252818257851</v>
      </c>
      <c r="K10" s="334">
        <v>4.8138614864594774E-2</v>
      </c>
      <c r="L10" s="334">
        <v>1.709156157254724E-2</v>
      </c>
      <c r="M10" s="333">
        <v>4.3997040043821212E-2</v>
      </c>
      <c r="N10" s="333">
        <v>4.0373053510158963E-2</v>
      </c>
      <c r="P10" s="328">
        <v>2717.2429308800001</v>
      </c>
      <c r="Q10" s="328">
        <v>201.15998904</v>
      </c>
      <c r="R10" s="329">
        <v>2918.4029199199999</v>
      </c>
    </row>
    <row r="11" spans="1:18" s="335" customFormat="1" ht="12.75" x14ac:dyDescent="0.25">
      <c r="A11" s="336" t="s">
        <v>280</v>
      </c>
      <c r="B11" s="337">
        <v>2798.0249720000002</v>
      </c>
      <c r="C11" s="337">
        <v>177.968996</v>
      </c>
      <c r="D11" s="338">
        <v>2975.9939680000002</v>
      </c>
      <c r="E11" s="339">
        <v>46.58526742940596</v>
      </c>
      <c r="F11" s="340">
        <v>4.1812695323589992E-2</v>
      </c>
      <c r="G11" s="341">
        <v>5.0442906418622702E-2</v>
      </c>
      <c r="H11" s="342"/>
      <c r="I11" s="337">
        <v>43.799397107775363</v>
      </c>
      <c r="J11" s="337">
        <v>2.7858703216305978</v>
      </c>
      <c r="K11" s="343">
        <v>4.7480735873122473E-2</v>
      </c>
      <c r="L11" s="343">
        <v>1.4534342698584047E-2</v>
      </c>
      <c r="M11" s="342">
        <v>4.5200345290320465E-2</v>
      </c>
      <c r="N11" s="342">
        <v>0.14037144331553986</v>
      </c>
      <c r="P11" s="337">
        <v>2677.02262569</v>
      </c>
      <c r="Q11" s="337">
        <v>156.06230502</v>
      </c>
      <c r="R11" s="338">
        <v>2833.0849307100002</v>
      </c>
    </row>
    <row r="12" spans="1:18" s="335" customFormat="1" ht="12.75" x14ac:dyDescent="0.25">
      <c r="A12" s="344" t="s">
        <v>281</v>
      </c>
      <c r="B12" s="345">
        <v>38.768604000000003</v>
      </c>
      <c r="C12" s="345">
        <v>31.312436000000002</v>
      </c>
      <c r="D12" s="346">
        <v>70.081040000000002</v>
      </c>
      <c r="E12" s="347">
        <v>1.097026413774941</v>
      </c>
      <c r="F12" s="348">
        <v>9.8463814274784948E-4</v>
      </c>
      <c r="G12" s="349">
        <v>-0.17859010952543675</v>
      </c>
      <c r="H12" s="342"/>
      <c r="I12" s="345">
        <v>0.60687145357975325</v>
      </c>
      <c r="J12" s="345">
        <v>0.49015496019518773</v>
      </c>
      <c r="K12" s="350">
        <v>6.5787899147230322E-4</v>
      </c>
      <c r="L12" s="350">
        <v>2.5572188739631943E-3</v>
      </c>
      <c r="M12" s="351">
        <v>-3.6093734246918308E-2</v>
      </c>
      <c r="N12" s="351">
        <v>-0.30567529809291316</v>
      </c>
      <c r="P12" s="345">
        <v>40.220305189999998</v>
      </c>
      <c r="Q12" s="345">
        <v>45.097684020000003</v>
      </c>
      <c r="R12" s="346">
        <v>85.317989210000007</v>
      </c>
    </row>
    <row r="13" spans="1:18" s="335" customFormat="1" ht="12.75" x14ac:dyDescent="0.25">
      <c r="A13" s="352" t="s">
        <v>282</v>
      </c>
      <c r="B13" s="328">
        <v>3588.8420219999998</v>
      </c>
      <c r="C13" s="328">
        <v>2627.9463999999998</v>
      </c>
      <c r="D13" s="329">
        <v>6216.7884219999996</v>
      </c>
      <c r="E13" s="330">
        <v>97.315637835629047</v>
      </c>
      <c r="F13" s="331">
        <v>8.7345835702415567E-2</v>
      </c>
      <c r="G13" s="332">
        <v>4.8325663896728654E-2</v>
      </c>
      <c r="H13" s="333"/>
      <c r="I13" s="328">
        <v>56.178596850153298</v>
      </c>
      <c r="J13" s="328">
        <v>41.137040985475757</v>
      </c>
      <c r="K13" s="334">
        <v>6.0900407195130915E-2</v>
      </c>
      <c r="L13" s="334">
        <v>0.21461869443321593</v>
      </c>
      <c r="M13" s="333">
        <v>6.0536612275402302E-2</v>
      </c>
      <c r="N13" s="333">
        <v>3.2097025109613986E-2</v>
      </c>
      <c r="P13" s="328">
        <v>3383.98691813</v>
      </c>
      <c r="Q13" s="328">
        <v>2546.2203030800001</v>
      </c>
      <c r="R13" s="329">
        <v>5930.2072212100002</v>
      </c>
    </row>
    <row r="14" spans="1:18" s="335" customFormat="1" ht="12.75" x14ac:dyDescent="0.25">
      <c r="A14" s="336" t="s">
        <v>283</v>
      </c>
      <c r="B14" s="337">
        <v>645.46156099999996</v>
      </c>
      <c r="C14" s="337">
        <v>5.909173</v>
      </c>
      <c r="D14" s="338">
        <v>651.37073399999997</v>
      </c>
      <c r="E14" s="339">
        <v>10.196351257886169</v>
      </c>
      <c r="F14" s="340">
        <v>9.1517544512190949E-3</v>
      </c>
      <c r="G14" s="341">
        <v>-1.3173932118502485E-2</v>
      </c>
      <c r="H14" s="342"/>
      <c r="I14" s="337">
        <v>10.10385093448107</v>
      </c>
      <c r="J14" s="337">
        <v>9.2500323405099422E-2</v>
      </c>
      <c r="K14" s="343">
        <v>1.0953079475980575E-2</v>
      </c>
      <c r="L14" s="343">
        <v>4.8258936880904798E-4</v>
      </c>
      <c r="M14" s="342">
        <v>-1.4784324727473486E-2</v>
      </c>
      <c r="N14" s="342">
        <v>0.20131268385604195</v>
      </c>
      <c r="P14" s="337">
        <v>655.14747481999996</v>
      </c>
      <c r="Q14" s="337">
        <v>4.9189304299999996</v>
      </c>
      <c r="R14" s="338">
        <v>660.06640525</v>
      </c>
    </row>
    <row r="15" spans="1:18" s="335" customFormat="1" ht="12.75" x14ac:dyDescent="0.25">
      <c r="A15" s="336" t="s">
        <v>284</v>
      </c>
      <c r="B15" s="337">
        <v>3.6414689999999998</v>
      </c>
      <c r="C15" s="337">
        <v>75.462086999999997</v>
      </c>
      <c r="D15" s="338">
        <v>79.103555999999998</v>
      </c>
      <c r="E15" s="339">
        <v>1.2382620228741641</v>
      </c>
      <c r="F15" s="340">
        <v>1.1114044321344334E-3</v>
      </c>
      <c r="G15" s="341">
        <v>-5.380056275642231E-2</v>
      </c>
      <c r="H15" s="342"/>
      <c r="I15" s="337">
        <v>5.7002402903019417E-2</v>
      </c>
      <c r="J15" s="337">
        <v>1.1812596199711447</v>
      </c>
      <c r="K15" s="343">
        <v>6.1793454136178244E-5</v>
      </c>
      <c r="L15" s="343">
        <v>6.1628253114849509E-3</v>
      </c>
      <c r="M15" s="342">
        <v>0.41243652902646732</v>
      </c>
      <c r="N15" s="342">
        <v>-6.863616078202972E-2</v>
      </c>
      <c r="P15" s="337">
        <v>2.5781476099999998</v>
      </c>
      <c r="Q15" s="337">
        <v>81.023209559999998</v>
      </c>
      <c r="R15" s="338">
        <v>83.60135717</v>
      </c>
    </row>
    <row r="16" spans="1:18" s="335" customFormat="1" ht="12.75" x14ac:dyDescent="0.25">
      <c r="A16" s="336" t="s">
        <v>285</v>
      </c>
      <c r="B16" s="337">
        <v>2752.1302150000001</v>
      </c>
      <c r="C16" s="337">
        <v>2477.54549</v>
      </c>
      <c r="D16" s="338">
        <v>5229.6757049999997</v>
      </c>
      <c r="E16" s="339">
        <v>81.863687865677875</v>
      </c>
      <c r="F16" s="340">
        <v>7.3476908638124519E-2</v>
      </c>
      <c r="G16" s="341">
        <v>5.9702599860766981E-2</v>
      </c>
      <c r="H16" s="342"/>
      <c r="I16" s="337">
        <v>43.080975111144284</v>
      </c>
      <c r="J16" s="337">
        <v>38.782712754533584</v>
      </c>
      <c r="K16" s="343">
        <v>4.6701930516885599E-2</v>
      </c>
      <c r="L16" s="343">
        <v>0.20233577764854802</v>
      </c>
      <c r="M16" s="342">
        <v>8.2083027795316399E-2</v>
      </c>
      <c r="N16" s="342">
        <v>3.5902754777273893E-2</v>
      </c>
      <c r="P16" s="337">
        <v>2543.3632581699999</v>
      </c>
      <c r="Q16" s="337">
        <v>2391.67767349</v>
      </c>
      <c r="R16" s="338">
        <v>4935.0409316599998</v>
      </c>
    </row>
    <row r="17" spans="1:18" s="335" customFormat="1" ht="25.5" x14ac:dyDescent="0.25">
      <c r="A17" s="336" t="s">
        <v>286</v>
      </c>
      <c r="B17" s="337">
        <v>91.460471999999996</v>
      </c>
      <c r="C17" s="337">
        <v>53.074399999999997</v>
      </c>
      <c r="D17" s="338">
        <v>144.53487200000001</v>
      </c>
      <c r="E17" s="339">
        <v>2.2625031291713156</v>
      </c>
      <c r="F17" s="340">
        <v>2.0307139838161388E-3</v>
      </c>
      <c r="G17" s="341">
        <v>1.2255715655038468E-3</v>
      </c>
      <c r="H17" s="342"/>
      <c r="I17" s="337">
        <v>1.4316932739628776</v>
      </c>
      <c r="J17" s="337">
        <v>0.83080985520843753</v>
      </c>
      <c r="K17" s="343">
        <v>1.5520270752834128E-3</v>
      </c>
      <c r="L17" s="343">
        <v>4.334471371191694E-3</v>
      </c>
      <c r="M17" s="342">
        <v>2.8723809126175004E-2</v>
      </c>
      <c r="N17" s="342">
        <v>-4.2863241653894102E-2</v>
      </c>
      <c r="P17" s="337">
        <v>88.906732210000001</v>
      </c>
      <c r="Q17" s="337">
        <v>55.451219790000003</v>
      </c>
      <c r="R17" s="338">
        <v>144.35795200000001</v>
      </c>
    </row>
    <row r="18" spans="1:18" s="335" customFormat="1" ht="12.75" x14ac:dyDescent="0.25">
      <c r="A18" s="344" t="s">
        <v>287</v>
      </c>
      <c r="B18" s="345">
        <v>96.148303999999996</v>
      </c>
      <c r="C18" s="345">
        <v>15.955247999999999</v>
      </c>
      <c r="D18" s="346">
        <v>112.10355199999999</v>
      </c>
      <c r="E18" s="347">
        <v>1.7548335130584904</v>
      </c>
      <c r="F18" s="348">
        <v>1.5750541549714012E-3</v>
      </c>
      <c r="G18" s="349">
        <v>4.6322115093391236E-2</v>
      </c>
      <c r="H18" s="342"/>
      <c r="I18" s="345">
        <v>1.5050751120083663</v>
      </c>
      <c r="J18" s="345">
        <v>0.24975840105012417</v>
      </c>
      <c r="K18" s="350">
        <v>1.6315766558757806E-3</v>
      </c>
      <c r="L18" s="350">
        <v>1.3030305698465462E-3</v>
      </c>
      <c r="M18" s="351">
        <v>2.2948920647500204E-2</v>
      </c>
      <c r="N18" s="351">
        <v>0.21339429591105019</v>
      </c>
      <c r="P18" s="345">
        <v>93.991305319999995</v>
      </c>
      <c r="Q18" s="345">
        <v>13.14926981</v>
      </c>
      <c r="R18" s="346">
        <v>107.14057513</v>
      </c>
    </row>
    <row r="19" spans="1:18" s="335" customFormat="1" ht="12.75" x14ac:dyDescent="0.25">
      <c r="A19" s="352" t="s">
        <v>288</v>
      </c>
      <c r="B19" s="328">
        <v>1403.118935</v>
      </c>
      <c r="C19" s="328">
        <v>652.72444700000005</v>
      </c>
      <c r="D19" s="329">
        <v>2055.843382</v>
      </c>
      <c r="E19" s="330">
        <v>32.181521459133684</v>
      </c>
      <c r="F19" s="331">
        <v>2.8884585751480538E-2</v>
      </c>
      <c r="G19" s="332">
        <v>9.2191331673574739E-2</v>
      </c>
      <c r="H19" s="333"/>
      <c r="I19" s="328">
        <v>21.96397960650647</v>
      </c>
      <c r="J19" s="328">
        <v>10.217541852627209</v>
      </c>
      <c r="K19" s="334">
        <v>2.3810051810828476E-2</v>
      </c>
      <c r="L19" s="334">
        <v>5.3306592798004884E-2</v>
      </c>
      <c r="M19" s="333">
        <v>6.8554332933725703E-2</v>
      </c>
      <c r="N19" s="333">
        <v>0.14671905406455932</v>
      </c>
      <c r="P19" s="328">
        <v>1313.1002259900001</v>
      </c>
      <c r="Q19" s="328">
        <v>569.21043129999998</v>
      </c>
      <c r="R19" s="329">
        <v>1882.3106572900001</v>
      </c>
    </row>
    <row r="20" spans="1:18" s="335" customFormat="1" ht="12.75" x14ac:dyDescent="0.25">
      <c r="A20" s="336" t="s">
        <v>289</v>
      </c>
      <c r="B20" s="337">
        <v>329.05953299999999</v>
      </c>
      <c r="C20" s="337">
        <v>15.270699</v>
      </c>
      <c r="D20" s="338">
        <v>344.33023199999997</v>
      </c>
      <c r="E20" s="339">
        <v>5.3900364430272916</v>
      </c>
      <c r="F20" s="340">
        <v>4.837837454016323E-3</v>
      </c>
      <c r="G20" s="341">
        <v>1.012319182261967E-2</v>
      </c>
      <c r="H20" s="342"/>
      <c r="I20" s="337">
        <v>5.1509937553073817</v>
      </c>
      <c r="J20" s="337">
        <v>0.23904268771991077</v>
      </c>
      <c r="K20" s="343">
        <v>5.5839347143989771E-3</v>
      </c>
      <c r="L20" s="343">
        <v>1.247124934687639E-3</v>
      </c>
      <c r="M20" s="342">
        <v>4.4617563224523149E-2</v>
      </c>
      <c r="N20" s="342">
        <v>-0.40982023452523442</v>
      </c>
      <c r="P20" s="337">
        <v>315.00478760999999</v>
      </c>
      <c r="Q20" s="337">
        <v>25.874657549999998</v>
      </c>
      <c r="R20" s="338">
        <v>340.87944515999999</v>
      </c>
    </row>
    <row r="21" spans="1:18" s="335" customFormat="1" ht="12.75" x14ac:dyDescent="0.25">
      <c r="A21" s="336" t="s">
        <v>290</v>
      </c>
      <c r="B21" s="337">
        <v>700.68600700000002</v>
      </c>
      <c r="C21" s="337">
        <v>343.85020900000001</v>
      </c>
      <c r="D21" s="338">
        <v>1044.536216</v>
      </c>
      <c r="E21" s="339">
        <v>16.350839244059834</v>
      </c>
      <c r="F21" s="340">
        <v>1.4675726840741898E-2</v>
      </c>
      <c r="G21" s="341">
        <v>5.197709828274899E-2</v>
      </c>
      <c r="H21" s="342"/>
      <c r="I21" s="337">
        <v>10.968316929107974</v>
      </c>
      <c r="J21" s="337">
        <v>5.38252231495186</v>
      </c>
      <c r="K21" s="343">
        <v>1.189020382637237E-2</v>
      </c>
      <c r="L21" s="343">
        <v>2.8081502322942521E-2</v>
      </c>
      <c r="M21" s="342">
        <v>5.1245222207341845E-2</v>
      </c>
      <c r="N21" s="342">
        <v>5.3471648526213444E-2</v>
      </c>
      <c r="P21" s="337">
        <v>666.52955219</v>
      </c>
      <c r="Q21" s="337">
        <v>326.39721299000001</v>
      </c>
      <c r="R21" s="338">
        <v>992.92676518000007</v>
      </c>
    </row>
    <row r="22" spans="1:18" s="335" customFormat="1" ht="12.75" x14ac:dyDescent="0.25">
      <c r="A22" s="336" t="s">
        <v>291</v>
      </c>
      <c r="B22" s="337">
        <v>290.28068400000001</v>
      </c>
      <c r="C22" s="337">
        <v>265.68679700000001</v>
      </c>
      <c r="D22" s="338">
        <v>555.96748100000002</v>
      </c>
      <c r="E22" s="339">
        <v>8.7029389383621822</v>
      </c>
      <c r="F22" s="340">
        <v>7.8113393853749937E-3</v>
      </c>
      <c r="G22" s="341">
        <v>0.26451686241569794</v>
      </c>
      <c r="H22" s="342"/>
      <c r="I22" s="337">
        <v>4.543961929741009</v>
      </c>
      <c r="J22" s="337">
        <v>4.1589770086211724</v>
      </c>
      <c r="K22" s="343">
        <v>4.9258818716766363E-3</v>
      </c>
      <c r="L22" s="343">
        <v>2.1698065645586559E-2</v>
      </c>
      <c r="M22" s="342">
        <v>0.14869570931229004</v>
      </c>
      <c r="N22" s="342">
        <v>0.42106382037703649</v>
      </c>
      <c r="P22" s="337">
        <v>252.70459564000001</v>
      </c>
      <c r="Q22" s="337">
        <v>186.96331111999999</v>
      </c>
      <c r="R22" s="338">
        <v>439.66790675999999</v>
      </c>
    </row>
    <row r="23" spans="1:18" s="335" customFormat="1" ht="12.75" x14ac:dyDescent="0.25">
      <c r="A23" s="353" t="s">
        <v>292</v>
      </c>
      <c r="B23" s="345">
        <v>83.092709999999997</v>
      </c>
      <c r="C23" s="345">
        <v>27.916740000000001</v>
      </c>
      <c r="D23" s="346">
        <v>111.00945</v>
      </c>
      <c r="E23" s="347">
        <v>1.7377067867233222</v>
      </c>
      <c r="F23" s="348">
        <v>1.5596820291973444E-3</v>
      </c>
      <c r="G23" s="349">
        <v>1.9964903514618326E-2</v>
      </c>
      <c r="H23" s="342"/>
      <c r="I23" s="345">
        <v>1.3007069766964241</v>
      </c>
      <c r="J23" s="345">
        <v>0.43699981002689808</v>
      </c>
      <c r="K23" s="350">
        <v>1.4100313814111171E-3</v>
      </c>
      <c r="L23" s="350">
        <v>2.2798997314524895E-3</v>
      </c>
      <c r="M23" s="351">
        <v>5.365648976830073E-2</v>
      </c>
      <c r="N23" s="351">
        <v>-6.8673624696161895E-2</v>
      </c>
      <c r="P23" s="345">
        <v>78.861290550000007</v>
      </c>
      <c r="Q23" s="345">
        <v>29.975249640000001</v>
      </c>
      <c r="R23" s="346">
        <v>108.83654019000001</v>
      </c>
    </row>
    <row r="24" spans="1:18" s="335" customFormat="1" ht="12.75" x14ac:dyDescent="0.25">
      <c r="A24" s="419" t="s">
        <v>293</v>
      </c>
      <c r="B24" s="328">
        <v>41508.656058</v>
      </c>
      <c r="C24" s="328">
        <v>438.37779399999999</v>
      </c>
      <c r="D24" s="329">
        <v>41947.033852</v>
      </c>
      <c r="E24" s="330">
        <v>656.62558824976918</v>
      </c>
      <c r="F24" s="331">
        <v>0.5893555447495421</v>
      </c>
      <c r="G24" s="332">
        <v>2.2515693945399429E-2</v>
      </c>
      <c r="H24" s="333"/>
      <c r="I24" s="328">
        <v>649.76336104494476</v>
      </c>
      <c r="J24" s="328">
        <v>6.8622272048244399</v>
      </c>
      <c r="K24" s="334">
        <v>0.70437596321001772</v>
      </c>
      <c r="L24" s="334">
        <v>3.5801365589797907E-2</v>
      </c>
      <c r="M24" s="333">
        <v>2.1887643157609604E-2</v>
      </c>
      <c r="N24" s="333">
        <v>8.5697275123634453E-2</v>
      </c>
      <c r="P24" s="328">
        <v>40619.58898991</v>
      </c>
      <c r="Q24" s="328">
        <v>403.77534759000002</v>
      </c>
      <c r="R24" s="329">
        <v>41023.364337500003</v>
      </c>
    </row>
    <row r="25" spans="1:18" s="335" customFormat="1" ht="12.6" customHeight="1" x14ac:dyDescent="0.25">
      <c r="A25" s="245" t="s">
        <v>294</v>
      </c>
      <c r="B25" s="337">
        <v>862.89717099999996</v>
      </c>
      <c r="C25" s="337">
        <v>32.807591000000002</v>
      </c>
      <c r="D25" s="338">
        <v>895.70476199999996</v>
      </c>
      <c r="E25" s="339">
        <v>14.021078780480384</v>
      </c>
      <c r="F25" s="340">
        <v>1.2584645908595028E-2</v>
      </c>
      <c r="G25" s="341">
        <v>3.302699373066198E-2</v>
      </c>
      <c r="H25" s="342"/>
      <c r="I25" s="337">
        <v>13.507519137254127</v>
      </c>
      <c r="J25" s="337">
        <v>0.5135596432262568</v>
      </c>
      <c r="K25" s="343">
        <v>1.4642825947557551E-2</v>
      </c>
      <c r="L25" s="343">
        <v>2.6793249466271177E-3</v>
      </c>
      <c r="M25" s="342">
        <v>3.7318800404013475E-2</v>
      </c>
      <c r="N25" s="342">
        <v>-6.8355470437083454E-2</v>
      </c>
      <c r="P25" s="337">
        <v>831.85340019</v>
      </c>
      <c r="Q25" s="337">
        <v>35.214709560000003</v>
      </c>
      <c r="R25" s="338">
        <v>867.06810974999996</v>
      </c>
    </row>
    <row r="26" spans="1:18" s="335" customFormat="1" ht="12.75" x14ac:dyDescent="0.25">
      <c r="A26" s="245" t="s">
        <v>295</v>
      </c>
      <c r="B26" s="337">
        <v>23971.050037000001</v>
      </c>
      <c r="C26" s="337">
        <v>392.24318499999998</v>
      </c>
      <c r="D26" s="338">
        <v>24363.293222</v>
      </c>
      <c r="E26" s="339">
        <v>381.37527912082902</v>
      </c>
      <c r="F26" s="340">
        <v>0.34230410663613653</v>
      </c>
      <c r="G26" s="341">
        <v>6.9515122550933173E-2</v>
      </c>
      <c r="H26" s="342"/>
      <c r="I26" s="337">
        <v>375.23522847991092</v>
      </c>
      <c r="J26" s="337">
        <v>6.1400506409181519</v>
      </c>
      <c r="K26" s="343">
        <v>0.40677374462267651</v>
      </c>
      <c r="L26" s="343">
        <v>3.2033651928755617E-2</v>
      </c>
      <c r="M26" s="342">
        <v>6.9094805750058441E-2</v>
      </c>
      <c r="N26" s="342">
        <v>9.5844532549175021E-2</v>
      </c>
      <c r="P26" s="337">
        <v>22421.818821140001</v>
      </c>
      <c r="Q26" s="337">
        <v>357.93689161999998</v>
      </c>
      <c r="R26" s="338">
        <v>22779.755712760001</v>
      </c>
    </row>
    <row r="27" spans="1:18" s="335" customFormat="1" ht="12.75" x14ac:dyDescent="0.25">
      <c r="A27" s="682" t="s">
        <v>296</v>
      </c>
      <c r="B27" s="355">
        <v>2637.6644729999998</v>
      </c>
      <c r="C27" s="355">
        <v>113.511906</v>
      </c>
      <c r="D27" s="356">
        <v>2751.176379</v>
      </c>
      <c r="E27" s="356">
        <v>43.066044064367446</v>
      </c>
      <c r="F27" s="357">
        <v>3.8654009703484905E-2</v>
      </c>
      <c r="G27" s="358">
        <v>9.969804451527331E-2</v>
      </c>
      <c r="H27" s="342"/>
      <c r="I27" s="355">
        <v>41.289164623652262</v>
      </c>
      <c r="J27" s="355">
        <v>1.7768794407151804</v>
      </c>
      <c r="K27" s="343">
        <v>4.4759518380893051E-2</v>
      </c>
      <c r="L27" s="343">
        <v>9.2702716723392573E-3</v>
      </c>
      <c r="M27" s="342">
        <v>0.10418940238387853</v>
      </c>
      <c r="N27" s="342">
        <v>4.7331777178156731E-3</v>
      </c>
      <c r="P27" s="355">
        <v>2388.7790157200002</v>
      </c>
      <c r="Q27" s="355">
        <v>112.97716582</v>
      </c>
      <c r="R27" s="338">
        <v>2501.7561815400004</v>
      </c>
    </row>
    <row r="28" spans="1:18" s="359" customFormat="1" ht="12" x14ac:dyDescent="0.25">
      <c r="A28" s="683" t="s">
        <v>297</v>
      </c>
      <c r="B28" s="355">
        <v>9249.8048070000004</v>
      </c>
      <c r="C28" s="355">
        <v>90.706055000000006</v>
      </c>
      <c r="D28" s="356">
        <v>9340.510862000001</v>
      </c>
      <c r="E28" s="356">
        <v>146.21339999757058</v>
      </c>
      <c r="F28" s="357">
        <v>0.13123411506843785</v>
      </c>
      <c r="G28" s="358">
        <v>7.3659373454634691E-2</v>
      </c>
      <c r="H28" s="358"/>
      <c r="I28" s="355">
        <v>144.79351612849095</v>
      </c>
      <c r="J28" s="355">
        <v>1.4198838690796047</v>
      </c>
      <c r="K28" s="357">
        <v>0.15696340930266209</v>
      </c>
      <c r="L28" s="357">
        <v>7.407767183260465E-3</v>
      </c>
      <c r="M28" s="358">
        <v>7.4533273759192609E-2</v>
      </c>
      <c r="N28" s="358">
        <v>-8.5653470747131255E-3</v>
      </c>
      <c r="P28" s="355">
        <v>8608.2069619600006</v>
      </c>
      <c r="Q28" s="355">
        <v>91.489696699999996</v>
      </c>
      <c r="R28" s="356">
        <v>8699.696658660001</v>
      </c>
    </row>
    <row r="29" spans="1:18" s="359" customFormat="1" ht="12" x14ac:dyDescent="0.25">
      <c r="A29" s="683" t="s">
        <v>298</v>
      </c>
      <c r="B29" s="355">
        <v>2370.4418540000001</v>
      </c>
      <c r="C29" s="355">
        <v>121.087723</v>
      </c>
      <c r="D29" s="356">
        <v>2491.5295770000002</v>
      </c>
      <c r="E29" s="356">
        <v>39.001615225323505</v>
      </c>
      <c r="F29" s="357">
        <v>3.500597387394102E-2</v>
      </c>
      <c r="G29" s="358">
        <v>4.6079363132107698E-2</v>
      </c>
      <c r="H29" s="358"/>
      <c r="I29" s="355">
        <v>37.106146343656455</v>
      </c>
      <c r="J29" s="355">
        <v>1.8954688816670446</v>
      </c>
      <c r="K29" s="357">
        <v>4.0224917468094971E-2</v>
      </c>
      <c r="L29" s="357">
        <v>9.8889722492631095E-3</v>
      </c>
      <c r="M29" s="358">
        <v>3.8809966345119129E-2</v>
      </c>
      <c r="N29" s="358">
        <v>0.21213005125707785</v>
      </c>
      <c r="P29" s="355">
        <v>2281.8820872199999</v>
      </c>
      <c r="Q29" s="355">
        <v>99.896643909999995</v>
      </c>
      <c r="R29" s="356">
        <v>2381.7787311299999</v>
      </c>
    </row>
    <row r="30" spans="1:18" s="359" customFormat="1" ht="12" x14ac:dyDescent="0.25">
      <c r="A30" s="683" t="s">
        <v>299</v>
      </c>
      <c r="B30" s="355">
        <v>9133.2877829999998</v>
      </c>
      <c r="C30" s="355">
        <v>44.824238999999999</v>
      </c>
      <c r="D30" s="356">
        <v>9178.1120219999993</v>
      </c>
      <c r="E30" s="356">
        <v>143.6712599687352</v>
      </c>
      <c r="F30" s="357">
        <v>0.12895241245383615</v>
      </c>
      <c r="G30" s="358">
        <v>6.6953603468064227E-2</v>
      </c>
      <c r="H30" s="358"/>
      <c r="I30" s="355">
        <v>142.96959552196955</v>
      </c>
      <c r="J30" s="355">
        <v>0.70166444676564221</v>
      </c>
      <c r="K30" s="357">
        <v>0.15498618819254745</v>
      </c>
      <c r="L30" s="357">
        <v>3.6606985793707363E-3</v>
      </c>
      <c r="M30" s="358">
        <v>6.5383866992384521E-2</v>
      </c>
      <c r="N30" s="358">
        <v>0.52469144075225693</v>
      </c>
      <c r="P30" s="355">
        <v>8572.7671184299998</v>
      </c>
      <c r="Q30" s="355">
        <v>29.398892409999998</v>
      </c>
      <c r="R30" s="356">
        <v>8602.1660108399992</v>
      </c>
    </row>
    <row r="31" spans="1:18" s="359" customFormat="1" ht="12" x14ac:dyDescent="0.25">
      <c r="A31" s="683" t="s">
        <v>300</v>
      </c>
      <c r="B31" s="355">
        <v>579.85111800000004</v>
      </c>
      <c r="C31" s="355">
        <v>22.113261000000001</v>
      </c>
      <c r="D31" s="356">
        <v>601.96437900000001</v>
      </c>
      <c r="E31" s="356">
        <v>9.4229598178712717</v>
      </c>
      <c r="F31" s="357">
        <v>8.4575954942866516E-3</v>
      </c>
      <c r="G31" s="358">
        <v>1.2797418978347963E-2</v>
      </c>
      <c r="H31" s="358"/>
      <c r="I31" s="355">
        <v>9.0768058308342745</v>
      </c>
      <c r="J31" s="355">
        <v>0.34615398703699696</v>
      </c>
      <c r="K31" s="357">
        <v>9.8397112445402345E-3</v>
      </c>
      <c r="L31" s="357">
        <v>1.8059421628542163E-3</v>
      </c>
      <c r="M31" s="358">
        <v>1.6955030577280539E-2</v>
      </c>
      <c r="N31" s="358">
        <v>-8.5264707940915563E-2</v>
      </c>
      <c r="P31" s="355">
        <v>570.18363781000005</v>
      </c>
      <c r="Q31" s="355">
        <v>24.174492780000001</v>
      </c>
      <c r="R31" s="356">
        <v>594.35813059000009</v>
      </c>
    </row>
    <row r="32" spans="1:18" s="335" customFormat="1" ht="12.75" x14ac:dyDescent="0.25">
      <c r="A32" s="245" t="s">
        <v>301</v>
      </c>
      <c r="B32" s="337">
        <v>6431.3699980000001</v>
      </c>
      <c r="C32" s="337">
        <v>0.354022</v>
      </c>
      <c r="D32" s="338">
        <v>6431.7240200000006</v>
      </c>
      <c r="E32" s="339">
        <v>100.68017164201254</v>
      </c>
      <c r="F32" s="340">
        <v>9.0365679415138997E-2</v>
      </c>
      <c r="G32" s="341">
        <v>4.6443023157433094E-2</v>
      </c>
      <c r="H32" s="342"/>
      <c r="I32" s="337">
        <v>100.67462989370146</v>
      </c>
      <c r="J32" s="337">
        <v>5.5417483110614812E-3</v>
      </c>
      <c r="K32" s="343">
        <v>0.1091363312454962</v>
      </c>
      <c r="L32" s="343">
        <v>2.8912210477594206E-5</v>
      </c>
      <c r="M32" s="342">
        <v>4.6385423694086603E-2</v>
      </c>
      <c r="N32" s="342" t="s">
        <v>1983</v>
      </c>
      <c r="P32" s="337">
        <v>6146.2725429399998</v>
      </c>
      <c r="Q32" s="337">
        <v>0</v>
      </c>
      <c r="R32" s="338">
        <v>6146.2725429399998</v>
      </c>
    </row>
    <row r="33" spans="1:18" ht="12.75" x14ac:dyDescent="0.25">
      <c r="A33" s="682" t="s">
        <v>302</v>
      </c>
      <c r="B33" s="355">
        <v>140.71544399999999</v>
      </c>
      <c r="C33" s="355">
        <v>0.34772799999999998</v>
      </c>
      <c r="D33" s="356">
        <v>141.06317199999998</v>
      </c>
      <c r="E33" s="356">
        <v>2.2081582364485119</v>
      </c>
      <c r="F33" s="357">
        <v>1.9819366220621215E-3</v>
      </c>
      <c r="G33" s="358">
        <v>3.1578039339666519E-2</v>
      </c>
      <c r="H33" s="342"/>
      <c r="I33" s="355">
        <v>2.2027150124208847</v>
      </c>
      <c r="J33" s="355">
        <v>5.4432240276276241E-3</v>
      </c>
      <c r="K33" s="343">
        <v>2.3878531809733814E-3</v>
      </c>
      <c r="L33" s="343">
        <v>2.8398193120633398E-5</v>
      </c>
      <c r="M33" s="342">
        <v>2.9035146227469388E-2</v>
      </c>
      <c r="N33" s="342" t="s">
        <v>1983</v>
      </c>
      <c r="O33" s="239"/>
      <c r="P33" s="355">
        <v>136.74503275999999</v>
      </c>
      <c r="Q33" s="355">
        <v>0</v>
      </c>
      <c r="R33" s="338">
        <v>136.74503275999999</v>
      </c>
    </row>
    <row r="34" spans="1:18" s="360" customFormat="1" ht="12.75" x14ac:dyDescent="0.25">
      <c r="A34" s="683" t="s">
        <v>303</v>
      </c>
      <c r="B34" s="355">
        <v>3811.3300589999999</v>
      </c>
      <c r="C34" s="355">
        <v>0</v>
      </c>
      <c r="D34" s="356">
        <v>3811.3300589999999</v>
      </c>
      <c r="E34" s="356">
        <v>59.661354145677684</v>
      </c>
      <c r="F34" s="357">
        <v>5.3549161808854599E-2</v>
      </c>
      <c r="G34" s="358">
        <v>6.5859474149700059E-2</v>
      </c>
      <c r="H34" s="358"/>
      <c r="I34" s="355">
        <v>59.661354145677684</v>
      </c>
      <c r="J34" s="355">
        <v>0</v>
      </c>
      <c r="K34" s="357">
        <v>6.4675890196690955E-2</v>
      </c>
      <c r="L34" s="357">
        <v>0</v>
      </c>
      <c r="M34" s="358">
        <v>6.5859474149700059E-2</v>
      </c>
      <c r="N34" s="342" t="s">
        <v>1983</v>
      </c>
      <c r="P34" s="355">
        <v>3575.8279132100001</v>
      </c>
      <c r="Q34" s="355">
        <v>0</v>
      </c>
      <c r="R34" s="361">
        <v>3575.8279132100001</v>
      </c>
    </row>
    <row r="35" spans="1:18" s="360" customFormat="1" ht="12.75" x14ac:dyDescent="0.25">
      <c r="A35" s="683" t="s">
        <v>304</v>
      </c>
      <c r="B35" s="355">
        <v>203.70601400000001</v>
      </c>
      <c r="C35" s="355">
        <v>0</v>
      </c>
      <c r="D35" s="356">
        <v>203.70601400000001</v>
      </c>
      <c r="E35" s="356">
        <v>3.1887494535299119</v>
      </c>
      <c r="F35" s="357">
        <v>2.8620681327150314E-3</v>
      </c>
      <c r="G35" s="358">
        <v>-5.1997411798555548E-3</v>
      </c>
      <c r="H35" s="358"/>
      <c r="I35" s="355">
        <v>3.1887494535299119</v>
      </c>
      <c r="J35" s="355">
        <v>0</v>
      </c>
      <c r="K35" s="357">
        <v>3.4567638042154645E-3</v>
      </c>
      <c r="L35" s="357">
        <v>0</v>
      </c>
      <c r="M35" s="358">
        <v>-5.1997411798555548E-3</v>
      </c>
      <c r="N35" s="342" t="s">
        <v>1983</v>
      </c>
      <c r="P35" s="355">
        <v>204.77076951999999</v>
      </c>
      <c r="Q35" s="355">
        <v>0</v>
      </c>
      <c r="R35" s="361">
        <v>204.77076951999999</v>
      </c>
    </row>
    <row r="36" spans="1:18" s="360" customFormat="1" ht="12.75" x14ac:dyDescent="0.25">
      <c r="A36" s="683" t="s">
        <v>305</v>
      </c>
      <c r="B36" s="355">
        <v>2275.6184790000002</v>
      </c>
      <c r="C36" s="355">
        <v>6.2940000000000001E-3</v>
      </c>
      <c r="D36" s="356">
        <v>2275.624773</v>
      </c>
      <c r="E36" s="356">
        <v>35.621909775049055</v>
      </c>
      <c r="F36" s="357">
        <v>3.1972512823407254E-2</v>
      </c>
      <c r="G36" s="358">
        <v>2.0949949336358964E-2</v>
      </c>
      <c r="H36" s="358"/>
      <c r="I36" s="355">
        <v>35.621811250765624</v>
      </c>
      <c r="J36" s="355">
        <v>9.8524283433857121E-5</v>
      </c>
      <c r="K36" s="357">
        <v>3.8615824029677642E-2</v>
      </c>
      <c r="L36" s="357">
        <v>5.1401735696080454E-7</v>
      </c>
      <c r="M36" s="358">
        <v>2.0947125558442137E-2</v>
      </c>
      <c r="N36" s="342" t="s">
        <v>1983</v>
      </c>
      <c r="P36" s="355">
        <v>2228.92882745</v>
      </c>
      <c r="Q36" s="355">
        <v>0</v>
      </c>
      <c r="R36" s="361">
        <v>2228.92882745</v>
      </c>
    </row>
    <row r="37" spans="1:18" ht="12.75" x14ac:dyDescent="0.25">
      <c r="A37" s="420" t="s">
        <v>306</v>
      </c>
      <c r="B37" s="337">
        <v>10243.338851</v>
      </c>
      <c r="C37" s="337">
        <v>12.972994999999999</v>
      </c>
      <c r="D37" s="338">
        <v>10256.311846000001</v>
      </c>
      <c r="E37" s="339">
        <v>160.54905867513986</v>
      </c>
      <c r="F37" s="340">
        <v>0.14410111276157159</v>
      </c>
      <c r="G37" s="341">
        <v>-8.6725991536003688E-2</v>
      </c>
      <c r="H37" s="342"/>
      <c r="I37" s="337">
        <v>160.34598351842459</v>
      </c>
      <c r="J37" s="337">
        <v>0.20307515671528614</v>
      </c>
      <c r="K37" s="343">
        <v>0.17382306137731812</v>
      </c>
      <c r="L37" s="343">
        <v>1.059476422269738E-3</v>
      </c>
      <c r="M37" s="342">
        <v>-8.7017498453699771E-2</v>
      </c>
      <c r="N37" s="342">
        <v>0.22113188700106323</v>
      </c>
      <c r="O37" s="239"/>
      <c r="P37" s="337">
        <v>11219.644225639999</v>
      </c>
      <c r="Q37" s="337">
        <v>10.623746410000001</v>
      </c>
      <c r="R37" s="338">
        <v>11230.267972049998</v>
      </c>
    </row>
    <row r="38" spans="1:18" s="360" customFormat="1" ht="12" x14ac:dyDescent="0.25">
      <c r="A38" s="684" t="s">
        <v>307</v>
      </c>
      <c r="B38" s="355">
        <v>587.79092200000002</v>
      </c>
      <c r="C38" s="355">
        <v>1.7217499999999999</v>
      </c>
      <c r="D38" s="356">
        <v>589.51267200000007</v>
      </c>
      <c r="E38" s="356">
        <v>9.2280447384776689</v>
      </c>
      <c r="F38" s="357">
        <v>8.2826490943114176E-3</v>
      </c>
      <c r="G38" s="358">
        <v>-6.5048517982691401E-2</v>
      </c>
      <c r="H38" s="358"/>
      <c r="I38" s="355">
        <v>9.2010930090524621</v>
      </c>
      <c r="J38" s="355">
        <v>2.695172942520551E-2</v>
      </c>
      <c r="K38" s="357">
        <v>9.9744447584941467E-3</v>
      </c>
      <c r="L38" s="357">
        <v>1.4061159586070305E-4</v>
      </c>
      <c r="M38" s="358">
        <v>-6.7395000216273093E-2</v>
      </c>
      <c r="N38" s="358">
        <v>5.6289227783916562</v>
      </c>
      <c r="P38" s="355">
        <v>630.26782262999996</v>
      </c>
      <c r="Q38" s="355">
        <v>0.25973326000000002</v>
      </c>
      <c r="R38" s="361">
        <v>630.52755588999992</v>
      </c>
    </row>
    <row r="39" spans="1:18" s="360" customFormat="1" ht="12" x14ac:dyDescent="0.25">
      <c r="A39" s="683" t="s">
        <v>308</v>
      </c>
      <c r="B39" s="355">
        <v>507.54753699999998</v>
      </c>
      <c r="C39" s="355">
        <v>2.9894120000000002</v>
      </c>
      <c r="D39" s="356">
        <v>510.53694899999999</v>
      </c>
      <c r="E39" s="356">
        <v>7.9917837729158965</v>
      </c>
      <c r="F39" s="357">
        <v>7.1730407149710332E-3</v>
      </c>
      <c r="G39" s="358">
        <v>7.7046801032690126E-2</v>
      </c>
      <c r="H39" s="358"/>
      <c r="I39" s="355">
        <v>7.9449884638614678</v>
      </c>
      <c r="J39" s="355">
        <v>4.6795309054428608E-2</v>
      </c>
      <c r="K39" s="357">
        <v>8.6127646423846335E-3</v>
      </c>
      <c r="L39" s="357">
        <v>2.441388076115209E-4</v>
      </c>
      <c r="M39" s="358">
        <v>7.5570106789149438E-2</v>
      </c>
      <c r="N39" s="358">
        <v>0.40441674939008609</v>
      </c>
      <c r="P39" s="355">
        <v>471.88698749000002</v>
      </c>
      <c r="Q39" s="355">
        <v>2.1285791999999999</v>
      </c>
      <c r="R39" s="361">
        <v>474.01556669000001</v>
      </c>
    </row>
    <row r="40" spans="1:18" s="360" customFormat="1" ht="12" x14ac:dyDescent="0.25">
      <c r="A40" s="683" t="s">
        <v>309</v>
      </c>
      <c r="B40" s="355">
        <v>8784.0958960000007</v>
      </c>
      <c r="C40" s="355">
        <v>0</v>
      </c>
      <c r="D40" s="356">
        <v>8784.0958960000007</v>
      </c>
      <c r="E40" s="356">
        <v>137.50345627068398</v>
      </c>
      <c r="F40" s="357">
        <v>0.12341648852180914</v>
      </c>
      <c r="G40" s="358">
        <v>-0.10099926220539512</v>
      </c>
      <c r="H40" s="358"/>
      <c r="I40" s="355">
        <v>137.50345627068398</v>
      </c>
      <c r="J40" s="355">
        <v>0</v>
      </c>
      <c r="K40" s="357">
        <v>0.14906062000727388</v>
      </c>
      <c r="L40" s="357">
        <v>0</v>
      </c>
      <c r="M40" s="358">
        <v>-0.10099926220539512</v>
      </c>
      <c r="N40" s="358" t="e">
        <v>#DIV/0!</v>
      </c>
      <c r="P40" s="355">
        <v>9770.9551586199996</v>
      </c>
      <c r="Q40" s="355">
        <v>0</v>
      </c>
      <c r="R40" s="361">
        <v>9770.9551586199996</v>
      </c>
    </row>
    <row r="41" spans="1:18" s="360" customFormat="1" ht="12" x14ac:dyDescent="0.25">
      <c r="A41" s="680" t="s">
        <v>310</v>
      </c>
      <c r="B41" s="362">
        <v>363.904494</v>
      </c>
      <c r="C41" s="362">
        <v>8.2618320000000001</v>
      </c>
      <c r="D41" s="363">
        <v>372.16632600000003</v>
      </c>
      <c r="E41" s="363">
        <v>5.8257738461012503</v>
      </c>
      <c r="F41" s="364">
        <v>5.2289343883300064E-3</v>
      </c>
      <c r="G41" s="365">
        <v>4.903642430399402E-2</v>
      </c>
      <c r="H41" s="358"/>
      <c r="I41" s="362">
        <v>5.6964457435192806</v>
      </c>
      <c r="J41" s="362">
        <v>0.12932810258196864</v>
      </c>
      <c r="K41" s="364">
        <v>6.1752319352267318E-3</v>
      </c>
      <c r="L41" s="364">
        <v>6.7472593712967859E-4</v>
      </c>
      <c r="M41" s="365">
        <v>5.012560143548983E-2</v>
      </c>
      <c r="N41" s="365">
        <v>3.2055387980205463E-3</v>
      </c>
      <c r="P41" s="362">
        <v>346.5342569</v>
      </c>
      <c r="Q41" s="362">
        <v>8.2354339499999991</v>
      </c>
      <c r="R41" s="366">
        <v>354.76969085000002</v>
      </c>
    </row>
    <row r="42" spans="1:18" s="335" customFormat="1" ht="12.75" x14ac:dyDescent="0.25">
      <c r="A42" s="419" t="s">
        <v>311</v>
      </c>
      <c r="B42" s="328">
        <v>227.46672699999999</v>
      </c>
      <c r="C42" s="328">
        <v>1411.998227</v>
      </c>
      <c r="D42" s="329">
        <v>1639.464954</v>
      </c>
      <c r="E42" s="330">
        <v>25.663665365073324</v>
      </c>
      <c r="F42" s="331">
        <v>2.3034471626088147E-2</v>
      </c>
      <c r="G42" s="332">
        <v>4.9531422695060945E-2</v>
      </c>
      <c r="H42" s="333"/>
      <c r="I42" s="328">
        <v>3.560692132621512</v>
      </c>
      <c r="J42" s="328">
        <v>22.102973232451816</v>
      </c>
      <c r="K42" s="334">
        <v>3.8599682607159576E-3</v>
      </c>
      <c r="L42" s="334">
        <v>0.11531483900157008</v>
      </c>
      <c r="M42" s="333">
        <v>-8.9831352890110239E-2</v>
      </c>
      <c r="N42" s="333">
        <v>7.6074481914830905E-2</v>
      </c>
      <c r="P42" s="328">
        <v>249.91712072000001</v>
      </c>
      <c r="Q42" s="328">
        <v>1312.17518002</v>
      </c>
      <c r="R42" s="329">
        <v>1562.0923007399999</v>
      </c>
    </row>
    <row r="43" spans="1:18" ht="12.75" x14ac:dyDescent="0.25">
      <c r="A43" s="245" t="s">
        <v>312</v>
      </c>
      <c r="B43" s="337">
        <v>24.621929000000002</v>
      </c>
      <c r="C43" s="337">
        <v>6.557061</v>
      </c>
      <c r="D43" s="338">
        <v>31.178990000000002</v>
      </c>
      <c r="E43" s="339">
        <v>0.48806603875776877</v>
      </c>
      <c r="F43" s="340">
        <v>4.3806460073015149E-4</v>
      </c>
      <c r="G43" s="341">
        <v>-0.52534062860820541</v>
      </c>
      <c r="H43" s="342"/>
      <c r="I43" s="337">
        <v>0.38542388171024883</v>
      </c>
      <c r="J43" s="337">
        <v>0.10264215704751996</v>
      </c>
      <c r="K43" s="343">
        <v>4.1781875402639349E-4</v>
      </c>
      <c r="L43" s="343">
        <v>5.3550097944880359E-4</v>
      </c>
      <c r="M43" s="342">
        <v>-0.58769712607724733</v>
      </c>
      <c r="N43" s="342">
        <v>9.851531767102184E-2</v>
      </c>
      <c r="O43" s="239"/>
      <c r="P43" s="337">
        <v>59.718063090000001</v>
      </c>
      <c r="Q43" s="337">
        <v>5.9690219600000001</v>
      </c>
      <c r="R43" s="338">
        <v>65.687085050000007</v>
      </c>
    </row>
    <row r="44" spans="1:18" ht="12.75" x14ac:dyDescent="0.25">
      <c r="A44" s="245" t="s">
        <v>313</v>
      </c>
      <c r="B44" s="337">
        <v>114.689525</v>
      </c>
      <c r="C44" s="337">
        <v>919.77196500000002</v>
      </c>
      <c r="D44" s="338">
        <v>1034.4614900000001</v>
      </c>
      <c r="E44" s="339">
        <v>16.193132672731199</v>
      </c>
      <c r="F44" s="340">
        <v>1.4534177007900757E-2</v>
      </c>
      <c r="G44" s="341">
        <v>-3.6706910726054476E-2</v>
      </c>
      <c r="H44" s="342"/>
      <c r="I44" s="337">
        <v>1.7953135157283828</v>
      </c>
      <c r="J44" s="337">
        <v>14.397819157002813</v>
      </c>
      <c r="K44" s="343">
        <v>1.9462095937072561E-3</v>
      </c>
      <c r="L44" s="343">
        <v>7.5115785582450842E-2</v>
      </c>
      <c r="M44" s="342">
        <v>0.1168514218325365</v>
      </c>
      <c r="N44" s="342">
        <v>-5.2943597647567842E-2</v>
      </c>
      <c r="O44" s="239"/>
      <c r="P44" s="337">
        <v>102.6900479</v>
      </c>
      <c r="Q44" s="337">
        <v>971.19027290999998</v>
      </c>
      <c r="R44" s="338">
        <v>1073.8803208100001</v>
      </c>
    </row>
    <row r="45" spans="1:18" ht="12.75" x14ac:dyDescent="0.25">
      <c r="A45" s="414" t="s">
        <v>314</v>
      </c>
      <c r="B45" s="345">
        <v>88.155270999999999</v>
      </c>
      <c r="C45" s="345">
        <v>485.66919899999999</v>
      </c>
      <c r="D45" s="346">
        <v>573.82447000000002</v>
      </c>
      <c r="E45" s="347">
        <v>8.9824665909696275</v>
      </c>
      <c r="F45" s="348">
        <v>8.0622299612572688E-3</v>
      </c>
      <c r="G45" s="349">
        <v>0.35808440673793762</v>
      </c>
      <c r="H45" s="342"/>
      <c r="I45" s="345">
        <v>1.3799547038755138</v>
      </c>
      <c r="J45" s="345">
        <v>7.6025118870941135</v>
      </c>
      <c r="K45" s="350">
        <v>1.4959398790435573E-3</v>
      </c>
      <c r="L45" s="350">
        <v>3.9663552276334758E-2</v>
      </c>
      <c r="M45" s="351">
        <v>7.3850910595958386E-3</v>
      </c>
      <c r="N45" s="351">
        <v>0.44969006171155135</v>
      </c>
      <c r="O45" s="239"/>
      <c r="P45" s="345">
        <v>87.509009730000002</v>
      </c>
      <c r="Q45" s="345">
        <v>335.01588514999997</v>
      </c>
      <c r="R45" s="346">
        <v>422.52489487999998</v>
      </c>
    </row>
    <row r="46" spans="1:18" s="335" customFormat="1" ht="12.75" x14ac:dyDescent="0.25">
      <c r="A46" s="419" t="s">
        <v>315</v>
      </c>
      <c r="B46" s="328">
        <v>528.621084</v>
      </c>
      <c r="C46" s="328">
        <v>588.77344900000003</v>
      </c>
      <c r="D46" s="329">
        <v>1117.3945330000001</v>
      </c>
      <c r="E46" s="330">
        <v>17.491340272757295</v>
      </c>
      <c r="F46" s="331">
        <v>1.5699385706743518E-2</v>
      </c>
      <c r="G46" s="332">
        <v>5.1689938043196992E-2</v>
      </c>
      <c r="H46" s="333"/>
      <c r="I46" s="328">
        <v>8.2748670970970419</v>
      </c>
      <c r="J46" s="328">
        <v>9.2164731756602514</v>
      </c>
      <c r="K46" s="334">
        <v>8.9703695705142146E-3</v>
      </c>
      <c r="L46" s="334">
        <v>4.8083853209989993E-2</v>
      </c>
      <c r="M46" s="333">
        <v>2.1254378977542343E-2</v>
      </c>
      <c r="N46" s="333">
        <v>8.0604073832020173E-2</v>
      </c>
      <c r="P46" s="328">
        <v>517.61940559000004</v>
      </c>
      <c r="Q46" s="328">
        <v>544.85584855000002</v>
      </c>
      <c r="R46" s="329">
        <v>1062.4752541400001</v>
      </c>
    </row>
    <row r="47" spans="1:18" ht="12.75" x14ac:dyDescent="0.25">
      <c r="A47" s="245" t="s">
        <v>316</v>
      </c>
      <c r="B47" s="337">
        <v>251.70886100000001</v>
      </c>
      <c r="C47" s="337">
        <v>124.363314</v>
      </c>
      <c r="D47" s="338">
        <v>376.07217500000002</v>
      </c>
      <c r="E47" s="339">
        <v>5.8869147698263609</v>
      </c>
      <c r="F47" s="340">
        <v>5.283811540627026E-3</v>
      </c>
      <c r="G47" s="341">
        <v>1.7183774379227357E-2</v>
      </c>
      <c r="H47" s="342"/>
      <c r="I47" s="337">
        <v>3.9401708236379638</v>
      </c>
      <c r="J47" s="337">
        <v>1.9467439461883969</v>
      </c>
      <c r="K47" s="343">
        <v>4.2713421308469644E-3</v>
      </c>
      <c r="L47" s="343">
        <v>1.015648267638491E-2</v>
      </c>
      <c r="M47" s="342">
        <v>4.8607211403282502E-2</v>
      </c>
      <c r="N47" s="342">
        <v>-4.0982796479485772E-2</v>
      </c>
      <c r="O47" s="239"/>
      <c r="P47" s="337">
        <v>240.04113197000001</v>
      </c>
      <c r="Q47" s="337">
        <v>129.67787619999999</v>
      </c>
      <c r="R47" s="338">
        <v>369.71900817</v>
      </c>
    </row>
    <row r="48" spans="1:18" ht="12.75" x14ac:dyDescent="0.25">
      <c r="A48" s="245" t="s">
        <v>317</v>
      </c>
      <c r="B48" s="337">
        <v>6.5726469999999999</v>
      </c>
      <c r="C48" s="337">
        <v>8.6949050000000003</v>
      </c>
      <c r="D48" s="338">
        <v>15.267552</v>
      </c>
      <c r="E48" s="339">
        <v>0.23899342557819384</v>
      </c>
      <c r="F48" s="340">
        <v>2.1450900337075784E-4</v>
      </c>
      <c r="G48" s="341">
        <v>-0.16724418024707188</v>
      </c>
      <c r="H48" s="342"/>
      <c r="I48" s="337">
        <v>0.10288613535727528</v>
      </c>
      <c r="J48" s="337">
        <v>0.13610729022091855</v>
      </c>
      <c r="K48" s="343">
        <v>1.115337137149292E-4</v>
      </c>
      <c r="L48" s="343">
        <v>7.1009407167545028E-4</v>
      </c>
      <c r="M48" s="342">
        <v>6.3895081653031927E-2</v>
      </c>
      <c r="N48" s="342">
        <v>-0.28471488522530575</v>
      </c>
      <c r="O48" s="239"/>
      <c r="P48" s="337">
        <v>6.1779097299999997</v>
      </c>
      <c r="Q48" s="337">
        <v>12.155859599999999</v>
      </c>
      <c r="R48" s="338">
        <v>18.333769329999999</v>
      </c>
    </row>
    <row r="49" spans="1:18" ht="12.75" x14ac:dyDescent="0.25">
      <c r="A49" s="245" t="s">
        <v>318</v>
      </c>
      <c r="B49" s="337">
        <v>62.601244999999999</v>
      </c>
      <c r="C49" s="337">
        <v>187.15304</v>
      </c>
      <c r="D49" s="338">
        <v>249.75428500000001</v>
      </c>
      <c r="E49" s="339">
        <v>3.9095745097172432</v>
      </c>
      <c r="F49" s="340">
        <v>3.5090460319327039E-3</v>
      </c>
      <c r="G49" s="341">
        <v>5.2885579560588258E-2</v>
      </c>
      <c r="H49" s="342"/>
      <c r="I49" s="337">
        <v>0.97994007081225465</v>
      </c>
      <c r="J49" s="337">
        <v>2.9296344389049889</v>
      </c>
      <c r="K49" s="343">
        <v>1.062304021200004E-3</v>
      </c>
      <c r="L49" s="343">
        <v>1.5284383693673296E-2</v>
      </c>
      <c r="M49" s="342">
        <v>-7.9013874159370556E-2</v>
      </c>
      <c r="N49" s="342">
        <v>0.10586127207209173</v>
      </c>
      <c r="O49" s="239"/>
      <c r="P49" s="337">
        <v>67.971974270000004</v>
      </c>
      <c r="Q49" s="337">
        <v>169.23735816999999</v>
      </c>
      <c r="R49" s="338">
        <v>237.20933244</v>
      </c>
    </row>
    <row r="50" spans="1:18" ht="12.75" x14ac:dyDescent="0.25">
      <c r="A50" s="414" t="s">
        <v>319</v>
      </c>
      <c r="B50" s="345">
        <v>207.73833099999999</v>
      </c>
      <c r="C50" s="345">
        <v>268.56218799999999</v>
      </c>
      <c r="D50" s="346">
        <v>476.30051900000001</v>
      </c>
      <c r="E50" s="347">
        <v>7.4558575363281294</v>
      </c>
      <c r="F50" s="348">
        <v>6.6920191027130425E-3</v>
      </c>
      <c r="G50" s="349">
        <v>8.9401191674606251E-2</v>
      </c>
      <c r="H50" s="342"/>
      <c r="I50" s="345">
        <v>3.2518700672895493</v>
      </c>
      <c r="J50" s="345">
        <v>4.2039874690385792</v>
      </c>
      <c r="K50" s="350">
        <v>3.5251897047523166E-3</v>
      </c>
      <c r="L50" s="350">
        <v>2.1932892604920668E-2</v>
      </c>
      <c r="M50" s="351">
        <v>2.1186531639888262E-2</v>
      </c>
      <c r="N50" s="351">
        <v>0.14875834888702788</v>
      </c>
      <c r="O50" s="239"/>
      <c r="P50" s="345">
        <v>203.42838961999999</v>
      </c>
      <c r="Q50" s="345">
        <v>233.78475458</v>
      </c>
      <c r="R50" s="346">
        <v>437.21314419999999</v>
      </c>
    </row>
    <row r="51" spans="1:18" s="335" customFormat="1" ht="12.75" x14ac:dyDescent="0.25">
      <c r="A51" s="419" t="s">
        <v>320</v>
      </c>
      <c r="B51" s="328">
        <v>2946.8727490000001</v>
      </c>
      <c r="C51" s="328">
        <v>4244.7600739999998</v>
      </c>
      <c r="D51" s="329">
        <v>7191.6328229999999</v>
      </c>
      <c r="E51" s="330">
        <v>112.57554347084239</v>
      </c>
      <c r="F51" s="331">
        <v>0.10104239300905343</v>
      </c>
      <c r="G51" s="332">
        <v>3.3867730663688977E-2</v>
      </c>
      <c r="H51" s="333"/>
      <c r="I51" s="328">
        <v>46.129413086429246</v>
      </c>
      <c r="J51" s="328">
        <v>66.446130384413138</v>
      </c>
      <c r="K51" s="334">
        <v>5.0006589664908584E-2</v>
      </c>
      <c r="L51" s="334">
        <v>0.346660367678778</v>
      </c>
      <c r="M51" s="333">
        <v>1.0797581341977169E-2</v>
      </c>
      <c r="N51" s="333">
        <v>5.051319669661658E-2</v>
      </c>
      <c r="P51" s="328">
        <v>2915.39355084</v>
      </c>
      <c r="Q51" s="328">
        <v>4040.6537375399998</v>
      </c>
      <c r="R51" s="329">
        <v>6956.0472883799994</v>
      </c>
    </row>
    <row r="52" spans="1:18" ht="12.75" x14ac:dyDescent="0.25">
      <c r="A52" s="245" t="s">
        <v>283</v>
      </c>
      <c r="B52" s="337">
        <v>175.33712</v>
      </c>
      <c r="C52" s="337">
        <v>12.058522999999999</v>
      </c>
      <c r="D52" s="338">
        <v>187.39564300000001</v>
      </c>
      <c r="E52" s="339">
        <v>2.9334320694632829</v>
      </c>
      <c r="F52" s="340">
        <v>2.6329075293768335E-3</v>
      </c>
      <c r="G52" s="341">
        <v>0.78880452282916558</v>
      </c>
      <c r="H52" s="342"/>
      <c r="I52" s="337">
        <v>2.744671767930762</v>
      </c>
      <c r="J52" s="337">
        <v>0.18876030153252066</v>
      </c>
      <c r="K52" s="343">
        <v>2.9753613948353208E-3</v>
      </c>
      <c r="L52" s="343">
        <v>9.8479347335733562E-4</v>
      </c>
      <c r="M52" s="342">
        <v>0.72566215647044618</v>
      </c>
      <c r="N52" s="342">
        <v>2.8225640690757894</v>
      </c>
      <c r="O52" s="239"/>
      <c r="P52" s="337">
        <v>101.60570527</v>
      </c>
      <c r="Q52" s="337">
        <v>3.1545647899999998</v>
      </c>
      <c r="R52" s="338">
        <v>104.76027006</v>
      </c>
    </row>
    <row r="53" spans="1:18" ht="12.75" x14ac:dyDescent="0.25">
      <c r="A53" s="245" t="s">
        <v>321</v>
      </c>
      <c r="B53" s="337">
        <v>254.151646</v>
      </c>
      <c r="C53" s="337">
        <v>7.894E-3</v>
      </c>
      <c r="D53" s="338">
        <v>254.15953999999999</v>
      </c>
      <c r="E53" s="339">
        <v>3.9785329768634803</v>
      </c>
      <c r="F53" s="340">
        <v>3.5709398351857755E-3</v>
      </c>
      <c r="G53" s="341">
        <v>-5.9299427155396489E-2</v>
      </c>
      <c r="H53" s="342"/>
      <c r="I53" s="337">
        <v>3.9784094066865774</v>
      </c>
      <c r="J53" s="337">
        <v>1.2357017690290244E-4</v>
      </c>
      <c r="K53" s="343">
        <v>4.3127946663105493E-3</v>
      </c>
      <c r="L53" s="343">
        <v>6.4468589384311893E-7</v>
      </c>
      <c r="M53" s="342">
        <v>-5.9192963219095507E-2</v>
      </c>
      <c r="N53" s="342">
        <v>-0.79740793019376366</v>
      </c>
      <c r="O53" s="239"/>
      <c r="P53" s="337">
        <v>270.14216162999998</v>
      </c>
      <c r="Q53" s="337">
        <v>3.8965100000000003E-2</v>
      </c>
      <c r="R53" s="338">
        <v>270.18112672999996</v>
      </c>
    </row>
    <row r="54" spans="1:18" ht="12.75" x14ac:dyDescent="0.25">
      <c r="A54" s="245" t="s">
        <v>322</v>
      </c>
      <c r="B54" s="337">
        <v>438.04288100000002</v>
      </c>
      <c r="C54" s="337">
        <v>259.90749799999998</v>
      </c>
      <c r="D54" s="338">
        <v>697.950379</v>
      </c>
      <c r="E54" s="339">
        <v>10.925494274446137</v>
      </c>
      <c r="F54" s="340">
        <v>9.8061981515787672E-3</v>
      </c>
      <c r="G54" s="341">
        <v>6.9165462650469189E-2</v>
      </c>
      <c r="H54" s="342"/>
      <c r="I54" s="337">
        <v>6.8569845827498161</v>
      </c>
      <c r="J54" s="337">
        <v>4.0685096916963222</v>
      </c>
      <c r="K54" s="343">
        <v>7.4333140490150775E-3</v>
      </c>
      <c r="L54" s="343">
        <v>2.1226082805251918E-2</v>
      </c>
      <c r="M54" s="342">
        <v>1.1979874060344287E-2</v>
      </c>
      <c r="N54" s="342">
        <v>0.18170972177681421</v>
      </c>
      <c r="O54" s="239"/>
      <c r="P54" s="337">
        <v>432.85730551</v>
      </c>
      <c r="Q54" s="337">
        <v>219.94191427999999</v>
      </c>
      <c r="R54" s="338">
        <v>652.79921979000005</v>
      </c>
    </row>
    <row r="55" spans="1:18" ht="12.75" x14ac:dyDescent="0.25">
      <c r="A55" s="245" t="s">
        <v>323</v>
      </c>
      <c r="B55" s="337">
        <v>2023.4710110000001</v>
      </c>
      <c r="C55" s="337">
        <v>3809.7447790000001</v>
      </c>
      <c r="D55" s="338">
        <v>5833.2157900000002</v>
      </c>
      <c r="E55" s="339">
        <v>91.311313286433233</v>
      </c>
      <c r="F55" s="340">
        <v>8.1956642791160494E-2</v>
      </c>
      <c r="G55" s="341">
        <v>2.2191808198262386E-2</v>
      </c>
      <c r="H55" s="342"/>
      <c r="I55" s="337">
        <v>31.674774612004676</v>
      </c>
      <c r="J55" s="337">
        <v>59.636538674428557</v>
      </c>
      <c r="K55" s="343">
        <v>3.433703901203463E-2</v>
      </c>
      <c r="L55" s="343">
        <v>0.31113361010435403</v>
      </c>
      <c r="M55" s="342">
        <v>-1.973980249701035E-2</v>
      </c>
      <c r="N55" s="342">
        <v>4.5955532316106273E-2</v>
      </c>
      <c r="O55" s="239"/>
      <c r="P55" s="337">
        <v>2064.2182723599999</v>
      </c>
      <c r="Q55" s="337">
        <v>3642.3582661400001</v>
      </c>
      <c r="R55" s="338">
        <v>5706.5765384999995</v>
      </c>
    </row>
    <row r="56" spans="1:18" ht="12.75" x14ac:dyDescent="0.25">
      <c r="A56" s="682" t="s">
        <v>324</v>
      </c>
      <c r="B56" s="355">
        <v>1217.38103</v>
      </c>
      <c r="C56" s="355">
        <v>3368.404837</v>
      </c>
      <c r="D56" s="356">
        <v>4585.7858670000005</v>
      </c>
      <c r="E56" s="356">
        <v>71.784440185459829</v>
      </c>
      <c r="F56" s="357">
        <v>6.4430260725614474E-2</v>
      </c>
      <c r="G56" s="358">
        <v>5.0966385545790915E-2</v>
      </c>
      <c r="H56" s="342"/>
      <c r="I56" s="355">
        <v>19.056497242885431</v>
      </c>
      <c r="J56" s="355">
        <v>52.727942942574401</v>
      </c>
      <c r="K56" s="357">
        <v>2.065819559182254E-2</v>
      </c>
      <c r="L56" s="357">
        <v>0.27509033229881308</v>
      </c>
      <c r="M56" s="358">
        <v>6.2639285744646722E-2</v>
      </c>
      <c r="N56" s="358">
        <v>4.68105033924886E-2</v>
      </c>
      <c r="O56" s="360"/>
      <c r="P56" s="355">
        <v>1145.6201996</v>
      </c>
      <c r="Q56" s="355">
        <v>3217.77898387</v>
      </c>
      <c r="R56" s="361">
        <v>4363.39918347</v>
      </c>
    </row>
    <row r="57" spans="1:18" ht="12.75" x14ac:dyDescent="0.25">
      <c r="A57" s="683" t="s">
        <v>325</v>
      </c>
      <c r="B57" s="355">
        <v>806.08997999999997</v>
      </c>
      <c r="C57" s="355">
        <v>441.33994100000001</v>
      </c>
      <c r="D57" s="356">
        <v>1247.4299209999999</v>
      </c>
      <c r="E57" s="356">
        <v>19.526873069666028</v>
      </c>
      <c r="F57" s="357">
        <v>1.7526382037446029E-2</v>
      </c>
      <c r="G57" s="358">
        <v>-7.1284281792618698E-2</v>
      </c>
      <c r="H57" s="342"/>
      <c r="I57" s="355">
        <v>12.618277353465556</v>
      </c>
      <c r="J57" s="355">
        <v>6.9085957162004723</v>
      </c>
      <c r="K57" s="357">
        <v>1.3678843403242711E-2</v>
      </c>
      <c r="L57" s="357">
        <v>3.604327772387312E-2</v>
      </c>
      <c r="M57" s="358">
        <v>-0.12247804064626866</v>
      </c>
      <c r="N57" s="358">
        <v>3.9475922897245885E-2</v>
      </c>
      <c r="O57" s="360"/>
      <c r="P57" s="355">
        <v>918.59807276000004</v>
      </c>
      <c r="Q57" s="355">
        <v>424.57928227000002</v>
      </c>
      <c r="R57" s="361">
        <v>1343.1773550299999</v>
      </c>
    </row>
    <row r="58" spans="1:18" ht="12.75" x14ac:dyDescent="0.25">
      <c r="A58" s="414" t="s">
        <v>326</v>
      </c>
      <c r="B58" s="345">
        <v>55.870089</v>
      </c>
      <c r="C58" s="345">
        <v>163.04137700000001</v>
      </c>
      <c r="D58" s="346">
        <v>218.91146600000002</v>
      </c>
      <c r="E58" s="347">
        <v>3.4267707853678386</v>
      </c>
      <c r="F58" s="348">
        <v>3.0757046315016017E-3</v>
      </c>
      <c r="G58" s="349">
        <v>-1.271215130692227E-2</v>
      </c>
      <c r="H58" s="342"/>
      <c r="I58" s="345">
        <v>0.8745726857500512</v>
      </c>
      <c r="J58" s="345">
        <v>2.5521980996177871</v>
      </c>
      <c r="K58" s="350">
        <v>9.4808050877426026E-4</v>
      </c>
      <c r="L58" s="350">
        <v>1.3315236364917398E-2</v>
      </c>
      <c r="M58" s="351">
        <v>0.19969855769707712</v>
      </c>
      <c r="N58" s="351">
        <v>-6.9186161977469851E-2</v>
      </c>
      <c r="O58" s="239"/>
      <c r="P58" s="345">
        <v>46.570106070000001</v>
      </c>
      <c r="Q58" s="345">
        <v>175.16002723</v>
      </c>
      <c r="R58" s="346">
        <v>221.73013330000001</v>
      </c>
    </row>
    <row r="59" spans="1:18" s="335" customFormat="1" ht="12.75" x14ac:dyDescent="0.25">
      <c r="A59" s="419" t="s">
        <v>327</v>
      </c>
      <c r="B59" s="328">
        <v>640.22498299999995</v>
      </c>
      <c r="C59" s="328">
        <v>493.375201</v>
      </c>
      <c r="D59" s="329">
        <v>1133.6001839999999</v>
      </c>
      <c r="E59" s="330">
        <v>17.745018403096374</v>
      </c>
      <c r="F59" s="331">
        <v>1.5927074994782901E-2</v>
      </c>
      <c r="G59" s="332">
        <v>4.9895740535328859E-2</v>
      </c>
      <c r="H59" s="333"/>
      <c r="I59" s="328">
        <v>10.021879200274602</v>
      </c>
      <c r="J59" s="328">
        <v>7.7231392028217707</v>
      </c>
      <c r="K59" s="331">
        <v>1.0864218018565033E-2</v>
      </c>
      <c r="L59" s="331">
        <v>4.0292884780429881E-2</v>
      </c>
      <c r="M59" s="332">
        <v>4.0319281190242195E-2</v>
      </c>
      <c r="N59" s="332">
        <v>6.2588579388534793E-2</v>
      </c>
      <c r="P59" s="328">
        <v>615.41201375999992</v>
      </c>
      <c r="Q59" s="328">
        <v>464.31442128999998</v>
      </c>
      <c r="R59" s="329">
        <v>1079.72643505</v>
      </c>
    </row>
    <row r="60" spans="1:18" ht="12.75" x14ac:dyDescent="0.25">
      <c r="A60" s="245" t="s">
        <v>328</v>
      </c>
      <c r="B60" s="337">
        <v>200.24705900000001</v>
      </c>
      <c r="C60" s="337">
        <v>142.72652099999999</v>
      </c>
      <c r="D60" s="338">
        <v>342.97357999999997</v>
      </c>
      <c r="E60" s="339">
        <v>5.3687998421106871</v>
      </c>
      <c r="F60" s="340">
        <v>4.8187765025002622E-3</v>
      </c>
      <c r="G60" s="341">
        <v>1.9198498506900252E-2</v>
      </c>
      <c r="H60" s="342"/>
      <c r="I60" s="337">
        <v>3.1346040670022735</v>
      </c>
      <c r="J60" s="337">
        <v>2.2341957751084141</v>
      </c>
      <c r="K60" s="340">
        <v>3.3980674986443873E-3</v>
      </c>
      <c r="L60" s="340">
        <v>1.165616604585808E-2</v>
      </c>
      <c r="M60" s="341">
        <v>0.12377082779179438</v>
      </c>
      <c r="N60" s="341">
        <v>-9.8498874030934491E-2</v>
      </c>
      <c r="O60" s="239"/>
      <c r="P60" s="337">
        <v>178.19207883000001</v>
      </c>
      <c r="Q60" s="337">
        <v>158.32095729</v>
      </c>
      <c r="R60" s="338">
        <v>336.51303612000004</v>
      </c>
    </row>
    <row r="61" spans="1:18" ht="12.75" x14ac:dyDescent="0.25">
      <c r="A61" s="245" t="s">
        <v>329</v>
      </c>
      <c r="B61" s="337">
        <v>182.978748</v>
      </c>
      <c r="C61" s="337">
        <v>121.719649</v>
      </c>
      <c r="D61" s="338">
        <v>304.698397</v>
      </c>
      <c r="E61" s="338">
        <v>4.769652244656803</v>
      </c>
      <c r="F61" s="340">
        <v>4.2810104376351564E-3</v>
      </c>
      <c r="G61" s="341">
        <v>4.1033951066609564E-2</v>
      </c>
      <c r="H61" s="341"/>
      <c r="I61" s="337">
        <v>2.8642913934420582</v>
      </c>
      <c r="J61" s="337">
        <v>1.9053608512147446</v>
      </c>
      <c r="K61" s="340">
        <v>3.1050350483371727E-3</v>
      </c>
      <c r="L61" s="340">
        <v>9.9405802779117935E-3</v>
      </c>
      <c r="M61" s="341">
        <v>5.0711666788144205E-2</v>
      </c>
      <c r="N61" s="341">
        <v>2.6816488273940342E-2</v>
      </c>
      <c r="O61" s="239"/>
      <c r="P61" s="337">
        <v>174.14744116</v>
      </c>
      <c r="Q61" s="337">
        <v>118.54080132</v>
      </c>
      <c r="R61" s="338">
        <v>292.68824247999999</v>
      </c>
    </row>
    <row r="62" spans="1:18" ht="12.75" x14ac:dyDescent="0.25">
      <c r="A62" s="420" t="s">
        <v>330</v>
      </c>
      <c r="B62" s="337">
        <v>23.589880999999998</v>
      </c>
      <c r="C62" s="337">
        <v>87.481617999999997</v>
      </c>
      <c r="D62" s="338">
        <v>111.07149899999999</v>
      </c>
      <c r="E62" s="338">
        <v>1.7386780821257348</v>
      </c>
      <c r="F62" s="340">
        <v>1.5605538172318734E-3</v>
      </c>
      <c r="G62" s="341">
        <v>0.19431425271006564</v>
      </c>
      <c r="H62" s="341"/>
      <c r="I62" s="337">
        <v>0.36926852904591051</v>
      </c>
      <c r="J62" s="337">
        <v>1.3694095530798247</v>
      </c>
      <c r="K62" s="340">
        <v>4.003055441777487E-4</v>
      </c>
      <c r="L62" s="340">
        <v>7.1444343925984649E-3</v>
      </c>
      <c r="M62" s="341">
        <v>5.4326938913222378E-2</v>
      </c>
      <c r="N62" s="341">
        <v>0.23866237811585145</v>
      </c>
      <c r="O62" s="239"/>
      <c r="P62" s="337">
        <v>22.374351919999999</v>
      </c>
      <c r="Q62" s="337">
        <v>70.625878369999995</v>
      </c>
      <c r="R62" s="338">
        <v>93.00023028999999</v>
      </c>
    </row>
    <row r="63" spans="1:18" ht="12.75" x14ac:dyDescent="0.25">
      <c r="A63" s="421" t="s">
        <v>331</v>
      </c>
      <c r="B63" s="345">
        <v>233.40929499999999</v>
      </c>
      <c r="C63" s="345">
        <v>141.44741099999999</v>
      </c>
      <c r="D63" s="346">
        <v>374.85670599999997</v>
      </c>
      <c r="E63" s="346">
        <v>5.8678882028957808</v>
      </c>
      <c r="F63" s="348">
        <v>5.2667342093156242E-3</v>
      </c>
      <c r="G63" s="349">
        <v>4.8477126454889774E-2</v>
      </c>
      <c r="H63" s="341"/>
      <c r="I63" s="345">
        <v>3.6537152107843607</v>
      </c>
      <c r="J63" s="345">
        <v>2.2141729921114202</v>
      </c>
      <c r="K63" s="348">
        <v>3.9608099274057243E-3</v>
      </c>
      <c r="L63" s="348">
        <v>1.1551703900725869E-2</v>
      </c>
      <c r="M63" s="349">
        <v>-3.0282103425136153E-2</v>
      </c>
      <c r="N63" s="349">
        <v>0.2107447124453925</v>
      </c>
      <c r="O63" s="239"/>
      <c r="P63" s="345">
        <v>240.69814185000001</v>
      </c>
      <c r="Q63" s="345">
        <v>116.82678430999999</v>
      </c>
      <c r="R63" s="346">
        <v>357.52492616000001</v>
      </c>
    </row>
    <row r="64" spans="1:18" ht="12.75" x14ac:dyDescent="0.25">
      <c r="A64" s="681" t="s">
        <v>249</v>
      </c>
      <c r="B64" s="288">
        <v>4.4473729999999998</v>
      </c>
      <c r="C64" s="288">
        <v>176.236636</v>
      </c>
      <c r="D64" s="289">
        <v>180.684009</v>
      </c>
      <c r="E64" s="290">
        <v>2.8283702756087687</v>
      </c>
      <c r="F64" s="367">
        <v>2.5386091166169299E-3</v>
      </c>
      <c r="G64" s="292"/>
      <c r="H64" s="342"/>
      <c r="I64" s="368">
        <v>6.9617768984442871E-2</v>
      </c>
      <c r="J64" s="368">
        <v>2.7587525066243259</v>
      </c>
      <c r="K64" s="369">
        <v>7.5469141575001036E-5</v>
      </c>
      <c r="L64" s="369">
        <v>1.4392864606988142E-2</v>
      </c>
      <c r="M64" s="333">
        <v>-0.84120320810457705</v>
      </c>
      <c r="N64" s="342">
        <v>1.0918438337553957</v>
      </c>
      <c r="O64" s="239"/>
      <c r="P64" s="345">
        <v>28.92583926</v>
      </c>
      <c r="Q64" s="345">
        <v>84.498741100000004</v>
      </c>
      <c r="R64" s="346">
        <v>113.42458036000001</v>
      </c>
    </row>
    <row r="65" spans="1:18" s="335" customFormat="1" ht="17.45" customHeight="1" x14ac:dyDescent="0.25">
      <c r="A65" s="370" t="s">
        <v>332</v>
      </c>
      <c r="B65" s="288">
        <v>58929.688441999999</v>
      </c>
      <c r="C65" s="288">
        <v>12244.722701999999</v>
      </c>
      <c r="D65" s="289">
        <v>71174.411143999998</v>
      </c>
      <c r="E65" s="290">
        <v>1114.1416995216609</v>
      </c>
      <c r="F65" s="367">
        <v>1</v>
      </c>
      <c r="G65" s="292">
        <v>3.6818294127783702E-2</v>
      </c>
      <c r="H65" s="333"/>
      <c r="I65" s="288">
        <v>922.46668680147786</v>
      </c>
      <c r="J65" s="288">
        <v>191.67501272018313</v>
      </c>
      <c r="K65" s="371">
        <v>1</v>
      </c>
      <c r="L65" s="371">
        <v>1</v>
      </c>
      <c r="M65" s="372">
        <v>2.9201799367304826E-2</v>
      </c>
      <c r="N65" s="372">
        <v>7.5108901853576659E-2</v>
      </c>
      <c r="P65" s="288">
        <v>57257.661693639995</v>
      </c>
      <c r="Q65" s="288">
        <v>11389.285942779999</v>
      </c>
      <c r="R65" s="289">
        <v>68646.947636419995</v>
      </c>
    </row>
    <row r="66" spans="1:18" s="335" customFormat="1" ht="14.1" customHeight="1" x14ac:dyDescent="0.25">
      <c r="A66" s="373" t="s">
        <v>333</v>
      </c>
      <c r="B66" s="374">
        <v>572.92960700000003</v>
      </c>
      <c r="C66" s="374"/>
      <c r="D66" s="375">
        <v>572.92960700000003</v>
      </c>
      <c r="E66" s="376">
        <v>8.9684586888650095</v>
      </c>
      <c r="F66" s="377"/>
      <c r="G66" s="378">
        <v>-8.1097939297124499E-3</v>
      </c>
      <c r="H66" s="333"/>
      <c r="I66" s="328"/>
      <c r="J66" s="328"/>
      <c r="K66" s="334"/>
      <c r="L66" s="334"/>
      <c r="M66" s="333"/>
      <c r="N66" s="333"/>
      <c r="P66" s="374">
        <v>577.61393713999996</v>
      </c>
      <c r="Q66" s="288"/>
      <c r="R66" s="289">
        <v>577.61393713999996</v>
      </c>
    </row>
    <row r="67" spans="1:18" s="382" customFormat="1" ht="12.75" x14ac:dyDescent="0.2">
      <c r="A67" s="307" t="s">
        <v>334</v>
      </c>
      <c r="B67" s="379"/>
      <c r="C67" s="379"/>
      <c r="D67" s="379"/>
      <c r="E67" s="379"/>
      <c r="F67" s="380"/>
      <c r="G67" s="380"/>
      <c r="H67" s="379"/>
      <c r="I67" s="379"/>
      <c r="J67" s="379"/>
      <c r="K67" s="379"/>
      <c r="L67" s="381"/>
      <c r="P67" s="307"/>
      <c r="Q67" s="307"/>
    </row>
    <row r="68" spans="1:18" ht="26.45" customHeight="1" thickBot="1" x14ac:dyDescent="0.3">
      <c r="A68" s="1744" t="s">
        <v>335</v>
      </c>
      <c r="B68" s="1744"/>
      <c r="C68" s="1744"/>
      <c r="D68" s="1744"/>
      <c r="E68" s="1744"/>
      <c r="F68" s="1744"/>
      <c r="G68" s="1744"/>
      <c r="H68" s="383"/>
      <c r="I68" s="383"/>
      <c r="J68" s="383"/>
      <c r="K68" s="383"/>
      <c r="L68" s="383"/>
      <c r="O68" s="239"/>
      <c r="P68" s="384"/>
      <c r="Q68" s="384"/>
    </row>
    <row r="69" spans="1:18" x14ac:dyDescent="0.25">
      <c r="A69" s="385"/>
      <c r="B69" s="386"/>
      <c r="C69" s="386"/>
      <c r="D69" s="386"/>
      <c r="E69" s="386"/>
      <c r="F69" s="386"/>
      <c r="G69" s="386"/>
      <c r="H69" s="386"/>
      <c r="I69" s="1745"/>
      <c r="J69" s="1746"/>
      <c r="K69" s="309">
        <v>2020</v>
      </c>
      <c r="L69" s="309">
        <v>2021</v>
      </c>
      <c r="O69" s="239"/>
    </row>
    <row r="70" spans="1:18" x14ac:dyDescent="0.25">
      <c r="A70" s="385"/>
      <c r="B70" s="386"/>
      <c r="C70" s="386"/>
      <c r="D70" s="386"/>
      <c r="E70" s="386"/>
      <c r="F70" s="386"/>
      <c r="G70" s="386"/>
      <c r="H70" s="386"/>
      <c r="I70" s="1747" t="s">
        <v>336</v>
      </c>
      <c r="J70" s="310" t="s">
        <v>255</v>
      </c>
      <c r="K70" s="311">
        <v>62231172</v>
      </c>
      <c r="L70" s="311">
        <v>62431098</v>
      </c>
      <c r="O70" s="239"/>
    </row>
    <row r="71" spans="1:18" x14ac:dyDescent="0.25">
      <c r="A71" s="385"/>
      <c r="B71" s="386"/>
      <c r="C71" s="386"/>
      <c r="D71" s="386"/>
      <c r="E71" s="386"/>
      <c r="F71" s="386"/>
      <c r="G71" s="386"/>
      <c r="H71" s="386"/>
      <c r="I71" s="1747"/>
      <c r="J71" s="310" t="s">
        <v>256</v>
      </c>
      <c r="K71" s="311">
        <v>63427820</v>
      </c>
      <c r="L71" s="311">
        <v>63632423</v>
      </c>
      <c r="O71" s="239"/>
    </row>
    <row r="72" spans="1:18" ht="12.75" x14ac:dyDescent="0.25">
      <c r="A72" s="385"/>
      <c r="B72" s="386"/>
      <c r="C72" s="386"/>
      <c r="D72" s="386"/>
      <c r="E72" s="386"/>
      <c r="F72" s="386"/>
      <c r="G72" s="386"/>
      <c r="H72" s="386"/>
      <c r="I72" s="386"/>
      <c r="J72" s="386"/>
      <c r="K72" s="386"/>
      <c r="O72" s="239"/>
    </row>
    <row r="73" spans="1:18" ht="12.75" x14ac:dyDescent="0.25">
      <c r="A73" s="385"/>
      <c r="B73" s="386"/>
      <c r="C73" s="386"/>
      <c r="D73" s="386"/>
      <c r="E73" s="386"/>
      <c r="F73" s="386"/>
      <c r="G73" s="386"/>
      <c r="H73" s="386"/>
      <c r="I73" s="386"/>
      <c r="J73" s="386"/>
      <c r="K73" s="386"/>
      <c r="O73" s="239"/>
    </row>
    <row r="74" spans="1:18" ht="12.75" x14ac:dyDescent="0.25">
      <c r="A74" s="385"/>
      <c r="B74" s="386"/>
      <c r="C74" s="386"/>
      <c r="D74" s="386"/>
      <c r="E74" s="386"/>
      <c r="F74" s="386"/>
      <c r="G74" s="386"/>
      <c r="H74" s="386"/>
      <c r="I74" s="386"/>
      <c r="J74" s="386"/>
      <c r="K74" s="386"/>
      <c r="O74" s="239"/>
    </row>
    <row r="75" spans="1:18" ht="12.75" x14ac:dyDescent="0.25">
      <c r="A75" s="385"/>
      <c r="B75" s="386"/>
      <c r="C75" s="386"/>
      <c r="D75" s="386"/>
      <c r="E75" s="386"/>
      <c r="F75" s="386"/>
      <c r="G75" s="386"/>
      <c r="H75" s="386"/>
      <c r="I75" s="386"/>
      <c r="J75" s="386"/>
      <c r="K75" s="386"/>
      <c r="O75" s="239"/>
    </row>
    <row r="76" spans="1:18" ht="12.75" x14ac:dyDescent="0.25">
      <c r="A76" s="385"/>
      <c r="B76" s="386"/>
      <c r="C76" s="386"/>
      <c r="D76" s="386"/>
      <c r="E76" s="386"/>
      <c r="F76" s="386"/>
      <c r="G76" s="386"/>
      <c r="H76" s="386"/>
      <c r="I76" s="386"/>
      <c r="J76" s="386"/>
      <c r="K76" s="386"/>
      <c r="O76" s="239"/>
    </row>
    <row r="77" spans="1:18" ht="12.75" x14ac:dyDescent="0.25">
      <c r="A77" s="385"/>
      <c r="B77" s="386"/>
      <c r="C77" s="386"/>
      <c r="D77" s="386"/>
      <c r="E77" s="386"/>
      <c r="F77" s="386"/>
      <c r="G77" s="386"/>
      <c r="H77" s="386"/>
      <c r="I77" s="386"/>
      <c r="J77" s="386"/>
      <c r="K77" s="386"/>
      <c r="O77" s="239"/>
    </row>
    <row r="78" spans="1:18" ht="12.75" x14ac:dyDescent="0.25">
      <c r="A78" s="385"/>
      <c r="B78" s="386"/>
      <c r="C78" s="386"/>
      <c r="D78" s="386"/>
      <c r="E78" s="386"/>
      <c r="F78" s="386"/>
      <c r="G78" s="386"/>
      <c r="H78" s="386"/>
      <c r="I78" s="386"/>
      <c r="J78" s="386"/>
      <c r="K78" s="386"/>
      <c r="O78" s="239"/>
    </row>
    <row r="79" spans="1:18" ht="12.75" x14ac:dyDescent="0.25">
      <c r="A79" s="385"/>
      <c r="B79" s="386"/>
      <c r="C79" s="386"/>
      <c r="D79" s="386"/>
      <c r="E79" s="386"/>
      <c r="F79" s="386"/>
      <c r="G79" s="386"/>
      <c r="H79" s="386"/>
      <c r="I79" s="386"/>
      <c r="J79" s="386"/>
      <c r="K79" s="386"/>
      <c r="O79" s="239"/>
    </row>
    <row r="80" spans="1:18" ht="12.75" x14ac:dyDescent="0.25">
      <c r="A80" s="385"/>
      <c r="B80" s="386"/>
      <c r="C80" s="386"/>
      <c r="D80" s="386"/>
      <c r="E80" s="386"/>
      <c r="F80" s="386"/>
      <c r="G80" s="386"/>
      <c r="H80" s="386"/>
      <c r="I80" s="386"/>
      <c r="J80" s="386"/>
      <c r="K80" s="386"/>
      <c r="O80" s="239"/>
    </row>
    <row r="81" spans="1:17" ht="12.75" x14ac:dyDescent="0.25">
      <c r="A81" s="385"/>
      <c r="B81" s="386"/>
      <c r="C81" s="386"/>
      <c r="D81" s="386"/>
      <c r="E81" s="386"/>
      <c r="F81" s="386"/>
      <c r="G81" s="386"/>
      <c r="H81" s="386"/>
      <c r="I81" s="386"/>
      <c r="J81" s="386"/>
      <c r="K81" s="386"/>
      <c r="O81" s="239"/>
    </row>
    <row r="82" spans="1:17" ht="12.75" x14ac:dyDescent="0.25">
      <c r="A82" s="385"/>
      <c r="B82" s="386"/>
      <c r="C82" s="386"/>
      <c r="D82" s="386"/>
      <c r="E82" s="386"/>
      <c r="F82" s="386"/>
      <c r="G82" s="386"/>
      <c r="H82" s="386"/>
      <c r="I82" s="386"/>
      <c r="J82" s="386"/>
      <c r="K82" s="386"/>
      <c r="O82" s="239"/>
    </row>
    <row r="83" spans="1:17" s="386" customFormat="1" ht="12.75" x14ac:dyDescent="0.25">
      <c r="A83" s="385"/>
      <c r="P83" s="385"/>
      <c r="Q83" s="385"/>
    </row>
    <row r="84" spans="1:17" s="386" customFormat="1" ht="12.75" x14ac:dyDescent="0.25">
      <c r="A84" s="385"/>
      <c r="P84" s="385"/>
      <c r="Q84" s="385"/>
    </row>
    <row r="85" spans="1:17" s="386" customFormat="1" ht="12.75" x14ac:dyDescent="0.25">
      <c r="A85" s="385"/>
      <c r="P85" s="385"/>
      <c r="Q85" s="385"/>
    </row>
    <row r="86" spans="1:17" s="386" customFormat="1" ht="12.75" x14ac:dyDescent="0.25">
      <c r="A86" s="385"/>
      <c r="P86" s="385"/>
      <c r="Q86" s="385"/>
    </row>
    <row r="87" spans="1:17" s="386" customFormat="1" ht="12.75" x14ac:dyDescent="0.25">
      <c r="A87" s="385"/>
      <c r="P87" s="385"/>
      <c r="Q87" s="385"/>
    </row>
    <row r="88" spans="1:17" s="386" customFormat="1" ht="12.75" x14ac:dyDescent="0.25">
      <c r="A88" s="385"/>
      <c r="P88" s="385"/>
      <c r="Q88" s="385"/>
    </row>
    <row r="89" spans="1:17" s="386" customFormat="1" ht="12.75" x14ac:dyDescent="0.25">
      <c r="A89" s="385"/>
      <c r="P89" s="385"/>
      <c r="Q89" s="385"/>
    </row>
    <row r="90" spans="1:17" s="386" customFormat="1" ht="12.75" x14ac:dyDescent="0.25">
      <c r="A90" s="385"/>
      <c r="P90" s="385"/>
      <c r="Q90" s="385"/>
    </row>
    <row r="91" spans="1:17" s="386" customFormat="1" ht="12.75" x14ac:dyDescent="0.25">
      <c r="A91" s="385"/>
      <c r="P91" s="385"/>
      <c r="Q91" s="385"/>
    </row>
    <row r="92" spans="1:17" s="386" customFormat="1" ht="12.75" x14ac:dyDescent="0.25">
      <c r="A92" s="385"/>
      <c r="P92" s="385"/>
      <c r="Q92" s="385"/>
    </row>
    <row r="93" spans="1:17" s="386" customFormat="1" ht="12.75" x14ac:dyDescent="0.25">
      <c r="A93" s="385"/>
      <c r="P93" s="385"/>
      <c r="Q93" s="385"/>
    </row>
    <row r="94" spans="1:17" s="386" customFormat="1" ht="12.75" x14ac:dyDescent="0.25">
      <c r="A94" s="385"/>
      <c r="P94" s="385"/>
      <c r="Q94" s="385"/>
    </row>
    <row r="95" spans="1:17" s="386" customFormat="1" ht="12.75" x14ac:dyDescent="0.25">
      <c r="A95" s="385"/>
      <c r="P95" s="385"/>
      <c r="Q95" s="385"/>
    </row>
    <row r="96" spans="1:17" s="386" customFormat="1" ht="12.75" x14ac:dyDescent="0.25">
      <c r="A96" s="385"/>
      <c r="P96" s="385"/>
      <c r="Q96" s="385"/>
    </row>
    <row r="97" spans="1:17" s="386" customFormat="1" ht="12.75" x14ac:dyDescent="0.25">
      <c r="A97" s="385"/>
      <c r="P97" s="385"/>
      <c r="Q97" s="385"/>
    </row>
    <row r="98" spans="1:17" s="386" customFormat="1" ht="12.75" x14ac:dyDescent="0.25">
      <c r="A98" s="385"/>
      <c r="P98" s="385"/>
      <c r="Q98" s="385"/>
    </row>
    <row r="99" spans="1:17" s="386" customFormat="1" ht="12.75" x14ac:dyDescent="0.25">
      <c r="A99" s="385"/>
      <c r="P99" s="385"/>
      <c r="Q99" s="385"/>
    </row>
    <row r="100" spans="1:17" s="386" customFormat="1" ht="12.75" x14ac:dyDescent="0.25">
      <c r="A100" s="385"/>
      <c r="P100" s="385"/>
      <c r="Q100" s="385"/>
    </row>
    <row r="101" spans="1:17" s="386" customFormat="1" ht="12.75" x14ac:dyDescent="0.25">
      <c r="A101" s="385"/>
      <c r="P101" s="385"/>
      <c r="Q101" s="385"/>
    </row>
    <row r="102" spans="1:17" s="386" customFormat="1" ht="12.75" x14ac:dyDescent="0.25">
      <c r="A102" s="385"/>
      <c r="P102" s="385"/>
      <c r="Q102" s="385"/>
    </row>
    <row r="103" spans="1:17" s="386" customFormat="1" ht="12.75" x14ac:dyDescent="0.25">
      <c r="A103" s="385"/>
      <c r="P103" s="385"/>
      <c r="Q103" s="385"/>
    </row>
    <row r="104" spans="1:17" s="386" customFormat="1" ht="12.75" x14ac:dyDescent="0.25">
      <c r="A104" s="385"/>
      <c r="P104" s="385"/>
      <c r="Q104" s="385"/>
    </row>
    <row r="105" spans="1:17" s="386" customFormat="1" ht="12.75" x14ac:dyDescent="0.25">
      <c r="A105" s="385"/>
      <c r="P105" s="385"/>
      <c r="Q105" s="385"/>
    </row>
    <row r="106" spans="1:17" s="386" customFormat="1" ht="12.75" x14ac:dyDescent="0.25">
      <c r="A106" s="385"/>
      <c r="P106" s="385"/>
      <c r="Q106" s="385"/>
    </row>
    <row r="107" spans="1:17" s="386" customFormat="1" ht="12.75" x14ac:dyDescent="0.25">
      <c r="A107" s="385"/>
      <c r="P107" s="385"/>
      <c r="Q107" s="385"/>
    </row>
    <row r="108" spans="1:17" s="386" customFormat="1" ht="12.75" x14ac:dyDescent="0.25">
      <c r="A108" s="385"/>
      <c r="P108" s="385"/>
      <c r="Q108" s="385"/>
    </row>
    <row r="109" spans="1:17" s="386" customFormat="1" ht="12.75" x14ac:dyDescent="0.25">
      <c r="A109" s="385"/>
      <c r="P109" s="385"/>
      <c r="Q109" s="385"/>
    </row>
    <row r="110" spans="1:17" s="386" customFormat="1" ht="12.75" x14ac:dyDescent="0.25">
      <c r="A110" s="385"/>
      <c r="P110" s="385"/>
      <c r="Q110" s="385"/>
    </row>
    <row r="111" spans="1:17" s="386" customFormat="1" ht="12.75" x14ac:dyDescent="0.25">
      <c r="A111" s="385"/>
      <c r="P111" s="385"/>
      <c r="Q111" s="385"/>
    </row>
    <row r="112" spans="1:17" s="386" customFormat="1" ht="12.75" x14ac:dyDescent="0.25">
      <c r="A112" s="385"/>
      <c r="P112" s="385"/>
      <c r="Q112" s="385"/>
    </row>
    <row r="113" spans="1:17" s="386" customFormat="1" ht="12.75" x14ac:dyDescent="0.25">
      <c r="A113" s="385"/>
      <c r="P113" s="385"/>
      <c r="Q113" s="385"/>
    </row>
    <row r="114" spans="1:17" s="386" customFormat="1" ht="12.75" x14ac:dyDescent="0.25">
      <c r="A114" s="385"/>
      <c r="P114" s="385"/>
      <c r="Q114" s="385"/>
    </row>
    <row r="115" spans="1:17" s="386" customFormat="1" ht="12.75" x14ac:dyDescent="0.25">
      <c r="A115" s="385"/>
      <c r="P115" s="385"/>
      <c r="Q115" s="385"/>
    </row>
    <row r="116" spans="1:17" ht="12.75" x14ac:dyDescent="0.25">
      <c r="O116" s="239"/>
    </row>
    <row r="117" spans="1:17" ht="12.75" x14ac:dyDescent="0.25">
      <c r="O117" s="239"/>
    </row>
    <row r="118" spans="1:17" ht="12.75" x14ac:dyDescent="0.25">
      <c r="O118" s="239"/>
    </row>
    <row r="119" spans="1:17" ht="12.75" x14ac:dyDescent="0.25">
      <c r="O119" s="239"/>
    </row>
    <row r="120" spans="1:17" ht="12.75" x14ac:dyDescent="0.25">
      <c r="O120" s="239"/>
    </row>
    <row r="121" spans="1:17" ht="12.75" x14ac:dyDescent="0.25">
      <c r="O121" s="239"/>
    </row>
  </sheetData>
  <mergeCells count="7">
    <mergeCell ref="A68:G68"/>
    <mergeCell ref="I69:J69"/>
    <mergeCell ref="I70:I71"/>
    <mergeCell ref="P1:R1"/>
    <mergeCell ref="I3:J3"/>
    <mergeCell ref="K3:L3"/>
    <mergeCell ref="M3:N3"/>
  </mergeCells>
  <pageMargins left="0.7" right="0.7" top="0.75" bottom="0.75" header="0.3" footer="0.3"/>
  <pageSetup paperSize="9" scale="7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2"/>
  <sheetViews>
    <sheetView topLeftCell="A143" workbookViewId="0">
      <selection activeCell="K169" sqref="K169:K230"/>
    </sheetView>
  </sheetViews>
  <sheetFormatPr baseColWidth="10" defaultColWidth="11.42578125" defaultRowHeight="12.75" x14ac:dyDescent="0.25"/>
  <cols>
    <col min="1" max="1" width="42.42578125" style="675" customWidth="1"/>
    <col min="2" max="2" width="11" style="386" customWidth="1"/>
    <col min="3" max="10" width="11" style="239" customWidth="1"/>
    <col min="11" max="16384" width="11.42578125" style="239"/>
  </cols>
  <sheetData>
    <row r="1" spans="1:11" ht="21.95" customHeight="1" x14ac:dyDescent="0.25">
      <c r="A1" s="236" t="s">
        <v>593</v>
      </c>
      <c r="B1" s="317"/>
      <c r="C1" s="236"/>
      <c r="D1" s="236"/>
      <c r="E1" s="236"/>
      <c r="F1" s="236"/>
      <c r="G1" s="236"/>
      <c r="H1" s="236"/>
      <c r="I1" s="236"/>
      <c r="J1" s="236"/>
      <c r="K1" s="236"/>
    </row>
    <row r="2" spans="1:11" s="420" customFormat="1" x14ac:dyDescent="0.25">
      <c r="A2" s="666"/>
      <c r="B2" s="666"/>
      <c r="J2" s="420" t="s">
        <v>615</v>
      </c>
    </row>
    <row r="3" spans="1:11" s="420" customFormat="1" x14ac:dyDescent="0.25">
      <c r="A3" s="666"/>
      <c r="B3" s="666"/>
      <c r="I3" s="420" t="s">
        <v>2011</v>
      </c>
    </row>
    <row r="4" spans="1:11" s="420" customFormat="1" x14ac:dyDescent="0.25">
      <c r="A4" s="666"/>
      <c r="B4" s="666"/>
      <c r="H4" s="420" t="s">
        <v>2010</v>
      </c>
    </row>
    <row r="5" spans="1:11" x14ac:dyDescent="0.25">
      <c r="A5" s="413"/>
      <c r="B5" s="413"/>
      <c r="C5" s="245"/>
      <c r="D5" s="420"/>
      <c r="E5" s="420"/>
      <c r="F5" s="420"/>
      <c r="G5" s="420"/>
      <c r="H5" s="420" t="s">
        <v>596</v>
      </c>
      <c r="I5" s="245"/>
      <c r="J5" s="245"/>
      <c r="K5" s="245"/>
    </row>
    <row r="6" spans="1:11" ht="15.75" x14ac:dyDescent="0.25">
      <c r="A6" s="246"/>
      <c r="B6" s="244"/>
      <c r="C6" s="245"/>
      <c r="D6" s="420"/>
      <c r="E6" s="420"/>
      <c r="F6" s="420"/>
      <c r="G6" s="420" t="s">
        <v>597</v>
      </c>
      <c r="H6" s="420"/>
      <c r="I6" s="245"/>
      <c r="J6" s="245"/>
      <c r="K6" s="245"/>
    </row>
    <row r="7" spans="1:11" ht="15.75" x14ac:dyDescent="0.25">
      <c r="A7" s="246"/>
      <c r="B7" s="244"/>
      <c r="C7" s="245"/>
      <c r="D7" s="420"/>
      <c r="E7" s="420"/>
      <c r="F7" s="420" t="s">
        <v>598</v>
      </c>
      <c r="G7" s="420"/>
      <c r="H7" s="420"/>
      <c r="I7" s="245"/>
      <c r="J7" s="245"/>
      <c r="K7" s="245"/>
    </row>
    <row r="8" spans="1:11" ht="15.75" x14ac:dyDescent="0.25">
      <c r="A8" s="246"/>
      <c r="B8" s="244"/>
      <c r="C8" s="245"/>
      <c r="D8" s="420"/>
      <c r="E8" s="420" t="s">
        <v>599</v>
      </c>
      <c r="F8" s="420"/>
      <c r="G8" s="420"/>
      <c r="H8" s="420"/>
      <c r="I8" s="245"/>
      <c r="J8" s="245"/>
      <c r="K8" s="245"/>
    </row>
    <row r="9" spans="1:11" ht="16.5" thickBot="1" x14ac:dyDescent="0.3">
      <c r="A9" s="246"/>
      <c r="B9" s="244"/>
      <c r="C9" s="245"/>
      <c r="D9" s="420" t="s">
        <v>616</v>
      </c>
      <c r="E9" s="420"/>
      <c r="F9" s="420"/>
      <c r="G9" s="420"/>
      <c r="H9" s="420"/>
      <c r="I9" s="245"/>
      <c r="J9" s="245"/>
      <c r="K9" s="245"/>
    </row>
    <row r="10" spans="1:11" ht="14.1" customHeight="1" x14ac:dyDescent="0.2">
      <c r="A10" s="652" t="s">
        <v>601</v>
      </c>
      <c r="B10" s="254">
        <v>2013</v>
      </c>
      <c r="C10" s="254">
        <v>2014</v>
      </c>
      <c r="D10" s="254">
        <v>2015</v>
      </c>
      <c r="E10" s="254">
        <v>2016</v>
      </c>
      <c r="F10" s="254">
        <v>2017</v>
      </c>
      <c r="G10" s="254">
        <v>2018</v>
      </c>
      <c r="H10" s="254">
        <v>2019</v>
      </c>
      <c r="I10" s="254">
        <v>2020</v>
      </c>
      <c r="J10" s="254">
        <v>2021</v>
      </c>
      <c r="K10" s="254">
        <v>2022</v>
      </c>
    </row>
    <row r="11" spans="1:11" ht="14.1" customHeight="1" x14ac:dyDescent="0.2">
      <c r="A11" s="250" t="s">
        <v>602</v>
      </c>
      <c r="B11" s="667">
        <v>66.295651000000007</v>
      </c>
      <c r="C11" s="653">
        <v>66.630022999999994</v>
      </c>
      <c r="D11" s="653">
        <v>65.606097000000005</v>
      </c>
      <c r="E11" s="653">
        <v>65.262527000000006</v>
      </c>
      <c r="F11" s="653">
        <v>65.555026999999995</v>
      </c>
      <c r="G11" s="653">
        <v>65.499762000000004</v>
      </c>
      <c r="H11" s="653">
        <v>63.413606000000001</v>
      </c>
      <c r="I11" s="653">
        <v>63.427819999999997</v>
      </c>
      <c r="J11" s="653">
        <v>63.632423000000003</v>
      </c>
      <c r="K11" s="653">
        <v>63.882728</v>
      </c>
    </row>
    <row r="12" spans="1:11" ht="14.45" customHeight="1" x14ac:dyDescent="0.2">
      <c r="A12" s="250" t="s">
        <v>617</v>
      </c>
      <c r="B12" s="691">
        <v>101</v>
      </c>
      <c r="C12" s="691">
        <v>101</v>
      </c>
      <c r="D12" s="691">
        <v>101</v>
      </c>
      <c r="E12" s="691">
        <v>99</v>
      </c>
      <c r="F12" s="691">
        <v>99</v>
      </c>
      <c r="G12" s="691">
        <v>97</v>
      </c>
      <c r="H12" s="691">
        <v>96</v>
      </c>
      <c r="I12" s="691">
        <v>96</v>
      </c>
      <c r="J12" s="691">
        <v>95</v>
      </c>
      <c r="K12" s="691">
        <v>95</v>
      </c>
    </row>
    <row r="13" spans="1:11" ht="25.5" x14ac:dyDescent="0.25">
      <c r="A13" s="654" t="s">
        <v>577</v>
      </c>
      <c r="B13" s="654"/>
      <c r="C13" s="654"/>
      <c r="D13" s="654"/>
      <c r="E13" s="654"/>
      <c r="F13" s="654"/>
      <c r="G13" s="654"/>
      <c r="H13" s="654"/>
      <c r="I13" s="654"/>
      <c r="J13" s="654"/>
      <c r="K13" s="654"/>
    </row>
    <row r="14" spans="1:11" s="335" customFormat="1" x14ac:dyDescent="0.25">
      <c r="A14" s="327" t="s">
        <v>275</v>
      </c>
      <c r="B14" s="328">
        <v>4883.5124619999997</v>
      </c>
      <c r="C14" s="328">
        <v>4998.9047579999997</v>
      </c>
      <c r="D14" s="328">
        <v>4885.0935790000003</v>
      </c>
      <c r="E14" s="328">
        <v>4560.7365449999998</v>
      </c>
      <c r="F14" s="328">
        <v>4643.9927440000001</v>
      </c>
      <c r="G14" s="328">
        <v>4731.4271429999999</v>
      </c>
      <c r="H14" s="328">
        <v>4657.5247019999997</v>
      </c>
      <c r="I14" s="328">
        <v>4912.2621689999996</v>
      </c>
      <c r="J14" s="328">
        <v>4897.3938440000002</v>
      </c>
      <c r="K14" s="328">
        <v>5244.6449300000004</v>
      </c>
    </row>
    <row r="15" spans="1:11" s="335" customFormat="1" x14ac:dyDescent="0.25">
      <c r="A15" s="336" t="s">
        <v>276</v>
      </c>
      <c r="B15" s="337">
        <v>317.65171900000001</v>
      </c>
      <c r="C15" s="337">
        <v>362.33705800000001</v>
      </c>
      <c r="D15" s="337">
        <v>331.90796399999999</v>
      </c>
      <c r="E15" s="337">
        <v>247.344109</v>
      </c>
      <c r="F15" s="337">
        <v>351.25030500000003</v>
      </c>
      <c r="G15" s="337">
        <v>324.01923900000003</v>
      </c>
      <c r="H15" s="337">
        <v>319.42336399999999</v>
      </c>
      <c r="I15" s="337">
        <v>325.773909</v>
      </c>
      <c r="J15" s="337">
        <v>212.71343100000001</v>
      </c>
      <c r="K15" s="337">
        <v>220.22650100000001</v>
      </c>
    </row>
    <row r="16" spans="1:11" s="335" customFormat="1" x14ac:dyDescent="0.25">
      <c r="A16" s="336" t="s">
        <v>277</v>
      </c>
      <c r="B16" s="337">
        <v>4296.8743439999998</v>
      </c>
      <c r="C16" s="337">
        <v>4370.9092090000004</v>
      </c>
      <c r="D16" s="337">
        <v>4277.1098469999997</v>
      </c>
      <c r="E16" s="337">
        <v>4041.6128560000002</v>
      </c>
      <c r="F16" s="337">
        <v>4000.833412</v>
      </c>
      <c r="G16" s="337">
        <v>4111.3830019999996</v>
      </c>
      <c r="H16" s="337">
        <v>4038.0979809999999</v>
      </c>
      <c r="I16" s="337">
        <v>4306.8704889999999</v>
      </c>
      <c r="J16" s="337">
        <v>4398.7682779999996</v>
      </c>
      <c r="K16" s="337">
        <v>4721.6957599999996</v>
      </c>
    </row>
    <row r="17" spans="1:11" s="335" customFormat="1" x14ac:dyDescent="0.25">
      <c r="A17" s="336" t="s">
        <v>343</v>
      </c>
      <c r="B17" s="337">
        <v>219.25081900000001</v>
      </c>
      <c r="C17" s="337">
        <v>219.95196100000001</v>
      </c>
      <c r="D17" s="337">
        <v>217.74225999999999</v>
      </c>
      <c r="E17" s="337">
        <v>215.54021299999999</v>
      </c>
      <c r="F17" s="337">
        <v>218.34657300000001</v>
      </c>
      <c r="G17" s="337">
        <v>216.383531</v>
      </c>
      <c r="H17" s="337">
        <v>206.13869500000001</v>
      </c>
      <c r="I17" s="337">
        <v>199.01647199999999</v>
      </c>
      <c r="J17" s="337">
        <v>198.24897100000001</v>
      </c>
      <c r="K17" s="337">
        <v>208.107675</v>
      </c>
    </row>
    <row r="18" spans="1:11" s="335" customFormat="1" ht="25.5" x14ac:dyDescent="0.25">
      <c r="A18" s="344" t="s">
        <v>278</v>
      </c>
      <c r="B18" s="345">
        <v>49.735577999999997</v>
      </c>
      <c r="C18" s="345">
        <v>45.706529000000003</v>
      </c>
      <c r="D18" s="345">
        <v>58.333506999999997</v>
      </c>
      <c r="E18" s="345">
        <v>56.239365999999997</v>
      </c>
      <c r="F18" s="345">
        <v>73.562451999999993</v>
      </c>
      <c r="G18" s="345">
        <v>79.641368999999997</v>
      </c>
      <c r="H18" s="345">
        <v>93.864660000000001</v>
      </c>
      <c r="I18" s="345">
        <v>80.601297000000002</v>
      </c>
      <c r="J18" s="345">
        <v>87.663162999999997</v>
      </c>
      <c r="K18" s="345">
        <v>94.614992000000001</v>
      </c>
    </row>
    <row r="19" spans="1:11" s="335" customFormat="1" x14ac:dyDescent="0.25">
      <c r="A19" s="352" t="s">
        <v>279</v>
      </c>
      <c r="B19" s="328">
        <v>2597.1118860000001</v>
      </c>
      <c r="C19" s="328">
        <v>2636.4645030000001</v>
      </c>
      <c r="D19" s="328">
        <v>2593.6052279999999</v>
      </c>
      <c r="E19" s="328">
        <v>2590.688999</v>
      </c>
      <c r="F19" s="328">
        <v>2605.1191130000002</v>
      </c>
      <c r="G19" s="328">
        <v>2581.0161819999998</v>
      </c>
      <c r="H19" s="328">
        <v>2591.1986659999998</v>
      </c>
      <c r="I19" s="328">
        <v>2650.03359</v>
      </c>
      <c r="J19" s="328">
        <v>2717.2429299999999</v>
      </c>
      <c r="K19" s="328">
        <v>2836.793576</v>
      </c>
    </row>
    <row r="20" spans="1:11" s="335" customFormat="1" x14ac:dyDescent="0.25">
      <c r="A20" s="336" t="s">
        <v>280</v>
      </c>
      <c r="B20" s="337">
        <v>2555.3955599999999</v>
      </c>
      <c r="C20" s="337">
        <v>2593.3188220000002</v>
      </c>
      <c r="D20" s="337">
        <v>2548.334253</v>
      </c>
      <c r="E20" s="337">
        <v>2548.286149</v>
      </c>
      <c r="F20" s="337">
        <v>2560.21324</v>
      </c>
      <c r="G20" s="337">
        <v>2543.0859890000002</v>
      </c>
      <c r="H20" s="337">
        <v>2557.1997270000002</v>
      </c>
      <c r="I20" s="337">
        <v>2613.8286560000001</v>
      </c>
      <c r="J20" s="337">
        <v>2677.0226250000001</v>
      </c>
      <c r="K20" s="337">
        <v>2798.0249720000002</v>
      </c>
    </row>
    <row r="21" spans="1:11" s="335" customFormat="1" x14ac:dyDescent="0.25">
      <c r="A21" s="344" t="s">
        <v>603</v>
      </c>
      <c r="B21" s="345">
        <v>41.716326000000002</v>
      </c>
      <c r="C21" s="345">
        <v>43.145679999999999</v>
      </c>
      <c r="D21" s="345">
        <v>45.270974000000002</v>
      </c>
      <c r="E21" s="345">
        <v>42.402850000000001</v>
      </c>
      <c r="F21" s="345">
        <v>44.905872000000002</v>
      </c>
      <c r="G21" s="345">
        <v>37.930193000000003</v>
      </c>
      <c r="H21" s="345">
        <v>33.998939</v>
      </c>
      <c r="I21" s="345">
        <v>36.204932999999997</v>
      </c>
      <c r="J21" s="345">
        <v>40.220305000000003</v>
      </c>
      <c r="K21" s="345">
        <v>38.768604000000003</v>
      </c>
    </row>
    <row r="22" spans="1:11" s="335" customFormat="1" x14ac:dyDescent="0.25">
      <c r="A22" s="352" t="s">
        <v>282</v>
      </c>
      <c r="B22" s="328">
        <v>3124.0820269999999</v>
      </c>
      <c r="C22" s="328">
        <v>3195.4824309999999</v>
      </c>
      <c r="D22" s="328">
        <v>3182.5049949999998</v>
      </c>
      <c r="E22" s="328">
        <v>3128.3103689999998</v>
      </c>
      <c r="F22" s="328">
        <v>3235.9603189999998</v>
      </c>
      <c r="G22" s="328">
        <v>3249.3826819999999</v>
      </c>
      <c r="H22" s="328">
        <v>3222.757838</v>
      </c>
      <c r="I22" s="328">
        <v>3256.5845709999999</v>
      </c>
      <c r="J22" s="328">
        <v>3383.9869180000001</v>
      </c>
      <c r="K22" s="328">
        <v>3588.8420219999998</v>
      </c>
    </row>
    <row r="23" spans="1:11" s="335" customFormat="1" x14ac:dyDescent="0.25">
      <c r="A23" s="336" t="s">
        <v>348</v>
      </c>
      <c r="B23" s="337">
        <v>694.04357000000005</v>
      </c>
      <c r="C23" s="337">
        <v>709.30916500000001</v>
      </c>
      <c r="D23" s="337">
        <v>717.96727699999997</v>
      </c>
      <c r="E23" s="337">
        <v>694.59707100000003</v>
      </c>
      <c r="F23" s="337">
        <v>703.65064700000005</v>
      </c>
      <c r="G23" s="337">
        <v>697.32233900000006</v>
      </c>
      <c r="H23" s="337">
        <v>651.25630799999999</v>
      </c>
      <c r="I23" s="337">
        <v>657.85822299999995</v>
      </c>
      <c r="J23" s="337">
        <v>655.14747399999999</v>
      </c>
      <c r="K23" s="337">
        <v>645.46156099999996</v>
      </c>
    </row>
    <row r="24" spans="1:11" s="335" customFormat="1" x14ac:dyDescent="0.25">
      <c r="A24" s="336" t="s">
        <v>284</v>
      </c>
      <c r="B24" s="337">
        <v>10.265669000000001</v>
      </c>
      <c r="C24" s="337">
        <v>9.1816099999999992</v>
      </c>
      <c r="D24" s="337">
        <v>6.9908000000000001</v>
      </c>
      <c r="E24" s="337">
        <v>5.5825170000000002</v>
      </c>
      <c r="F24" s="337">
        <v>5.9025610000000004</v>
      </c>
      <c r="G24" s="337">
        <v>6.232545</v>
      </c>
      <c r="H24" s="337">
        <v>6.7548149999999998</v>
      </c>
      <c r="I24" s="337">
        <v>5.8757609999999998</v>
      </c>
      <c r="J24" s="337">
        <v>2.578147</v>
      </c>
      <c r="K24" s="337">
        <v>3.6414689999999998</v>
      </c>
    </row>
    <row r="25" spans="1:11" s="335" customFormat="1" x14ac:dyDescent="0.25">
      <c r="A25" s="336" t="s">
        <v>285</v>
      </c>
      <c r="B25" s="337">
        <v>2208.4154910000002</v>
      </c>
      <c r="C25" s="337">
        <v>2262.3927450000001</v>
      </c>
      <c r="D25" s="337">
        <v>2260.7049440000001</v>
      </c>
      <c r="E25" s="337">
        <v>2241.5838669999998</v>
      </c>
      <c r="F25" s="337">
        <v>2343.7063149999999</v>
      </c>
      <c r="G25" s="337">
        <v>2345.5178780000001</v>
      </c>
      <c r="H25" s="337">
        <v>2397.326262</v>
      </c>
      <c r="I25" s="337">
        <v>2418.9141709999999</v>
      </c>
      <c r="J25" s="337">
        <v>2543.3632579999999</v>
      </c>
      <c r="K25" s="337">
        <v>2752.1302150000001</v>
      </c>
    </row>
    <row r="26" spans="1:11" s="335" customFormat="1" ht="25.5" x14ac:dyDescent="0.25">
      <c r="A26" s="336" t="s">
        <v>286</v>
      </c>
      <c r="B26" s="337">
        <v>66.779662000000002</v>
      </c>
      <c r="C26" s="337">
        <v>67.385526999999996</v>
      </c>
      <c r="D26" s="337">
        <v>57.939993000000001</v>
      </c>
      <c r="E26" s="337">
        <v>58.332332000000001</v>
      </c>
      <c r="F26" s="337">
        <v>73.170812999999995</v>
      </c>
      <c r="G26" s="337">
        <v>96.728059999999999</v>
      </c>
      <c r="H26" s="337">
        <v>74.349732000000003</v>
      </c>
      <c r="I26" s="337">
        <v>79.819006999999999</v>
      </c>
      <c r="J26" s="337">
        <v>88.906732000000005</v>
      </c>
      <c r="K26" s="337">
        <v>91.460471999999996</v>
      </c>
    </row>
    <row r="27" spans="1:11" s="335" customFormat="1" x14ac:dyDescent="0.25">
      <c r="A27" s="344" t="s">
        <v>287</v>
      </c>
      <c r="B27" s="345">
        <v>144.57763199999999</v>
      </c>
      <c r="C27" s="345">
        <v>147.213382</v>
      </c>
      <c r="D27" s="345">
        <v>138.90197900000001</v>
      </c>
      <c r="E27" s="345">
        <v>128.21458000000001</v>
      </c>
      <c r="F27" s="345">
        <v>109.52998100000001</v>
      </c>
      <c r="G27" s="345">
        <v>103.581858</v>
      </c>
      <c r="H27" s="345">
        <v>93.070717999999999</v>
      </c>
      <c r="I27" s="345">
        <v>94.117407999999998</v>
      </c>
      <c r="J27" s="345">
        <v>93.991304999999997</v>
      </c>
      <c r="K27" s="345">
        <v>96.148303999999996</v>
      </c>
    </row>
    <row r="28" spans="1:11" s="335" customFormat="1" x14ac:dyDescent="0.25">
      <c r="A28" s="352" t="s">
        <v>288</v>
      </c>
      <c r="B28" s="328">
        <v>1468.360443</v>
      </c>
      <c r="C28" s="328">
        <v>1447.73188</v>
      </c>
      <c r="D28" s="328">
        <v>1379.893746</v>
      </c>
      <c r="E28" s="328">
        <v>1310.210922</v>
      </c>
      <c r="F28" s="328">
        <v>1315.8984350000001</v>
      </c>
      <c r="G28" s="328">
        <v>1298.4317100000001</v>
      </c>
      <c r="H28" s="328">
        <v>1296.007824</v>
      </c>
      <c r="I28" s="328">
        <v>1297.5545569999999</v>
      </c>
      <c r="J28" s="328">
        <v>1313.1002249999999</v>
      </c>
      <c r="K28" s="328">
        <v>1403.118935</v>
      </c>
    </row>
    <row r="29" spans="1:11" s="335" customFormat="1" x14ac:dyDescent="0.25">
      <c r="A29" s="336" t="s">
        <v>289</v>
      </c>
      <c r="B29" s="337">
        <v>341.669693</v>
      </c>
      <c r="C29" s="337">
        <v>335.60129799999999</v>
      </c>
      <c r="D29" s="337">
        <v>319.781342</v>
      </c>
      <c r="E29" s="337">
        <v>308.93346500000001</v>
      </c>
      <c r="F29" s="337">
        <v>311.76160599999997</v>
      </c>
      <c r="G29" s="337">
        <v>302.42134700000003</v>
      </c>
      <c r="H29" s="337">
        <v>301.65536300000002</v>
      </c>
      <c r="I29" s="337">
        <v>304.35977400000002</v>
      </c>
      <c r="J29" s="337">
        <v>315.00478700000002</v>
      </c>
      <c r="K29" s="337">
        <v>329.05953299999999</v>
      </c>
    </row>
    <row r="30" spans="1:11" s="335" customFormat="1" x14ac:dyDescent="0.25">
      <c r="A30" s="336" t="s">
        <v>290</v>
      </c>
      <c r="B30" s="337">
        <v>720.35848499999997</v>
      </c>
      <c r="C30" s="337">
        <v>714.34423600000002</v>
      </c>
      <c r="D30" s="337">
        <v>676.029267</v>
      </c>
      <c r="E30" s="337">
        <v>649.10581000000002</v>
      </c>
      <c r="F30" s="337">
        <v>653.99348099999997</v>
      </c>
      <c r="G30" s="337">
        <v>648.03926799999999</v>
      </c>
      <c r="H30" s="337">
        <v>654.18501100000003</v>
      </c>
      <c r="I30" s="337">
        <v>646.03265199999998</v>
      </c>
      <c r="J30" s="337">
        <v>666.52955199999997</v>
      </c>
      <c r="K30" s="337">
        <v>700.68600700000002</v>
      </c>
    </row>
    <row r="31" spans="1:11" s="335" customFormat="1" x14ac:dyDescent="0.25">
      <c r="A31" s="336" t="s">
        <v>291</v>
      </c>
      <c r="B31" s="337">
        <v>306.36165899999997</v>
      </c>
      <c r="C31" s="337">
        <v>299.11081999999999</v>
      </c>
      <c r="D31" s="337">
        <v>293.58292599999999</v>
      </c>
      <c r="E31" s="337">
        <v>281.80288400000001</v>
      </c>
      <c r="F31" s="337">
        <v>278.29332900000003</v>
      </c>
      <c r="G31" s="337">
        <v>275.44650100000001</v>
      </c>
      <c r="H31" s="337">
        <v>266.50238300000001</v>
      </c>
      <c r="I31" s="337">
        <v>265.023079</v>
      </c>
      <c r="J31" s="337">
        <v>252.70459500000001</v>
      </c>
      <c r="K31" s="337">
        <v>290.28068400000001</v>
      </c>
    </row>
    <row r="32" spans="1:11" s="335" customFormat="1" x14ac:dyDescent="0.25">
      <c r="A32" s="353" t="s">
        <v>292</v>
      </c>
      <c r="B32" s="345">
        <v>99.970606000000004</v>
      </c>
      <c r="C32" s="345">
        <v>98.675523999999996</v>
      </c>
      <c r="D32" s="345">
        <v>90.500208999999998</v>
      </c>
      <c r="E32" s="345">
        <v>70.368762000000004</v>
      </c>
      <c r="F32" s="345">
        <v>71.850018000000006</v>
      </c>
      <c r="G32" s="345">
        <v>72.524592999999996</v>
      </c>
      <c r="H32" s="345">
        <v>73.665064999999998</v>
      </c>
      <c r="I32" s="345">
        <v>82.139050999999995</v>
      </c>
      <c r="J32" s="345">
        <v>78.861289999999997</v>
      </c>
      <c r="K32" s="345">
        <v>83.092709999999997</v>
      </c>
    </row>
    <row r="33" spans="1:11" s="335" customFormat="1" x14ac:dyDescent="0.25">
      <c r="A33" s="676" t="s">
        <v>293</v>
      </c>
      <c r="B33" s="328">
        <v>36970.879031999997</v>
      </c>
      <c r="C33" s="328">
        <v>38316.604269000003</v>
      </c>
      <c r="D33" s="328">
        <v>38618.031483999999</v>
      </c>
      <c r="E33" s="328">
        <v>38582.898574999999</v>
      </c>
      <c r="F33" s="328">
        <v>39368.175447000001</v>
      </c>
      <c r="G33" s="328">
        <v>39865.094584999999</v>
      </c>
      <c r="H33" s="328">
        <v>39264.275063000001</v>
      </c>
      <c r="I33" s="328">
        <v>40041.302071999999</v>
      </c>
      <c r="J33" s="328">
        <v>40619.588989000003</v>
      </c>
      <c r="K33" s="328">
        <v>41508.656058</v>
      </c>
    </row>
    <row r="34" spans="1:11" s="335" customFormat="1" x14ac:dyDescent="0.25">
      <c r="A34" s="413" t="s">
        <v>353</v>
      </c>
      <c r="B34" s="337">
        <v>976.41117399999996</v>
      </c>
      <c r="C34" s="337">
        <v>975.79411600000003</v>
      </c>
      <c r="D34" s="337">
        <v>967.86191199999996</v>
      </c>
      <c r="E34" s="337">
        <v>929.55621599999995</v>
      </c>
      <c r="F34" s="337">
        <v>959.37631399999998</v>
      </c>
      <c r="G34" s="337">
        <v>962.93529000000001</v>
      </c>
      <c r="H34" s="337">
        <v>860.62114199999996</v>
      </c>
      <c r="I34" s="337">
        <v>877.76975100000004</v>
      </c>
      <c r="J34" s="337">
        <v>831.85339999999997</v>
      </c>
      <c r="K34" s="337">
        <v>862.89717099999996</v>
      </c>
    </row>
    <row r="35" spans="1:11" s="335" customFormat="1" x14ac:dyDescent="0.25">
      <c r="A35" s="413" t="s">
        <v>295</v>
      </c>
      <c r="B35" s="337">
        <v>20353.522402999999</v>
      </c>
      <c r="C35" s="337">
        <v>20783.425575000001</v>
      </c>
      <c r="D35" s="337">
        <v>20758.204372</v>
      </c>
      <c r="E35" s="337">
        <v>20754.445036000001</v>
      </c>
      <c r="F35" s="337">
        <v>21285.982951999998</v>
      </c>
      <c r="G35" s="337">
        <v>21570.695914</v>
      </c>
      <c r="H35" s="337">
        <v>21283.307564999999</v>
      </c>
      <c r="I35" s="337">
        <v>21943.996788</v>
      </c>
      <c r="J35" s="337">
        <v>22421.818821000001</v>
      </c>
      <c r="K35" s="337">
        <v>23971.050037000001</v>
      </c>
    </row>
    <row r="36" spans="1:11" s="335" customFormat="1" x14ac:dyDescent="0.25">
      <c r="A36" s="677" t="s">
        <v>296</v>
      </c>
      <c r="B36" s="355">
        <v>2307.2302719999998</v>
      </c>
      <c r="C36" s="355">
        <v>2382.079436</v>
      </c>
      <c r="D36" s="355">
        <v>2382.0268809999998</v>
      </c>
      <c r="E36" s="355">
        <v>2307.8863689999998</v>
      </c>
      <c r="F36" s="355">
        <v>2321.6031889999999</v>
      </c>
      <c r="G36" s="355">
        <v>2279.0153009999999</v>
      </c>
      <c r="H36" s="355">
        <v>2306.8185490000001</v>
      </c>
      <c r="I36" s="355">
        <v>2428.3464819999999</v>
      </c>
      <c r="J36" s="355">
        <v>2388.7790150000001</v>
      </c>
      <c r="K36" s="355">
        <v>2637.6644729999998</v>
      </c>
    </row>
    <row r="37" spans="1:11" s="359" customFormat="1" ht="12" x14ac:dyDescent="0.25">
      <c r="A37" s="678" t="s">
        <v>297</v>
      </c>
      <c r="B37" s="355">
        <v>7452.4092119999996</v>
      </c>
      <c r="C37" s="355">
        <v>7547.3107879999998</v>
      </c>
      <c r="D37" s="355">
        <v>7606.0127060000004</v>
      </c>
      <c r="E37" s="355">
        <v>7596.7715600000001</v>
      </c>
      <c r="F37" s="355">
        <v>7862.2951419999999</v>
      </c>
      <c r="G37" s="355">
        <v>8120.7353560000001</v>
      </c>
      <c r="H37" s="355">
        <v>8071.2514680000004</v>
      </c>
      <c r="I37" s="355">
        <v>8335.7326909999992</v>
      </c>
      <c r="J37" s="355">
        <v>8608.2069609999999</v>
      </c>
      <c r="K37" s="355">
        <v>9249.8048070000004</v>
      </c>
    </row>
    <row r="38" spans="1:11" s="359" customFormat="1" ht="12" x14ac:dyDescent="0.25">
      <c r="A38" s="678" t="s">
        <v>298</v>
      </c>
      <c r="B38" s="355">
        <v>2620.044484</v>
      </c>
      <c r="C38" s="355">
        <v>2634.4662669999998</v>
      </c>
      <c r="D38" s="355">
        <v>2575.599541</v>
      </c>
      <c r="E38" s="355">
        <v>2503.3242879999998</v>
      </c>
      <c r="F38" s="355">
        <v>2557.6050959999998</v>
      </c>
      <c r="G38" s="355">
        <v>2520.9468280000001</v>
      </c>
      <c r="H38" s="355">
        <v>2359.3572300000001</v>
      </c>
      <c r="I38" s="355">
        <v>2375.7856609999999</v>
      </c>
      <c r="J38" s="355">
        <v>2281.882087</v>
      </c>
      <c r="K38" s="355">
        <v>2370.4418540000001</v>
      </c>
    </row>
    <row r="39" spans="1:11" s="359" customFormat="1" ht="12" x14ac:dyDescent="0.25">
      <c r="A39" s="678" t="s">
        <v>299</v>
      </c>
      <c r="B39" s="355">
        <v>7427.6021979999996</v>
      </c>
      <c r="C39" s="355">
        <v>7681.1808339999998</v>
      </c>
      <c r="D39" s="355">
        <v>7681.9080059999997</v>
      </c>
      <c r="E39" s="355">
        <v>7846.2511910000003</v>
      </c>
      <c r="F39" s="355">
        <v>8043.8025100000004</v>
      </c>
      <c r="G39" s="355">
        <v>8128.8900359999998</v>
      </c>
      <c r="H39" s="355">
        <v>8077.3072609999999</v>
      </c>
      <c r="I39" s="355">
        <v>8202.019918</v>
      </c>
      <c r="J39" s="355">
        <v>8572.7671179999998</v>
      </c>
      <c r="K39" s="355">
        <v>9133.2877829999998</v>
      </c>
    </row>
    <row r="40" spans="1:11" s="359" customFormat="1" ht="12" x14ac:dyDescent="0.25">
      <c r="A40" s="678" t="s">
        <v>300</v>
      </c>
      <c r="B40" s="355">
        <v>546.23623599999996</v>
      </c>
      <c r="C40" s="355">
        <v>538.38824899999997</v>
      </c>
      <c r="D40" s="355">
        <v>512.65723700000001</v>
      </c>
      <c r="E40" s="355">
        <v>500.21162600000002</v>
      </c>
      <c r="F40" s="355">
        <v>500.67701299999999</v>
      </c>
      <c r="G40" s="355">
        <v>521.10839099999998</v>
      </c>
      <c r="H40" s="355">
        <v>468.57305500000001</v>
      </c>
      <c r="I40" s="355">
        <v>602.11203399999999</v>
      </c>
      <c r="J40" s="355">
        <v>570.18363699999998</v>
      </c>
      <c r="K40" s="355">
        <v>579.85111800000004</v>
      </c>
    </row>
    <row r="41" spans="1:11" s="335" customFormat="1" x14ac:dyDescent="0.25">
      <c r="A41" s="413" t="s">
        <v>301</v>
      </c>
      <c r="B41" s="337">
        <v>5591.5381459999999</v>
      </c>
      <c r="C41" s="337">
        <v>5676.9344110000002</v>
      </c>
      <c r="D41" s="337">
        <v>5635.8773119999996</v>
      </c>
      <c r="E41" s="337">
        <v>5727.430985</v>
      </c>
      <c r="F41" s="337">
        <v>5892.871333</v>
      </c>
      <c r="G41" s="337">
        <v>5912.0109599999996</v>
      </c>
      <c r="H41" s="337">
        <v>5899.4790739999999</v>
      </c>
      <c r="I41" s="337">
        <v>6024.2864689999997</v>
      </c>
      <c r="J41" s="337">
        <v>6146.2725419999997</v>
      </c>
      <c r="K41" s="337">
        <v>6431.3699980000001</v>
      </c>
    </row>
    <row r="42" spans="1:11" x14ac:dyDescent="0.25">
      <c r="A42" s="677" t="s">
        <v>302</v>
      </c>
      <c r="B42" s="355">
        <v>122.854674</v>
      </c>
      <c r="C42" s="355">
        <v>122.972007</v>
      </c>
      <c r="D42" s="355">
        <v>125.58586200000001</v>
      </c>
      <c r="E42" s="355">
        <v>132.97996800000001</v>
      </c>
      <c r="F42" s="355">
        <v>137.61577199999999</v>
      </c>
      <c r="G42" s="355">
        <v>126.131742</v>
      </c>
      <c r="H42" s="355">
        <v>128.845922</v>
      </c>
      <c r="I42" s="355">
        <v>131.67882900000001</v>
      </c>
      <c r="J42" s="355">
        <v>136.74503200000001</v>
      </c>
      <c r="K42" s="355">
        <v>140.71544399999999</v>
      </c>
    </row>
    <row r="43" spans="1:11" s="360" customFormat="1" ht="12" x14ac:dyDescent="0.25">
      <c r="A43" s="678" t="s">
        <v>303</v>
      </c>
      <c r="B43" s="355">
        <v>3236.7216549999998</v>
      </c>
      <c r="C43" s="355">
        <v>3270.6235849999998</v>
      </c>
      <c r="D43" s="355">
        <v>3197.5625439999999</v>
      </c>
      <c r="E43" s="355">
        <v>3246.0100480000001</v>
      </c>
      <c r="F43" s="355">
        <v>3362.635448</v>
      </c>
      <c r="G43" s="355">
        <v>3395.393184</v>
      </c>
      <c r="H43" s="355">
        <v>3408.176692</v>
      </c>
      <c r="I43" s="355">
        <v>3503.3949010000001</v>
      </c>
      <c r="J43" s="355">
        <v>3575.8279130000001</v>
      </c>
      <c r="K43" s="355">
        <v>3811.3300589999999</v>
      </c>
    </row>
    <row r="44" spans="1:11" s="360" customFormat="1" ht="12" x14ac:dyDescent="0.25">
      <c r="A44" s="678" t="s">
        <v>304</v>
      </c>
      <c r="B44" s="355">
        <v>425.37061999999997</v>
      </c>
      <c r="C44" s="355">
        <v>430.87872099999998</v>
      </c>
      <c r="D44" s="355">
        <v>430.76016600000003</v>
      </c>
      <c r="E44" s="355">
        <v>421.35986300000002</v>
      </c>
      <c r="F44" s="355">
        <v>350.32718999999997</v>
      </c>
      <c r="G44" s="355">
        <v>288.06142899999998</v>
      </c>
      <c r="H44" s="355">
        <v>213.51763600000001</v>
      </c>
      <c r="I44" s="355">
        <v>199.268282</v>
      </c>
      <c r="J44" s="355">
        <v>204.770769</v>
      </c>
      <c r="K44" s="355">
        <v>203.70601400000001</v>
      </c>
    </row>
    <row r="45" spans="1:11" s="360" customFormat="1" ht="12" x14ac:dyDescent="0.25">
      <c r="A45" s="678" t="s">
        <v>305</v>
      </c>
      <c r="B45" s="355">
        <v>1806.5911960000001</v>
      </c>
      <c r="C45" s="355">
        <v>1852.4600969999999</v>
      </c>
      <c r="D45" s="355">
        <v>1881.968738</v>
      </c>
      <c r="E45" s="355">
        <v>1927.081105</v>
      </c>
      <c r="F45" s="355">
        <v>2042.2929220000001</v>
      </c>
      <c r="G45" s="355">
        <v>2102.4246039999998</v>
      </c>
      <c r="H45" s="355">
        <v>2148.938823</v>
      </c>
      <c r="I45" s="355">
        <v>2189.9444560000002</v>
      </c>
      <c r="J45" s="355">
        <v>2228.9288270000002</v>
      </c>
      <c r="K45" s="355">
        <v>2275.6184790000002</v>
      </c>
    </row>
    <row r="46" spans="1:11" x14ac:dyDescent="0.25">
      <c r="A46" s="666" t="s">
        <v>306</v>
      </c>
      <c r="B46" s="337">
        <v>10049.407305999999</v>
      </c>
      <c r="C46" s="337">
        <v>10880.450166000001</v>
      </c>
      <c r="D46" s="337">
        <v>11256.087885999999</v>
      </c>
      <c r="E46" s="337">
        <v>11171.466336</v>
      </c>
      <c r="F46" s="337">
        <v>11229.944846</v>
      </c>
      <c r="G46" s="337">
        <v>11419.45242</v>
      </c>
      <c r="H46" s="337">
        <v>11220.86728</v>
      </c>
      <c r="I46" s="337">
        <v>11195.249062999999</v>
      </c>
      <c r="J46" s="337">
        <v>11219.644225</v>
      </c>
      <c r="K46" s="337">
        <v>10243.338851</v>
      </c>
    </row>
    <row r="47" spans="1:11" s="360" customFormat="1" ht="12" x14ac:dyDescent="0.25">
      <c r="A47" s="679" t="s">
        <v>307</v>
      </c>
      <c r="B47" s="355">
        <v>965.38496499999997</v>
      </c>
      <c r="C47" s="355">
        <v>962.96005000000002</v>
      </c>
      <c r="D47" s="355">
        <v>1010.166597</v>
      </c>
      <c r="E47" s="355">
        <v>1024.4353510000001</v>
      </c>
      <c r="F47" s="355">
        <v>1014.169559</v>
      </c>
      <c r="G47" s="355">
        <v>675.31193599999995</v>
      </c>
      <c r="H47" s="355">
        <v>662.93289000000004</v>
      </c>
      <c r="I47" s="355">
        <v>615.55043899999998</v>
      </c>
      <c r="J47" s="355">
        <v>630.26782200000002</v>
      </c>
      <c r="K47" s="355">
        <v>587.79092200000002</v>
      </c>
    </row>
    <row r="48" spans="1:11" s="360" customFormat="1" ht="12" x14ac:dyDescent="0.25">
      <c r="A48" s="678" t="s">
        <v>308</v>
      </c>
      <c r="B48" s="355">
        <v>548.40619400000003</v>
      </c>
      <c r="C48" s="355">
        <v>551.61179300000003</v>
      </c>
      <c r="D48" s="355">
        <v>526.73999900000001</v>
      </c>
      <c r="E48" s="355">
        <v>492.24760099999997</v>
      </c>
      <c r="F48" s="355">
        <v>485.68076200000002</v>
      </c>
      <c r="G48" s="355">
        <v>446.43063899999999</v>
      </c>
      <c r="H48" s="355">
        <v>432.10940499999998</v>
      </c>
      <c r="I48" s="355">
        <v>433.683627</v>
      </c>
      <c r="J48" s="355">
        <v>471.88698699999998</v>
      </c>
      <c r="K48" s="355">
        <v>507.54753699999998</v>
      </c>
    </row>
    <row r="49" spans="1:11" s="360" customFormat="1" ht="12" x14ac:dyDescent="0.25">
      <c r="A49" s="678" t="s">
        <v>309</v>
      </c>
      <c r="B49" s="355">
        <v>8214.5371950000008</v>
      </c>
      <c r="C49" s="355">
        <v>9047.1445070000009</v>
      </c>
      <c r="D49" s="355">
        <v>9423.0619160000006</v>
      </c>
      <c r="E49" s="355">
        <v>9383.8029580000002</v>
      </c>
      <c r="F49" s="355">
        <v>9471.7860920000003</v>
      </c>
      <c r="G49" s="355">
        <v>10042.737964</v>
      </c>
      <c r="H49" s="355">
        <v>9841.3087620000006</v>
      </c>
      <c r="I49" s="355">
        <v>9859.3508189999993</v>
      </c>
      <c r="J49" s="355">
        <v>9770.9551580000007</v>
      </c>
      <c r="K49" s="355">
        <v>8784.0958960000007</v>
      </c>
    </row>
    <row r="50" spans="1:11" s="360" customFormat="1" ht="12" x14ac:dyDescent="0.25">
      <c r="A50" s="680" t="s">
        <v>310</v>
      </c>
      <c r="B50" s="362">
        <v>321.07895000000002</v>
      </c>
      <c r="C50" s="362">
        <v>318.733814</v>
      </c>
      <c r="D50" s="362">
        <v>296.119372</v>
      </c>
      <c r="E50" s="362">
        <v>267.54447499999998</v>
      </c>
      <c r="F50" s="362">
        <v>256.03306600000002</v>
      </c>
      <c r="G50" s="362">
        <v>254.97188</v>
      </c>
      <c r="H50" s="362">
        <v>284.516077</v>
      </c>
      <c r="I50" s="362">
        <v>286.664177</v>
      </c>
      <c r="J50" s="362">
        <v>346.53425600000003</v>
      </c>
      <c r="K50" s="362">
        <v>363.904494</v>
      </c>
    </row>
    <row r="51" spans="1:11" s="335" customFormat="1" x14ac:dyDescent="0.25">
      <c r="A51" s="676" t="s">
        <v>311</v>
      </c>
      <c r="B51" s="328">
        <v>232.40931499999999</v>
      </c>
      <c r="C51" s="328">
        <v>238.86751699999999</v>
      </c>
      <c r="D51" s="328">
        <v>228.74948599999999</v>
      </c>
      <c r="E51" s="328">
        <v>203.66090299999999</v>
      </c>
      <c r="F51" s="328">
        <v>203.21770100000001</v>
      </c>
      <c r="G51" s="328">
        <v>193.972917</v>
      </c>
      <c r="H51" s="328">
        <v>194.506417</v>
      </c>
      <c r="I51" s="328">
        <v>192.693668</v>
      </c>
      <c r="J51" s="328">
        <v>249.91712000000001</v>
      </c>
      <c r="K51" s="328">
        <v>227.46672699999999</v>
      </c>
    </row>
    <row r="52" spans="1:11" x14ac:dyDescent="0.25">
      <c r="A52" s="413" t="s">
        <v>312</v>
      </c>
      <c r="B52" s="337">
        <v>0</v>
      </c>
      <c r="C52" s="337">
        <v>0</v>
      </c>
      <c r="D52" s="337">
        <v>0</v>
      </c>
      <c r="E52" s="337">
        <v>0</v>
      </c>
      <c r="F52" s="337">
        <v>0</v>
      </c>
      <c r="G52" s="337">
        <v>0</v>
      </c>
      <c r="H52" s="337">
        <v>14.026842</v>
      </c>
      <c r="I52" s="337">
        <v>14.453386</v>
      </c>
      <c r="J52" s="337">
        <v>59.718063000000001</v>
      </c>
      <c r="K52" s="337">
        <v>24.621929000000002</v>
      </c>
    </row>
    <row r="53" spans="1:11" x14ac:dyDescent="0.25">
      <c r="A53" s="413" t="s">
        <v>313</v>
      </c>
      <c r="B53" s="337">
        <v>101.106189</v>
      </c>
      <c r="C53" s="337">
        <v>101.218065</v>
      </c>
      <c r="D53" s="337">
        <v>97.036244999999994</v>
      </c>
      <c r="E53" s="337">
        <v>96.417483000000004</v>
      </c>
      <c r="F53" s="337">
        <v>93.499240999999998</v>
      </c>
      <c r="G53" s="337">
        <v>94.735647999999998</v>
      </c>
      <c r="H53" s="337">
        <v>88.448683000000003</v>
      </c>
      <c r="I53" s="337">
        <v>93.662972999999994</v>
      </c>
      <c r="J53" s="337">
        <v>102.69004700000001</v>
      </c>
      <c r="K53" s="337">
        <v>114.689525</v>
      </c>
    </row>
    <row r="54" spans="1:11" x14ac:dyDescent="0.25">
      <c r="A54" s="414" t="s">
        <v>314</v>
      </c>
      <c r="B54" s="345">
        <v>131.30312599999999</v>
      </c>
      <c r="C54" s="345">
        <v>137.649451</v>
      </c>
      <c r="D54" s="345">
        <v>131.71324000000001</v>
      </c>
      <c r="E54" s="345">
        <v>107.24342</v>
      </c>
      <c r="F54" s="345">
        <v>109.718459</v>
      </c>
      <c r="G54" s="345">
        <v>99.237268999999998</v>
      </c>
      <c r="H54" s="345">
        <v>92.030891999999994</v>
      </c>
      <c r="I54" s="345">
        <v>84.577309</v>
      </c>
      <c r="J54" s="345">
        <v>87.509009000000006</v>
      </c>
      <c r="K54" s="345">
        <v>88.155270999999999</v>
      </c>
    </row>
    <row r="55" spans="1:11" s="335" customFormat="1" x14ac:dyDescent="0.25">
      <c r="A55" s="676" t="s">
        <v>315</v>
      </c>
      <c r="B55" s="328">
        <v>570.22348</v>
      </c>
      <c r="C55" s="328">
        <v>577.87239999999997</v>
      </c>
      <c r="D55" s="328">
        <v>564.68474100000003</v>
      </c>
      <c r="E55" s="328">
        <v>546.01420299999995</v>
      </c>
      <c r="F55" s="328">
        <v>563.91145800000004</v>
      </c>
      <c r="G55" s="328">
        <v>536.64527899999996</v>
      </c>
      <c r="H55" s="328">
        <v>522.22233300000005</v>
      </c>
      <c r="I55" s="328">
        <v>524.17929400000003</v>
      </c>
      <c r="J55" s="328">
        <v>517.61940500000003</v>
      </c>
      <c r="K55" s="328">
        <v>528.621084</v>
      </c>
    </row>
    <row r="56" spans="1:11" x14ac:dyDescent="0.25">
      <c r="A56" s="413" t="s">
        <v>316</v>
      </c>
      <c r="B56" s="337">
        <v>239.29281499999999</v>
      </c>
      <c r="C56" s="337">
        <v>242.558436</v>
      </c>
      <c r="D56" s="337">
        <v>238.81724199999999</v>
      </c>
      <c r="E56" s="337">
        <v>239.072158</v>
      </c>
      <c r="F56" s="337">
        <v>251.348151</v>
      </c>
      <c r="G56" s="337">
        <v>244.067556</v>
      </c>
      <c r="H56" s="337">
        <v>245.613225</v>
      </c>
      <c r="I56" s="337">
        <v>252.82294099999999</v>
      </c>
      <c r="J56" s="337">
        <v>240.04113100000001</v>
      </c>
      <c r="K56" s="337">
        <v>251.70886100000001</v>
      </c>
    </row>
    <row r="57" spans="1:11" x14ac:dyDescent="0.25">
      <c r="A57" s="413" t="s">
        <v>317</v>
      </c>
      <c r="B57" s="337">
        <v>17.136043000000001</v>
      </c>
      <c r="C57" s="337">
        <v>15.299025</v>
      </c>
      <c r="D57" s="337">
        <v>15.403567000000001</v>
      </c>
      <c r="E57" s="337">
        <v>13.827496999999999</v>
      </c>
      <c r="F57" s="337">
        <v>10.158405999999999</v>
      </c>
      <c r="G57" s="337">
        <v>8.2201850000000007</v>
      </c>
      <c r="H57" s="337">
        <v>6.6893770000000004</v>
      </c>
      <c r="I57" s="337">
        <v>6.0407109999999999</v>
      </c>
      <c r="J57" s="337">
        <v>6.1779089999999997</v>
      </c>
      <c r="K57" s="337">
        <v>6.5726469999999999</v>
      </c>
    </row>
    <row r="58" spans="1:11" x14ac:dyDescent="0.25">
      <c r="A58" s="413" t="s">
        <v>318</v>
      </c>
      <c r="B58" s="337">
        <v>86.846017000000003</v>
      </c>
      <c r="C58" s="337">
        <v>90.266531000000001</v>
      </c>
      <c r="D58" s="337">
        <v>84.908045000000001</v>
      </c>
      <c r="E58" s="337">
        <v>80.8001</v>
      </c>
      <c r="F58" s="337">
        <v>82.715269000000006</v>
      </c>
      <c r="G58" s="337">
        <v>74.181009000000003</v>
      </c>
      <c r="H58" s="337">
        <v>68.916285000000002</v>
      </c>
      <c r="I58" s="337">
        <v>70.582187000000005</v>
      </c>
      <c r="J58" s="337">
        <v>67.971974000000003</v>
      </c>
      <c r="K58" s="337">
        <v>62.601244999999999</v>
      </c>
    </row>
    <row r="59" spans="1:11" x14ac:dyDescent="0.25">
      <c r="A59" s="414" t="s">
        <v>319</v>
      </c>
      <c r="B59" s="345">
        <v>226.94860299999999</v>
      </c>
      <c r="C59" s="345">
        <v>229.74840599999999</v>
      </c>
      <c r="D59" s="345">
        <v>225.55588499999999</v>
      </c>
      <c r="E59" s="345">
        <v>212.314447</v>
      </c>
      <c r="F59" s="345">
        <v>219.68962999999999</v>
      </c>
      <c r="G59" s="345">
        <v>210.17652799999999</v>
      </c>
      <c r="H59" s="345">
        <v>201.003445</v>
      </c>
      <c r="I59" s="345">
        <v>194.73345399999999</v>
      </c>
      <c r="J59" s="345">
        <v>203.42838900000001</v>
      </c>
      <c r="K59" s="345">
        <v>207.73833099999999</v>
      </c>
    </row>
    <row r="60" spans="1:11" s="335" customFormat="1" x14ac:dyDescent="0.25">
      <c r="A60" s="676" t="s">
        <v>320</v>
      </c>
      <c r="B60" s="328">
        <v>6104.4547839999996</v>
      </c>
      <c r="C60" s="328">
        <v>6084.4094260000002</v>
      </c>
      <c r="D60" s="328">
        <v>5982.2032200000003</v>
      </c>
      <c r="E60" s="328">
        <v>5806.1798740000004</v>
      </c>
      <c r="F60" s="328">
        <v>4791.8252210000001</v>
      </c>
      <c r="G60" s="328">
        <v>3481.0202770000001</v>
      </c>
      <c r="H60" s="328">
        <v>2978.3087909999999</v>
      </c>
      <c r="I60" s="328">
        <v>2847.7025100000001</v>
      </c>
      <c r="J60" s="328">
        <v>2915.3935499999998</v>
      </c>
      <c r="K60" s="328">
        <v>2946.8727490000001</v>
      </c>
    </row>
    <row r="61" spans="1:11" x14ac:dyDescent="0.25">
      <c r="A61" s="413" t="s">
        <v>585</v>
      </c>
      <c r="B61" s="337">
        <v>297.15908100000001</v>
      </c>
      <c r="C61" s="337">
        <v>298.10366399999998</v>
      </c>
      <c r="D61" s="337">
        <v>293.41548699999998</v>
      </c>
      <c r="E61" s="337">
        <v>280.48002400000001</v>
      </c>
      <c r="F61" s="337">
        <v>191.878592</v>
      </c>
      <c r="G61" s="337">
        <v>38.417335999999999</v>
      </c>
      <c r="H61" s="337">
        <v>42.914568000000003</v>
      </c>
      <c r="I61" s="337">
        <v>42.980037000000003</v>
      </c>
      <c r="J61" s="337">
        <v>101.605705</v>
      </c>
      <c r="K61" s="337">
        <v>175.33712</v>
      </c>
    </row>
    <row r="62" spans="1:11" x14ac:dyDescent="0.25">
      <c r="A62" s="413" t="s">
        <v>321</v>
      </c>
      <c r="B62" s="337">
        <v>1931.6036200000001</v>
      </c>
      <c r="C62" s="337">
        <v>1976.4514569999999</v>
      </c>
      <c r="D62" s="337">
        <v>1859.3088809999999</v>
      </c>
      <c r="E62" s="337">
        <v>1809.920171</v>
      </c>
      <c r="F62" s="337">
        <v>1198.4958059999999</v>
      </c>
      <c r="G62" s="337">
        <v>411.96428800000001</v>
      </c>
      <c r="H62" s="337">
        <v>375.20916699999998</v>
      </c>
      <c r="I62" s="337">
        <v>300.60978299999999</v>
      </c>
      <c r="J62" s="337">
        <v>270.14216099999999</v>
      </c>
      <c r="K62" s="337">
        <v>254.151646</v>
      </c>
    </row>
    <row r="63" spans="1:11" x14ac:dyDescent="0.25">
      <c r="A63" s="413" t="s">
        <v>322</v>
      </c>
      <c r="B63" s="337">
        <v>1480.363396</v>
      </c>
      <c r="C63" s="337">
        <v>1469.7757710000001</v>
      </c>
      <c r="D63" s="337">
        <v>1527.948257</v>
      </c>
      <c r="E63" s="337">
        <v>1522.996007</v>
      </c>
      <c r="F63" s="337">
        <v>1178.250822</v>
      </c>
      <c r="G63" s="337">
        <v>852.20645500000001</v>
      </c>
      <c r="H63" s="337">
        <v>430.73259000000002</v>
      </c>
      <c r="I63" s="337">
        <v>413.24892999999997</v>
      </c>
      <c r="J63" s="337">
        <v>432.857305</v>
      </c>
      <c r="K63" s="337">
        <v>438.04288100000002</v>
      </c>
    </row>
    <row r="64" spans="1:11" x14ac:dyDescent="0.25">
      <c r="A64" s="413" t="s">
        <v>323</v>
      </c>
      <c r="B64" s="337">
        <v>2344.0310030000001</v>
      </c>
      <c r="C64" s="337">
        <v>2288.6418349999999</v>
      </c>
      <c r="D64" s="337">
        <v>2251.5248660000002</v>
      </c>
      <c r="E64" s="337">
        <v>2144.772281</v>
      </c>
      <c r="F64" s="337">
        <v>2178.896326</v>
      </c>
      <c r="G64" s="337">
        <v>2131.8697200000001</v>
      </c>
      <c r="H64" s="337">
        <v>2084.3142699999999</v>
      </c>
      <c r="I64" s="337">
        <v>2041.404974</v>
      </c>
      <c r="J64" s="337">
        <v>2064.2182720000001</v>
      </c>
      <c r="K64" s="337">
        <v>2023.4710110000001</v>
      </c>
    </row>
    <row r="65" spans="1:11" x14ac:dyDescent="0.25">
      <c r="A65" s="677" t="s">
        <v>324</v>
      </c>
      <c r="B65" s="355">
        <v>1125.2610749999999</v>
      </c>
      <c r="C65" s="355">
        <v>1145.308264</v>
      </c>
      <c r="D65" s="355">
        <v>1105.4516020000001</v>
      </c>
      <c r="E65" s="355">
        <v>1035.4527860000001</v>
      </c>
      <c r="F65" s="355">
        <v>1011.759586</v>
      </c>
      <c r="G65" s="355">
        <v>982.85134000000005</v>
      </c>
      <c r="H65" s="355">
        <v>1054.7239360000001</v>
      </c>
      <c r="I65" s="355">
        <v>1038.1706670000001</v>
      </c>
      <c r="J65" s="355">
        <v>1145.620199</v>
      </c>
      <c r="K65" s="355">
        <v>1217.38103</v>
      </c>
    </row>
    <row r="66" spans="1:11" x14ac:dyDescent="0.25">
      <c r="A66" s="678" t="s">
        <v>325</v>
      </c>
      <c r="B66" s="355">
        <v>1218.7699270000001</v>
      </c>
      <c r="C66" s="355">
        <v>1143.3335709999999</v>
      </c>
      <c r="D66" s="355">
        <v>1146.0732640000001</v>
      </c>
      <c r="E66" s="355">
        <v>1109.319495</v>
      </c>
      <c r="F66" s="355">
        <v>1167.1367399999999</v>
      </c>
      <c r="G66" s="355">
        <v>1149.0183790000001</v>
      </c>
      <c r="H66" s="355">
        <v>1029.5903330000001</v>
      </c>
      <c r="I66" s="355">
        <v>1003.2343069999999</v>
      </c>
      <c r="J66" s="355">
        <v>918.598072</v>
      </c>
      <c r="K66" s="355">
        <v>806.08997999999997</v>
      </c>
    </row>
    <row r="67" spans="1:11" x14ac:dyDescent="0.25">
      <c r="A67" s="414" t="s">
        <v>326</v>
      </c>
      <c r="B67" s="345">
        <v>51.297682999999999</v>
      </c>
      <c r="C67" s="345">
        <v>51.436697000000002</v>
      </c>
      <c r="D67" s="345">
        <v>50.005727</v>
      </c>
      <c r="E67" s="345">
        <v>48.011389000000001</v>
      </c>
      <c r="F67" s="345">
        <v>44.303674000000001</v>
      </c>
      <c r="G67" s="345">
        <v>46.562477000000001</v>
      </c>
      <c r="H67" s="345">
        <v>45.138196000000001</v>
      </c>
      <c r="I67" s="345">
        <v>49.458784000000001</v>
      </c>
      <c r="J67" s="345">
        <v>46.570106000000003</v>
      </c>
      <c r="K67" s="345">
        <v>55.870089</v>
      </c>
    </row>
    <row r="68" spans="1:11" s="335" customFormat="1" x14ac:dyDescent="0.25">
      <c r="A68" s="676" t="s">
        <v>327</v>
      </c>
      <c r="B68" s="328">
        <v>826.15160400000002</v>
      </c>
      <c r="C68" s="328">
        <v>849.68760099999997</v>
      </c>
      <c r="D68" s="328">
        <v>807.35858800000005</v>
      </c>
      <c r="E68" s="328">
        <v>740.09085200000004</v>
      </c>
      <c r="F68" s="328">
        <v>652.83595000000003</v>
      </c>
      <c r="G68" s="328">
        <v>609.79207299999996</v>
      </c>
      <c r="H68" s="328">
        <v>592.7002</v>
      </c>
      <c r="I68" s="328">
        <v>678.40398400000004</v>
      </c>
      <c r="J68" s="328">
        <v>615.412013</v>
      </c>
      <c r="K68" s="328">
        <v>640.22498299999995</v>
      </c>
    </row>
    <row r="69" spans="1:11" x14ac:dyDescent="0.25">
      <c r="A69" s="413" t="s">
        <v>328</v>
      </c>
      <c r="B69" s="337">
        <v>325.55094100000002</v>
      </c>
      <c r="C69" s="337">
        <v>328.283164</v>
      </c>
      <c r="D69" s="337">
        <v>314.35782799999998</v>
      </c>
      <c r="E69" s="337">
        <v>271.88850100000002</v>
      </c>
      <c r="F69" s="337">
        <v>209.65068600000001</v>
      </c>
      <c r="G69" s="337">
        <v>178.48190099999999</v>
      </c>
      <c r="H69" s="337">
        <v>166.168441</v>
      </c>
      <c r="I69" s="337">
        <v>192.26718500000001</v>
      </c>
      <c r="J69" s="337">
        <v>178.19207800000001</v>
      </c>
      <c r="K69" s="337">
        <v>200.24705900000001</v>
      </c>
    </row>
    <row r="70" spans="1:11" x14ac:dyDescent="0.25">
      <c r="A70" s="413" t="s">
        <v>329</v>
      </c>
      <c r="B70" s="337">
        <v>201.112402</v>
      </c>
      <c r="C70" s="337">
        <v>229.919376</v>
      </c>
      <c r="D70" s="337">
        <v>214.23342600000001</v>
      </c>
      <c r="E70" s="337">
        <v>203.087818</v>
      </c>
      <c r="F70" s="337">
        <v>191.88160500000001</v>
      </c>
      <c r="G70" s="337">
        <v>180.83637999999999</v>
      </c>
      <c r="H70" s="337">
        <v>178.79705799999999</v>
      </c>
      <c r="I70" s="337">
        <v>181.88072299999999</v>
      </c>
      <c r="J70" s="337">
        <v>174.14744099999999</v>
      </c>
      <c r="K70" s="337">
        <v>182.978748</v>
      </c>
    </row>
    <row r="71" spans="1:11" x14ac:dyDescent="0.25">
      <c r="A71" s="666" t="s">
        <v>330</v>
      </c>
      <c r="B71" s="337">
        <v>44.938111999999997</v>
      </c>
      <c r="C71" s="337">
        <v>42.383046</v>
      </c>
      <c r="D71" s="337">
        <v>38.001694999999998</v>
      </c>
      <c r="E71" s="337">
        <v>33.242260999999999</v>
      </c>
      <c r="F71" s="337">
        <v>21.703856999999999</v>
      </c>
      <c r="G71" s="337">
        <v>18.609559999999998</v>
      </c>
      <c r="H71" s="337">
        <v>23.915068000000002</v>
      </c>
      <c r="I71" s="337">
        <v>34.045788999999999</v>
      </c>
      <c r="J71" s="337">
        <v>22.374351000000001</v>
      </c>
      <c r="K71" s="337">
        <v>23.589880999999998</v>
      </c>
    </row>
    <row r="72" spans="1:11" x14ac:dyDescent="0.25">
      <c r="A72" s="421" t="s">
        <v>331</v>
      </c>
      <c r="B72" s="345">
        <v>254.55014700000001</v>
      </c>
      <c r="C72" s="345">
        <v>249.102013</v>
      </c>
      <c r="D72" s="345">
        <v>240.765638</v>
      </c>
      <c r="E72" s="345">
        <v>231.87226999999999</v>
      </c>
      <c r="F72" s="345">
        <v>229.59980100000001</v>
      </c>
      <c r="G72" s="345">
        <v>231.86422999999999</v>
      </c>
      <c r="H72" s="345">
        <v>223.81963099999999</v>
      </c>
      <c r="I72" s="345">
        <v>270.210286</v>
      </c>
      <c r="J72" s="345">
        <v>240.69814099999999</v>
      </c>
      <c r="K72" s="345">
        <v>233.40929499999999</v>
      </c>
    </row>
    <row r="73" spans="1:11" x14ac:dyDescent="0.25">
      <c r="A73" s="681" t="s">
        <v>249</v>
      </c>
      <c r="B73" s="288">
        <v>0</v>
      </c>
      <c r="C73" s="288">
        <v>0</v>
      </c>
      <c r="D73" s="288">
        <v>0</v>
      </c>
      <c r="E73" s="288">
        <v>0</v>
      </c>
      <c r="F73" s="288">
        <v>0</v>
      </c>
      <c r="G73" s="288">
        <v>0</v>
      </c>
      <c r="H73" s="288">
        <v>0</v>
      </c>
      <c r="I73" s="288">
        <v>0</v>
      </c>
      <c r="J73" s="288">
        <v>28.006692999999999</v>
      </c>
      <c r="K73" s="288">
        <v>4.4473729999999998</v>
      </c>
    </row>
    <row r="74" spans="1:11" s="335" customFormat="1" x14ac:dyDescent="0.25">
      <c r="A74" s="370" t="s">
        <v>332</v>
      </c>
      <c r="B74" s="288">
        <v>56777.185038000003</v>
      </c>
      <c r="C74" s="288">
        <v>58346.024788000002</v>
      </c>
      <c r="D74" s="288">
        <v>58242.125070000002</v>
      </c>
      <c r="E74" s="288">
        <v>57468.791246000001</v>
      </c>
      <c r="F74" s="288">
        <v>57380.936391000003</v>
      </c>
      <c r="G74" s="288">
        <v>56546.782852999997</v>
      </c>
      <c r="H74" s="288">
        <v>55319.501837999996</v>
      </c>
      <c r="I74" s="288">
        <v>56400.716418999997</v>
      </c>
      <c r="J74" s="288">
        <v>57257.661693000002</v>
      </c>
      <c r="K74" s="288">
        <v>58929.688441999999</v>
      </c>
    </row>
    <row r="75" spans="1:11" s="335" customFormat="1" ht="13.5" thickBot="1" x14ac:dyDescent="0.3">
      <c r="A75" s="668" t="s">
        <v>333</v>
      </c>
      <c r="B75" s="669">
        <v>919.30842399999995</v>
      </c>
      <c r="C75" s="669">
        <v>948.97157300000003</v>
      </c>
      <c r="D75" s="669">
        <v>905.74778600000002</v>
      </c>
      <c r="E75" s="669">
        <v>839.51671699999997</v>
      </c>
      <c r="F75" s="669">
        <v>805.62201000000005</v>
      </c>
      <c r="G75" s="669">
        <v>733.10714299999995</v>
      </c>
      <c r="H75" s="669">
        <v>689.39263400000004</v>
      </c>
      <c r="I75" s="669">
        <v>630.51600699999995</v>
      </c>
      <c r="J75" s="669">
        <v>577.61393699999996</v>
      </c>
      <c r="K75" s="669">
        <v>572.92960700000003</v>
      </c>
    </row>
    <row r="76" spans="1:11" s="382" customFormat="1" x14ac:dyDescent="0.2">
      <c r="A76" s="670" t="s">
        <v>334</v>
      </c>
      <c r="B76" s="379"/>
      <c r="C76" s="416"/>
      <c r="D76" s="416"/>
      <c r="E76" s="416"/>
      <c r="F76" s="416"/>
      <c r="G76" s="416"/>
      <c r="H76" s="416"/>
      <c r="I76" s="416"/>
      <c r="J76" s="416"/>
      <c r="K76" s="416"/>
    </row>
    <row r="77" spans="1:11" x14ac:dyDescent="0.25">
      <c r="A77" s="671" t="s">
        <v>335</v>
      </c>
      <c r="B77" s="671"/>
      <c r="C77" s="245"/>
      <c r="D77" s="245"/>
      <c r="E77" s="245"/>
      <c r="F77" s="245"/>
      <c r="G77" s="245"/>
      <c r="H77" s="245"/>
      <c r="I77" s="245"/>
      <c r="J77" s="245"/>
      <c r="K77" s="245"/>
    </row>
    <row r="78" spans="1:11" x14ac:dyDescent="0.25">
      <c r="A78" s="319"/>
      <c r="B78" s="413"/>
      <c r="C78" s="245"/>
      <c r="D78" s="245"/>
      <c r="E78" s="245"/>
      <c r="F78" s="245"/>
      <c r="G78" s="245"/>
      <c r="H78" s="245"/>
      <c r="I78" s="245"/>
      <c r="J78" s="245"/>
      <c r="K78" s="245"/>
    </row>
    <row r="79" spans="1:11" x14ac:dyDescent="0.25">
      <c r="A79" s="319"/>
      <c r="B79" s="413"/>
      <c r="C79" s="245"/>
      <c r="D79" s="245"/>
      <c r="E79" s="245"/>
      <c r="F79" s="245"/>
      <c r="G79" s="245"/>
      <c r="H79" s="245"/>
      <c r="I79" s="245"/>
      <c r="J79" s="245"/>
      <c r="K79" s="245"/>
    </row>
    <row r="80" spans="1:11" x14ac:dyDescent="0.25">
      <c r="A80" s="319"/>
      <c r="B80" s="413"/>
      <c r="C80" s="245"/>
      <c r="D80" s="245"/>
      <c r="E80" s="245"/>
      <c r="F80" s="245"/>
      <c r="G80" s="245"/>
      <c r="H80" s="245"/>
      <c r="I80" s="245"/>
      <c r="J80" s="420" t="s">
        <v>615</v>
      </c>
      <c r="K80" s="420" t="s">
        <v>615</v>
      </c>
    </row>
    <row r="81" spans="1:11" x14ac:dyDescent="0.25">
      <c r="A81" s="666"/>
      <c r="B81" s="666"/>
      <c r="C81" s="420"/>
      <c r="D81" s="420"/>
      <c r="E81" s="420"/>
      <c r="F81" s="420"/>
      <c r="G81" s="420"/>
      <c r="H81" s="420"/>
      <c r="I81" s="420" t="s">
        <v>594</v>
      </c>
      <c r="J81" s="420"/>
      <c r="K81" s="420"/>
    </row>
    <row r="82" spans="1:11" x14ac:dyDescent="0.25">
      <c r="A82" s="666"/>
      <c r="B82" s="666"/>
      <c r="C82" s="420"/>
      <c r="D82" s="420"/>
      <c r="E82" s="420"/>
      <c r="F82" s="420"/>
      <c r="G82" s="420"/>
      <c r="H82" s="420" t="s">
        <v>595</v>
      </c>
      <c r="I82" s="420"/>
      <c r="J82" s="420"/>
      <c r="K82" s="420"/>
    </row>
    <row r="83" spans="1:11" x14ac:dyDescent="0.25">
      <c r="A83" s="413"/>
      <c r="B83" s="413"/>
      <c r="C83" s="245"/>
      <c r="D83" s="420"/>
      <c r="E83" s="420"/>
      <c r="F83" s="420"/>
      <c r="G83" s="420"/>
      <c r="H83" s="420" t="s">
        <v>596</v>
      </c>
      <c r="I83" s="245"/>
      <c r="J83" s="245"/>
      <c r="K83" s="245"/>
    </row>
    <row r="84" spans="1:11" ht="15.75" x14ac:dyDescent="0.25">
      <c r="A84" s="246"/>
      <c r="B84" s="244"/>
      <c r="C84" s="245"/>
      <c r="D84" s="420"/>
      <c r="E84" s="420"/>
      <c r="F84" s="420"/>
      <c r="G84" s="420" t="s">
        <v>597</v>
      </c>
      <c r="H84" s="420"/>
      <c r="I84" s="245"/>
      <c r="J84" s="245"/>
      <c r="K84" s="245"/>
    </row>
    <row r="85" spans="1:11" ht="15.75" x14ac:dyDescent="0.25">
      <c r="A85" s="246"/>
      <c r="B85" s="244"/>
      <c r="C85" s="245"/>
      <c r="D85" s="420"/>
      <c r="E85" s="420"/>
      <c r="F85" s="420" t="s">
        <v>598</v>
      </c>
      <c r="G85" s="420"/>
      <c r="H85" s="420"/>
      <c r="I85" s="245"/>
      <c r="J85" s="245"/>
      <c r="K85" s="245"/>
    </row>
    <row r="86" spans="1:11" ht="15.75" x14ac:dyDescent="0.25">
      <c r="A86" s="246"/>
      <c r="B86" s="244"/>
      <c r="C86" s="245"/>
      <c r="D86" s="420"/>
      <c r="E86" s="420" t="s">
        <v>599</v>
      </c>
      <c r="F86" s="420"/>
      <c r="G86" s="420"/>
      <c r="H86" s="420"/>
      <c r="I86" s="245"/>
      <c r="J86" s="245"/>
      <c r="K86" s="245"/>
    </row>
    <row r="87" spans="1:11" ht="16.5" thickBot="1" x14ac:dyDescent="0.3">
      <c r="A87" s="246"/>
      <c r="B87" s="244"/>
      <c r="C87" s="245"/>
      <c r="D87" s="420" t="s">
        <v>600</v>
      </c>
      <c r="E87" s="420"/>
      <c r="F87" s="420"/>
      <c r="G87" s="420"/>
      <c r="H87" s="420"/>
      <c r="I87" s="245"/>
      <c r="J87" s="245"/>
      <c r="K87" s="245"/>
    </row>
    <row r="88" spans="1:11" x14ac:dyDescent="0.2">
      <c r="A88" s="652" t="s">
        <v>601</v>
      </c>
      <c r="B88" s="254">
        <v>2013</v>
      </c>
      <c r="C88" s="254">
        <v>2014</v>
      </c>
      <c r="D88" s="254">
        <v>2015</v>
      </c>
      <c r="E88" s="254">
        <v>2016</v>
      </c>
      <c r="F88" s="254">
        <v>2017</v>
      </c>
      <c r="G88" s="254">
        <v>2018</v>
      </c>
      <c r="H88" s="254">
        <v>2019</v>
      </c>
      <c r="I88" s="254">
        <v>2020</v>
      </c>
      <c r="J88" s="254">
        <v>2021</v>
      </c>
      <c r="K88" s="254">
        <v>2022</v>
      </c>
    </row>
    <row r="89" spans="1:11" ht="14.25" x14ac:dyDescent="0.2">
      <c r="A89" s="250" t="s">
        <v>602</v>
      </c>
      <c r="B89" s="667">
        <v>66.295651000000007</v>
      </c>
      <c r="C89" s="653">
        <v>66.630022999999994</v>
      </c>
      <c r="D89" s="653">
        <v>65.606097000000005</v>
      </c>
      <c r="E89" s="653">
        <v>65.262527000000006</v>
      </c>
      <c r="F89" s="653">
        <v>65.555026999999995</v>
      </c>
      <c r="G89" s="653">
        <v>65.499762000000004</v>
      </c>
      <c r="H89" s="653">
        <v>63.413606000000001</v>
      </c>
      <c r="I89" s="653">
        <v>63.427819999999997</v>
      </c>
      <c r="J89" s="653">
        <v>63.632423000000003</v>
      </c>
      <c r="K89" s="653">
        <v>63.882728</v>
      </c>
    </row>
    <row r="90" spans="1:11" x14ac:dyDescent="0.2">
      <c r="A90" s="250" t="s">
        <v>617</v>
      </c>
      <c r="B90" s="691">
        <v>101</v>
      </c>
      <c r="C90" s="691">
        <v>101</v>
      </c>
      <c r="D90" s="691">
        <v>101</v>
      </c>
      <c r="E90" s="691">
        <v>99</v>
      </c>
      <c r="F90" s="691">
        <v>99</v>
      </c>
      <c r="G90" s="691">
        <v>97</v>
      </c>
      <c r="H90" s="691">
        <v>96</v>
      </c>
      <c r="I90" s="691">
        <v>96</v>
      </c>
      <c r="J90" s="691">
        <v>95</v>
      </c>
      <c r="K90" s="691">
        <v>95</v>
      </c>
    </row>
    <row r="91" spans="1:11" ht="38.25" x14ac:dyDescent="0.25">
      <c r="A91" s="661" t="s">
        <v>2029</v>
      </c>
      <c r="B91" s="654"/>
      <c r="C91" s="654"/>
      <c r="D91" s="654"/>
      <c r="E91" s="654"/>
      <c r="F91" s="654"/>
      <c r="G91" s="654"/>
      <c r="H91" s="654"/>
      <c r="I91" s="654"/>
      <c r="J91" s="654"/>
      <c r="K91" s="654"/>
    </row>
    <row r="92" spans="1:11" x14ac:dyDescent="0.25">
      <c r="A92" s="327" t="s">
        <v>275</v>
      </c>
      <c r="B92" s="328">
        <v>903.10381800000005</v>
      </c>
      <c r="C92" s="328">
        <v>853.04602799999998</v>
      </c>
      <c r="D92" s="328">
        <v>779.58168599999999</v>
      </c>
      <c r="E92" s="328">
        <v>843.33260600000006</v>
      </c>
      <c r="F92" s="328">
        <v>799.73678199999995</v>
      </c>
      <c r="G92" s="328">
        <v>816.520804</v>
      </c>
      <c r="H92" s="328">
        <v>1159.080379</v>
      </c>
      <c r="I92" s="328">
        <v>1181.8376519999999</v>
      </c>
      <c r="J92" s="328">
        <v>1222.6712600000001</v>
      </c>
      <c r="K92" s="328">
        <v>1401.249039</v>
      </c>
    </row>
    <row r="93" spans="1:11" s="386" customFormat="1" x14ac:dyDescent="0.25">
      <c r="A93" s="336" t="s">
        <v>276</v>
      </c>
      <c r="B93" s="337">
        <v>257.40809300000001</v>
      </c>
      <c r="C93" s="337">
        <v>238.32151999999999</v>
      </c>
      <c r="D93" s="337">
        <v>246.564246</v>
      </c>
      <c r="E93" s="337">
        <v>208.049398</v>
      </c>
      <c r="F93" s="337">
        <v>199.380573</v>
      </c>
      <c r="G93" s="337">
        <v>172.30634000000001</v>
      </c>
      <c r="H93" s="337">
        <v>287.20919900000001</v>
      </c>
      <c r="I93" s="337">
        <v>296.228994</v>
      </c>
      <c r="J93" s="337">
        <v>293.74415699999997</v>
      </c>
      <c r="K93" s="337">
        <v>237.11516599999999</v>
      </c>
    </row>
    <row r="94" spans="1:11" s="386" customFormat="1" x14ac:dyDescent="0.25">
      <c r="A94" s="336" t="s">
        <v>277</v>
      </c>
      <c r="B94" s="337">
        <v>641.69346099999996</v>
      </c>
      <c r="C94" s="337">
        <v>611.954342</v>
      </c>
      <c r="D94" s="337">
        <v>529.99538299999995</v>
      </c>
      <c r="E94" s="337">
        <v>633.55503399999998</v>
      </c>
      <c r="F94" s="337">
        <v>597.87709800000005</v>
      </c>
      <c r="G94" s="337">
        <v>638.00804400000004</v>
      </c>
      <c r="H94" s="337">
        <v>868.33965899999998</v>
      </c>
      <c r="I94" s="337">
        <v>883.23444400000005</v>
      </c>
      <c r="J94" s="337">
        <v>925.75222099999996</v>
      </c>
      <c r="K94" s="337">
        <v>1160.9722630000001</v>
      </c>
    </row>
    <row r="95" spans="1:11" s="386" customFormat="1" x14ac:dyDescent="0.25">
      <c r="A95" s="336" t="s">
        <v>343</v>
      </c>
      <c r="B95" s="337">
        <v>9.4814999999999997E-2</v>
      </c>
      <c r="C95" s="337">
        <v>4.5007999999999999E-2</v>
      </c>
      <c r="D95" s="337">
        <v>0.27719700000000003</v>
      </c>
      <c r="E95" s="337">
        <v>3.3182000000000003E-2</v>
      </c>
      <c r="F95" s="337">
        <v>3.7294000000000001E-2</v>
      </c>
      <c r="G95" s="337">
        <v>3.9962629999999999</v>
      </c>
      <c r="H95" s="337">
        <v>0.128361</v>
      </c>
      <c r="I95" s="337">
        <v>0.17357900000000001</v>
      </c>
      <c r="J95" s="337">
        <v>0.57221500000000003</v>
      </c>
      <c r="K95" s="337">
        <v>0.39869399999999999</v>
      </c>
    </row>
    <row r="96" spans="1:11" s="386" customFormat="1" ht="25.5" x14ac:dyDescent="0.25">
      <c r="A96" s="344" t="s">
        <v>278</v>
      </c>
      <c r="B96" s="345">
        <v>3.907448</v>
      </c>
      <c r="C96" s="345">
        <v>2.7251560000000001</v>
      </c>
      <c r="D96" s="345">
        <v>2.7448589999999999</v>
      </c>
      <c r="E96" s="345">
        <v>1.6949909999999999</v>
      </c>
      <c r="F96" s="345">
        <v>2.4418160000000002</v>
      </c>
      <c r="G96" s="345">
        <v>2.2101540000000002</v>
      </c>
      <c r="H96" s="345">
        <v>3.4031579999999999</v>
      </c>
      <c r="I96" s="345">
        <v>2.2006320000000001</v>
      </c>
      <c r="J96" s="345">
        <v>2.602665</v>
      </c>
      <c r="K96" s="345">
        <v>2.7629130000000002</v>
      </c>
    </row>
    <row r="97" spans="1:11" s="386" customFormat="1" x14ac:dyDescent="0.25">
      <c r="A97" s="352" t="s">
        <v>279</v>
      </c>
      <c r="B97" s="328">
        <v>161.47032300000001</v>
      </c>
      <c r="C97" s="328">
        <v>145.79759899999999</v>
      </c>
      <c r="D97" s="328">
        <v>136.21884499999999</v>
      </c>
      <c r="E97" s="328">
        <v>118.010356</v>
      </c>
      <c r="F97" s="328">
        <v>125.165425</v>
      </c>
      <c r="G97" s="328">
        <v>136.76310799999999</v>
      </c>
      <c r="H97" s="328">
        <v>177.251778</v>
      </c>
      <c r="I97" s="328">
        <v>183.65230399999999</v>
      </c>
      <c r="J97" s="328">
        <v>201.159989</v>
      </c>
      <c r="K97" s="328">
        <v>209.281432</v>
      </c>
    </row>
    <row r="98" spans="1:11" s="386" customFormat="1" x14ac:dyDescent="0.25">
      <c r="A98" s="336" t="s">
        <v>280</v>
      </c>
      <c r="B98" s="337">
        <v>110.802637</v>
      </c>
      <c r="C98" s="337">
        <v>97.532689000000005</v>
      </c>
      <c r="D98" s="337">
        <v>95.580438999999998</v>
      </c>
      <c r="E98" s="337">
        <v>95.793783000000005</v>
      </c>
      <c r="F98" s="337">
        <v>106.77265300000001</v>
      </c>
      <c r="G98" s="337">
        <v>119.578323</v>
      </c>
      <c r="H98" s="337">
        <v>159.409164</v>
      </c>
      <c r="I98" s="337">
        <v>157.15858700000001</v>
      </c>
      <c r="J98" s="337">
        <v>156.06230500000001</v>
      </c>
      <c r="K98" s="337">
        <v>177.968996</v>
      </c>
    </row>
    <row r="99" spans="1:11" s="386" customFormat="1" x14ac:dyDescent="0.25">
      <c r="A99" s="344" t="s">
        <v>603</v>
      </c>
      <c r="B99" s="345">
        <v>50.667684999999999</v>
      </c>
      <c r="C99" s="345">
        <v>48.264909000000003</v>
      </c>
      <c r="D99" s="345">
        <v>40.638404999999999</v>
      </c>
      <c r="E99" s="345">
        <v>22.216571999999999</v>
      </c>
      <c r="F99" s="345">
        <v>18.392771</v>
      </c>
      <c r="G99" s="345">
        <v>17.184785000000002</v>
      </c>
      <c r="H99" s="345">
        <v>17.842614000000001</v>
      </c>
      <c r="I99" s="345">
        <v>26.493715999999999</v>
      </c>
      <c r="J99" s="345">
        <v>45.097684000000001</v>
      </c>
      <c r="K99" s="345">
        <v>31.312436000000002</v>
      </c>
    </row>
    <row r="100" spans="1:11" s="386" customFormat="1" x14ac:dyDescent="0.25">
      <c r="A100" s="352" t="s">
        <v>282</v>
      </c>
      <c r="B100" s="328">
        <v>2053.652724</v>
      </c>
      <c r="C100" s="328">
        <v>2111.6815000000001</v>
      </c>
      <c r="D100" s="328">
        <v>1898.579923</v>
      </c>
      <c r="E100" s="328">
        <v>1773.1888759999999</v>
      </c>
      <c r="F100" s="328">
        <v>1767.500736</v>
      </c>
      <c r="G100" s="328">
        <v>1882.617571</v>
      </c>
      <c r="H100" s="328">
        <v>2103.3680359999998</v>
      </c>
      <c r="I100" s="328">
        <v>2138.172442</v>
      </c>
      <c r="J100" s="328">
        <v>2546.2203030000001</v>
      </c>
      <c r="K100" s="328">
        <v>2627.9463999999998</v>
      </c>
    </row>
    <row r="101" spans="1:11" s="386" customFormat="1" x14ac:dyDescent="0.25">
      <c r="A101" s="336" t="s">
        <v>348</v>
      </c>
      <c r="B101" s="337">
        <v>6.2026830000000004</v>
      </c>
      <c r="C101" s="337">
        <v>4.6054449999999996</v>
      </c>
      <c r="D101" s="337">
        <v>5.1095030000000001</v>
      </c>
      <c r="E101" s="337">
        <v>7.445487</v>
      </c>
      <c r="F101" s="337">
        <v>8.8074469999999998</v>
      </c>
      <c r="G101" s="337">
        <v>4.9275089999999997</v>
      </c>
      <c r="H101" s="337">
        <v>5.2121820000000003</v>
      </c>
      <c r="I101" s="337">
        <v>4.7755979999999996</v>
      </c>
      <c r="J101" s="337">
        <v>4.9189299999999996</v>
      </c>
      <c r="K101" s="337">
        <v>5.909173</v>
      </c>
    </row>
    <row r="102" spans="1:11" s="386" customFormat="1" x14ac:dyDescent="0.25">
      <c r="A102" s="336" t="s">
        <v>284</v>
      </c>
      <c r="B102" s="337">
        <v>82.342455999999999</v>
      </c>
      <c r="C102" s="337">
        <v>84.760518000000005</v>
      </c>
      <c r="D102" s="337">
        <v>60.037571</v>
      </c>
      <c r="E102" s="337">
        <v>60.639462999999999</v>
      </c>
      <c r="F102" s="337">
        <v>63.121178</v>
      </c>
      <c r="G102" s="337">
        <v>75.891531000000001</v>
      </c>
      <c r="H102" s="337">
        <v>81.290171999999998</v>
      </c>
      <c r="I102" s="337">
        <v>72.753798000000003</v>
      </c>
      <c r="J102" s="337">
        <v>81.023208999999994</v>
      </c>
      <c r="K102" s="337">
        <v>75.462086999999997</v>
      </c>
    </row>
    <row r="103" spans="1:11" s="386" customFormat="1" x14ac:dyDescent="0.25">
      <c r="A103" s="336" t="s">
        <v>285</v>
      </c>
      <c r="B103" s="337">
        <v>1834.755171</v>
      </c>
      <c r="C103" s="337">
        <v>1897.883212</v>
      </c>
      <c r="D103" s="337">
        <v>1733.1424669999999</v>
      </c>
      <c r="E103" s="337">
        <v>1621.458243</v>
      </c>
      <c r="F103" s="337">
        <v>1619.409545</v>
      </c>
      <c r="G103" s="337">
        <v>1717.2165050000001</v>
      </c>
      <c r="H103" s="337">
        <v>1938.6859649999999</v>
      </c>
      <c r="I103" s="337">
        <v>2000.6587300000001</v>
      </c>
      <c r="J103" s="337">
        <v>2391.6776730000001</v>
      </c>
      <c r="K103" s="337">
        <v>2477.54549</v>
      </c>
    </row>
    <row r="104" spans="1:11" s="386" customFormat="1" ht="25.5" x14ac:dyDescent="0.25">
      <c r="A104" s="336" t="s">
        <v>286</v>
      </c>
      <c r="B104" s="337">
        <v>112.31276699999999</v>
      </c>
      <c r="C104" s="337">
        <v>115.326842</v>
      </c>
      <c r="D104" s="337">
        <v>90.965384999999998</v>
      </c>
      <c r="E104" s="337">
        <v>75.440685999999999</v>
      </c>
      <c r="F104" s="337">
        <v>65.207493999999997</v>
      </c>
      <c r="G104" s="337">
        <v>58.399607000000003</v>
      </c>
      <c r="H104" s="337">
        <v>65.523938000000001</v>
      </c>
      <c r="I104" s="337">
        <v>47.739494999999998</v>
      </c>
      <c r="J104" s="337">
        <v>55.451219000000002</v>
      </c>
      <c r="K104" s="337">
        <v>53.074399999999997</v>
      </c>
    </row>
    <row r="105" spans="1:11" s="386" customFormat="1" x14ac:dyDescent="0.25">
      <c r="A105" s="344" t="s">
        <v>287</v>
      </c>
      <c r="B105" s="345">
        <v>18.039643999999999</v>
      </c>
      <c r="C105" s="345">
        <v>9.1054809999999993</v>
      </c>
      <c r="D105" s="345">
        <v>9.3249960000000005</v>
      </c>
      <c r="E105" s="345">
        <v>8.2049959999999995</v>
      </c>
      <c r="F105" s="345">
        <v>10.955069</v>
      </c>
      <c r="G105" s="345">
        <v>26.182417000000001</v>
      </c>
      <c r="H105" s="345">
        <v>12.655775999999999</v>
      </c>
      <c r="I105" s="345">
        <v>12.244818</v>
      </c>
      <c r="J105" s="345">
        <v>13.149269</v>
      </c>
      <c r="K105" s="345">
        <v>15.955247999999999</v>
      </c>
    </row>
    <row r="106" spans="1:11" s="386" customFormat="1" x14ac:dyDescent="0.25">
      <c r="A106" s="352" t="s">
        <v>288</v>
      </c>
      <c r="B106" s="328">
        <v>621.96369700000002</v>
      </c>
      <c r="C106" s="328">
        <v>615.36930800000005</v>
      </c>
      <c r="D106" s="328">
        <v>541.34085300000004</v>
      </c>
      <c r="E106" s="328">
        <v>485.26899400000002</v>
      </c>
      <c r="F106" s="328">
        <v>397.16231599999998</v>
      </c>
      <c r="G106" s="328">
        <v>390.13660199999998</v>
      </c>
      <c r="H106" s="328">
        <v>502.595303</v>
      </c>
      <c r="I106" s="328">
        <v>512.21490400000005</v>
      </c>
      <c r="J106" s="328">
        <v>569.21043099999997</v>
      </c>
      <c r="K106" s="328">
        <v>652.72444700000005</v>
      </c>
    </row>
    <row r="107" spans="1:11" s="386" customFormat="1" x14ac:dyDescent="0.25">
      <c r="A107" s="336" t="s">
        <v>289</v>
      </c>
      <c r="B107" s="337">
        <v>24.221831999999999</v>
      </c>
      <c r="C107" s="337">
        <v>19.566202000000001</v>
      </c>
      <c r="D107" s="337">
        <v>21.102392999999999</v>
      </c>
      <c r="E107" s="337">
        <v>15.504569999999999</v>
      </c>
      <c r="F107" s="337">
        <v>16.796099999999999</v>
      </c>
      <c r="G107" s="337">
        <v>18.891158000000001</v>
      </c>
      <c r="H107" s="337">
        <v>26.397929999999999</v>
      </c>
      <c r="I107" s="337">
        <v>30.488109000000001</v>
      </c>
      <c r="J107" s="337">
        <v>25.874656999999999</v>
      </c>
      <c r="K107" s="337">
        <v>15.270699</v>
      </c>
    </row>
    <row r="108" spans="1:11" s="386" customFormat="1" x14ac:dyDescent="0.25">
      <c r="A108" s="336" t="s">
        <v>290</v>
      </c>
      <c r="B108" s="337">
        <v>373.168769</v>
      </c>
      <c r="C108" s="337">
        <v>369.917079</v>
      </c>
      <c r="D108" s="337">
        <v>329.85594500000002</v>
      </c>
      <c r="E108" s="337">
        <v>313.89487000000003</v>
      </c>
      <c r="F108" s="337">
        <v>229.082694</v>
      </c>
      <c r="G108" s="337">
        <v>218.250055</v>
      </c>
      <c r="H108" s="337">
        <v>278.940021</v>
      </c>
      <c r="I108" s="337">
        <v>281.137001</v>
      </c>
      <c r="J108" s="337">
        <v>326.39721200000002</v>
      </c>
      <c r="K108" s="337">
        <v>343.85020900000001</v>
      </c>
    </row>
    <row r="109" spans="1:11" s="386" customFormat="1" x14ac:dyDescent="0.25">
      <c r="A109" s="336" t="s">
        <v>291</v>
      </c>
      <c r="B109" s="337">
        <v>195.837399</v>
      </c>
      <c r="C109" s="337">
        <v>197.0625</v>
      </c>
      <c r="D109" s="337">
        <v>161.181297</v>
      </c>
      <c r="E109" s="337">
        <v>130.294388</v>
      </c>
      <c r="F109" s="337">
        <v>129.76411200000001</v>
      </c>
      <c r="G109" s="337">
        <v>133.287836</v>
      </c>
      <c r="H109" s="337">
        <v>162.938615</v>
      </c>
      <c r="I109" s="337">
        <v>167.136336</v>
      </c>
      <c r="J109" s="337">
        <v>186.963311</v>
      </c>
      <c r="K109" s="337">
        <v>265.68679700000001</v>
      </c>
    </row>
    <row r="110" spans="1:11" s="386" customFormat="1" x14ac:dyDescent="0.25">
      <c r="A110" s="353" t="s">
        <v>292</v>
      </c>
      <c r="B110" s="345">
        <v>28.735696000000001</v>
      </c>
      <c r="C110" s="345">
        <v>28.823525</v>
      </c>
      <c r="D110" s="345">
        <v>29.201215999999999</v>
      </c>
      <c r="E110" s="345">
        <v>25.575164000000001</v>
      </c>
      <c r="F110" s="345">
        <v>21.519409</v>
      </c>
      <c r="G110" s="345">
        <v>19.707550999999999</v>
      </c>
      <c r="H110" s="345">
        <v>34.318734999999997</v>
      </c>
      <c r="I110" s="345">
        <v>33.453454999999998</v>
      </c>
      <c r="J110" s="345">
        <v>29.975249000000002</v>
      </c>
      <c r="K110" s="345">
        <v>27.916740000000001</v>
      </c>
    </row>
    <row r="111" spans="1:11" s="386" customFormat="1" x14ac:dyDescent="0.25">
      <c r="A111" s="676" t="s">
        <v>293</v>
      </c>
      <c r="B111" s="328">
        <v>548.24192100000005</v>
      </c>
      <c r="C111" s="328">
        <v>481.91952500000002</v>
      </c>
      <c r="D111" s="328">
        <v>407.99841900000001</v>
      </c>
      <c r="E111" s="328">
        <v>359.40672999999998</v>
      </c>
      <c r="F111" s="328">
        <v>373.27143599999999</v>
      </c>
      <c r="G111" s="328">
        <v>417.03827200000001</v>
      </c>
      <c r="H111" s="328">
        <v>450.51444199999997</v>
      </c>
      <c r="I111" s="328">
        <v>403.08601900000002</v>
      </c>
      <c r="J111" s="328">
        <v>403.77534700000001</v>
      </c>
      <c r="K111" s="328">
        <v>438.37779399999999</v>
      </c>
    </row>
    <row r="112" spans="1:11" s="386" customFormat="1" x14ac:dyDescent="0.25">
      <c r="A112" s="413" t="s">
        <v>353</v>
      </c>
      <c r="B112" s="337">
        <v>40.480136000000002</v>
      </c>
      <c r="C112" s="337">
        <v>45.994014</v>
      </c>
      <c r="D112" s="337">
        <v>48.456238999999997</v>
      </c>
      <c r="E112" s="337">
        <v>36.354542000000002</v>
      </c>
      <c r="F112" s="337">
        <v>50.025924000000003</v>
      </c>
      <c r="G112" s="337">
        <v>53.056902000000001</v>
      </c>
      <c r="H112" s="337">
        <v>32.039628999999998</v>
      </c>
      <c r="I112" s="337">
        <v>32.803834000000002</v>
      </c>
      <c r="J112" s="337">
        <v>35.214708999999999</v>
      </c>
      <c r="K112" s="337">
        <v>32.807591000000002</v>
      </c>
    </row>
    <row r="113" spans="1:11" s="386" customFormat="1" x14ac:dyDescent="0.25">
      <c r="A113" s="413" t="s">
        <v>295</v>
      </c>
      <c r="B113" s="337">
        <v>490.46470399999998</v>
      </c>
      <c r="C113" s="337">
        <v>421.99749700000001</v>
      </c>
      <c r="D113" s="337">
        <v>349.33603499999998</v>
      </c>
      <c r="E113" s="337">
        <v>307.88071400000001</v>
      </c>
      <c r="F113" s="337">
        <v>308.611648</v>
      </c>
      <c r="G113" s="337">
        <v>354.00200699999999</v>
      </c>
      <c r="H113" s="337">
        <v>407.44476800000001</v>
      </c>
      <c r="I113" s="337">
        <v>363.12072699999999</v>
      </c>
      <c r="J113" s="337">
        <v>357.936891</v>
      </c>
      <c r="K113" s="337">
        <v>392.24318499999998</v>
      </c>
    </row>
    <row r="114" spans="1:11" s="386" customFormat="1" x14ac:dyDescent="0.25">
      <c r="A114" s="677" t="s">
        <v>296</v>
      </c>
      <c r="B114" s="355">
        <v>142.59755100000001</v>
      </c>
      <c r="C114" s="355">
        <v>120.407894</v>
      </c>
      <c r="D114" s="355">
        <v>93.860608999999997</v>
      </c>
      <c r="E114" s="355">
        <v>67.290899999999993</v>
      </c>
      <c r="F114" s="355">
        <v>67.947210999999996</v>
      </c>
      <c r="G114" s="355">
        <v>109.733844</v>
      </c>
      <c r="H114" s="355">
        <v>126.14341899999999</v>
      </c>
      <c r="I114" s="355">
        <v>98.084849000000006</v>
      </c>
      <c r="J114" s="355">
        <v>112.977165</v>
      </c>
      <c r="K114" s="355">
        <v>113.511906</v>
      </c>
    </row>
    <row r="115" spans="1:11" s="386" customFormat="1" x14ac:dyDescent="0.25">
      <c r="A115" s="678" t="s">
        <v>297</v>
      </c>
      <c r="B115" s="355">
        <v>80.798163000000002</v>
      </c>
      <c r="C115" s="355">
        <v>65.984362000000004</v>
      </c>
      <c r="D115" s="355">
        <v>62.682765000000003</v>
      </c>
      <c r="E115" s="355">
        <v>52.332476</v>
      </c>
      <c r="F115" s="355">
        <v>65.851775000000004</v>
      </c>
      <c r="G115" s="355">
        <v>77.140344999999996</v>
      </c>
      <c r="H115" s="355">
        <v>96.703310000000002</v>
      </c>
      <c r="I115" s="355">
        <v>82.394278</v>
      </c>
      <c r="J115" s="355">
        <v>91.489695999999995</v>
      </c>
      <c r="K115" s="355">
        <v>90.706055000000006</v>
      </c>
    </row>
    <row r="116" spans="1:11" s="386" customFormat="1" x14ac:dyDescent="0.25">
      <c r="A116" s="678" t="s">
        <v>298</v>
      </c>
      <c r="B116" s="355">
        <v>215.085272</v>
      </c>
      <c r="C116" s="355">
        <v>193.54017099999999</v>
      </c>
      <c r="D116" s="355">
        <v>149.158692</v>
      </c>
      <c r="E116" s="355">
        <v>140.85062400000001</v>
      </c>
      <c r="F116" s="355">
        <v>135.15504799999999</v>
      </c>
      <c r="G116" s="355">
        <v>115.40505899999999</v>
      </c>
      <c r="H116" s="355">
        <v>128.25787700000001</v>
      </c>
      <c r="I116" s="355">
        <v>133.34289000000001</v>
      </c>
      <c r="J116" s="355">
        <v>99.896642999999997</v>
      </c>
      <c r="K116" s="355">
        <v>121.087723</v>
      </c>
    </row>
    <row r="117" spans="1:11" s="386" customFormat="1" x14ac:dyDescent="0.25">
      <c r="A117" s="678" t="s">
        <v>299</v>
      </c>
      <c r="B117" s="355">
        <v>32.398142999999997</v>
      </c>
      <c r="C117" s="355">
        <v>20.229336</v>
      </c>
      <c r="D117" s="355">
        <v>16.077590000000001</v>
      </c>
      <c r="E117" s="355">
        <v>18.836040000000001</v>
      </c>
      <c r="F117" s="355">
        <v>18.097328999999998</v>
      </c>
      <c r="G117" s="355">
        <v>28.985095999999999</v>
      </c>
      <c r="H117" s="355">
        <v>37.093349000000003</v>
      </c>
      <c r="I117" s="355">
        <v>31.773869999999999</v>
      </c>
      <c r="J117" s="355">
        <v>29.398892</v>
      </c>
      <c r="K117" s="355">
        <v>44.824238999999999</v>
      </c>
    </row>
    <row r="118" spans="1:11" s="386" customFormat="1" x14ac:dyDescent="0.25">
      <c r="A118" s="678" t="s">
        <v>300</v>
      </c>
      <c r="B118" s="355">
        <v>19.585574000000001</v>
      </c>
      <c r="C118" s="355">
        <v>21.835732</v>
      </c>
      <c r="D118" s="355">
        <v>27.556376</v>
      </c>
      <c r="E118" s="355">
        <v>28.570671999999998</v>
      </c>
      <c r="F118" s="355">
        <v>21.560282999999998</v>
      </c>
      <c r="G118" s="355">
        <v>22.737660000000002</v>
      </c>
      <c r="H118" s="355">
        <v>19.246811000000001</v>
      </c>
      <c r="I118" s="355">
        <v>17.524837999999999</v>
      </c>
      <c r="J118" s="355">
        <v>24.174492000000001</v>
      </c>
      <c r="K118" s="355">
        <v>22.113261000000001</v>
      </c>
    </row>
    <row r="119" spans="1:11" s="386" customFormat="1" x14ac:dyDescent="0.25">
      <c r="A119" s="413" t="s">
        <v>301</v>
      </c>
      <c r="B119" s="337">
        <v>4.5448000000000002E-2</v>
      </c>
      <c r="C119" s="337">
        <v>0.13652</v>
      </c>
      <c r="D119" s="337">
        <v>0.102908</v>
      </c>
      <c r="E119" s="337">
        <v>0.112646</v>
      </c>
      <c r="F119" s="337">
        <v>0.122085</v>
      </c>
      <c r="G119" s="337">
        <v>1.2442E-2</v>
      </c>
      <c r="H119" s="337">
        <v>0.97661299999999995</v>
      </c>
      <c r="I119" s="337">
        <v>0.56106100000000003</v>
      </c>
      <c r="J119" s="337">
        <v>0</v>
      </c>
      <c r="K119" s="337">
        <v>0.354022</v>
      </c>
    </row>
    <row r="120" spans="1:11" s="386" customFormat="1" x14ac:dyDescent="0.25">
      <c r="A120" s="677" t="s">
        <v>302</v>
      </c>
      <c r="B120" s="355">
        <v>0</v>
      </c>
      <c r="C120" s="355">
        <v>0</v>
      </c>
      <c r="D120" s="355">
        <v>8.7608000000000005E-2</v>
      </c>
      <c r="E120" s="355">
        <v>8.3126000000000005E-2</v>
      </c>
      <c r="F120" s="355">
        <v>0.10783</v>
      </c>
      <c r="G120" s="355">
        <v>1.2442E-2</v>
      </c>
      <c r="H120" s="355">
        <v>0.77151199999999998</v>
      </c>
      <c r="I120" s="355">
        <v>0.49545800000000001</v>
      </c>
      <c r="J120" s="337">
        <v>0</v>
      </c>
      <c r="K120" s="355">
        <v>0.34772799999999998</v>
      </c>
    </row>
    <row r="121" spans="1:11" s="386" customFormat="1" x14ac:dyDescent="0.25">
      <c r="A121" s="678" t="s">
        <v>303</v>
      </c>
      <c r="B121" s="355">
        <v>4.5448000000000002E-2</v>
      </c>
      <c r="C121" s="355">
        <v>0.13652</v>
      </c>
      <c r="D121" s="355">
        <v>1.5299999999999999E-2</v>
      </c>
      <c r="E121" s="355">
        <v>2.9520000000000001E-2</v>
      </c>
      <c r="F121" s="355">
        <v>1.4253999999999999E-2</v>
      </c>
      <c r="G121" s="355">
        <v>0</v>
      </c>
      <c r="H121" s="355">
        <v>0.20510100000000001</v>
      </c>
      <c r="I121" s="355">
        <v>6.5602999999999995E-2</v>
      </c>
      <c r="J121" s="337">
        <v>0</v>
      </c>
      <c r="K121" s="355">
        <v>0</v>
      </c>
    </row>
    <row r="122" spans="1:11" s="386" customFormat="1" x14ac:dyDescent="0.25">
      <c r="A122" s="678" t="s">
        <v>304</v>
      </c>
      <c r="B122" s="355">
        <v>0</v>
      </c>
      <c r="C122" s="355">
        <v>0</v>
      </c>
      <c r="D122" s="355">
        <v>0</v>
      </c>
      <c r="E122" s="355">
        <v>0</v>
      </c>
      <c r="F122" s="355">
        <v>0</v>
      </c>
      <c r="G122" s="355">
        <v>0</v>
      </c>
      <c r="H122" s="355">
        <v>0</v>
      </c>
      <c r="I122" s="355">
        <v>0</v>
      </c>
      <c r="J122" s="337">
        <v>0</v>
      </c>
      <c r="K122" s="355">
        <v>0</v>
      </c>
    </row>
    <row r="123" spans="1:11" s="386" customFormat="1" x14ac:dyDescent="0.25">
      <c r="A123" s="678" t="s">
        <v>305</v>
      </c>
      <c r="B123" s="355">
        <v>0</v>
      </c>
      <c r="C123" s="355">
        <v>0</v>
      </c>
      <c r="D123" s="355">
        <v>0</v>
      </c>
      <c r="E123" s="355">
        <v>0</v>
      </c>
      <c r="F123" s="355">
        <v>0</v>
      </c>
      <c r="G123" s="355">
        <v>0</v>
      </c>
      <c r="H123" s="355">
        <v>0</v>
      </c>
      <c r="I123" s="355">
        <v>0</v>
      </c>
      <c r="J123" s="337">
        <v>0</v>
      </c>
      <c r="K123" s="355">
        <v>6.2940000000000001E-3</v>
      </c>
    </row>
    <row r="124" spans="1:11" s="386" customFormat="1" x14ac:dyDescent="0.25">
      <c r="A124" s="666" t="s">
        <v>306</v>
      </c>
      <c r="B124" s="337">
        <v>17.251631</v>
      </c>
      <c r="C124" s="337">
        <v>13.791492</v>
      </c>
      <c r="D124" s="337">
        <v>10.103236000000001</v>
      </c>
      <c r="E124" s="337">
        <v>15.058827000000001</v>
      </c>
      <c r="F124" s="337">
        <v>14.511777</v>
      </c>
      <c r="G124" s="337">
        <v>9.96692</v>
      </c>
      <c r="H124" s="337">
        <v>10.053429</v>
      </c>
      <c r="I124" s="337">
        <v>6.6003949999999998</v>
      </c>
      <c r="J124" s="337">
        <v>10.623746000000001</v>
      </c>
      <c r="K124" s="337">
        <v>12.972994999999999</v>
      </c>
    </row>
    <row r="125" spans="1:11" s="386" customFormat="1" x14ac:dyDescent="0.25">
      <c r="A125" s="679" t="s">
        <v>307</v>
      </c>
      <c r="B125" s="355">
        <v>2.0040480000000001</v>
      </c>
      <c r="C125" s="355">
        <v>0.28716700000000001</v>
      </c>
      <c r="D125" s="355">
        <v>0.36682799999999999</v>
      </c>
      <c r="E125" s="355">
        <v>1.2277819999999999</v>
      </c>
      <c r="F125" s="355">
        <v>0.431064</v>
      </c>
      <c r="G125" s="355">
        <v>0.66515899999999994</v>
      </c>
      <c r="H125" s="355">
        <v>0.69669800000000004</v>
      </c>
      <c r="I125" s="355">
        <v>0.56379000000000001</v>
      </c>
      <c r="J125" s="355">
        <v>0.25973299999999999</v>
      </c>
      <c r="K125" s="355">
        <v>1.7217499999999999</v>
      </c>
    </row>
    <row r="126" spans="1:11" x14ac:dyDescent="0.25">
      <c r="A126" s="678" t="s">
        <v>308</v>
      </c>
      <c r="B126" s="355">
        <v>4.0397100000000004</v>
      </c>
      <c r="C126" s="355">
        <v>1.6399919999999999</v>
      </c>
      <c r="D126" s="355">
        <v>0.57556499999999999</v>
      </c>
      <c r="E126" s="355">
        <v>0.37479299999999999</v>
      </c>
      <c r="F126" s="355">
        <v>0.66773499999999997</v>
      </c>
      <c r="G126" s="355">
        <v>0.64769699999999997</v>
      </c>
      <c r="H126" s="355">
        <v>0.86672300000000002</v>
      </c>
      <c r="I126" s="355">
        <v>1.6283939999999999</v>
      </c>
      <c r="J126" s="355">
        <v>2.1285790000000002</v>
      </c>
      <c r="K126" s="355">
        <v>2.9894120000000002</v>
      </c>
    </row>
    <row r="127" spans="1:11" x14ac:dyDescent="0.25">
      <c r="A127" s="678" t="s">
        <v>309</v>
      </c>
      <c r="B127" s="355">
        <v>2.8038E-2</v>
      </c>
      <c r="C127" s="355">
        <v>0</v>
      </c>
      <c r="D127" s="355">
        <v>0</v>
      </c>
      <c r="E127" s="355">
        <v>0</v>
      </c>
      <c r="F127" s="355">
        <v>3.742264</v>
      </c>
      <c r="G127" s="355">
        <v>0</v>
      </c>
      <c r="H127" s="355">
        <v>0</v>
      </c>
      <c r="I127" s="355">
        <v>0</v>
      </c>
      <c r="J127" s="355">
        <v>0</v>
      </c>
      <c r="K127" s="355">
        <v>0</v>
      </c>
    </row>
    <row r="128" spans="1:11" x14ac:dyDescent="0.25">
      <c r="A128" s="680" t="s">
        <v>310</v>
      </c>
      <c r="B128" s="362">
        <v>11.179834</v>
      </c>
      <c r="C128" s="362">
        <v>11.804333</v>
      </c>
      <c r="D128" s="362">
        <v>9.1608420000000006</v>
      </c>
      <c r="E128" s="362">
        <v>13.456251</v>
      </c>
      <c r="F128" s="362">
        <v>9.6707129999999992</v>
      </c>
      <c r="G128" s="362">
        <v>8.6540630000000007</v>
      </c>
      <c r="H128" s="362">
        <v>8.4900070000000003</v>
      </c>
      <c r="I128" s="362">
        <v>4.4082100000000004</v>
      </c>
      <c r="J128" s="362">
        <v>8.2354330000000004</v>
      </c>
      <c r="K128" s="362">
        <v>8.2618320000000001</v>
      </c>
    </row>
    <row r="129" spans="1:11" x14ac:dyDescent="0.25">
      <c r="A129" s="676" t="s">
        <v>311</v>
      </c>
      <c r="B129" s="328">
        <v>1420.782033</v>
      </c>
      <c r="C129" s="328">
        <v>1386.065881</v>
      </c>
      <c r="D129" s="328">
        <v>1264.721859</v>
      </c>
      <c r="E129" s="328">
        <v>1105.724819</v>
      </c>
      <c r="F129" s="328">
        <v>1090.523216</v>
      </c>
      <c r="G129" s="328">
        <v>1125.6700920000001</v>
      </c>
      <c r="H129" s="328">
        <v>1169.706457</v>
      </c>
      <c r="I129" s="328">
        <v>1148.0276329999999</v>
      </c>
      <c r="J129" s="328">
        <v>1312.17518</v>
      </c>
      <c r="K129" s="328">
        <v>1411.998227</v>
      </c>
    </row>
    <row r="130" spans="1:11" x14ac:dyDescent="0.25">
      <c r="A130" s="413" t="s">
        <v>312</v>
      </c>
      <c r="B130" s="337">
        <v>0</v>
      </c>
      <c r="C130" s="337">
        <v>0</v>
      </c>
      <c r="D130" s="337">
        <v>0</v>
      </c>
      <c r="E130" s="337">
        <v>0</v>
      </c>
      <c r="F130" s="337">
        <v>0</v>
      </c>
      <c r="G130" s="337">
        <v>0</v>
      </c>
      <c r="H130" s="337">
        <v>4.5932490000000001</v>
      </c>
      <c r="I130" s="337">
        <v>5.036219</v>
      </c>
      <c r="J130" s="337">
        <v>5.9690209999999997</v>
      </c>
      <c r="K130" s="337">
        <v>6.557061</v>
      </c>
    </row>
    <row r="131" spans="1:11" x14ac:dyDescent="0.25">
      <c r="A131" s="413" t="s">
        <v>313</v>
      </c>
      <c r="B131" s="337">
        <v>813.63034700000003</v>
      </c>
      <c r="C131" s="337">
        <v>807.16930200000002</v>
      </c>
      <c r="D131" s="337">
        <v>753.87178400000005</v>
      </c>
      <c r="E131" s="337">
        <v>660.989507</v>
      </c>
      <c r="F131" s="337">
        <v>696.48720200000002</v>
      </c>
      <c r="G131" s="337">
        <v>742.40277000000003</v>
      </c>
      <c r="H131" s="337">
        <v>854.86078899999995</v>
      </c>
      <c r="I131" s="337">
        <v>831.12557600000002</v>
      </c>
      <c r="J131" s="337">
        <v>971.19027200000005</v>
      </c>
      <c r="K131" s="337">
        <v>919.77196500000002</v>
      </c>
    </row>
    <row r="132" spans="1:11" x14ac:dyDescent="0.25">
      <c r="A132" s="414" t="s">
        <v>314</v>
      </c>
      <c r="B132" s="345">
        <v>607.15168600000004</v>
      </c>
      <c r="C132" s="345">
        <v>578.89657799999998</v>
      </c>
      <c r="D132" s="345">
        <v>510.85007400000001</v>
      </c>
      <c r="E132" s="345">
        <v>444.73531100000002</v>
      </c>
      <c r="F132" s="345">
        <v>394.03601300000003</v>
      </c>
      <c r="G132" s="345">
        <v>383.26732099999998</v>
      </c>
      <c r="H132" s="345">
        <v>310.25241799999998</v>
      </c>
      <c r="I132" s="345">
        <v>311.865837</v>
      </c>
      <c r="J132" s="345">
        <v>335.01588500000003</v>
      </c>
      <c r="K132" s="345">
        <v>485.66919899999999</v>
      </c>
    </row>
    <row r="133" spans="1:11" x14ac:dyDescent="0.25">
      <c r="A133" s="676" t="s">
        <v>315</v>
      </c>
      <c r="B133" s="328">
        <v>749.04238299999997</v>
      </c>
      <c r="C133" s="328">
        <v>697.56570999999997</v>
      </c>
      <c r="D133" s="328">
        <v>632.33721500000001</v>
      </c>
      <c r="E133" s="328">
        <v>570.46657200000004</v>
      </c>
      <c r="F133" s="328">
        <v>530.38075400000002</v>
      </c>
      <c r="G133" s="328">
        <v>519.07924800000001</v>
      </c>
      <c r="H133" s="328">
        <v>500.62455199999999</v>
      </c>
      <c r="I133" s="328">
        <v>506.93158</v>
      </c>
      <c r="J133" s="328">
        <v>544.85584800000004</v>
      </c>
      <c r="K133" s="328">
        <v>588.77344900000003</v>
      </c>
    </row>
    <row r="134" spans="1:11" x14ac:dyDescent="0.25">
      <c r="A134" s="413" t="s">
        <v>316</v>
      </c>
      <c r="B134" s="337">
        <v>98.195080000000004</v>
      </c>
      <c r="C134" s="337">
        <v>104.11949300000001</v>
      </c>
      <c r="D134" s="337">
        <v>86.991208999999998</v>
      </c>
      <c r="E134" s="337">
        <v>82.768472000000003</v>
      </c>
      <c r="F134" s="337">
        <v>90.787822000000006</v>
      </c>
      <c r="G134" s="337">
        <v>103.99141299999999</v>
      </c>
      <c r="H134" s="337">
        <v>99.453423999999998</v>
      </c>
      <c r="I134" s="337">
        <v>120.261459</v>
      </c>
      <c r="J134" s="337">
        <v>129.677876</v>
      </c>
      <c r="K134" s="337">
        <v>124.363314</v>
      </c>
    </row>
    <row r="135" spans="1:11" x14ac:dyDescent="0.25">
      <c r="A135" s="413" t="s">
        <v>317</v>
      </c>
      <c r="B135" s="337">
        <v>34.503292000000002</v>
      </c>
      <c r="C135" s="337">
        <v>33.010804999999998</v>
      </c>
      <c r="D135" s="337">
        <v>23.271639</v>
      </c>
      <c r="E135" s="337">
        <v>22.638504999999999</v>
      </c>
      <c r="F135" s="337">
        <v>16.16207</v>
      </c>
      <c r="G135" s="337">
        <v>13.223065</v>
      </c>
      <c r="H135" s="337">
        <v>7.8729050000000003</v>
      </c>
      <c r="I135" s="337">
        <v>14.669091</v>
      </c>
      <c r="J135" s="337">
        <v>12.155859</v>
      </c>
      <c r="K135" s="337">
        <v>8.6949050000000003</v>
      </c>
    </row>
    <row r="136" spans="1:11" x14ac:dyDescent="0.25">
      <c r="A136" s="413" t="s">
        <v>318</v>
      </c>
      <c r="B136" s="337">
        <v>412.54500899999999</v>
      </c>
      <c r="C136" s="337">
        <v>371.01022599999999</v>
      </c>
      <c r="D136" s="337">
        <v>340.71982400000002</v>
      </c>
      <c r="E136" s="337">
        <v>328.97134399999999</v>
      </c>
      <c r="F136" s="337">
        <v>283.49410699999999</v>
      </c>
      <c r="G136" s="337">
        <v>253.15499500000001</v>
      </c>
      <c r="H136" s="337">
        <v>221.29908499999999</v>
      </c>
      <c r="I136" s="337">
        <v>168.119764</v>
      </c>
      <c r="J136" s="337">
        <v>169.237358</v>
      </c>
      <c r="K136" s="337">
        <v>187.15304</v>
      </c>
    </row>
    <row r="137" spans="1:11" x14ac:dyDescent="0.25">
      <c r="A137" s="414" t="s">
        <v>319</v>
      </c>
      <c r="B137" s="345">
        <v>203.79900000000001</v>
      </c>
      <c r="C137" s="345">
        <v>189.425185</v>
      </c>
      <c r="D137" s="345">
        <v>181.35454200000001</v>
      </c>
      <c r="E137" s="345">
        <v>136.08824899999999</v>
      </c>
      <c r="F137" s="345">
        <v>139.93675300000001</v>
      </c>
      <c r="G137" s="345">
        <v>148.70977300000001</v>
      </c>
      <c r="H137" s="345">
        <v>171.99913599999999</v>
      </c>
      <c r="I137" s="345">
        <v>203.88126399999999</v>
      </c>
      <c r="J137" s="345">
        <v>233.78475399999999</v>
      </c>
      <c r="K137" s="345">
        <v>268.56218799999999</v>
      </c>
    </row>
    <row r="138" spans="1:11" x14ac:dyDescent="0.25">
      <c r="A138" s="676" t="s">
        <v>320</v>
      </c>
      <c r="B138" s="328">
        <v>4036.8049129999999</v>
      </c>
      <c r="C138" s="328">
        <v>3875.4730599999998</v>
      </c>
      <c r="D138" s="328">
        <v>3459.8705359999999</v>
      </c>
      <c r="E138" s="328">
        <v>3406.8508750000001</v>
      </c>
      <c r="F138" s="328">
        <v>3556.118528</v>
      </c>
      <c r="G138" s="328">
        <v>3625.6606430000002</v>
      </c>
      <c r="H138" s="328">
        <v>3838.6464449999999</v>
      </c>
      <c r="I138" s="328">
        <v>3893.9520010000001</v>
      </c>
      <c r="J138" s="328">
        <v>4040.6537370000001</v>
      </c>
      <c r="K138" s="328">
        <v>4244.7600739999998</v>
      </c>
    </row>
    <row r="139" spans="1:11" x14ac:dyDescent="0.25">
      <c r="A139" s="413" t="s">
        <v>585</v>
      </c>
      <c r="B139" s="337">
        <v>11.673843</v>
      </c>
      <c r="C139" s="337">
        <v>24.904719</v>
      </c>
      <c r="D139" s="337">
        <v>36.672984</v>
      </c>
      <c r="E139" s="337">
        <v>12.964947</v>
      </c>
      <c r="F139" s="337">
        <v>5.0429490000000001</v>
      </c>
      <c r="G139" s="337">
        <v>6.5656509999999999</v>
      </c>
      <c r="H139" s="337">
        <v>9.6786220000000007</v>
      </c>
      <c r="I139" s="337">
        <v>2.5623960000000001</v>
      </c>
      <c r="J139" s="337">
        <v>3.1545640000000001</v>
      </c>
      <c r="K139" s="337">
        <v>12.058522999999999</v>
      </c>
    </row>
    <row r="140" spans="1:11" x14ac:dyDescent="0.25">
      <c r="A140" s="413" t="s">
        <v>321</v>
      </c>
      <c r="B140" s="337">
        <v>6.4665290000000004</v>
      </c>
      <c r="C140" s="337">
        <v>6.2399279999999999</v>
      </c>
      <c r="D140" s="337">
        <v>7.37141</v>
      </c>
      <c r="E140" s="337">
        <v>5.1407280000000002</v>
      </c>
      <c r="F140" s="337">
        <v>3.5469170000000001</v>
      </c>
      <c r="G140" s="337">
        <v>0.43752999999999997</v>
      </c>
      <c r="H140" s="337">
        <v>1.4946090000000001</v>
      </c>
      <c r="I140" s="337">
        <v>0.27816200000000002</v>
      </c>
      <c r="J140" s="337">
        <v>3.8965E-2</v>
      </c>
      <c r="K140" s="337">
        <v>7.894E-3</v>
      </c>
    </row>
    <row r="141" spans="1:11" x14ac:dyDescent="0.25">
      <c r="A141" s="413" t="s">
        <v>322</v>
      </c>
      <c r="B141" s="337">
        <v>256.53763700000002</v>
      </c>
      <c r="C141" s="337">
        <v>238.96235200000001</v>
      </c>
      <c r="D141" s="337">
        <v>172.49542099999999</v>
      </c>
      <c r="E141" s="337">
        <v>237.69115500000001</v>
      </c>
      <c r="F141" s="337">
        <v>298.72817600000002</v>
      </c>
      <c r="G141" s="337">
        <v>275.82308599999999</v>
      </c>
      <c r="H141" s="337">
        <v>281.15018400000002</v>
      </c>
      <c r="I141" s="337">
        <v>237.33553699999999</v>
      </c>
      <c r="J141" s="337">
        <v>219.941914</v>
      </c>
      <c r="K141" s="337">
        <v>259.90749799999998</v>
      </c>
    </row>
    <row r="142" spans="1:11" x14ac:dyDescent="0.25">
      <c r="A142" s="413" t="s">
        <v>323</v>
      </c>
      <c r="B142" s="337">
        <v>3493.3643069999998</v>
      </c>
      <c r="C142" s="337">
        <v>3410.9656540000001</v>
      </c>
      <c r="D142" s="337">
        <v>3078.5876159999998</v>
      </c>
      <c r="E142" s="337">
        <v>3006.3189819999998</v>
      </c>
      <c r="F142" s="337">
        <v>3120.8238999999999</v>
      </c>
      <c r="G142" s="337">
        <v>3209.9382300000002</v>
      </c>
      <c r="H142" s="337">
        <v>3417.331917</v>
      </c>
      <c r="I142" s="337">
        <v>3473.403245</v>
      </c>
      <c r="J142" s="337">
        <v>3642.3582660000002</v>
      </c>
      <c r="K142" s="337">
        <v>3809.7447790000001</v>
      </c>
    </row>
    <row r="143" spans="1:11" x14ac:dyDescent="0.25">
      <c r="A143" s="677" t="s">
        <v>324</v>
      </c>
      <c r="B143" s="355">
        <v>3037.4509370000001</v>
      </c>
      <c r="C143" s="355">
        <v>2927.6569909999998</v>
      </c>
      <c r="D143" s="355">
        <v>2599.075112</v>
      </c>
      <c r="E143" s="355">
        <v>2567.1401190000001</v>
      </c>
      <c r="F143" s="355">
        <v>2630.5270829999999</v>
      </c>
      <c r="G143" s="355">
        <v>2695.4779010000002</v>
      </c>
      <c r="H143" s="355">
        <v>2894.8477440000001</v>
      </c>
      <c r="I143" s="355">
        <v>3003.1863830000002</v>
      </c>
      <c r="J143" s="355">
        <v>3217.7789830000002</v>
      </c>
      <c r="K143" s="355">
        <v>3368.404837</v>
      </c>
    </row>
    <row r="144" spans="1:11" x14ac:dyDescent="0.25">
      <c r="A144" s="678" t="s">
        <v>325</v>
      </c>
      <c r="B144" s="355">
        <v>455.91336899999999</v>
      </c>
      <c r="C144" s="355">
        <v>483.30866300000002</v>
      </c>
      <c r="D144" s="355">
        <v>479.51250399999998</v>
      </c>
      <c r="E144" s="355">
        <v>439.17886199999998</v>
      </c>
      <c r="F144" s="355">
        <v>490.29681699999998</v>
      </c>
      <c r="G144" s="355">
        <v>514.460329</v>
      </c>
      <c r="H144" s="355">
        <v>522.48417199999994</v>
      </c>
      <c r="I144" s="355">
        <v>470.21686099999999</v>
      </c>
      <c r="J144" s="355">
        <v>424.57928199999998</v>
      </c>
      <c r="K144" s="355">
        <v>441.33994100000001</v>
      </c>
    </row>
    <row r="145" spans="1:11" x14ac:dyDescent="0.25">
      <c r="A145" s="414" t="s">
        <v>326</v>
      </c>
      <c r="B145" s="345">
        <v>268.76259499999998</v>
      </c>
      <c r="C145" s="345">
        <v>194.40040400000001</v>
      </c>
      <c r="D145" s="345">
        <v>164.74310399999999</v>
      </c>
      <c r="E145" s="345">
        <v>144.735062</v>
      </c>
      <c r="F145" s="345">
        <v>127.976584</v>
      </c>
      <c r="G145" s="345">
        <v>132.89614399999999</v>
      </c>
      <c r="H145" s="345">
        <v>128.99111099999999</v>
      </c>
      <c r="I145" s="345">
        <v>180.372659</v>
      </c>
      <c r="J145" s="345">
        <v>175.16002700000001</v>
      </c>
      <c r="K145" s="345">
        <v>163.04137700000001</v>
      </c>
    </row>
    <row r="146" spans="1:11" x14ac:dyDescent="0.25">
      <c r="A146" s="676" t="s">
        <v>327</v>
      </c>
      <c r="B146" s="328">
        <v>706.89039700000001</v>
      </c>
      <c r="C146" s="328">
        <v>657.88756100000001</v>
      </c>
      <c r="D146" s="328">
        <v>651.01694299999997</v>
      </c>
      <c r="E146" s="328">
        <v>455.88926300000003</v>
      </c>
      <c r="F146" s="328">
        <v>381.08334600000001</v>
      </c>
      <c r="G146" s="328">
        <v>365.74732899999998</v>
      </c>
      <c r="H146" s="328">
        <v>409.18075599999997</v>
      </c>
      <c r="I146" s="328">
        <v>441.59846900000002</v>
      </c>
      <c r="J146" s="328">
        <v>464.31442099999998</v>
      </c>
      <c r="K146" s="328">
        <v>493.375201</v>
      </c>
    </row>
    <row r="147" spans="1:11" x14ac:dyDescent="0.25">
      <c r="A147" s="413" t="s">
        <v>328</v>
      </c>
      <c r="B147" s="337">
        <v>206.80502799999999</v>
      </c>
      <c r="C147" s="337">
        <v>201.369314</v>
      </c>
      <c r="D147" s="337">
        <v>204.880683</v>
      </c>
      <c r="E147" s="337">
        <v>135.22932</v>
      </c>
      <c r="F147" s="337">
        <v>120.353713</v>
      </c>
      <c r="G147" s="337">
        <v>103.202657</v>
      </c>
      <c r="H147" s="337">
        <v>137.56332699999999</v>
      </c>
      <c r="I147" s="337">
        <v>134.94043400000001</v>
      </c>
      <c r="J147" s="337">
        <v>158.32095699999999</v>
      </c>
      <c r="K147" s="337">
        <v>142.72652099999999</v>
      </c>
    </row>
    <row r="148" spans="1:11" x14ac:dyDescent="0.25">
      <c r="A148" s="413" t="s">
        <v>329</v>
      </c>
      <c r="B148" s="337">
        <v>149.86005</v>
      </c>
      <c r="C148" s="337">
        <v>126.06487</v>
      </c>
      <c r="D148" s="337">
        <v>124.268326</v>
      </c>
      <c r="E148" s="337">
        <v>80.780991</v>
      </c>
      <c r="F148" s="337">
        <v>85.249290999999999</v>
      </c>
      <c r="G148" s="337">
        <v>85.701149999999998</v>
      </c>
      <c r="H148" s="337">
        <v>98.308859999999996</v>
      </c>
      <c r="I148" s="337">
        <v>95.061291999999995</v>
      </c>
      <c r="J148" s="337">
        <v>118.540801</v>
      </c>
      <c r="K148" s="337">
        <v>121.719649</v>
      </c>
    </row>
    <row r="149" spans="1:11" x14ac:dyDescent="0.25">
      <c r="A149" s="666" t="s">
        <v>330</v>
      </c>
      <c r="B149" s="337">
        <v>219.45139399999999</v>
      </c>
      <c r="C149" s="337">
        <v>201.22961799999999</v>
      </c>
      <c r="D149" s="337">
        <v>188.16018099999999</v>
      </c>
      <c r="E149" s="337">
        <v>129.35465099999999</v>
      </c>
      <c r="F149" s="337">
        <v>90.258638000000005</v>
      </c>
      <c r="G149" s="337">
        <v>90.777883000000003</v>
      </c>
      <c r="H149" s="337">
        <v>79.159529000000006</v>
      </c>
      <c r="I149" s="337">
        <v>88.866669999999999</v>
      </c>
      <c r="J149" s="337">
        <v>70.625878</v>
      </c>
      <c r="K149" s="337">
        <v>87.481617999999997</v>
      </c>
    </row>
    <row r="150" spans="1:11" x14ac:dyDescent="0.25">
      <c r="A150" s="421" t="s">
        <v>331</v>
      </c>
      <c r="B150" s="345">
        <v>130.773923</v>
      </c>
      <c r="C150" s="345">
        <v>129.22375700000001</v>
      </c>
      <c r="D150" s="345">
        <v>133.707752</v>
      </c>
      <c r="E150" s="345">
        <v>110.5243</v>
      </c>
      <c r="F150" s="345">
        <v>85.221701999999993</v>
      </c>
      <c r="G150" s="345">
        <v>86.065638000000007</v>
      </c>
      <c r="H150" s="345">
        <v>94.149039000000002</v>
      </c>
      <c r="I150" s="345">
        <v>122.730071</v>
      </c>
      <c r="J150" s="345">
        <v>116.826784</v>
      </c>
      <c r="K150" s="345">
        <v>141.44741099999999</v>
      </c>
    </row>
    <row r="151" spans="1:11" x14ac:dyDescent="0.25">
      <c r="A151" s="681" t="s">
        <v>249</v>
      </c>
      <c r="B151" s="288">
        <v>0</v>
      </c>
      <c r="C151" s="288">
        <v>0</v>
      </c>
      <c r="D151" s="288">
        <v>0</v>
      </c>
      <c r="E151" s="288">
        <v>0</v>
      </c>
      <c r="F151" s="288">
        <v>0</v>
      </c>
      <c r="G151" s="288">
        <v>0</v>
      </c>
      <c r="H151" s="288">
        <v>0</v>
      </c>
      <c r="I151" s="288">
        <v>0</v>
      </c>
      <c r="J151" s="288">
        <v>84.249422999999993</v>
      </c>
      <c r="K151" s="288">
        <v>176.236636</v>
      </c>
    </row>
    <row r="152" spans="1:11" ht="13.5" thickBot="1" x14ac:dyDescent="0.3">
      <c r="A152" s="672" t="s">
        <v>332</v>
      </c>
      <c r="B152" s="673">
        <v>11201.952211</v>
      </c>
      <c r="C152" s="673">
        <v>10824.806176</v>
      </c>
      <c r="D152" s="673">
        <v>9771.6662840000008</v>
      </c>
      <c r="E152" s="673">
        <v>9118.1390950000005</v>
      </c>
      <c r="F152" s="673">
        <v>9020.9425410000003</v>
      </c>
      <c r="G152" s="673">
        <v>9279.2336720000003</v>
      </c>
      <c r="H152" s="673">
        <v>10310.968150999999</v>
      </c>
      <c r="I152" s="673">
        <v>10409.473007000001</v>
      </c>
      <c r="J152" s="673">
        <v>11389.285942</v>
      </c>
      <c r="K152" s="673">
        <v>12244.722701999999</v>
      </c>
    </row>
    <row r="153" spans="1:11" x14ac:dyDescent="0.2">
      <c r="A153" s="670" t="s">
        <v>334</v>
      </c>
      <c r="B153" s="379"/>
      <c r="C153" s="416"/>
      <c r="D153" s="416"/>
      <c r="E153" s="416"/>
      <c r="F153" s="416"/>
      <c r="G153" s="416"/>
      <c r="H153" s="416"/>
      <c r="I153" s="416"/>
      <c r="J153" s="416"/>
      <c r="K153" s="416"/>
    </row>
    <row r="154" spans="1:11" x14ac:dyDescent="0.25">
      <c r="A154" s="671" t="s">
        <v>335</v>
      </c>
      <c r="B154" s="671"/>
      <c r="C154" s="245"/>
      <c r="D154" s="245"/>
      <c r="E154" s="245"/>
      <c r="F154" s="245"/>
      <c r="G154" s="245"/>
      <c r="H154" s="245"/>
      <c r="I154" s="245"/>
      <c r="J154" s="245"/>
      <c r="K154" s="245"/>
    </row>
    <row r="155" spans="1:11" x14ac:dyDescent="0.25">
      <c r="A155" s="674"/>
      <c r="B155" s="413"/>
      <c r="C155" s="245"/>
      <c r="D155" s="245"/>
      <c r="E155" s="245"/>
      <c r="F155" s="245"/>
      <c r="G155" s="245"/>
      <c r="H155" s="245"/>
      <c r="I155" s="245"/>
      <c r="J155" s="245"/>
      <c r="K155" s="245"/>
    </row>
    <row r="156" spans="1:11" x14ac:dyDescent="0.25">
      <c r="A156" s="674"/>
      <c r="B156" s="413"/>
      <c r="C156" s="245"/>
      <c r="D156" s="245"/>
      <c r="E156" s="245"/>
      <c r="F156" s="245"/>
      <c r="G156" s="245"/>
      <c r="H156" s="245"/>
      <c r="I156" s="245"/>
      <c r="J156" s="245"/>
      <c r="K156" s="245"/>
    </row>
    <row r="157" spans="1:11" x14ac:dyDescent="0.25">
      <c r="A157" s="666"/>
      <c r="B157" s="666"/>
      <c r="C157" s="420"/>
      <c r="D157" s="420"/>
      <c r="E157" s="420"/>
      <c r="F157" s="420"/>
      <c r="G157" s="420"/>
      <c r="H157" s="420"/>
      <c r="I157" s="420"/>
      <c r="J157" s="420" t="s">
        <v>615</v>
      </c>
      <c r="K157" s="420" t="s">
        <v>615</v>
      </c>
    </row>
    <row r="158" spans="1:11" x14ac:dyDescent="0.25">
      <c r="A158" s="666"/>
      <c r="B158" s="666"/>
      <c r="C158" s="420"/>
      <c r="D158" s="420"/>
      <c r="E158" s="420"/>
      <c r="F158" s="420"/>
      <c r="G158" s="420"/>
      <c r="H158" s="420"/>
      <c r="I158" s="420" t="s">
        <v>594</v>
      </c>
      <c r="J158" s="420"/>
      <c r="K158" s="420"/>
    </row>
    <row r="159" spans="1:11" x14ac:dyDescent="0.25">
      <c r="A159" s="666"/>
      <c r="B159" s="666"/>
      <c r="C159" s="420"/>
      <c r="D159" s="420"/>
      <c r="E159" s="420"/>
      <c r="F159" s="420"/>
      <c r="G159" s="420"/>
      <c r="H159" s="420" t="s">
        <v>595</v>
      </c>
      <c r="I159" s="420"/>
      <c r="J159" s="420"/>
      <c r="K159" s="420"/>
    </row>
    <row r="160" spans="1:11" x14ac:dyDescent="0.25">
      <c r="A160" s="413"/>
      <c r="B160" s="413"/>
      <c r="C160" s="245"/>
      <c r="D160" s="420"/>
      <c r="E160" s="420"/>
      <c r="F160" s="420"/>
      <c r="G160" s="420"/>
      <c r="H160" s="420" t="s">
        <v>596</v>
      </c>
      <c r="I160" s="245"/>
      <c r="J160" s="245"/>
      <c r="K160" s="245"/>
    </row>
    <row r="161" spans="1:11" ht="15.75" x14ac:dyDescent="0.25">
      <c r="A161" s="246"/>
      <c r="B161" s="244"/>
      <c r="C161" s="245"/>
      <c r="D161" s="420"/>
      <c r="E161" s="420"/>
      <c r="F161" s="420"/>
      <c r="G161" s="420" t="s">
        <v>597</v>
      </c>
      <c r="H161" s="420"/>
      <c r="I161" s="245"/>
      <c r="J161" s="245"/>
      <c r="K161" s="245"/>
    </row>
    <row r="162" spans="1:11" ht="15.75" x14ac:dyDescent="0.25">
      <c r="A162" s="246"/>
      <c r="B162" s="244"/>
      <c r="C162" s="245"/>
      <c r="D162" s="420"/>
      <c r="E162" s="420"/>
      <c r="F162" s="420" t="s">
        <v>598</v>
      </c>
      <c r="G162" s="420"/>
      <c r="H162" s="420"/>
      <c r="I162" s="245"/>
      <c r="J162" s="245"/>
      <c r="K162" s="245"/>
    </row>
    <row r="163" spans="1:11" ht="15.75" x14ac:dyDescent="0.25">
      <c r="A163" s="246"/>
      <c r="B163" s="244"/>
      <c r="C163" s="245"/>
      <c r="D163" s="420"/>
      <c r="E163" s="420" t="s">
        <v>599</v>
      </c>
      <c r="F163" s="420"/>
      <c r="G163" s="420"/>
      <c r="H163" s="420"/>
      <c r="I163" s="245"/>
      <c r="J163" s="245"/>
      <c r="K163" s="245"/>
    </row>
    <row r="164" spans="1:11" ht="16.5" thickBot="1" x14ac:dyDescent="0.3">
      <c r="A164" s="246"/>
      <c r="B164" s="244"/>
      <c r="C164" s="245"/>
      <c r="D164" s="420" t="s">
        <v>600</v>
      </c>
      <c r="E164" s="420"/>
      <c r="F164" s="420"/>
      <c r="G164" s="420"/>
      <c r="H164" s="420"/>
      <c r="I164" s="245"/>
      <c r="J164" s="245"/>
      <c r="K164" s="245"/>
    </row>
    <row r="165" spans="1:11" x14ac:dyDescent="0.2">
      <c r="A165" s="652" t="s">
        <v>601</v>
      </c>
      <c r="B165" s="254">
        <v>2013</v>
      </c>
      <c r="C165" s="254">
        <v>2014</v>
      </c>
      <c r="D165" s="254">
        <v>2015</v>
      </c>
      <c r="E165" s="254">
        <v>2016</v>
      </c>
      <c r="F165" s="254">
        <v>2017</v>
      </c>
      <c r="G165" s="254">
        <v>2018</v>
      </c>
      <c r="H165" s="254">
        <v>2019</v>
      </c>
      <c r="I165" s="254">
        <v>2020</v>
      </c>
      <c r="J165" s="254">
        <v>2021</v>
      </c>
      <c r="K165" s="254">
        <v>2022</v>
      </c>
    </row>
    <row r="166" spans="1:11" ht="14.25" x14ac:dyDescent="0.2">
      <c r="A166" s="250" t="s">
        <v>602</v>
      </c>
      <c r="B166" s="667">
        <v>66.295651000000007</v>
      </c>
      <c r="C166" s="653">
        <v>66.630022999999994</v>
      </c>
      <c r="D166" s="653">
        <v>65.606097000000005</v>
      </c>
      <c r="E166" s="653">
        <v>65.262527000000006</v>
      </c>
      <c r="F166" s="653">
        <v>65.555026999999995</v>
      </c>
      <c r="G166" s="653">
        <v>65.499762000000004</v>
      </c>
      <c r="H166" s="653">
        <v>63.413606000000001</v>
      </c>
      <c r="I166" s="653">
        <v>63.427819999999997</v>
      </c>
      <c r="J166" s="653">
        <v>63.632423000000003</v>
      </c>
      <c r="K166" s="653">
        <v>63.882728</v>
      </c>
    </row>
    <row r="167" spans="1:11" x14ac:dyDescent="0.2">
      <c r="A167" s="250" t="s">
        <v>617</v>
      </c>
      <c r="B167" s="691">
        <v>101</v>
      </c>
      <c r="C167" s="691">
        <v>101</v>
      </c>
      <c r="D167" s="691">
        <v>101</v>
      </c>
      <c r="E167" s="691">
        <v>99</v>
      </c>
      <c r="F167" s="691">
        <v>99</v>
      </c>
      <c r="G167" s="691">
        <v>97</v>
      </c>
      <c r="H167" s="691">
        <v>96</v>
      </c>
      <c r="I167" s="691">
        <v>96</v>
      </c>
      <c r="J167" s="691">
        <v>95</v>
      </c>
      <c r="K167" s="691">
        <v>95</v>
      </c>
    </row>
    <row r="168" spans="1:11" ht="25.5" x14ac:dyDescent="0.25">
      <c r="A168" s="654" t="s">
        <v>584</v>
      </c>
      <c r="B168" s="654"/>
      <c r="C168" s="654"/>
      <c r="D168" s="654"/>
      <c r="E168" s="654"/>
      <c r="F168" s="654"/>
      <c r="G168" s="654"/>
      <c r="H168" s="654"/>
      <c r="I168" s="654"/>
      <c r="J168" s="654"/>
      <c r="K168" s="654"/>
    </row>
    <row r="169" spans="1:11" x14ac:dyDescent="0.25">
      <c r="A169" s="327" t="s">
        <v>275</v>
      </c>
      <c r="B169" s="328">
        <v>5786.6162800000002</v>
      </c>
      <c r="C169" s="328">
        <v>5851.9507859999994</v>
      </c>
      <c r="D169" s="328">
        <v>5664.6752649999999</v>
      </c>
      <c r="E169" s="328">
        <v>5404.0691509999997</v>
      </c>
      <c r="F169" s="328">
        <v>5443.7295260000001</v>
      </c>
      <c r="G169" s="328">
        <v>5547.9479469999997</v>
      </c>
      <c r="H169" s="328">
        <v>5816.6050809999997</v>
      </c>
      <c r="I169" s="328">
        <v>6094.0998209999998</v>
      </c>
      <c r="J169" s="328">
        <v>6120.0651040000002</v>
      </c>
      <c r="K169" s="328">
        <v>6645.8939690000007</v>
      </c>
    </row>
    <row r="170" spans="1:11" x14ac:dyDescent="0.25">
      <c r="A170" s="336" t="s">
        <v>276</v>
      </c>
      <c r="B170" s="337">
        <v>575.05981199999997</v>
      </c>
      <c r="C170" s="337">
        <v>600.65857800000003</v>
      </c>
      <c r="D170" s="337">
        <v>578.47221000000002</v>
      </c>
      <c r="E170" s="337">
        <v>455.393507</v>
      </c>
      <c r="F170" s="337">
        <v>550.63087800000005</v>
      </c>
      <c r="G170" s="337">
        <v>496.32557900000006</v>
      </c>
      <c r="H170" s="337">
        <v>606.632563</v>
      </c>
      <c r="I170" s="337">
        <v>622.00290300000006</v>
      </c>
      <c r="J170" s="337">
        <v>506.45758799999999</v>
      </c>
      <c r="K170" s="337">
        <v>457.34166700000003</v>
      </c>
    </row>
    <row r="171" spans="1:11" x14ac:dyDescent="0.25">
      <c r="A171" s="336" t="s">
        <v>277</v>
      </c>
      <c r="B171" s="337">
        <v>4938.5678049999997</v>
      </c>
      <c r="C171" s="337">
        <v>4982.8635510000004</v>
      </c>
      <c r="D171" s="337">
        <v>4807.1052299999992</v>
      </c>
      <c r="E171" s="337">
        <v>4675.1678900000006</v>
      </c>
      <c r="F171" s="337">
        <v>4598.7105099999999</v>
      </c>
      <c r="G171" s="337">
        <v>4749.3910459999997</v>
      </c>
      <c r="H171" s="337">
        <v>4906.4376400000001</v>
      </c>
      <c r="I171" s="337">
        <v>5190.1049329999996</v>
      </c>
      <c r="J171" s="337">
        <v>5324.5204989999993</v>
      </c>
      <c r="K171" s="337">
        <v>5882.6680230000002</v>
      </c>
    </row>
    <row r="172" spans="1:11" x14ac:dyDescent="0.25">
      <c r="A172" s="336" t="s">
        <v>343</v>
      </c>
      <c r="B172" s="337">
        <v>219.34563400000002</v>
      </c>
      <c r="C172" s="337">
        <v>219.99696900000001</v>
      </c>
      <c r="D172" s="337">
        <v>218.01945699999999</v>
      </c>
      <c r="E172" s="337">
        <v>215.573395</v>
      </c>
      <c r="F172" s="337">
        <v>218.38386700000001</v>
      </c>
      <c r="G172" s="337">
        <v>220.379794</v>
      </c>
      <c r="H172" s="337">
        <v>206.26705600000003</v>
      </c>
      <c r="I172" s="337">
        <v>199.19005099999998</v>
      </c>
      <c r="J172" s="337">
        <v>198.82118600000001</v>
      </c>
      <c r="K172" s="337">
        <v>208.50636900000001</v>
      </c>
    </row>
    <row r="173" spans="1:11" ht="25.5" x14ac:dyDescent="0.25">
      <c r="A173" s="344" t="s">
        <v>278</v>
      </c>
      <c r="B173" s="345">
        <v>53.643025999999999</v>
      </c>
      <c r="C173" s="345">
        <v>48.431685000000002</v>
      </c>
      <c r="D173" s="345">
        <v>61.078365999999995</v>
      </c>
      <c r="E173" s="345">
        <v>57.934356999999999</v>
      </c>
      <c r="F173" s="345">
        <v>76.004267999999996</v>
      </c>
      <c r="G173" s="345">
        <v>81.851523</v>
      </c>
      <c r="H173" s="345">
        <v>97.267818000000005</v>
      </c>
      <c r="I173" s="345">
        <v>82.801929000000001</v>
      </c>
      <c r="J173" s="345">
        <v>90.265827999999999</v>
      </c>
      <c r="K173" s="345">
        <v>97.377904999999998</v>
      </c>
    </row>
    <row r="174" spans="1:11" x14ac:dyDescent="0.25">
      <c r="A174" s="352" t="s">
        <v>279</v>
      </c>
      <c r="B174" s="328">
        <v>2758.5822090000001</v>
      </c>
      <c r="C174" s="328">
        <v>2782.2621020000001</v>
      </c>
      <c r="D174" s="328">
        <v>2729.8240729999998</v>
      </c>
      <c r="E174" s="328">
        <v>2708.6993549999997</v>
      </c>
      <c r="F174" s="328">
        <v>2730.2845380000003</v>
      </c>
      <c r="G174" s="328">
        <v>2717.7792899999999</v>
      </c>
      <c r="H174" s="328">
        <v>2768.4504439999996</v>
      </c>
      <c r="I174" s="328">
        <v>2833.6858940000002</v>
      </c>
      <c r="J174" s="328">
        <v>2918.4029190000001</v>
      </c>
      <c r="K174" s="328">
        <v>3046.0750079999998</v>
      </c>
    </row>
    <row r="175" spans="1:11" x14ac:dyDescent="0.25">
      <c r="A175" s="336" t="s">
        <v>280</v>
      </c>
      <c r="B175" s="337">
        <v>2666.1981969999997</v>
      </c>
      <c r="C175" s="337">
        <v>2690.8515110000003</v>
      </c>
      <c r="D175" s="337">
        <v>2643.9146919999998</v>
      </c>
      <c r="E175" s="337">
        <v>2644.0799320000001</v>
      </c>
      <c r="F175" s="337">
        <v>2666.985893</v>
      </c>
      <c r="G175" s="337">
        <v>2662.6643120000003</v>
      </c>
      <c r="H175" s="337">
        <v>2716.6088910000003</v>
      </c>
      <c r="I175" s="337">
        <v>2770.987243</v>
      </c>
      <c r="J175" s="337">
        <v>2833.08493</v>
      </c>
      <c r="K175" s="337">
        <v>2975.9939680000002</v>
      </c>
    </row>
    <row r="176" spans="1:11" x14ac:dyDescent="0.25">
      <c r="A176" s="344" t="s">
        <v>603</v>
      </c>
      <c r="B176" s="345">
        <v>92.384011000000001</v>
      </c>
      <c r="C176" s="345">
        <v>91.410589000000002</v>
      </c>
      <c r="D176" s="345">
        <v>85.909379000000001</v>
      </c>
      <c r="E176" s="345">
        <v>64.619422</v>
      </c>
      <c r="F176" s="345">
        <v>63.298642999999998</v>
      </c>
      <c r="G176" s="345">
        <v>55.114978000000008</v>
      </c>
      <c r="H176" s="345">
        <v>51.841553000000005</v>
      </c>
      <c r="I176" s="345">
        <v>62.698648999999996</v>
      </c>
      <c r="J176" s="345">
        <v>85.317989000000011</v>
      </c>
      <c r="K176" s="345">
        <v>70.081040000000002</v>
      </c>
    </row>
    <row r="177" spans="1:11" x14ac:dyDescent="0.25">
      <c r="A177" s="352" t="s">
        <v>282</v>
      </c>
      <c r="B177" s="328">
        <v>5177.734751</v>
      </c>
      <c r="C177" s="328">
        <v>5307.163931</v>
      </c>
      <c r="D177" s="328">
        <v>5081.0849179999996</v>
      </c>
      <c r="E177" s="328">
        <v>4901.499245</v>
      </c>
      <c r="F177" s="328">
        <v>5003.4610549999998</v>
      </c>
      <c r="G177" s="328">
        <v>5132.0002530000002</v>
      </c>
      <c r="H177" s="328">
        <v>5326.1258739999994</v>
      </c>
      <c r="I177" s="328">
        <v>5394.7570130000004</v>
      </c>
      <c r="J177" s="328">
        <v>5930.2072210000006</v>
      </c>
      <c r="K177" s="328">
        <v>6216.7884219999996</v>
      </c>
    </row>
    <row r="178" spans="1:11" x14ac:dyDescent="0.25">
      <c r="A178" s="336" t="s">
        <v>348</v>
      </c>
      <c r="B178" s="337">
        <v>700.24625300000002</v>
      </c>
      <c r="C178" s="337">
        <v>713.91461000000004</v>
      </c>
      <c r="D178" s="337">
        <v>723.07677999999999</v>
      </c>
      <c r="E178" s="337">
        <v>702.04255799999999</v>
      </c>
      <c r="F178" s="337">
        <v>712.45809400000007</v>
      </c>
      <c r="G178" s="337">
        <v>702.24984800000004</v>
      </c>
      <c r="H178" s="337">
        <v>656.46848999999997</v>
      </c>
      <c r="I178" s="337">
        <v>662.6338209999999</v>
      </c>
      <c r="J178" s="337">
        <v>660.06640400000003</v>
      </c>
      <c r="K178" s="337">
        <v>651.37073399999997</v>
      </c>
    </row>
    <row r="179" spans="1:11" x14ac:dyDescent="0.25">
      <c r="A179" s="336" t="s">
        <v>284</v>
      </c>
      <c r="B179" s="337">
        <v>92.608125000000001</v>
      </c>
      <c r="C179" s="337">
        <v>93.942127999999997</v>
      </c>
      <c r="D179" s="337">
        <v>67.028370999999993</v>
      </c>
      <c r="E179" s="337">
        <v>66.221980000000002</v>
      </c>
      <c r="F179" s="337">
        <v>69.023739000000006</v>
      </c>
      <c r="G179" s="337">
        <v>82.124076000000002</v>
      </c>
      <c r="H179" s="337">
        <v>88.044986999999992</v>
      </c>
      <c r="I179" s="337">
        <v>78.629559</v>
      </c>
      <c r="J179" s="337">
        <v>83.601355999999996</v>
      </c>
      <c r="K179" s="337">
        <v>79.103555999999998</v>
      </c>
    </row>
    <row r="180" spans="1:11" x14ac:dyDescent="0.25">
      <c r="A180" s="336" t="s">
        <v>285</v>
      </c>
      <c r="B180" s="337">
        <v>4043.1706620000004</v>
      </c>
      <c r="C180" s="337">
        <v>4160.2759569999998</v>
      </c>
      <c r="D180" s="337">
        <v>3993.8474109999997</v>
      </c>
      <c r="E180" s="337">
        <v>3863.0421099999999</v>
      </c>
      <c r="F180" s="337">
        <v>3963.1158599999999</v>
      </c>
      <c r="G180" s="337">
        <v>4062.734383</v>
      </c>
      <c r="H180" s="337">
        <v>4336.0122270000002</v>
      </c>
      <c r="I180" s="337">
        <v>4419.5729009999995</v>
      </c>
      <c r="J180" s="337">
        <v>4935.0409309999995</v>
      </c>
      <c r="K180" s="337">
        <v>5229.6757049999997</v>
      </c>
    </row>
    <row r="181" spans="1:11" ht="25.5" x14ac:dyDescent="0.25">
      <c r="A181" s="336" t="s">
        <v>286</v>
      </c>
      <c r="B181" s="337">
        <v>179.09242899999998</v>
      </c>
      <c r="C181" s="337">
        <v>182.712369</v>
      </c>
      <c r="D181" s="337">
        <v>148.90537799999998</v>
      </c>
      <c r="E181" s="337">
        <v>133.77301800000001</v>
      </c>
      <c r="F181" s="337">
        <v>138.37830700000001</v>
      </c>
      <c r="G181" s="337">
        <v>155.127667</v>
      </c>
      <c r="H181" s="337">
        <v>139.87367</v>
      </c>
      <c r="I181" s="337">
        <v>127.558502</v>
      </c>
      <c r="J181" s="337">
        <v>144.35795100000001</v>
      </c>
      <c r="K181" s="337">
        <v>144.53487200000001</v>
      </c>
    </row>
    <row r="182" spans="1:11" x14ac:dyDescent="0.25">
      <c r="A182" s="344" t="s">
        <v>287</v>
      </c>
      <c r="B182" s="345">
        <v>162.617276</v>
      </c>
      <c r="C182" s="345">
        <v>156.31886299999999</v>
      </c>
      <c r="D182" s="345">
        <v>148.22697500000001</v>
      </c>
      <c r="E182" s="345">
        <v>136.41957600000001</v>
      </c>
      <c r="F182" s="345">
        <v>120.48505</v>
      </c>
      <c r="G182" s="345">
        <v>129.764275</v>
      </c>
      <c r="H182" s="345">
        <v>105.726494</v>
      </c>
      <c r="I182" s="345">
        <v>106.36222599999999</v>
      </c>
      <c r="J182" s="345">
        <v>107.140574</v>
      </c>
      <c r="K182" s="345">
        <v>112.10355199999999</v>
      </c>
    </row>
    <row r="183" spans="1:11" x14ac:dyDescent="0.25">
      <c r="A183" s="352" t="s">
        <v>288</v>
      </c>
      <c r="B183" s="328">
        <v>2090.3241400000002</v>
      </c>
      <c r="C183" s="328">
        <v>2063.1011880000001</v>
      </c>
      <c r="D183" s="328">
        <v>1921.2345989999999</v>
      </c>
      <c r="E183" s="328">
        <v>1795.479916</v>
      </c>
      <c r="F183" s="328">
        <v>1713.060751</v>
      </c>
      <c r="G183" s="328">
        <v>1688.5683120000001</v>
      </c>
      <c r="H183" s="328">
        <v>1798.6031270000001</v>
      </c>
      <c r="I183" s="328">
        <v>1809.7694609999999</v>
      </c>
      <c r="J183" s="328">
        <v>1882.3106559999999</v>
      </c>
      <c r="K183" s="328">
        <v>2055.843382</v>
      </c>
    </row>
    <row r="184" spans="1:11" x14ac:dyDescent="0.25">
      <c r="A184" s="336" t="s">
        <v>289</v>
      </c>
      <c r="B184" s="337">
        <v>365.891525</v>
      </c>
      <c r="C184" s="337">
        <v>355.16749999999996</v>
      </c>
      <c r="D184" s="337">
        <v>340.883735</v>
      </c>
      <c r="E184" s="337">
        <v>324.43803500000001</v>
      </c>
      <c r="F184" s="337">
        <v>328.557706</v>
      </c>
      <c r="G184" s="337">
        <v>321.31250500000004</v>
      </c>
      <c r="H184" s="337">
        <v>328.053293</v>
      </c>
      <c r="I184" s="337">
        <v>334.84788300000002</v>
      </c>
      <c r="J184" s="337">
        <v>340.87944400000003</v>
      </c>
      <c r="K184" s="337">
        <v>344.33023199999997</v>
      </c>
    </row>
    <row r="185" spans="1:11" x14ac:dyDescent="0.25">
      <c r="A185" s="336" t="s">
        <v>290</v>
      </c>
      <c r="B185" s="337">
        <v>1093.5272540000001</v>
      </c>
      <c r="C185" s="337">
        <v>1084.261315</v>
      </c>
      <c r="D185" s="337">
        <v>1005.885212</v>
      </c>
      <c r="E185" s="337">
        <v>963.0006800000001</v>
      </c>
      <c r="F185" s="337">
        <v>883.07617499999992</v>
      </c>
      <c r="G185" s="337">
        <v>866.28932299999997</v>
      </c>
      <c r="H185" s="337">
        <v>933.12503200000003</v>
      </c>
      <c r="I185" s="337">
        <v>927.16965299999993</v>
      </c>
      <c r="J185" s="337">
        <v>992.92676400000005</v>
      </c>
      <c r="K185" s="337">
        <v>1044.536216</v>
      </c>
    </row>
    <row r="186" spans="1:11" x14ac:dyDescent="0.25">
      <c r="A186" s="336" t="s">
        <v>291</v>
      </c>
      <c r="B186" s="337">
        <v>502.19905799999998</v>
      </c>
      <c r="C186" s="337">
        <v>496.17331999999999</v>
      </c>
      <c r="D186" s="337">
        <v>454.76422300000002</v>
      </c>
      <c r="E186" s="337">
        <v>412.09727199999998</v>
      </c>
      <c r="F186" s="337">
        <v>408.05744100000004</v>
      </c>
      <c r="G186" s="337">
        <v>408.73433699999998</v>
      </c>
      <c r="H186" s="337">
        <v>429.44099800000004</v>
      </c>
      <c r="I186" s="337">
        <v>432.15941499999997</v>
      </c>
      <c r="J186" s="337">
        <v>439.66790600000002</v>
      </c>
      <c r="K186" s="337">
        <v>555.96748100000002</v>
      </c>
    </row>
    <row r="187" spans="1:11" x14ac:dyDescent="0.25">
      <c r="A187" s="353" t="s">
        <v>292</v>
      </c>
      <c r="B187" s="345">
        <v>128.70630199999999</v>
      </c>
      <c r="C187" s="345">
        <v>127.499049</v>
      </c>
      <c r="D187" s="345">
        <v>119.701425</v>
      </c>
      <c r="E187" s="345">
        <v>95.943926000000005</v>
      </c>
      <c r="F187" s="345">
        <v>93.369427000000002</v>
      </c>
      <c r="G187" s="345">
        <v>92.232143999999991</v>
      </c>
      <c r="H187" s="345">
        <v>107.9838</v>
      </c>
      <c r="I187" s="345">
        <v>115.59250599999999</v>
      </c>
      <c r="J187" s="345">
        <v>108.836539</v>
      </c>
      <c r="K187" s="345">
        <v>111.00945</v>
      </c>
    </row>
    <row r="188" spans="1:11" x14ac:dyDescent="0.25">
      <c r="A188" s="676" t="s">
        <v>293</v>
      </c>
      <c r="B188" s="328">
        <v>37519.120952999998</v>
      </c>
      <c r="C188" s="328">
        <v>38798.523794000001</v>
      </c>
      <c r="D188" s="328">
        <v>39026.029903000002</v>
      </c>
      <c r="E188" s="328">
        <v>38942.305305000002</v>
      </c>
      <c r="F188" s="328">
        <v>39741.446883000004</v>
      </c>
      <c r="G188" s="328">
        <v>40282.132856999997</v>
      </c>
      <c r="H188" s="328">
        <v>39714.789505000001</v>
      </c>
      <c r="I188" s="328">
        <v>40444.388091000001</v>
      </c>
      <c r="J188" s="328">
        <v>41023.364336000006</v>
      </c>
      <c r="K188" s="328">
        <v>41947.033852</v>
      </c>
    </row>
    <row r="189" spans="1:11" x14ac:dyDescent="0.25">
      <c r="A189" s="413" t="s">
        <v>353</v>
      </c>
      <c r="B189" s="337">
        <v>1016.89131</v>
      </c>
      <c r="C189" s="337">
        <v>1021.78813</v>
      </c>
      <c r="D189" s="337">
        <v>1016.3181509999999</v>
      </c>
      <c r="E189" s="337">
        <v>965.91075799999999</v>
      </c>
      <c r="F189" s="337">
        <v>1009.402238</v>
      </c>
      <c r="G189" s="337">
        <v>1015.992192</v>
      </c>
      <c r="H189" s="337">
        <v>892.66077099999995</v>
      </c>
      <c r="I189" s="337">
        <v>910.57358500000009</v>
      </c>
      <c r="J189" s="337">
        <v>867.06810899999994</v>
      </c>
      <c r="K189" s="337">
        <v>895.70476199999996</v>
      </c>
    </row>
    <row r="190" spans="1:11" x14ac:dyDescent="0.25">
      <c r="A190" s="413" t="s">
        <v>295</v>
      </c>
      <c r="B190" s="337">
        <v>20843.987107000001</v>
      </c>
      <c r="C190" s="337">
        <v>21205.423072000001</v>
      </c>
      <c r="D190" s="337">
        <v>21107.540407</v>
      </c>
      <c r="E190" s="337">
        <v>21062.32575</v>
      </c>
      <c r="F190" s="337">
        <v>21594.594599999997</v>
      </c>
      <c r="G190" s="337">
        <v>21924.697920999999</v>
      </c>
      <c r="H190" s="337">
        <v>21690.752333</v>
      </c>
      <c r="I190" s="337">
        <v>22307.117515000002</v>
      </c>
      <c r="J190" s="337">
        <v>22779.755712000002</v>
      </c>
      <c r="K190" s="337">
        <v>24363.293222</v>
      </c>
    </row>
    <row r="191" spans="1:11" x14ac:dyDescent="0.25">
      <c r="A191" s="677" t="s">
        <v>296</v>
      </c>
      <c r="B191" s="355">
        <v>2449.8278229999996</v>
      </c>
      <c r="C191" s="355">
        <v>2502.4873299999999</v>
      </c>
      <c r="D191" s="355">
        <v>2475.8874899999996</v>
      </c>
      <c r="E191" s="355">
        <v>2375.1772689999998</v>
      </c>
      <c r="F191" s="355">
        <v>2389.5504000000001</v>
      </c>
      <c r="G191" s="355">
        <v>2388.7491449999998</v>
      </c>
      <c r="H191" s="355">
        <v>2432.9619680000001</v>
      </c>
      <c r="I191" s="355">
        <v>2526.4313309999998</v>
      </c>
      <c r="J191" s="355">
        <v>2501.7561799999999</v>
      </c>
      <c r="K191" s="355">
        <v>2751.176379</v>
      </c>
    </row>
    <row r="192" spans="1:11" x14ac:dyDescent="0.25">
      <c r="A192" s="678" t="s">
        <v>297</v>
      </c>
      <c r="B192" s="355">
        <v>7533.207375</v>
      </c>
      <c r="C192" s="355">
        <v>7613.2951499999999</v>
      </c>
      <c r="D192" s="355">
        <v>7668.695471</v>
      </c>
      <c r="E192" s="355">
        <v>7649.1040359999997</v>
      </c>
      <c r="F192" s="355">
        <v>7928.146917</v>
      </c>
      <c r="G192" s="355">
        <v>8197.8757010000008</v>
      </c>
      <c r="H192" s="355">
        <v>8167.9547780000003</v>
      </c>
      <c r="I192" s="355">
        <v>8418.126968999999</v>
      </c>
      <c r="J192" s="355">
        <v>8699.6966570000004</v>
      </c>
      <c r="K192" s="355">
        <v>9340.510862000001</v>
      </c>
    </row>
    <row r="193" spans="1:11" x14ac:dyDescent="0.25">
      <c r="A193" s="678" t="s">
        <v>298</v>
      </c>
      <c r="B193" s="355">
        <v>2835.1297559999998</v>
      </c>
      <c r="C193" s="355">
        <v>2828.0064379999999</v>
      </c>
      <c r="D193" s="355">
        <v>2724.758233</v>
      </c>
      <c r="E193" s="355">
        <v>2644.1749119999999</v>
      </c>
      <c r="F193" s="355">
        <v>2692.7601439999999</v>
      </c>
      <c r="G193" s="355">
        <v>2636.3518870000003</v>
      </c>
      <c r="H193" s="355">
        <v>2487.6151070000001</v>
      </c>
      <c r="I193" s="355">
        <v>2509.1285509999998</v>
      </c>
      <c r="J193" s="355">
        <v>2381.77873</v>
      </c>
      <c r="K193" s="355">
        <v>2491.5295770000002</v>
      </c>
    </row>
    <row r="194" spans="1:11" x14ac:dyDescent="0.25">
      <c r="A194" s="678" t="s">
        <v>299</v>
      </c>
      <c r="B194" s="355">
        <v>7460.0003409999999</v>
      </c>
      <c r="C194" s="355">
        <v>7701.4101700000001</v>
      </c>
      <c r="D194" s="355">
        <v>7697.9855959999995</v>
      </c>
      <c r="E194" s="355">
        <v>7865.0872310000004</v>
      </c>
      <c r="F194" s="355">
        <v>8061.8998390000006</v>
      </c>
      <c r="G194" s="355">
        <v>8157.8751320000001</v>
      </c>
      <c r="H194" s="355">
        <v>8114.4006099999997</v>
      </c>
      <c r="I194" s="355">
        <v>8233.7937880000009</v>
      </c>
      <c r="J194" s="355">
        <v>8602.166009999999</v>
      </c>
      <c r="K194" s="355">
        <v>9178.1120219999993</v>
      </c>
    </row>
    <row r="195" spans="1:11" x14ac:dyDescent="0.25">
      <c r="A195" s="678" t="s">
        <v>300</v>
      </c>
      <c r="B195" s="355">
        <v>565.82180999999991</v>
      </c>
      <c r="C195" s="355">
        <v>560.22398099999998</v>
      </c>
      <c r="D195" s="355">
        <v>540.21361300000001</v>
      </c>
      <c r="E195" s="355">
        <v>528.78229799999997</v>
      </c>
      <c r="F195" s="355">
        <v>522.23729600000001</v>
      </c>
      <c r="G195" s="355">
        <v>543.84605099999999</v>
      </c>
      <c r="H195" s="355">
        <v>487.81986599999999</v>
      </c>
      <c r="I195" s="355">
        <v>619.63687200000004</v>
      </c>
      <c r="J195" s="355">
        <v>594.35812899999996</v>
      </c>
      <c r="K195" s="355">
        <v>601.96437900000001</v>
      </c>
    </row>
    <row r="196" spans="1:11" x14ac:dyDescent="0.25">
      <c r="A196" s="413" t="s">
        <v>301</v>
      </c>
      <c r="B196" s="337">
        <v>5591.5835939999997</v>
      </c>
      <c r="C196" s="337">
        <v>5677.0709310000002</v>
      </c>
      <c r="D196" s="337">
        <v>5635.9802199999995</v>
      </c>
      <c r="E196" s="337">
        <v>5727.5436309999996</v>
      </c>
      <c r="F196" s="337">
        <v>5892.993418</v>
      </c>
      <c r="G196" s="337">
        <v>5912.0234019999998</v>
      </c>
      <c r="H196" s="337">
        <v>5900.4556869999997</v>
      </c>
      <c r="I196" s="337">
        <v>6024.84753</v>
      </c>
      <c r="J196" s="337">
        <v>6146.2725419999997</v>
      </c>
      <c r="K196" s="337">
        <v>6431.7240200000006</v>
      </c>
    </row>
    <row r="197" spans="1:11" x14ac:dyDescent="0.25">
      <c r="A197" s="677" t="s">
        <v>302</v>
      </c>
      <c r="B197" s="355">
        <v>122.854674</v>
      </c>
      <c r="C197" s="355">
        <v>122.972007</v>
      </c>
      <c r="D197" s="355">
        <v>125.67347000000001</v>
      </c>
      <c r="E197" s="355">
        <v>133.06309400000001</v>
      </c>
      <c r="F197" s="355">
        <v>137.723602</v>
      </c>
      <c r="G197" s="355">
        <v>126.144184</v>
      </c>
      <c r="H197" s="355">
        <v>129.617434</v>
      </c>
      <c r="I197" s="355">
        <v>132.17428700000002</v>
      </c>
      <c r="J197" s="355">
        <v>136.74503200000001</v>
      </c>
      <c r="K197" s="355">
        <v>141.06317199999998</v>
      </c>
    </row>
    <row r="198" spans="1:11" x14ac:dyDescent="0.25">
      <c r="A198" s="678" t="s">
        <v>303</v>
      </c>
      <c r="B198" s="355">
        <v>3236.7671029999997</v>
      </c>
      <c r="C198" s="355">
        <v>3270.7601049999998</v>
      </c>
      <c r="D198" s="355">
        <v>3197.5778439999999</v>
      </c>
      <c r="E198" s="355">
        <v>3246.0395680000001</v>
      </c>
      <c r="F198" s="355">
        <v>3362.6497020000002</v>
      </c>
      <c r="G198" s="355">
        <v>3395.393184</v>
      </c>
      <c r="H198" s="355">
        <v>3408.381793</v>
      </c>
      <c r="I198" s="355">
        <v>3503.4605040000001</v>
      </c>
      <c r="J198" s="355">
        <v>3575.8279130000001</v>
      </c>
      <c r="K198" s="355">
        <v>3811.3300589999999</v>
      </c>
    </row>
    <row r="199" spans="1:11" x14ac:dyDescent="0.25">
      <c r="A199" s="678" t="s">
        <v>304</v>
      </c>
      <c r="B199" s="355">
        <v>425.37061999999997</v>
      </c>
      <c r="C199" s="355">
        <v>430.87872099999998</v>
      </c>
      <c r="D199" s="355">
        <v>430.76016600000003</v>
      </c>
      <c r="E199" s="355">
        <v>421.35986300000002</v>
      </c>
      <c r="F199" s="355">
        <v>350.32718999999997</v>
      </c>
      <c r="G199" s="355">
        <v>288.06142899999998</v>
      </c>
      <c r="H199" s="355">
        <v>213.51763600000001</v>
      </c>
      <c r="I199" s="355">
        <v>199.268282</v>
      </c>
      <c r="J199" s="355">
        <v>204.770769</v>
      </c>
      <c r="K199" s="355">
        <v>203.70601400000001</v>
      </c>
    </row>
    <row r="200" spans="1:11" x14ac:dyDescent="0.25">
      <c r="A200" s="678" t="s">
        <v>305</v>
      </c>
      <c r="B200" s="355">
        <v>1806.5911960000001</v>
      </c>
      <c r="C200" s="355">
        <v>1852.4600969999999</v>
      </c>
      <c r="D200" s="355">
        <v>1881.968738</v>
      </c>
      <c r="E200" s="355">
        <v>1927.081105</v>
      </c>
      <c r="F200" s="355">
        <v>2042.2929220000001</v>
      </c>
      <c r="G200" s="355">
        <v>2102.4246039999998</v>
      </c>
      <c r="H200" s="355">
        <v>2148.938823</v>
      </c>
      <c r="I200" s="355">
        <v>2189.9444560000002</v>
      </c>
      <c r="J200" s="355">
        <v>2228.9288270000002</v>
      </c>
      <c r="K200" s="355">
        <v>2275.624773</v>
      </c>
    </row>
    <row r="201" spans="1:11" x14ac:dyDescent="0.25">
      <c r="A201" s="666" t="s">
        <v>306</v>
      </c>
      <c r="B201" s="337">
        <v>10066.658936999998</v>
      </c>
      <c r="C201" s="337">
        <v>10894.241658000001</v>
      </c>
      <c r="D201" s="337">
        <v>11266.191122</v>
      </c>
      <c r="E201" s="337">
        <v>11186.525163</v>
      </c>
      <c r="F201" s="337">
        <v>11244.456623</v>
      </c>
      <c r="G201" s="337">
        <v>11429.41934</v>
      </c>
      <c r="H201" s="337">
        <v>11230.920709</v>
      </c>
      <c r="I201" s="337">
        <v>11201.849457999999</v>
      </c>
      <c r="J201" s="337">
        <v>11230.267970999999</v>
      </c>
      <c r="K201" s="337">
        <v>10256.311846000001</v>
      </c>
    </row>
    <row r="202" spans="1:11" x14ac:dyDescent="0.25">
      <c r="A202" s="679" t="s">
        <v>307</v>
      </c>
      <c r="B202" s="355">
        <v>967.38901299999998</v>
      </c>
      <c r="C202" s="355">
        <v>963.24721699999998</v>
      </c>
      <c r="D202" s="355">
        <v>1010.5334250000001</v>
      </c>
      <c r="E202" s="355">
        <v>1025.663133</v>
      </c>
      <c r="F202" s="355">
        <v>1014.600623</v>
      </c>
      <c r="G202" s="355">
        <v>675.97709499999996</v>
      </c>
      <c r="H202" s="355">
        <v>663.62958800000001</v>
      </c>
      <c r="I202" s="355">
        <v>616.11422900000002</v>
      </c>
      <c r="J202" s="355">
        <v>630.52755500000001</v>
      </c>
      <c r="K202" s="355">
        <v>589.51267200000007</v>
      </c>
    </row>
    <row r="203" spans="1:11" x14ac:dyDescent="0.25">
      <c r="A203" s="678" t="s">
        <v>308</v>
      </c>
      <c r="B203" s="355">
        <v>552.44590400000004</v>
      </c>
      <c r="C203" s="355">
        <v>553.25178500000004</v>
      </c>
      <c r="D203" s="355">
        <v>527.31556399999999</v>
      </c>
      <c r="E203" s="355">
        <v>492.62239399999999</v>
      </c>
      <c r="F203" s="355">
        <v>486.34849700000001</v>
      </c>
      <c r="G203" s="355">
        <v>447.07833599999998</v>
      </c>
      <c r="H203" s="355">
        <v>432.97612799999996</v>
      </c>
      <c r="I203" s="355">
        <v>435.31202100000002</v>
      </c>
      <c r="J203" s="355">
        <v>474.01556599999998</v>
      </c>
      <c r="K203" s="355">
        <v>510.53694899999999</v>
      </c>
    </row>
    <row r="204" spans="1:11" x14ac:dyDescent="0.25">
      <c r="A204" s="678" t="s">
        <v>309</v>
      </c>
      <c r="B204" s="355">
        <v>8214.5652330000012</v>
      </c>
      <c r="C204" s="355">
        <v>9047.1445070000009</v>
      </c>
      <c r="D204" s="355">
        <v>9423.0619160000006</v>
      </c>
      <c r="E204" s="355">
        <v>9383.8029580000002</v>
      </c>
      <c r="F204" s="355">
        <v>9475.5283560000007</v>
      </c>
      <c r="G204" s="355">
        <v>10042.737964</v>
      </c>
      <c r="H204" s="355">
        <v>9841.3087620000006</v>
      </c>
      <c r="I204" s="355">
        <v>9859.3508189999993</v>
      </c>
      <c r="J204" s="355">
        <v>9770.9551580000007</v>
      </c>
      <c r="K204" s="355">
        <v>8784.0958960000007</v>
      </c>
    </row>
    <row r="205" spans="1:11" x14ac:dyDescent="0.25">
      <c r="A205" s="680" t="s">
        <v>310</v>
      </c>
      <c r="B205" s="362">
        <v>332.25878399999999</v>
      </c>
      <c r="C205" s="362">
        <v>330.53814699999998</v>
      </c>
      <c r="D205" s="362">
        <v>305.280214</v>
      </c>
      <c r="E205" s="362">
        <v>281.00072599999999</v>
      </c>
      <c r="F205" s="362">
        <v>265.703779</v>
      </c>
      <c r="G205" s="362">
        <v>263.62594300000001</v>
      </c>
      <c r="H205" s="362">
        <v>293.00608399999999</v>
      </c>
      <c r="I205" s="362">
        <v>291.07238699999999</v>
      </c>
      <c r="J205" s="362">
        <v>354.76968900000003</v>
      </c>
      <c r="K205" s="362">
        <v>372.16632600000003</v>
      </c>
    </row>
    <row r="206" spans="1:11" x14ac:dyDescent="0.25">
      <c r="A206" s="676" t="s">
        <v>311</v>
      </c>
      <c r="B206" s="328">
        <v>1653.1913479999998</v>
      </c>
      <c r="C206" s="328">
        <v>1624.9333979999999</v>
      </c>
      <c r="D206" s="328">
        <v>1493.4713449999999</v>
      </c>
      <c r="E206" s="328">
        <v>1309.385722</v>
      </c>
      <c r="F206" s="328">
        <v>1293.7409170000001</v>
      </c>
      <c r="G206" s="328">
        <v>1319.6430090000001</v>
      </c>
      <c r="H206" s="328">
        <v>1364.2128740000001</v>
      </c>
      <c r="I206" s="328">
        <v>1340.721301</v>
      </c>
      <c r="J206" s="328">
        <v>1562.0923</v>
      </c>
      <c r="K206" s="328">
        <v>1639.464954</v>
      </c>
    </row>
    <row r="207" spans="1:11" x14ac:dyDescent="0.25">
      <c r="A207" s="413" t="s">
        <v>312</v>
      </c>
      <c r="B207" s="337">
        <v>0</v>
      </c>
      <c r="C207" s="337">
        <v>0</v>
      </c>
      <c r="D207" s="337">
        <v>0</v>
      </c>
      <c r="E207" s="337">
        <v>0</v>
      </c>
      <c r="F207" s="337">
        <v>0</v>
      </c>
      <c r="G207" s="337">
        <v>0</v>
      </c>
      <c r="H207" s="337">
        <v>18.620091000000002</v>
      </c>
      <c r="I207" s="337">
        <v>19.489605000000001</v>
      </c>
      <c r="J207" s="337">
        <v>65.687083999999999</v>
      </c>
      <c r="K207" s="337">
        <v>31.178990000000002</v>
      </c>
    </row>
    <row r="208" spans="1:11" x14ac:dyDescent="0.25">
      <c r="A208" s="413" t="s">
        <v>313</v>
      </c>
      <c r="B208" s="337">
        <v>914.736536</v>
      </c>
      <c r="C208" s="337">
        <v>908.38736700000004</v>
      </c>
      <c r="D208" s="337">
        <v>850.90802900000006</v>
      </c>
      <c r="E208" s="337">
        <v>757.40698999999995</v>
      </c>
      <c r="F208" s="337">
        <v>789.98644300000001</v>
      </c>
      <c r="G208" s="337">
        <v>837.138418</v>
      </c>
      <c r="H208" s="337">
        <v>943.30947199999991</v>
      </c>
      <c r="I208" s="337">
        <v>924.78854899999999</v>
      </c>
      <c r="J208" s="337">
        <v>1073.8803190000001</v>
      </c>
      <c r="K208" s="337">
        <v>1034.4614900000001</v>
      </c>
    </row>
    <row r="209" spans="1:11" x14ac:dyDescent="0.25">
      <c r="A209" s="414" t="s">
        <v>314</v>
      </c>
      <c r="B209" s="345">
        <v>738.45481200000006</v>
      </c>
      <c r="C209" s="345">
        <v>716.54602899999998</v>
      </c>
      <c r="D209" s="345">
        <v>642.56331399999999</v>
      </c>
      <c r="E209" s="345">
        <v>551.97873100000004</v>
      </c>
      <c r="F209" s="345">
        <v>503.75447200000002</v>
      </c>
      <c r="G209" s="345">
        <v>482.50459000000001</v>
      </c>
      <c r="H209" s="345">
        <v>402.28330999999997</v>
      </c>
      <c r="I209" s="345">
        <v>396.44314600000001</v>
      </c>
      <c r="J209" s="345">
        <v>422.52489400000002</v>
      </c>
      <c r="K209" s="345">
        <v>573.82447000000002</v>
      </c>
    </row>
    <row r="210" spans="1:11" x14ac:dyDescent="0.25">
      <c r="A210" s="676" t="s">
        <v>315</v>
      </c>
      <c r="B210" s="328">
        <v>1319.2658630000001</v>
      </c>
      <c r="C210" s="328">
        <v>1275.4381100000001</v>
      </c>
      <c r="D210" s="328">
        <v>1197.021956</v>
      </c>
      <c r="E210" s="328">
        <v>1116.480775</v>
      </c>
      <c r="F210" s="328">
        <v>1094.2922120000001</v>
      </c>
      <c r="G210" s="328">
        <v>1055.7245269999999</v>
      </c>
      <c r="H210" s="328">
        <v>1022.846885</v>
      </c>
      <c r="I210" s="328">
        <v>1031.110874</v>
      </c>
      <c r="J210" s="328">
        <v>1062.4752530000001</v>
      </c>
      <c r="K210" s="328">
        <v>1117.3945330000001</v>
      </c>
    </row>
    <row r="211" spans="1:11" x14ac:dyDescent="0.25">
      <c r="A211" s="413" t="s">
        <v>316</v>
      </c>
      <c r="B211" s="337">
        <v>337.48789499999998</v>
      </c>
      <c r="C211" s="337">
        <v>346.67792900000001</v>
      </c>
      <c r="D211" s="337">
        <v>325.80845099999999</v>
      </c>
      <c r="E211" s="337">
        <v>321.84063000000003</v>
      </c>
      <c r="F211" s="337">
        <v>342.13597300000004</v>
      </c>
      <c r="G211" s="337">
        <v>348.05896899999999</v>
      </c>
      <c r="H211" s="337">
        <v>345.06664899999998</v>
      </c>
      <c r="I211" s="337">
        <v>373.08439999999996</v>
      </c>
      <c r="J211" s="337">
        <v>369.71900700000003</v>
      </c>
      <c r="K211" s="337">
        <v>376.07217500000002</v>
      </c>
    </row>
    <row r="212" spans="1:11" x14ac:dyDescent="0.25">
      <c r="A212" s="413" t="s">
        <v>317</v>
      </c>
      <c r="B212" s="337">
        <v>51.639335000000003</v>
      </c>
      <c r="C212" s="337">
        <v>48.309829999999998</v>
      </c>
      <c r="D212" s="337">
        <v>38.675206000000003</v>
      </c>
      <c r="E212" s="337">
        <v>36.466001999999996</v>
      </c>
      <c r="F212" s="337">
        <v>26.320475999999999</v>
      </c>
      <c r="G212" s="337">
        <v>21.443249999999999</v>
      </c>
      <c r="H212" s="337">
        <v>14.562282</v>
      </c>
      <c r="I212" s="337">
        <v>20.709802</v>
      </c>
      <c r="J212" s="337">
        <v>18.333767999999999</v>
      </c>
      <c r="K212" s="337">
        <v>15.267552</v>
      </c>
    </row>
    <row r="213" spans="1:11" x14ac:dyDescent="0.25">
      <c r="A213" s="413" t="s">
        <v>318</v>
      </c>
      <c r="B213" s="337">
        <v>499.39102600000001</v>
      </c>
      <c r="C213" s="337">
        <v>461.27675699999998</v>
      </c>
      <c r="D213" s="337">
        <v>425.62786900000003</v>
      </c>
      <c r="E213" s="337">
        <v>409.77144399999997</v>
      </c>
      <c r="F213" s="337">
        <v>366.20937600000002</v>
      </c>
      <c r="G213" s="337">
        <v>327.336004</v>
      </c>
      <c r="H213" s="337">
        <v>290.21537000000001</v>
      </c>
      <c r="I213" s="337">
        <v>238.70195100000001</v>
      </c>
      <c r="J213" s="337">
        <v>237.20933200000002</v>
      </c>
      <c r="K213" s="337">
        <v>249.75428500000001</v>
      </c>
    </row>
    <row r="214" spans="1:11" x14ac:dyDescent="0.25">
      <c r="A214" s="414" t="s">
        <v>319</v>
      </c>
      <c r="B214" s="345">
        <v>430.74760300000003</v>
      </c>
      <c r="C214" s="345">
        <v>419.17359099999999</v>
      </c>
      <c r="D214" s="345">
        <v>406.91042700000003</v>
      </c>
      <c r="E214" s="345">
        <v>348.40269599999999</v>
      </c>
      <c r="F214" s="345">
        <v>359.62638300000003</v>
      </c>
      <c r="G214" s="345">
        <v>358.886301</v>
      </c>
      <c r="H214" s="345">
        <v>373.00258099999996</v>
      </c>
      <c r="I214" s="345">
        <v>398.61471799999998</v>
      </c>
      <c r="J214" s="345">
        <v>437.213143</v>
      </c>
      <c r="K214" s="345">
        <v>476.30051900000001</v>
      </c>
    </row>
    <row r="215" spans="1:11" x14ac:dyDescent="0.25">
      <c r="A215" s="676" t="s">
        <v>320</v>
      </c>
      <c r="B215" s="328">
        <v>10141.259697</v>
      </c>
      <c r="C215" s="328">
        <v>9959.8824860000004</v>
      </c>
      <c r="D215" s="328">
        <v>9442.0737559999998</v>
      </c>
      <c r="E215" s="328">
        <v>9213.0307490000014</v>
      </c>
      <c r="F215" s="328">
        <v>8347.943749</v>
      </c>
      <c r="G215" s="328">
        <v>7106.6809200000007</v>
      </c>
      <c r="H215" s="328">
        <v>6816.9552359999998</v>
      </c>
      <c r="I215" s="328">
        <v>6741.6545110000006</v>
      </c>
      <c r="J215" s="328">
        <v>6956.0472869999994</v>
      </c>
      <c r="K215" s="328">
        <v>7191.6328229999999</v>
      </c>
    </row>
    <row r="216" spans="1:11" x14ac:dyDescent="0.25">
      <c r="A216" s="413" t="s">
        <v>585</v>
      </c>
      <c r="B216" s="337">
        <v>308.83292399999999</v>
      </c>
      <c r="C216" s="337">
        <v>323.00838299999998</v>
      </c>
      <c r="D216" s="337">
        <v>330.08847099999997</v>
      </c>
      <c r="E216" s="337">
        <v>293.44497100000001</v>
      </c>
      <c r="F216" s="337">
        <v>196.92154099999999</v>
      </c>
      <c r="G216" s="337">
        <v>44.982987000000001</v>
      </c>
      <c r="H216" s="337">
        <v>52.593190000000007</v>
      </c>
      <c r="I216" s="337">
        <v>45.542433000000003</v>
      </c>
      <c r="J216" s="337">
        <v>104.76026899999999</v>
      </c>
      <c r="K216" s="337">
        <v>187.39564300000001</v>
      </c>
    </row>
    <row r="217" spans="1:11" x14ac:dyDescent="0.25">
      <c r="A217" s="413" t="s">
        <v>321</v>
      </c>
      <c r="B217" s="337">
        <v>1938.0701490000001</v>
      </c>
      <c r="C217" s="337">
        <v>1982.6913849999999</v>
      </c>
      <c r="D217" s="337">
        <v>1866.6802909999999</v>
      </c>
      <c r="E217" s="337">
        <v>1815.0608990000001</v>
      </c>
      <c r="F217" s="337">
        <v>1202.0427229999998</v>
      </c>
      <c r="G217" s="337">
        <v>412.40181799999999</v>
      </c>
      <c r="H217" s="337">
        <v>376.703776</v>
      </c>
      <c r="I217" s="337">
        <v>300.887945</v>
      </c>
      <c r="J217" s="337">
        <v>270.18112600000001</v>
      </c>
      <c r="K217" s="337">
        <v>254.15953999999999</v>
      </c>
    </row>
    <row r="218" spans="1:11" x14ac:dyDescent="0.25">
      <c r="A218" s="413" t="s">
        <v>322</v>
      </c>
      <c r="B218" s="337">
        <v>1736.9010330000001</v>
      </c>
      <c r="C218" s="337">
        <v>1708.7381230000001</v>
      </c>
      <c r="D218" s="337">
        <v>1700.4436780000001</v>
      </c>
      <c r="E218" s="337">
        <v>1760.6871619999999</v>
      </c>
      <c r="F218" s="337">
        <v>1476.978998</v>
      </c>
      <c r="G218" s="337">
        <v>1128.0295409999999</v>
      </c>
      <c r="H218" s="337">
        <v>711.88277400000004</v>
      </c>
      <c r="I218" s="337">
        <v>650.5844669999999</v>
      </c>
      <c r="J218" s="337">
        <v>652.79921899999999</v>
      </c>
      <c r="K218" s="337">
        <v>697.950379</v>
      </c>
    </row>
    <row r="219" spans="1:11" x14ac:dyDescent="0.25">
      <c r="A219" s="413" t="s">
        <v>323</v>
      </c>
      <c r="B219" s="337">
        <v>5837.3953099999999</v>
      </c>
      <c r="C219" s="337">
        <v>5699.607489</v>
      </c>
      <c r="D219" s="337">
        <v>5330.1124820000005</v>
      </c>
      <c r="E219" s="337">
        <v>5151.0912630000003</v>
      </c>
      <c r="F219" s="337">
        <v>5299.7202259999995</v>
      </c>
      <c r="G219" s="337">
        <v>5341.8079500000003</v>
      </c>
      <c r="H219" s="337">
        <v>5501.6461870000003</v>
      </c>
      <c r="I219" s="337">
        <v>5514.8082190000005</v>
      </c>
      <c r="J219" s="337">
        <v>5706.5765380000003</v>
      </c>
      <c r="K219" s="337">
        <v>5833.2157900000002</v>
      </c>
    </row>
    <row r="220" spans="1:11" x14ac:dyDescent="0.25">
      <c r="A220" s="677" t="s">
        <v>324</v>
      </c>
      <c r="B220" s="355">
        <v>4162.712012</v>
      </c>
      <c r="C220" s="355">
        <v>4072.9652550000001</v>
      </c>
      <c r="D220" s="355">
        <v>3704.5267140000001</v>
      </c>
      <c r="E220" s="355">
        <v>3602.5929050000004</v>
      </c>
      <c r="F220" s="355">
        <v>3642.2866690000001</v>
      </c>
      <c r="G220" s="355">
        <v>3678.3292410000004</v>
      </c>
      <c r="H220" s="355">
        <v>3949.57168</v>
      </c>
      <c r="I220" s="355">
        <v>4041.3570500000005</v>
      </c>
      <c r="J220" s="355">
        <v>4363.3991820000001</v>
      </c>
      <c r="K220" s="355">
        <v>4585.7858670000005</v>
      </c>
    </row>
    <row r="221" spans="1:11" x14ac:dyDescent="0.25">
      <c r="A221" s="678" t="s">
        <v>325</v>
      </c>
      <c r="B221" s="355">
        <v>1674.6832960000002</v>
      </c>
      <c r="C221" s="355">
        <v>1626.6422339999999</v>
      </c>
      <c r="D221" s="355">
        <v>1625.5857680000001</v>
      </c>
      <c r="E221" s="355">
        <v>1548.4983569999999</v>
      </c>
      <c r="F221" s="355">
        <v>1657.4335569999998</v>
      </c>
      <c r="G221" s="355">
        <v>1663.4787080000001</v>
      </c>
      <c r="H221" s="355">
        <v>1552.074505</v>
      </c>
      <c r="I221" s="355">
        <v>1473.4511680000001</v>
      </c>
      <c r="J221" s="355">
        <v>1343.1773539999999</v>
      </c>
      <c r="K221" s="355">
        <v>1247.4299209999999</v>
      </c>
    </row>
    <row r="222" spans="1:11" x14ac:dyDescent="0.25">
      <c r="A222" s="414" t="s">
        <v>326</v>
      </c>
      <c r="B222" s="345">
        <v>320.06027799999998</v>
      </c>
      <c r="C222" s="345">
        <v>245.83710100000002</v>
      </c>
      <c r="D222" s="345">
        <v>214.748831</v>
      </c>
      <c r="E222" s="345">
        <v>192.74645100000001</v>
      </c>
      <c r="F222" s="345">
        <v>172.280258</v>
      </c>
      <c r="G222" s="345">
        <v>179.45862099999999</v>
      </c>
      <c r="H222" s="345">
        <v>174.12930699999998</v>
      </c>
      <c r="I222" s="345">
        <v>229.83144300000001</v>
      </c>
      <c r="J222" s="345">
        <v>221.73013300000002</v>
      </c>
      <c r="K222" s="345">
        <v>218.91146600000002</v>
      </c>
    </row>
    <row r="223" spans="1:11" x14ac:dyDescent="0.25">
      <c r="A223" s="676" t="s">
        <v>327</v>
      </c>
      <c r="B223" s="328">
        <v>1533.042001</v>
      </c>
      <c r="C223" s="328">
        <v>1507.5751620000001</v>
      </c>
      <c r="D223" s="328">
        <v>1458.3755310000001</v>
      </c>
      <c r="E223" s="328">
        <v>1195.9801150000001</v>
      </c>
      <c r="F223" s="328">
        <v>1033.919296</v>
      </c>
      <c r="G223" s="328">
        <v>975.53940199999988</v>
      </c>
      <c r="H223" s="328">
        <v>1001.880956</v>
      </c>
      <c r="I223" s="328">
        <v>1120.0024530000001</v>
      </c>
      <c r="J223" s="328">
        <v>1079.7264339999999</v>
      </c>
      <c r="K223" s="328">
        <v>1133.6001839999999</v>
      </c>
    </row>
    <row r="224" spans="1:11" x14ac:dyDescent="0.25">
      <c r="A224" s="413" t="s">
        <v>328</v>
      </c>
      <c r="B224" s="337">
        <v>532.35596899999996</v>
      </c>
      <c r="C224" s="337">
        <v>529.65247799999997</v>
      </c>
      <c r="D224" s="337">
        <v>519.23851100000002</v>
      </c>
      <c r="E224" s="337">
        <v>407.11782100000005</v>
      </c>
      <c r="F224" s="337">
        <v>330.00439900000003</v>
      </c>
      <c r="G224" s="337">
        <v>281.68455799999998</v>
      </c>
      <c r="H224" s="337">
        <v>303.73176799999999</v>
      </c>
      <c r="I224" s="337">
        <v>327.20761900000002</v>
      </c>
      <c r="J224" s="337">
        <v>336.513035</v>
      </c>
      <c r="K224" s="337">
        <v>342.97357999999997</v>
      </c>
    </row>
    <row r="225" spans="1:11" x14ac:dyDescent="0.25">
      <c r="A225" s="413" t="s">
        <v>329</v>
      </c>
      <c r="B225" s="337">
        <v>350.97245199999998</v>
      </c>
      <c r="C225" s="337">
        <v>355.98424599999998</v>
      </c>
      <c r="D225" s="337">
        <v>338.50175200000001</v>
      </c>
      <c r="E225" s="337">
        <v>283.868809</v>
      </c>
      <c r="F225" s="337">
        <v>277.13089600000001</v>
      </c>
      <c r="G225" s="337">
        <v>266.53753</v>
      </c>
      <c r="H225" s="337">
        <v>277.10591799999997</v>
      </c>
      <c r="I225" s="337">
        <v>276.94201499999997</v>
      </c>
      <c r="J225" s="337">
        <v>292.688242</v>
      </c>
      <c r="K225" s="337">
        <v>304.698397</v>
      </c>
    </row>
    <row r="226" spans="1:11" x14ac:dyDescent="0.25">
      <c r="A226" s="666" t="s">
        <v>330</v>
      </c>
      <c r="B226" s="337">
        <v>264.38950599999998</v>
      </c>
      <c r="C226" s="337">
        <v>243.612664</v>
      </c>
      <c r="D226" s="337">
        <v>226.16187600000001</v>
      </c>
      <c r="E226" s="337">
        <v>162.59691199999997</v>
      </c>
      <c r="F226" s="337">
        <v>111.962495</v>
      </c>
      <c r="G226" s="337">
        <v>109.387443</v>
      </c>
      <c r="H226" s="337">
        <v>103.07459700000001</v>
      </c>
      <c r="I226" s="337">
        <v>122.912459</v>
      </c>
      <c r="J226" s="337">
        <v>93.000229000000004</v>
      </c>
      <c r="K226" s="337">
        <v>111.07149899999999</v>
      </c>
    </row>
    <row r="227" spans="1:11" x14ac:dyDescent="0.25">
      <c r="A227" s="421" t="s">
        <v>331</v>
      </c>
      <c r="B227" s="345">
        <v>385.32407000000001</v>
      </c>
      <c r="C227" s="345">
        <v>378.32577000000003</v>
      </c>
      <c r="D227" s="345">
        <v>374.47338999999999</v>
      </c>
      <c r="E227" s="345">
        <v>342.39657</v>
      </c>
      <c r="F227" s="345">
        <v>314.82150300000001</v>
      </c>
      <c r="G227" s="345">
        <v>317.929868</v>
      </c>
      <c r="H227" s="345">
        <v>317.96866999999997</v>
      </c>
      <c r="I227" s="345">
        <v>392.94035700000001</v>
      </c>
      <c r="J227" s="345">
        <v>357.524925</v>
      </c>
      <c r="K227" s="345">
        <v>374.85670599999997</v>
      </c>
    </row>
    <row r="228" spans="1:11" x14ac:dyDescent="0.25">
      <c r="A228" s="681" t="s">
        <v>249</v>
      </c>
      <c r="B228" s="288">
        <v>0</v>
      </c>
      <c r="C228" s="288">
        <v>0</v>
      </c>
      <c r="D228" s="288">
        <v>0</v>
      </c>
      <c r="E228" s="288">
        <v>0</v>
      </c>
      <c r="F228" s="288">
        <v>0</v>
      </c>
      <c r="G228" s="288">
        <v>0</v>
      </c>
      <c r="H228" s="288">
        <v>0</v>
      </c>
      <c r="I228" s="288">
        <v>0</v>
      </c>
      <c r="J228" s="288">
        <v>112.25611599999999</v>
      </c>
      <c r="K228" s="288">
        <v>180.684009</v>
      </c>
    </row>
    <row r="229" spans="1:11" x14ac:dyDescent="0.25">
      <c r="A229" s="370" t="s">
        <v>332</v>
      </c>
      <c r="B229" s="288">
        <v>67979.137249000007</v>
      </c>
      <c r="C229" s="288">
        <v>69170.830964000008</v>
      </c>
      <c r="D229" s="288">
        <v>68013.791354000001</v>
      </c>
      <c r="E229" s="288">
        <v>66586.930340999999</v>
      </c>
      <c r="F229" s="288">
        <v>66401.878932000007</v>
      </c>
      <c r="G229" s="288">
        <v>65826.016524999999</v>
      </c>
      <c r="H229" s="288">
        <v>65630.46998899999</v>
      </c>
      <c r="I229" s="288">
        <v>66810.189425999997</v>
      </c>
      <c r="J229" s="288">
        <v>68646.947635000004</v>
      </c>
      <c r="K229" s="288">
        <v>71174.411143999998</v>
      </c>
    </row>
    <row r="230" spans="1:11" ht="13.5" thickBot="1" x14ac:dyDescent="0.3">
      <c r="A230" s="668" t="s">
        <v>333</v>
      </c>
      <c r="B230" s="669">
        <v>919.30842399999995</v>
      </c>
      <c r="C230" s="669">
        <v>948.97157300000003</v>
      </c>
      <c r="D230" s="669">
        <v>905.74778600000002</v>
      </c>
      <c r="E230" s="669">
        <v>839.51671699999997</v>
      </c>
      <c r="F230" s="669">
        <v>805.62201000000005</v>
      </c>
      <c r="G230" s="669">
        <v>733.10714299999995</v>
      </c>
      <c r="H230" s="669">
        <v>689.39263400000004</v>
      </c>
      <c r="I230" s="669">
        <v>630.51600699999995</v>
      </c>
      <c r="J230" s="669">
        <v>577.61393699999996</v>
      </c>
      <c r="K230" s="669">
        <v>572.92960700000003</v>
      </c>
    </row>
    <row r="231" spans="1:11" x14ac:dyDescent="0.2">
      <c r="A231" s="670" t="s">
        <v>334</v>
      </c>
      <c r="B231" s="379"/>
      <c r="C231" s="416"/>
      <c r="D231" s="416"/>
      <c r="E231" s="416"/>
      <c r="F231" s="416"/>
      <c r="G231" s="416"/>
      <c r="H231" s="416"/>
      <c r="I231" s="416"/>
      <c r="J231" s="416"/>
      <c r="K231" s="416"/>
    </row>
    <row r="232" spans="1:11" x14ac:dyDescent="0.25">
      <c r="A232" s="671" t="s">
        <v>335</v>
      </c>
      <c r="B232" s="671"/>
      <c r="C232" s="245"/>
      <c r="D232" s="245"/>
      <c r="E232" s="245"/>
      <c r="F232" s="245"/>
      <c r="G232" s="245"/>
      <c r="H232" s="245"/>
      <c r="I232" s="245"/>
      <c r="J232" s="245"/>
      <c r="K232" s="245"/>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6"/>
  <sheetViews>
    <sheetView workbookViewId="0">
      <pane xSplit="1" ySplit="4" topLeftCell="B38" activePane="bottomRight" state="frozen"/>
      <selection pane="topRight" activeCell="B1" sqref="B1"/>
      <selection pane="bottomLeft" activeCell="A5" sqref="A5"/>
      <selection pane="bottomRight" activeCell="C24" sqref="C24"/>
    </sheetView>
  </sheetViews>
  <sheetFormatPr baseColWidth="10" defaultColWidth="11.42578125" defaultRowHeight="12.75" x14ac:dyDescent="0.25"/>
  <cols>
    <col min="1" max="1" width="43.85546875" style="404" customWidth="1"/>
    <col min="2" max="2" width="17" style="389" customWidth="1"/>
    <col min="3" max="3" width="15" style="389" customWidth="1"/>
    <col min="4" max="4" width="11.42578125" style="389" customWidth="1"/>
    <col min="5" max="5" width="10.42578125" style="400" customWidth="1"/>
    <col min="6" max="6" width="9.85546875" style="389" customWidth="1"/>
    <col min="7" max="7" width="10.42578125" style="389" customWidth="1"/>
    <col min="8" max="8" width="11.42578125" style="389"/>
    <col min="9" max="9" width="15.85546875" style="389" customWidth="1"/>
    <col min="10" max="10" width="13.5703125" style="389" customWidth="1"/>
    <col min="11" max="15" width="11.42578125" style="389"/>
    <col min="16" max="17" width="16.5703125" style="389" customWidth="1"/>
    <col min="18" max="16384" width="11.42578125" style="389"/>
  </cols>
  <sheetData>
    <row r="1" spans="1:18" ht="21" customHeight="1" x14ac:dyDescent="0.25">
      <c r="A1" s="236" t="s">
        <v>337</v>
      </c>
      <c r="B1" s="388"/>
      <c r="C1" s="388"/>
      <c r="D1" s="388"/>
      <c r="E1" s="388"/>
      <c r="F1" s="388"/>
      <c r="G1" s="388"/>
      <c r="P1" s="1737" t="s">
        <v>238</v>
      </c>
      <c r="Q1" s="1737"/>
      <c r="R1" s="1737"/>
    </row>
    <row r="2" spans="1:18" s="239" customFormat="1" ht="14.1" customHeight="1" x14ac:dyDescent="0.25">
      <c r="A2" s="246"/>
      <c r="B2" s="242"/>
      <c r="C2" s="242"/>
      <c r="D2" s="242"/>
      <c r="E2" s="242"/>
      <c r="F2" s="242"/>
      <c r="G2" s="242"/>
      <c r="I2" s="242"/>
      <c r="J2" s="242"/>
      <c r="K2" s="389" t="s">
        <v>239</v>
      </c>
      <c r="L2" s="390"/>
      <c r="N2" s="391"/>
      <c r="P2" s="246"/>
      <c r="Q2" s="246"/>
    </row>
    <row r="3" spans="1:18" s="239" customFormat="1" ht="14.1" customHeight="1" x14ac:dyDescent="0.25">
      <c r="A3" s="319"/>
      <c r="B3" s="320"/>
      <c r="D3" s="321" t="s">
        <v>241</v>
      </c>
      <c r="E3" s="322"/>
      <c r="F3" s="323"/>
      <c r="G3" s="324"/>
      <c r="I3" s="1738" t="s">
        <v>242</v>
      </c>
      <c r="J3" s="1738"/>
      <c r="K3" s="1738" t="s">
        <v>243</v>
      </c>
      <c r="L3" s="1738"/>
      <c r="M3" s="1738" t="s">
        <v>244</v>
      </c>
      <c r="N3" s="1738"/>
      <c r="P3" s="252" t="s">
        <v>238</v>
      </c>
      <c r="Q3" s="252" t="s">
        <v>238</v>
      </c>
      <c r="R3" s="252" t="s">
        <v>238</v>
      </c>
    </row>
    <row r="4" spans="1:18" s="239" customFormat="1" ht="28.5" customHeight="1" x14ac:dyDescent="0.25">
      <c r="A4" s="325">
        <v>2022</v>
      </c>
      <c r="B4" s="258" t="s">
        <v>248</v>
      </c>
      <c r="C4" s="258" t="s">
        <v>245</v>
      </c>
      <c r="D4" s="259" t="s">
        <v>246</v>
      </c>
      <c r="E4" s="259" t="s">
        <v>247</v>
      </c>
      <c r="F4" s="258" t="s">
        <v>243</v>
      </c>
      <c r="G4" s="258" t="s">
        <v>244</v>
      </c>
      <c r="I4" s="257" t="s">
        <v>248</v>
      </c>
      <c r="J4" s="257" t="s">
        <v>245</v>
      </c>
      <c r="K4" s="392" t="s">
        <v>29</v>
      </c>
      <c r="L4" s="392" t="s">
        <v>104</v>
      </c>
      <c r="M4" s="392" t="s">
        <v>29</v>
      </c>
      <c r="N4" s="392" t="s">
        <v>104</v>
      </c>
      <c r="P4" s="258" t="s">
        <v>248</v>
      </c>
      <c r="Q4" s="258" t="s">
        <v>245</v>
      </c>
      <c r="R4" s="259" t="s">
        <v>246</v>
      </c>
    </row>
    <row r="5" spans="1:18" s="335" customFormat="1" x14ac:dyDescent="0.25">
      <c r="A5" s="327" t="s">
        <v>275</v>
      </c>
      <c r="B5" s="328">
        <v>3137.9859669299999</v>
      </c>
      <c r="C5" s="328">
        <v>2046.8923385400001</v>
      </c>
      <c r="D5" s="329">
        <v>5184.8783054699998</v>
      </c>
      <c r="E5" s="329">
        <v>75.700392240459053</v>
      </c>
      <c r="F5" s="331">
        <v>0.14494202710077522</v>
      </c>
      <c r="G5" s="332">
        <v>5.9997815439032987E-2</v>
      </c>
      <c r="I5" s="328">
        <v>45.815302606243904</v>
      </c>
      <c r="J5" s="328">
        <v>29.885089634215152</v>
      </c>
      <c r="K5" s="331">
        <v>0.13836979032465327</v>
      </c>
      <c r="L5" s="331">
        <v>0.15632501838949994</v>
      </c>
      <c r="M5" s="332">
        <v>4.2646703667783843E-2</v>
      </c>
      <c r="N5" s="332">
        <v>8.7748560437024795E-2</v>
      </c>
      <c r="P5" s="328">
        <v>3009.6349567799998</v>
      </c>
      <c r="Q5" s="328">
        <v>1881.7697517500001</v>
      </c>
      <c r="R5" s="329">
        <v>4891.4047085299999</v>
      </c>
    </row>
    <row r="6" spans="1:18" s="335" customFormat="1" x14ac:dyDescent="0.25">
      <c r="A6" s="336" t="s">
        <v>276</v>
      </c>
      <c r="B6" s="337">
        <v>44.459576169999991</v>
      </c>
      <c r="C6" s="337">
        <v>61.812857000000001</v>
      </c>
      <c r="D6" s="338">
        <v>106.27243317</v>
      </c>
      <c r="E6" s="338">
        <v>1.5516014844224428</v>
      </c>
      <c r="F6" s="340">
        <v>2.9708203319528401E-3</v>
      </c>
      <c r="G6" s="341">
        <v>0.12791899036596674</v>
      </c>
      <c r="I6" s="337">
        <v>0.64911983592033018</v>
      </c>
      <c r="J6" s="337">
        <v>0.90248164850211254</v>
      </c>
      <c r="K6" s="340">
        <v>1.9604492491036947E-3</v>
      </c>
      <c r="L6" s="340">
        <v>4.7207641678530315E-3</v>
      </c>
      <c r="M6" s="341">
        <v>-9.5915087496517656E-2</v>
      </c>
      <c r="N6" s="341">
        <v>0.37228979575574939</v>
      </c>
      <c r="P6" s="337">
        <v>49.176327969999988</v>
      </c>
      <c r="Q6" s="337">
        <v>45.0435886</v>
      </c>
      <c r="R6" s="338">
        <v>94.219916569999981</v>
      </c>
    </row>
    <row r="7" spans="1:18" s="335" customFormat="1" x14ac:dyDescent="0.25">
      <c r="A7" s="336" t="s">
        <v>277</v>
      </c>
      <c r="B7" s="337">
        <v>2262.4178153299999</v>
      </c>
      <c r="C7" s="337">
        <v>220.46604464000001</v>
      </c>
      <c r="D7" s="338">
        <v>2482.8838599699998</v>
      </c>
      <c r="E7" s="338">
        <v>36.250664145567868</v>
      </c>
      <c r="F7" s="340">
        <v>6.9408421667329218E-2</v>
      </c>
      <c r="G7" s="341">
        <v>2.6262965069680923E-2</v>
      </c>
      <c r="I7" s="337">
        <v>33.031810187637276</v>
      </c>
      <c r="J7" s="337">
        <v>3.2188539579305893</v>
      </c>
      <c r="K7" s="340">
        <v>9.9761529220680392E-2</v>
      </c>
      <c r="L7" s="340">
        <v>1.6837406557098613E-2</v>
      </c>
      <c r="M7" s="341">
        <v>2.2734465338825061E-2</v>
      </c>
      <c r="N7" s="341">
        <v>6.3930891850865451E-2</v>
      </c>
      <c r="P7" s="337">
        <v>2212.1263064899999</v>
      </c>
      <c r="Q7" s="337">
        <v>207.21838826999999</v>
      </c>
      <c r="R7" s="338">
        <v>2419.34469476</v>
      </c>
    </row>
    <row r="8" spans="1:18" s="335" customFormat="1" x14ac:dyDescent="0.25">
      <c r="A8" s="336" t="s">
        <v>343</v>
      </c>
      <c r="B8" s="337">
        <v>138.83730650999999</v>
      </c>
      <c r="C8" s="337">
        <v>0.15389889000000001</v>
      </c>
      <c r="D8" s="338">
        <v>138.99120539999998</v>
      </c>
      <c r="E8" s="338">
        <v>2.0293029357417938</v>
      </c>
      <c r="F8" s="340">
        <v>3.8854657473064926E-3</v>
      </c>
      <c r="G8" s="341">
        <v>5.7881091023848974E-2</v>
      </c>
      <c r="I8" s="337">
        <v>2.0270559772498116</v>
      </c>
      <c r="J8" s="337">
        <v>2.2469584919824251E-3</v>
      </c>
      <c r="K8" s="340">
        <v>6.1220442645328315E-3</v>
      </c>
      <c r="L8" s="340">
        <v>1.1753547734969689E-5</v>
      </c>
      <c r="M8" s="341">
        <v>6.2246673507100649E-2</v>
      </c>
      <c r="N8" s="341">
        <v>-0.77528010463758035</v>
      </c>
      <c r="P8" s="337">
        <v>130.70156864</v>
      </c>
      <c r="Q8" s="337">
        <v>0.68484763999999998</v>
      </c>
      <c r="R8" s="338">
        <v>131.38641627999999</v>
      </c>
    </row>
    <row r="9" spans="1:18" s="335" customFormat="1" ht="25.5" x14ac:dyDescent="0.25">
      <c r="A9" s="336" t="s">
        <v>278</v>
      </c>
      <c r="B9" s="337">
        <v>692.27126892000001</v>
      </c>
      <c r="C9" s="337">
        <v>1764.45953801</v>
      </c>
      <c r="D9" s="338">
        <v>2456.7308069299997</v>
      </c>
      <c r="E9" s="338">
        <v>35.868823674726947</v>
      </c>
      <c r="F9" s="340">
        <v>6.8677319354186667E-2</v>
      </c>
      <c r="G9" s="341">
        <v>9.3604033680268955E-2</v>
      </c>
      <c r="H9" s="393"/>
      <c r="I9" s="337">
        <v>10.107316605436484</v>
      </c>
      <c r="J9" s="337">
        <v>25.761507069290467</v>
      </c>
      <c r="K9" s="340">
        <v>3.0525767590336348E-2</v>
      </c>
      <c r="L9" s="340">
        <v>0.1347550941168133</v>
      </c>
      <c r="M9" s="341">
        <v>0.12084973877235383</v>
      </c>
      <c r="N9" s="341">
        <v>8.3272778459616198E-2</v>
      </c>
      <c r="O9" s="393"/>
      <c r="P9" s="337">
        <v>617.63075368</v>
      </c>
      <c r="Q9" s="337">
        <v>1628.8229272399999</v>
      </c>
      <c r="R9" s="338">
        <v>2246.4536809199999</v>
      </c>
    </row>
    <row r="10" spans="1:18" s="335" customFormat="1" x14ac:dyDescent="0.25">
      <c r="A10" s="394" t="s">
        <v>360</v>
      </c>
      <c r="B10" s="355">
        <v>631.97093273999997</v>
      </c>
      <c r="C10" s="355">
        <v>1756.9990672500001</v>
      </c>
      <c r="D10" s="356">
        <v>2388.9699999899999</v>
      </c>
      <c r="E10" s="356">
        <v>34.87950061607841</v>
      </c>
      <c r="F10" s="357">
        <v>6.6783082279132017E-2</v>
      </c>
      <c r="G10" s="358">
        <v>9.1396793808299057E-2</v>
      </c>
      <c r="H10" s="393"/>
      <c r="I10" s="337">
        <v>9.226918101918713</v>
      </c>
      <c r="J10" s="337">
        <v>25.6525825141597</v>
      </c>
      <c r="K10" s="340">
        <v>2.786681851865019E-2</v>
      </c>
      <c r="L10" s="340">
        <v>0.13418532393066704</v>
      </c>
      <c r="M10" s="341">
        <v>0.11890045486229023</v>
      </c>
      <c r="N10" s="341">
        <v>8.1831806998229714E-2</v>
      </c>
      <c r="O10" s="393"/>
      <c r="P10" s="337">
        <v>564.81426027999998</v>
      </c>
      <c r="Q10" s="337">
        <v>1624.09632984</v>
      </c>
      <c r="R10" s="338">
        <v>2188.9105901200001</v>
      </c>
    </row>
    <row r="11" spans="1:18" s="335" customFormat="1" x14ac:dyDescent="0.25">
      <c r="A11" s="395" t="s">
        <v>279</v>
      </c>
      <c r="B11" s="288">
        <v>89.661994840000006</v>
      </c>
      <c r="C11" s="288">
        <v>21.358325579999999</v>
      </c>
      <c r="D11" s="289">
        <v>111.02032042</v>
      </c>
      <c r="E11" s="289">
        <v>1.6209217087292105</v>
      </c>
      <c r="F11" s="367">
        <v>3.1035463791071029E-3</v>
      </c>
      <c r="G11" s="292">
        <v>3.6014279360957233E-2</v>
      </c>
      <c r="H11" s="393"/>
      <c r="I11" s="288">
        <v>1.3090853398216347</v>
      </c>
      <c r="J11" s="288">
        <v>0.31183636890757593</v>
      </c>
      <c r="K11" s="367">
        <v>3.9536542090526502E-3</v>
      </c>
      <c r="L11" s="367">
        <v>1.6311755025884471E-3</v>
      </c>
      <c r="M11" s="292">
        <v>6.296955063167968E-2</v>
      </c>
      <c r="N11" s="292">
        <v>-6.3663018002482336E-2</v>
      </c>
      <c r="O11" s="393"/>
      <c r="P11" s="288">
        <v>84.350482839999998</v>
      </c>
      <c r="Q11" s="288">
        <v>22.810511590000001</v>
      </c>
      <c r="R11" s="289">
        <v>107.16099443</v>
      </c>
    </row>
    <row r="12" spans="1:18" s="335" customFormat="1" x14ac:dyDescent="0.25">
      <c r="A12" s="352" t="s">
        <v>282</v>
      </c>
      <c r="B12" s="328">
        <v>8596.4438946099999</v>
      </c>
      <c r="C12" s="328">
        <v>3420.1610366899999</v>
      </c>
      <c r="D12" s="329">
        <v>12016.6049313</v>
      </c>
      <c r="E12" s="329">
        <v>175.44514125594031</v>
      </c>
      <c r="F12" s="331">
        <v>0.33592130325880637</v>
      </c>
      <c r="G12" s="332">
        <v>4.4062831934813987E-2</v>
      </c>
      <c r="H12" s="393"/>
      <c r="I12" s="328">
        <v>125.5100190121216</v>
      </c>
      <c r="J12" s="328">
        <v>49.935122243818711</v>
      </c>
      <c r="K12" s="331">
        <v>0.37906101294600392</v>
      </c>
      <c r="L12" s="331">
        <v>0.26120413218067612</v>
      </c>
      <c r="M12" s="332">
        <v>5.8940770362704634E-2</v>
      </c>
      <c r="N12" s="332">
        <v>8.4506949551107317E-3</v>
      </c>
      <c r="O12" s="393"/>
      <c r="P12" s="328">
        <v>8117.9647957699999</v>
      </c>
      <c r="Q12" s="328">
        <v>3391.5005005200001</v>
      </c>
      <c r="R12" s="329">
        <v>11509.46529629</v>
      </c>
    </row>
    <row r="13" spans="1:18" s="335" customFormat="1" x14ac:dyDescent="0.25">
      <c r="A13" s="336" t="s">
        <v>348</v>
      </c>
      <c r="B13" s="337">
        <v>65.226961660000001</v>
      </c>
      <c r="C13" s="337">
        <v>20.698021959999998</v>
      </c>
      <c r="D13" s="338">
        <v>85.924983620000006</v>
      </c>
      <c r="E13" s="338">
        <v>1.2545241334645738</v>
      </c>
      <c r="F13" s="340">
        <v>2.4020122692840645E-3</v>
      </c>
      <c r="G13" s="341">
        <v>0.16971992913048617</v>
      </c>
      <c r="I13" s="337">
        <v>0.952328346280789</v>
      </c>
      <c r="J13" s="337">
        <v>0.30219578718378481</v>
      </c>
      <c r="K13" s="340">
        <v>2.8761890918327778E-3</v>
      </c>
      <c r="L13" s="340">
        <v>1.580746873004158E-3</v>
      </c>
      <c r="M13" s="341">
        <v>0.18141373441515984</v>
      </c>
      <c r="N13" s="341">
        <v>0.13433696333984257</v>
      </c>
      <c r="P13" s="337">
        <v>55.210939029999999</v>
      </c>
      <c r="Q13" s="337">
        <v>18.246801990000002</v>
      </c>
      <c r="R13" s="338">
        <v>73.45774102</v>
      </c>
    </row>
    <row r="14" spans="1:18" s="335" customFormat="1" x14ac:dyDescent="0.25">
      <c r="A14" s="336" t="s">
        <v>284</v>
      </c>
      <c r="B14" s="337">
        <v>0.70270522999999996</v>
      </c>
      <c r="C14" s="337">
        <v>8.2031966000000001</v>
      </c>
      <c r="D14" s="338">
        <v>8.9059018299999995</v>
      </c>
      <c r="E14" s="338">
        <v>0.13002817463907843</v>
      </c>
      <c r="F14" s="340">
        <v>2.4896234556534905E-4</v>
      </c>
      <c r="G14" s="341">
        <v>-0.25767718554662883</v>
      </c>
      <c r="I14" s="337">
        <v>1.0259654789641193E-2</v>
      </c>
      <c r="J14" s="337">
        <v>0.11976851984943722</v>
      </c>
      <c r="K14" s="340">
        <v>3.098585409872429E-5</v>
      </c>
      <c r="L14" s="340">
        <v>6.2649355571986942E-4</v>
      </c>
      <c r="M14" s="341">
        <v>3.3527330896927645</v>
      </c>
      <c r="N14" s="341">
        <v>-0.30692265568520954</v>
      </c>
      <c r="P14" s="337">
        <v>0.16144</v>
      </c>
      <c r="Q14" s="337">
        <v>11.835903549999999</v>
      </c>
      <c r="R14" s="338">
        <v>11.99734355</v>
      </c>
    </row>
    <row r="15" spans="1:18" s="335" customFormat="1" x14ac:dyDescent="0.25">
      <c r="A15" s="336" t="s">
        <v>285</v>
      </c>
      <c r="B15" s="337">
        <v>3927.6775602299999</v>
      </c>
      <c r="C15" s="337">
        <v>2681.5999732499999</v>
      </c>
      <c r="D15" s="338">
        <v>6609.2775334799999</v>
      </c>
      <c r="E15" s="338">
        <v>96.496942113887499</v>
      </c>
      <c r="F15" s="340">
        <v>0.18476076523600596</v>
      </c>
      <c r="G15" s="341">
        <v>3.0749518201491081E-2</v>
      </c>
      <c r="I15" s="337">
        <v>57.34497791197591</v>
      </c>
      <c r="J15" s="337">
        <v>39.151964201911596</v>
      </c>
      <c r="K15" s="340">
        <v>0.17319131640463267</v>
      </c>
      <c r="L15" s="340">
        <v>0.20479883442750832</v>
      </c>
      <c r="M15" s="341">
        <v>5.3579777464694167E-2</v>
      </c>
      <c r="N15" s="341">
        <v>-9.5847752911977415E-4</v>
      </c>
      <c r="P15" s="337">
        <v>3727.9356003600001</v>
      </c>
      <c r="Q15" s="337">
        <v>2684.1726924599998</v>
      </c>
      <c r="R15" s="338">
        <v>6412.1082928199994</v>
      </c>
    </row>
    <row r="16" spans="1:18" s="335" customFormat="1" x14ac:dyDescent="0.25">
      <c r="A16" s="336" t="s">
        <v>286</v>
      </c>
      <c r="B16" s="337">
        <v>4445.7873641699998</v>
      </c>
      <c r="C16" s="337">
        <v>492.86091097000002</v>
      </c>
      <c r="D16" s="338">
        <v>4938.6482751399999</v>
      </c>
      <c r="E16" s="338">
        <v>72.105378282716529</v>
      </c>
      <c r="F16" s="340">
        <v>0.13805872577208947</v>
      </c>
      <c r="G16" s="341">
        <v>6.5812787554530641E-2</v>
      </c>
      <c r="I16" s="337">
        <v>64.909497862329886</v>
      </c>
      <c r="J16" s="337">
        <v>7.1958804203866285</v>
      </c>
      <c r="K16" s="340">
        <v>0.19603741759560214</v>
      </c>
      <c r="L16" s="340">
        <v>3.7640714912151353E-2</v>
      </c>
      <c r="M16" s="341">
        <v>6.0317630437183675E-2</v>
      </c>
      <c r="N16" s="341">
        <v>0.11808151298191635</v>
      </c>
      <c r="P16" s="337">
        <v>4192.8826198400002</v>
      </c>
      <c r="Q16" s="337">
        <v>440.80946268000002</v>
      </c>
      <c r="R16" s="338">
        <v>4633.6920825200004</v>
      </c>
    </row>
    <row r="17" spans="1:18" s="359" customFormat="1" ht="12" x14ac:dyDescent="0.25">
      <c r="A17" s="394" t="s">
        <v>361</v>
      </c>
      <c r="B17" s="355">
        <v>100.62036122000001</v>
      </c>
      <c r="C17" s="355">
        <v>242.22217655</v>
      </c>
      <c r="D17" s="356">
        <v>342.84253777000004</v>
      </c>
      <c r="E17" s="356">
        <v>5.0055783485839749</v>
      </c>
      <c r="F17" s="357">
        <v>9.5840807581410309E-3</v>
      </c>
      <c r="G17" s="358">
        <v>9.9037313050017881E-2</v>
      </c>
      <c r="I17" s="355">
        <v>1.4690799596385529</v>
      </c>
      <c r="J17" s="355">
        <v>3.536498388945422</v>
      </c>
      <c r="K17" s="357">
        <v>4.4368644191304166E-3</v>
      </c>
      <c r="L17" s="357">
        <v>1.8498963277439367E-2</v>
      </c>
      <c r="M17" s="358">
        <v>1.8667264927877941E-2</v>
      </c>
      <c r="N17" s="358">
        <v>0.13627806761151851</v>
      </c>
      <c r="P17" s="355">
        <v>98.7764746</v>
      </c>
      <c r="Q17" s="355">
        <v>213.17156729000001</v>
      </c>
      <c r="R17" s="356">
        <v>311.94804189000001</v>
      </c>
    </row>
    <row r="18" spans="1:18" s="359" customFormat="1" ht="12" x14ac:dyDescent="0.25">
      <c r="A18" s="396" t="s">
        <v>362</v>
      </c>
      <c r="B18" s="355">
        <v>2960.2322279700002</v>
      </c>
      <c r="C18" s="355">
        <v>16.169415659999999</v>
      </c>
      <c r="D18" s="356">
        <v>2976.4016436300003</v>
      </c>
      <c r="E18" s="356">
        <v>43.456135055326754</v>
      </c>
      <c r="F18" s="357">
        <v>8.3204592716994402E-2</v>
      </c>
      <c r="G18" s="358">
        <v>7.1452703179285704E-2</v>
      </c>
      <c r="I18" s="355">
        <v>43.220057941140745</v>
      </c>
      <c r="J18" s="355">
        <v>0.23607711418601265</v>
      </c>
      <c r="K18" s="357">
        <v>0.13053172226172269</v>
      </c>
      <c r="L18" s="357">
        <v>1.2348886909215291E-3</v>
      </c>
      <c r="M18" s="358">
        <v>7.2214293127273982E-2</v>
      </c>
      <c r="N18" s="358">
        <v>-5.1843849645111767E-2</v>
      </c>
      <c r="P18" s="355">
        <v>2760.8587639100001</v>
      </c>
      <c r="Q18" s="355">
        <v>17.053536650000002</v>
      </c>
      <c r="R18" s="356">
        <v>2777.9123005599999</v>
      </c>
    </row>
    <row r="19" spans="1:18" s="359" customFormat="1" ht="12" x14ac:dyDescent="0.25">
      <c r="A19" s="396" t="s">
        <v>363</v>
      </c>
      <c r="B19" s="355">
        <v>105.54430486999999</v>
      </c>
      <c r="C19" s="355">
        <v>191.58301921</v>
      </c>
      <c r="D19" s="356">
        <v>297.12732407999999</v>
      </c>
      <c r="E19" s="356">
        <v>4.3381259217761095</v>
      </c>
      <c r="F19" s="357">
        <v>8.30612294482393E-3</v>
      </c>
      <c r="G19" s="358">
        <v>9.6440888725791447E-3</v>
      </c>
      <c r="I19" s="355">
        <v>1.5409706470789262</v>
      </c>
      <c r="J19" s="355">
        <v>2.7971552746971828</v>
      </c>
      <c r="K19" s="357">
        <v>4.6539861837275572E-3</v>
      </c>
      <c r="L19" s="357">
        <v>1.4631555571936548E-2</v>
      </c>
      <c r="M19" s="358">
        <v>-5.9852426814602733E-2</v>
      </c>
      <c r="N19" s="358">
        <v>5.2505777915832226E-2</v>
      </c>
      <c r="P19" s="355">
        <v>112.26355083</v>
      </c>
      <c r="Q19" s="355">
        <v>182.02562230999999</v>
      </c>
      <c r="R19" s="356">
        <v>294.28917314</v>
      </c>
    </row>
    <row r="20" spans="1:18" s="359" customFormat="1" ht="12" x14ac:dyDescent="0.25">
      <c r="A20" s="396" t="s">
        <v>364</v>
      </c>
      <c r="B20" s="355">
        <v>1279.39047011</v>
      </c>
      <c r="C20" s="355">
        <v>42.886299549999997</v>
      </c>
      <c r="D20" s="356">
        <v>1322.2767696600001</v>
      </c>
      <c r="E20" s="356">
        <v>19.305538957029682</v>
      </c>
      <c r="F20" s="357">
        <v>3.696392935213013E-2</v>
      </c>
      <c r="G20" s="358">
        <v>5.820866343809375E-2</v>
      </c>
      <c r="I20" s="355">
        <v>18.679389314471674</v>
      </c>
      <c r="J20" s="355">
        <v>0.62614964255801031</v>
      </c>
      <c r="K20" s="357">
        <v>5.6414844731021485E-2</v>
      </c>
      <c r="L20" s="357">
        <v>3.2753073718539104E-3</v>
      </c>
      <c r="M20" s="358">
        <v>4.7835719156151389E-2</v>
      </c>
      <c r="N20" s="358">
        <v>0.50168757133629238</v>
      </c>
      <c r="P20" s="355">
        <v>1220.9838305000001</v>
      </c>
      <c r="Q20" s="355">
        <v>28.55873643</v>
      </c>
      <c r="R20" s="356">
        <v>1249.54256693</v>
      </c>
    </row>
    <row r="21" spans="1:18" s="335" customFormat="1" x14ac:dyDescent="0.25">
      <c r="A21" s="344" t="s">
        <v>287</v>
      </c>
      <c r="B21" s="345">
        <v>157.04930332000001</v>
      </c>
      <c r="C21" s="345">
        <v>216.79893390999999</v>
      </c>
      <c r="D21" s="346">
        <v>373.84823723</v>
      </c>
      <c r="E21" s="346">
        <v>5.4582685512326226</v>
      </c>
      <c r="F21" s="348">
        <v>1.0450837635861507E-2</v>
      </c>
      <c r="G21" s="349">
        <v>-1.1532220292699414E-2</v>
      </c>
      <c r="I21" s="345">
        <v>2.2929552367453567</v>
      </c>
      <c r="J21" s="345">
        <v>3.1653133144872649</v>
      </c>
      <c r="K21" s="348">
        <v>6.9251039998376226E-3</v>
      </c>
      <c r="L21" s="348">
        <v>1.6557342412292404E-2</v>
      </c>
      <c r="M21" s="349">
        <v>0.10774250288690804</v>
      </c>
      <c r="N21" s="349">
        <v>-8.3053070777690266E-2</v>
      </c>
      <c r="P21" s="345">
        <v>141.77419653999999</v>
      </c>
      <c r="Q21" s="345">
        <v>236.43563983999999</v>
      </c>
      <c r="R21" s="346">
        <v>378.20983637999996</v>
      </c>
    </row>
    <row r="22" spans="1:18" s="335" customFormat="1" x14ac:dyDescent="0.25">
      <c r="A22" s="352" t="s">
        <v>288</v>
      </c>
      <c r="B22" s="328">
        <v>775.00678101000005</v>
      </c>
      <c r="C22" s="328">
        <v>493.42787139000001</v>
      </c>
      <c r="D22" s="329">
        <v>1268.4346524</v>
      </c>
      <c r="E22" s="329">
        <v>18.519431905811377</v>
      </c>
      <c r="F22" s="331">
        <v>3.5458785902412339E-2</v>
      </c>
      <c r="G22" s="332">
        <v>5.0109462780661258E-2</v>
      </c>
      <c r="I22" s="328">
        <v>11.315273735466079</v>
      </c>
      <c r="J22" s="328">
        <v>7.2041581703452975</v>
      </c>
      <c r="K22" s="331">
        <v>3.4173997882295297E-2</v>
      </c>
      <c r="L22" s="331">
        <v>3.768401474595983E-2</v>
      </c>
      <c r="M22" s="332">
        <v>7.2269949197877395E-2</v>
      </c>
      <c r="N22" s="332">
        <v>1.7093949750703507E-2</v>
      </c>
      <c r="P22" s="328">
        <v>722.77207954000005</v>
      </c>
      <c r="Q22" s="328">
        <v>485.13499811000003</v>
      </c>
      <c r="R22" s="329">
        <v>1207.90707765</v>
      </c>
    </row>
    <row r="23" spans="1:18" s="335" customFormat="1" x14ac:dyDescent="0.25">
      <c r="A23" s="336" t="s">
        <v>289</v>
      </c>
      <c r="B23" s="337">
        <v>27.383327430000001</v>
      </c>
      <c r="C23" s="337">
        <v>3.0681059500000001</v>
      </c>
      <c r="D23" s="338">
        <v>30.451433380000001</v>
      </c>
      <c r="E23" s="338">
        <v>0.44459779291603779</v>
      </c>
      <c r="F23" s="340">
        <v>8.5126250264447008E-4</v>
      </c>
      <c r="G23" s="341">
        <v>0.20845288472184581</v>
      </c>
      <c r="I23" s="337">
        <v>0.39980275431209261</v>
      </c>
      <c r="J23" s="337">
        <v>4.4795038603945132E-2</v>
      </c>
      <c r="K23" s="340">
        <v>1.2074704332050792E-3</v>
      </c>
      <c r="L23" s="340">
        <v>2.3431702294454188E-4</v>
      </c>
      <c r="M23" s="341">
        <v>0.10051123454630866</v>
      </c>
      <c r="N23" s="341">
        <v>8.6992702531188186</v>
      </c>
      <c r="P23" s="337">
        <v>24.882369730000001</v>
      </c>
      <c r="Q23" s="337">
        <v>0.31632337999999999</v>
      </c>
      <c r="R23" s="338">
        <v>25.198693110000001</v>
      </c>
    </row>
    <row r="24" spans="1:18" s="335" customFormat="1" x14ac:dyDescent="0.25">
      <c r="A24" s="336" t="s">
        <v>290</v>
      </c>
      <c r="B24" s="337">
        <v>540.9637874</v>
      </c>
      <c r="C24" s="337">
        <v>244.41571421</v>
      </c>
      <c r="D24" s="338">
        <v>785.37950161000003</v>
      </c>
      <c r="E24" s="338">
        <v>11.466717794855532</v>
      </c>
      <c r="F24" s="340">
        <v>2.1955095240452527E-2</v>
      </c>
      <c r="G24" s="341">
        <v>3.6494414039755098E-2</v>
      </c>
      <c r="I24" s="337">
        <v>7.8981932615199826</v>
      </c>
      <c r="J24" s="337">
        <v>3.5685245333355486</v>
      </c>
      <c r="K24" s="340">
        <v>2.3853849770080274E-2</v>
      </c>
      <c r="L24" s="340">
        <v>1.8666487874889445E-2</v>
      </c>
      <c r="M24" s="341">
        <v>5.393457901354512E-2</v>
      </c>
      <c r="N24" s="341">
        <v>-1.2583973634104214E-4</v>
      </c>
      <c r="P24" s="337">
        <v>513.28023406</v>
      </c>
      <c r="Q24" s="337">
        <v>244.44647529</v>
      </c>
      <c r="R24" s="338">
        <v>757.72670934999996</v>
      </c>
    </row>
    <row r="25" spans="1:18" s="335" customFormat="1" x14ac:dyDescent="0.25">
      <c r="A25" s="336" t="s">
        <v>291</v>
      </c>
      <c r="B25" s="337">
        <v>158.55555361</v>
      </c>
      <c r="C25" s="337">
        <v>238.27677055000001</v>
      </c>
      <c r="D25" s="338">
        <v>396.83232415999998</v>
      </c>
      <c r="E25" s="338">
        <v>5.7938414023937037</v>
      </c>
      <c r="F25" s="340">
        <v>1.1093352262903007E-2</v>
      </c>
      <c r="G25" s="341">
        <v>6.8232828663176967E-2</v>
      </c>
      <c r="I25" s="337">
        <v>2.3149468305779473</v>
      </c>
      <c r="J25" s="337">
        <v>3.4788945718157569</v>
      </c>
      <c r="K25" s="340">
        <v>6.9915222499509757E-3</v>
      </c>
      <c r="L25" s="340">
        <v>1.8197645199350333E-2</v>
      </c>
      <c r="M25" s="341">
        <v>0.10845828361268403</v>
      </c>
      <c r="N25" s="341">
        <v>4.3045357920144342E-2</v>
      </c>
      <c r="P25" s="337">
        <v>143.04151626999999</v>
      </c>
      <c r="Q25" s="337">
        <v>228.44334499999999</v>
      </c>
      <c r="R25" s="338">
        <v>371.48486127000001</v>
      </c>
    </row>
    <row r="26" spans="1:18" s="335" customFormat="1" x14ac:dyDescent="0.25">
      <c r="A26" s="414" t="s">
        <v>292</v>
      </c>
      <c r="B26" s="345">
        <v>48.104112569999998</v>
      </c>
      <c r="C26" s="345">
        <v>6.4258670999999996</v>
      </c>
      <c r="D26" s="346">
        <v>54.529979669999996</v>
      </c>
      <c r="E26" s="346">
        <v>0.79614999748949111</v>
      </c>
      <c r="F26" s="348">
        <v>1.5243724780956854E-3</v>
      </c>
      <c r="G26" s="349">
        <v>3.9854087520878656E-2</v>
      </c>
      <c r="I26" s="345">
        <v>0.70233088905605501</v>
      </c>
      <c r="J26" s="345">
        <v>9.3819108433436244E-2</v>
      </c>
      <c r="K26" s="348">
        <v>2.1211554290589654E-3</v>
      </c>
      <c r="L26" s="348">
        <v>4.9075555839565334E-4</v>
      </c>
      <c r="M26" s="349">
        <v>0.15724017179974406</v>
      </c>
      <c r="N26" s="349">
        <v>-0.40895646167361555</v>
      </c>
      <c r="P26" s="345">
        <v>41.567959479999999</v>
      </c>
      <c r="Q26" s="345">
        <v>10.87207064</v>
      </c>
      <c r="R26" s="346">
        <v>52.440030120000003</v>
      </c>
    </row>
    <row r="27" spans="1:18" s="335" customFormat="1" x14ac:dyDescent="0.25">
      <c r="A27" s="419" t="s">
        <v>293</v>
      </c>
      <c r="B27" s="328">
        <v>808.94866768999998</v>
      </c>
      <c r="C27" s="328">
        <v>54.984939240000003</v>
      </c>
      <c r="D27" s="329">
        <v>863.93360693</v>
      </c>
      <c r="E27" s="329">
        <v>12.613625443304819</v>
      </c>
      <c r="F27" s="331">
        <v>2.4151056378085532E-2</v>
      </c>
      <c r="G27" s="332">
        <v>-1.7661924443047771E-2</v>
      </c>
      <c r="I27" s="328">
        <v>11.810832933518325</v>
      </c>
      <c r="J27" s="328">
        <v>0.80279250978649463</v>
      </c>
      <c r="K27" s="331">
        <v>3.5670668610791101E-2</v>
      </c>
      <c r="L27" s="331">
        <v>4.1993032442387852E-3</v>
      </c>
      <c r="M27" s="332">
        <v>-1.5064261623772843E-2</v>
      </c>
      <c r="N27" s="332">
        <v>-5.4354683796178194E-2</v>
      </c>
      <c r="P27" s="328">
        <v>821.32126612000002</v>
      </c>
      <c r="Q27" s="328">
        <v>58.145414879999997</v>
      </c>
      <c r="R27" s="329">
        <v>879.46668099999999</v>
      </c>
    </row>
    <row r="28" spans="1:18" s="335" customFormat="1" x14ac:dyDescent="0.25">
      <c r="A28" s="245" t="s">
        <v>365</v>
      </c>
      <c r="B28" s="337">
        <v>414.64236502</v>
      </c>
      <c r="C28" s="337">
        <v>9.099786E-2</v>
      </c>
      <c r="D28" s="338">
        <v>414.73336288000002</v>
      </c>
      <c r="E28" s="338">
        <v>6.055200603666762</v>
      </c>
      <c r="F28" s="340">
        <v>1.1593771498692781E-2</v>
      </c>
      <c r="G28" s="341">
        <v>-1.6291451043196844E-2</v>
      </c>
      <c r="H28" s="239"/>
      <c r="I28" s="337">
        <v>6.05387201439442</v>
      </c>
      <c r="J28" s="337">
        <v>1.3285892723412613E-3</v>
      </c>
      <c r="K28" s="340">
        <v>1.8283694609274079E-2</v>
      </c>
      <c r="L28" s="340">
        <v>6.9496777480986953E-6</v>
      </c>
      <c r="M28" s="341">
        <v>-1.17744100859885E-2</v>
      </c>
      <c r="N28" s="341">
        <v>-0.95493293082376485</v>
      </c>
      <c r="O28" s="239"/>
      <c r="P28" s="337">
        <v>419.58270384000002</v>
      </c>
      <c r="Q28" s="337">
        <v>2.0191652499999999</v>
      </c>
      <c r="R28" s="338">
        <v>421.60186909000004</v>
      </c>
    </row>
    <row r="29" spans="1:18" s="335" customFormat="1" x14ac:dyDescent="0.25">
      <c r="A29" s="245" t="s">
        <v>353</v>
      </c>
      <c r="B29" s="337">
        <v>50.790341589999997</v>
      </c>
      <c r="C29" s="337">
        <v>38.710840400000002</v>
      </c>
      <c r="D29" s="338">
        <v>89.501181989999992</v>
      </c>
      <c r="E29" s="338">
        <v>1.3067374359548334</v>
      </c>
      <c r="F29" s="340">
        <v>2.501984035355303E-3</v>
      </c>
      <c r="G29" s="341">
        <v>-0.13782278011689114</v>
      </c>
      <c r="I29" s="337">
        <v>0.74155043838417956</v>
      </c>
      <c r="J29" s="337">
        <v>0.56518699757065383</v>
      </c>
      <c r="K29" s="340">
        <v>2.2396049537472609E-3</v>
      </c>
      <c r="L29" s="340">
        <v>2.9564197019367271E-3</v>
      </c>
      <c r="M29" s="341">
        <v>-0.26909171837175266</v>
      </c>
      <c r="N29" s="341">
        <v>0.12797159577776343</v>
      </c>
      <c r="P29" s="337">
        <v>69.489350259999995</v>
      </c>
      <c r="Q29" s="337">
        <v>34.31898511</v>
      </c>
      <c r="R29" s="338">
        <v>103.80833536999999</v>
      </c>
    </row>
    <row r="30" spans="1:18" s="335" customFormat="1" x14ac:dyDescent="0.25">
      <c r="A30" s="414" t="s">
        <v>366</v>
      </c>
      <c r="B30" s="345">
        <v>343.51596108000001</v>
      </c>
      <c r="C30" s="345">
        <v>16.183100979999999</v>
      </c>
      <c r="D30" s="346">
        <v>359.69906206000002</v>
      </c>
      <c r="E30" s="346">
        <v>5.2516874036832251</v>
      </c>
      <c r="F30" s="348">
        <v>1.0055300844037449E-2</v>
      </c>
      <c r="G30" s="349">
        <v>1.5936964563229881E-2</v>
      </c>
      <c r="I30" s="345">
        <v>5.0154104807397255</v>
      </c>
      <c r="J30" s="345">
        <v>0.23627692294349945</v>
      </c>
      <c r="K30" s="348">
        <v>1.5147369047769763E-2</v>
      </c>
      <c r="L30" s="348">
        <v>1.2359338645539597E-3</v>
      </c>
      <c r="M30" s="349">
        <v>3.3910536586379575E-2</v>
      </c>
      <c r="N30" s="349">
        <v>-0.25790321087002621</v>
      </c>
      <c r="P30" s="345">
        <v>332.24921202000002</v>
      </c>
      <c r="Q30" s="345">
        <v>21.80726452</v>
      </c>
      <c r="R30" s="346">
        <v>354.05647654000001</v>
      </c>
    </row>
    <row r="31" spans="1:18" s="335" customFormat="1" x14ac:dyDescent="0.25">
      <c r="A31" s="419" t="s">
        <v>311</v>
      </c>
      <c r="B31" s="328">
        <v>133.75578114000001</v>
      </c>
      <c r="C31" s="328">
        <v>1168.00960988</v>
      </c>
      <c r="D31" s="329">
        <v>1301.7653910199999</v>
      </c>
      <c r="E31" s="329">
        <v>19.006068204398424</v>
      </c>
      <c r="F31" s="331">
        <v>3.6390538691142636E-2</v>
      </c>
      <c r="G31" s="332">
        <v>-7.133771244398289E-2</v>
      </c>
      <c r="I31" s="328">
        <v>1.9528645611691267</v>
      </c>
      <c r="J31" s="328">
        <v>17.053203643229299</v>
      </c>
      <c r="K31" s="331">
        <v>5.8979739189715984E-3</v>
      </c>
      <c r="L31" s="331">
        <v>8.9203091098499179E-2</v>
      </c>
      <c r="M31" s="332">
        <v>7.6188760741383962E-2</v>
      </c>
      <c r="N31" s="332">
        <v>-8.5690650639005841E-2</v>
      </c>
      <c r="P31" s="328">
        <v>124.28654342</v>
      </c>
      <c r="Q31" s="328">
        <v>1277.4774869099999</v>
      </c>
      <c r="R31" s="329">
        <v>1401.76403033</v>
      </c>
    </row>
    <row r="32" spans="1:18" s="239" customFormat="1" x14ac:dyDescent="0.25">
      <c r="A32" s="245" t="s">
        <v>312</v>
      </c>
      <c r="B32" s="337">
        <v>37.626864159999997</v>
      </c>
      <c r="C32" s="337">
        <v>30.266690409999999</v>
      </c>
      <c r="D32" s="338">
        <v>67.893554569999992</v>
      </c>
      <c r="E32" s="338">
        <v>0.99126120397576389</v>
      </c>
      <c r="F32" s="340">
        <v>1.8979480031519978E-3</v>
      </c>
      <c r="G32" s="341">
        <v>-0.11932200320283672</v>
      </c>
      <c r="I32" s="337">
        <v>0.54936070007380267</v>
      </c>
      <c r="J32" s="337">
        <v>0.44190050390196134</v>
      </c>
      <c r="K32" s="340">
        <v>1.6591601617285217E-3</v>
      </c>
      <c r="L32" s="340">
        <v>2.3115240825550094E-3</v>
      </c>
      <c r="M32" s="341">
        <v>0.19257549116718389</v>
      </c>
      <c r="N32" s="341">
        <v>-0.33540333753963558</v>
      </c>
      <c r="P32" s="337">
        <v>31.550928590000002</v>
      </c>
      <c r="Q32" s="337">
        <v>45.541442080000003</v>
      </c>
      <c r="R32" s="338">
        <v>77.092370670000008</v>
      </c>
    </row>
    <row r="33" spans="1:18" s="239" customFormat="1" x14ac:dyDescent="0.25">
      <c r="A33" s="245" t="s">
        <v>313</v>
      </c>
      <c r="B33" s="337">
        <v>90.854810279999995</v>
      </c>
      <c r="C33" s="337">
        <v>1020.9612575899999</v>
      </c>
      <c r="D33" s="338">
        <v>1111.8160678699999</v>
      </c>
      <c r="E33" s="338">
        <v>16.232765260509705</v>
      </c>
      <c r="F33" s="340">
        <v>3.1080551007393993E-2</v>
      </c>
      <c r="G33" s="341">
        <v>-5.3951419870877072E-2</v>
      </c>
      <c r="I33" s="337">
        <v>1.3265007141773284</v>
      </c>
      <c r="J33" s="337">
        <v>14.906264546332377</v>
      </c>
      <c r="K33" s="340">
        <v>4.0062515195786368E-3</v>
      </c>
      <c r="L33" s="340">
        <v>7.7972731815276572E-2</v>
      </c>
      <c r="M33" s="341">
        <v>4.3010798611768458E-2</v>
      </c>
      <c r="N33" s="341">
        <v>-6.1713672803544437E-2</v>
      </c>
      <c r="P33" s="337">
        <v>87.108216330000005</v>
      </c>
      <c r="Q33" s="337">
        <v>1088.11268799</v>
      </c>
      <c r="R33" s="338">
        <v>1175.22090432</v>
      </c>
    </row>
    <row r="34" spans="1:18" s="239" customFormat="1" x14ac:dyDescent="0.25">
      <c r="A34" s="414" t="s">
        <v>314</v>
      </c>
      <c r="B34" s="345">
        <v>5.2741066999999999</v>
      </c>
      <c r="C34" s="345">
        <v>116.78166188</v>
      </c>
      <c r="D34" s="346">
        <v>122.05576858000001</v>
      </c>
      <c r="E34" s="346">
        <v>1.7820417399129562</v>
      </c>
      <c r="F34" s="348">
        <v>3.4120396805966406E-3</v>
      </c>
      <c r="G34" s="349">
        <v>-0.18330443829257662</v>
      </c>
      <c r="I34" s="345">
        <v>7.7003146917995341E-2</v>
      </c>
      <c r="J34" s="345">
        <v>1.7050385929949607</v>
      </c>
      <c r="K34" s="348">
        <v>2.3256223766443895E-4</v>
      </c>
      <c r="L34" s="348">
        <v>8.9188352006675953E-3</v>
      </c>
      <c r="M34" s="349">
        <v>-6.278066143707435E-2</v>
      </c>
      <c r="N34" s="349">
        <v>-0.18802019055975192</v>
      </c>
      <c r="P34" s="345">
        <v>5.6273985</v>
      </c>
      <c r="Q34" s="345">
        <v>143.82335684</v>
      </c>
      <c r="R34" s="346">
        <v>149.45075534</v>
      </c>
    </row>
    <row r="35" spans="1:18" s="335" customFormat="1" x14ac:dyDescent="0.25">
      <c r="A35" s="419" t="s">
        <v>315</v>
      </c>
      <c r="B35" s="328">
        <v>252.02407543999999</v>
      </c>
      <c r="C35" s="328">
        <v>411.37212262000003</v>
      </c>
      <c r="D35" s="329">
        <v>663.39619805999996</v>
      </c>
      <c r="E35" s="329">
        <v>9.6857340607185112</v>
      </c>
      <c r="F35" s="331">
        <v>1.8545081302356155E-2</v>
      </c>
      <c r="G35" s="332">
        <v>1.3485583449413309E-2</v>
      </c>
      <c r="I35" s="328">
        <v>3.6796083226716405</v>
      </c>
      <c r="J35" s="328">
        <v>6.0061257380468724</v>
      </c>
      <c r="K35" s="331">
        <v>1.1113025629465891E-2</v>
      </c>
      <c r="L35" s="331">
        <v>3.141726285387747E-2</v>
      </c>
      <c r="M35" s="332">
        <v>1.5301425036067974E-2</v>
      </c>
      <c r="N35" s="332">
        <v>1.2376326607668194E-2</v>
      </c>
      <c r="P35" s="328">
        <v>248.22586595999999</v>
      </c>
      <c r="Q35" s="328">
        <v>406.34308785000002</v>
      </c>
      <c r="R35" s="329">
        <v>654.56895381000004</v>
      </c>
    </row>
    <row r="36" spans="1:18" s="239" customFormat="1" x14ac:dyDescent="0.25">
      <c r="A36" s="245" t="s">
        <v>316</v>
      </c>
      <c r="B36" s="337">
        <v>78.039409739999996</v>
      </c>
      <c r="C36" s="337">
        <v>17.869254479999999</v>
      </c>
      <c r="D36" s="338">
        <v>95.908664219999991</v>
      </c>
      <c r="E36" s="338">
        <v>1.4002881211412244</v>
      </c>
      <c r="F36" s="340">
        <v>2.6811036613740295E-3</v>
      </c>
      <c r="G36" s="341">
        <v>5.5454538911698416E-2</v>
      </c>
      <c r="I36" s="337">
        <v>1.1393929769382285</v>
      </c>
      <c r="J36" s="337">
        <v>0.26089514420299581</v>
      </c>
      <c r="K36" s="340">
        <v>3.4411552112031431E-3</v>
      </c>
      <c r="L36" s="340">
        <v>1.3647085792431702E-3</v>
      </c>
      <c r="M36" s="341">
        <v>9.3561921161597922E-2</v>
      </c>
      <c r="N36" s="341">
        <v>-8.3954330512497177E-2</v>
      </c>
      <c r="P36" s="337">
        <v>71.362588830000007</v>
      </c>
      <c r="Q36" s="337">
        <v>19.50694717</v>
      </c>
      <c r="R36" s="338">
        <v>90.869536000000011</v>
      </c>
    </row>
    <row r="37" spans="1:18" s="239" customFormat="1" x14ac:dyDescent="0.25">
      <c r="A37" s="245" t="s">
        <v>317</v>
      </c>
      <c r="B37" s="337">
        <v>7.1310627599999998</v>
      </c>
      <c r="C37" s="337">
        <v>28.680039180000001</v>
      </c>
      <c r="D37" s="338">
        <v>35.81110194</v>
      </c>
      <c r="E37" s="338">
        <v>0.52285016228077597</v>
      </c>
      <c r="F37" s="340">
        <v>1.001090749308453E-3</v>
      </c>
      <c r="G37" s="341">
        <v>0.30068048114053098</v>
      </c>
      <c r="I37" s="337">
        <v>0.1041151240625688</v>
      </c>
      <c r="J37" s="337">
        <v>0.41873503821820718</v>
      </c>
      <c r="K37" s="340">
        <v>3.144448921352217E-4</v>
      </c>
      <c r="L37" s="340">
        <v>2.1903485434036007E-3</v>
      </c>
      <c r="M37" s="341">
        <v>0.10246297832500176</v>
      </c>
      <c r="N37" s="341">
        <v>0.36154797976250636</v>
      </c>
      <c r="P37" s="337">
        <v>6.46830134</v>
      </c>
      <c r="Q37" s="337">
        <v>21.064288300000001</v>
      </c>
      <c r="R37" s="338">
        <v>27.532589640000001</v>
      </c>
    </row>
    <row r="38" spans="1:18" s="239" customFormat="1" x14ac:dyDescent="0.25">
      <c r="A38" s="245" t="s">
        <v>318</v>
      </c>
      <c r="B38" s="337">
        <v>25.645749989999999</v>
      </c>
      <c r="C38" s="337">
        <v>74.146910239999997</v>
      </c>
      <c r="D38" s="338">
        <v>99.792660229999996</v>
      </c>
      <c r="E38" s="338">
        <v>1.4569953385714172</v>
      </c>
      <c r="F38" s="340">
        <v>2.789679836507554E-3</v>
      </c>
      <c r="G38" s="341">
        <v>-0.2066942964950795</v>
      </c>
      <c r="I38" s="337">
        <v>0.37443373193457524</v>
      </c>
      <c r="J38" s="337">
        <v>1.082561606636842</v>
      </c>
      <c r="K38" s="340">
        <v>1.1308517903623684E-3</v>
      </c>
      <c r="L38" s="340">
        <v>5.6627390158977284E-3</v>
      </c>
      <c r="M38" s="341">
        <v>-0.22904718951057607</v>
      </c>
      <c r="N38" s="341">
        <v>-0.19865818236274835</v>
      </c>
      <c r="P38" s="337">
        <v>33.265006159999999</v>
      </c>
      <c r="Q38" s="337">
        <v>92.528442429999998</v>
      </c>
      <c r="R38" s="338">
        <v>125.79344859</v>
      </c>
    </row>
    <row r="39" spans="1:18" s="239" customFormat="1" x14ac:dyDescent="0.25">
      <c r="A39" s="414" t="s">
        <v>319</v>
      </c>
      <c r="B39" s="345">
        <v>141.20785294999999</v>
      </c>
      <c r="C39" s="345">
        <v>290.67591872000003</v>
      </c>
      <c r="D39" s="346">
        <v>431.88377166999999</v>
      </c>
      <c r="E39" s="346">
        <v>6.3056004387250955</v>
      </c>
      <c r="F39" s="348">
        <v>1.2073207055166119E-2</v>
      </c>
      <c r="G39" s="349">
        <v>5.2416636069364364E-2</v>
      </c>
      <c r="I39" s="345">
        <v>2.0616664897362678</v>
      </c>
      <c r="J39" s="345">
        <v>4.2439339489888273</v>
      </c>
      <c r="K39" s="348">
        <v>6.2265737357651571E-3</v>
      </c>
      <c r="L39" s="348">
        <v>2.2199466715332968E-2</v>
      </c>
      <c r="M39" s="349">
        <v>2.9737360337808043E-2</v>
      </c>
      <c r="N39" s="349">
        <v>6.379846003674873E-2</v>
      </c>
      <c r="P39" s="345">
        <v>137.12996963000001</v>
      </c>
      <c r="Q39" s="345">
        <v>273.24340995</v>
      </c>
      <c r="R39" s="346">
        <v>410.37337958000001</v>
      </c>
    </row>
    <row r="40" spans="1:18" s="335" customFormat="1" x14ac:dyDescent="0.25">
      <c r="A40" s="419" t="s">
        <v>320</v>
      </c>
      <c r="B40" s="328">
        <v>7961.3603540399999</v>
      </c>
      <c r="C40" s="328">
        <v>3530.8201920699998</v>
      </c>
      <c r="D40" s="329">
        <v>11492.180546109999</v>
      </c>
      <c r="E40" s="329">
        <v>167.78842699565334</v>
      </c>
      <c r="F40" s="331">
        <v>0.32126114559024055</v>
      </c>
      <c r="G40" s="332">
        <v>-4.259526093300788E-4</v>
      </c>
      <c r="I40" s="328">
        <v>116.23765613411756</v>
      </c>
      <c r="J40" s="328">
        <v>51.550770861535796</v>
      </c>
      <c r="K40" s="331">
        <v>0.35105694368839607</v>
      </c>
      <c r="L40" s="331">
        <v>0.2696553800426344</v>
      </c>
      <c r="M40" s="332">
        <v>1.1324560956010048E-2</v>
      </c>
      <c r="N40" s="332">
        <v>-2.5944827957006231E-2</v>
      </c>
      <c r="P40" s="328">
        <v>7872.2110204800001</v>
      </c>
      <c r="Q40" s="328">
        <v>3624.8667359000001</v>
      </c>
      <c r="R40" s="329">
        <v>11497.07775638</v>
      </c>
    </row>
    <row r="41" spans="1:18" s="239" customFormat="1" x14ac:dyDescent="0.25">
      <c r="A41" s="245" t="s">
        <v>283</v>
      </c>
      <c r="B41" s="337">
        <v>193.75398973</v>
      </c>
      <c r="C41" s="337">
        <v>41.003363309999997</v>
      </c>
      <c r="D41" s="338">
        <v>234.75735304</v>
      </c>
      <c r="E41" s="338">
        <v>3.4275102826832873</v>
      </c>
      <c r="F41" s="340">
        <v>6.5625853919334225E-3</v>
      </c>
      <c r="G41" s="341">
        <v>1.8842677520633753</v>
      </c>
      <c r="I41" s="337">
        <v>2.8288519337553311</v>
      </c>
      <c r="J41" s="337">
        <v>0.59865834892795577</v>
      </c>
      <c r="K41" s="340">
        <v>8.5436006457778949E-3</v>
      </c>
      <c r="L41" s="340">
        <v>3.1315039891346174E-3</v>
      </c>
      <c r="M41" s="341">
        <v>4.0349340550624477</v>
      </c>
      <c r="N41" s="341">
        <v>-4.4442872565382818E-2</v>
      </c>
      <c r="P41" s="337">
        <v>38.481931959999997</v>
      </c>
      <c r="Q41" s="337">
        <v>42.9104259</v>
      </c>
      <c r="R41" s="338">
        <v>81.392357860000004</v>
      </c>
    </row>
    <row r="42" spans="1:18" s="239" customFormat="1" x14ac:dyDescent="0.25">
      <c r="A42" s="245" t="s">
        <v>321</v>
      </c>
      <c r="B42" s="337">
        <v>1439.56221497</v>
      </c>
      <c r="C42" s="337">
        <v>5.81307522</v>
      </c>
      <c r="D42" s="338">
        <v>1445.37529019</v>
      </c>
      <c r="E42" s="338">
        <v>21.102805110511078</v>
      </c>
      <c r="F42" s="340">
        <v>4.0405118912915247E-2</v>
      </c>
      <c r="G42" s="341">
        <v>-0.11167354476873571</v>
      </c>
      <c r="I42" s="337">
        <v>21.017932901685455</v>
      </c>
      <c r="J42" s="337">
        <v>8.487220882562313E-2</v>
      </c>
      <c r="K42" s="340">
        <v>6.3477633088196594E-2</v>
      </c>
      <c r="L42" s="340">
        <v>4.4395548977149495E-4</v>
      </c>
      <c r="M42" s="341">
        <v>-0.11152162904893848</v>
      </c>
      <c r="N42" s="341">
        <v>-0.14775984397213782</v>
      </c>
      <c r="P42" s="337">
        <v>1620.2557789099999</v>
      </c>
      <c r="Q42" s="337">
        <v>6.8209356000000003</v>
      </c>
      <c r="R42" s="338">
        <v>1627.0767145099999</v>
      </c>
    </row>
    <row r="43" spans="1:18" s="239" customFormat="1" x14ac:dyDescent="0.25">
      <c r="A43" s="245" t="s">
        <v>322</v>
      </c>
      <c r="B43" s="337">
        <v>5961.0434173100002</v>
      </c>
      <c r="C43" s="337">
        <v>2096.9755464099999</v>
      </c>
      <c r="D43" s="338">
        <v>8058.0189637200001</v>
      </c>
      <c r="E43" s="338">
        <v>117.64889362805718</v>
      </c>
      <c r="F43" s="340">
        <v>0.22525998378513395</v>
      </c>
      <c r="G43" s="341">
        <v>3.6224767201782533E-3</v>
      </c>
      <c r="I43" s="337">
        <v>87.032577867199947</v>
      </c>
      <c r="J43" s="337">
        <v>30.61631576085724</v>
      </c>
      <c r="K43" s="340">
        <v>0.26285277769304283</v>
      </c>
      <c r="L43" s="340">
        <v>0.16014996718815894</v>
      </c>
      <c r="M43" s="341">
        <v>1.0612178551617533E-2</v>
      </c>
      <c r="N43" s="341">
        <v>-1.5729158151474739E-2</v>
      </c>
      <c r="P43" s="337">
        <v>5898.4480335999997</v>
      </c>
      <c r="Q43" s="337">
        <v>2130.4863024000001</v>
      </c>
      <c r="R43" s="338">
        <v>8028.9343360000003</v>
      </c>
    </row>
    <row r="44" spans="1:18" s="354" customFormat="1" ht="12" x14ac:dyDescent="0.25">
      <c r="A44" s="682" t="s">
        <v>367</v>
      </c>
      <c r="B44" s="355">
        <v>3639.0513905299999</v>
      </c>
      <c r="C44" s="355">
        <v>1888.1423079599999</v>
      </c>
      <c r="D44" s="356">
        <v>5527.1936984900003</v>
      </c>
      <c r="E44" s="356">
        <v>80.698274156843198</v>
      </c>
      <c r="F44" s="357">
        <v>0.15451137165410314</v>
      </c>
      <c r="G44" s="358">
        <v>-1.1923790899337607E-3</v>
      </c>
      <c r="I44" s="355">
        <v>53.130970760814677</v>
      </c>
      <c r="J44" s="355">
        <v>27.567303396028503</v>
      </c>
      <c r="K44" s="357">
        <v>0.16046431793985982</v>
      </c>
      <c r="L44" s="357">
        <v>0.14420097992275122</v>
      </c>
      <c r="M44" s="358">
        <v>1.0643217015411557E-2</v>
      </c>
      <c r="N44" s="358">
        <v>-2.3238603453544959E-2</v>
      </c>
      <c r="P44" s="355">
        <v>3600.7280603700001</v>
      </c>
      <c r="Q44" s="355">
        <v>1933.0640160800001</v>
      </c>
      <c r="R44" s="356">
        <v>5533.7920764500004</v>
      </c>
    </row>
    <row r="45" spans="1:18" s="354" customFormat="1" ht="12" x14ac:dyDescent="0.25">
      <c r="A45" s="683" t="s">
        <v>368</v>
      </c>
      <c r="B45" s="355">
        <v>2293.1493330500002</v>
      </c>
      <c r="C45" s="355">
        <v>151.64565091</v>
      </c>
      <c r="D45" s="356">
        <v>2444.7949839600001</v>
      </c>
      <c r="E45" s="356">
        <v>35.69455796831906</v>
      </c>
      <c r="F45" s="357">
        <v>6.8343656291244073E-2</v>
      </c>
      <c r="G45" s="358">
        <v>5.0164699932085197E-3</v>
      </c>
      <c r="I45" s="355">
        <v>33.480497275065026</v>
      </c>
      <c r="J45" s="355">
        <v>2.2140606932540372</v>
      </c>
      <c r="K45" s="357">
        <v>0.10111663842387258</v>
      </c>
      <c r="L45" s="357">
        <v>1.1581463627003642E-2</v>
      </c>
      <c r="M45" s="358">
        <v>1.2410967079844534E-2</v>
      </c>
      <c r="N45" s="358">
        <v>-9.4944278052636472E-2</v>
      </c>
      <c r="P45" s="355">
        <v>2265.0380207399999</v>
      </c>
      <c r="Q45" s="355">
        <v>167.55393864999999</v>
      </c>
      <c r="R45" s="356">
        <v>2432.5919593899998</v>
      </c>
    </row>
    <row r="46" spans="1:18" s="354" customFormat="1" ht="12" x14ac:dyDescent="0.25">
      <c r="A46" s="683" t="s">
        <v>369</v>
      </c>
      <c r="B46" s="355">
        <v>28.842693730000001</v>
      </c>
      <c r="C46" s="355">
        <v>57.187587540000003</v>
      </c>
      <c r="D46" s="356">
        <v>86.030281270000003</v>
      </c>
      <c r="E46" s="356">
        <v>1.25606150289494</v>
      </c>
      <c r="F46" s="357">
        <v>2.4049558397867404E-3</v>
      </c>
      <c r="G46" s="358">
        <v>0.37537759291225764</v>
      </c>
      <c r="I46" s="355">
        <v>0.42110983132023722</v>
      </c>
      <c r="J46" s="355">
        <v>0.83495167157470274</v>
      </c>
      <c r="K46" s="357">
        <v>1.2718213293103993E-3</v>
      </c>
      <c r="L46" s="357">
        <v>4.3675236384040708E-3</v>
      </c>
      <c r="M46" s="358">
        <v>-0.11747335968298508</v>
      </c>
      <c r="N46" s="358">
        <v>0.91465521199351985</v>
      </c>
      <c r="P46" s="355">
        <v>32.68195249</v>
      </c>
      <c r="Q46" s="355">
        <v>29.868347669999999</v>
      </c>
      <c r="R46" s="356">
        <v>62.550300159999999</v>
      </c>
    </row>
    <row r="47" spans="1:18" s="239" customFormat="1" x14ac:dyDescent="0.25">
      <c r="A47" s="245" t="s">
        <v>323</v>
      </c>
      <c r="B47" s="337">
        <v>77.698921760000005</v>
      </c>
      <c r="C47" s="337">
        <v>576.21467987000005</v>
      </c>
      <c r="D47" s="338">
        <v>653.91360163000002</v>
      </c>
      <c r="E47" s="338">
        <v>9.5472860148980985</v>
      </c>
      <c r="F47" s="340">
        <v>1.8279997597827786E-2</v>
      </c>
      <c r="G47" s="341">
        <v>-0.14142150544388968</v>
      </c>
      <c r="I47" s="337">
        <v>1.1344217756639443</v>
      </c>
      <c r="J47" s="337">
        <v>8.4128642392341551</v>
      </c>
      <c r="K47" s="340">
        <v>3.4261413612697235E-3</v>
      </c>
      <c r="L47" s="340">
        <v>4.4006599043322034E-2</v>
      </c>
      <c r="M47" s="341">
        <v>0.12183129968477772</v>
      </c>
      <c r="N47" s="341">
        <v>-0.16775610662134854</v>
      </c>
      <c r="P47" s="337">
        <v>69.260789729999999</v>
      </c>
      <c r="Q47" s="337">
        <v>692.36276103</v>
      </c>
      <c r="R47" s="338">
        <v>761.62355075999994</v>
      </c>
    </row>
    <row r="48" spans="1:18" s="354" customFormat="1" ht="12" x14ac:dyDescent="0.25">
      <c r="A48" s="682" t="s">
        <v>370</v>
      </c>
      <c r="B48" s="355">
        <v>0.1044636</v>
      </c>
      <c r="C48" s="355">
        <v>189.70612672999999</v>
      </c>
      <c r="D48" s="356">
        <v>189.81059033</v>
      </c>
      <c r="E48" s="356">
        <v>2.7712774134380735</v>
      </c>
      <c r="F48" s="357">
        <v>5.3061094411030992E-3</v>
      </c>
      <c r="G48" s="358">
        <v>-0.26050463470012769</v>
      </c>
      <c r="I48" s="355">
        <v>1.5251921123216369E-3</v>
      </c>
      <c r="J48" s="355">
        <v>2.7697522213257519</v>
      </c>
      <c r="K48" s="357">
        <v>4.6063323994721012E-6</v>
      </c>
      <c r="L48" s="357">
        <v>1.4488213762537625E-2</v>
      </c>
      <c r="M48" s="358">
        <v>17.873279132791328</v>
      </c>
      <c r="N48" s="358">
        <v>-0.26089568303401212</v>
      </c>
      <c r="P48" s="355">
        <v>5.535E-3</v>
      </c>
      <c r="Q48" s="355">
        <v>256.67029995000001</v>
      </c>
      <c r="R48" s="356">
        <v>256.67583495000002</v>
      </c>
    </row>
    <row r="49" spans="1:18" s="354" customFormat="1" ht="12" x14ac:dyDescent="0.25">
      <c r="A49" s="683" t="s">
        <v>371</v>
      </c>
      <c r="B49" s="355">
        <v>66.025254799999999</v>
      </c>
      <c r="C49" s="355">
        <v>242.14564153000001</v>
      </c>
      <c r="D49" s="356">
        <v>308.17089633000001</v>
      </c>
      <c r="E49" s="356">
        <v>4.4993645665055091</v>
      </c>
      <c r="F49" s="357">
        <v>8.6148433532971958E-3</v>
      </c>
      <c r="G49" s="358">
        <v>-6.3321700690260718E-2</v>
      </c>
      <c r="I49" s="355">
        <v>0.96398360610764222</v>
      </c>
      <c r="J49" s="355">
        <v>3.5353809603978665</v>
      </c>
      <c r="K49" s="357">
        <v>2.911389903934393E-3</v>
      </c>
      <c r="L49" s="357">
        <v>1.8493118153988724E-2</v>
      </c>
      <c r="M49" s="358">
        <v>0.13057565489992767</v>
      </c>
      <c r="N49" s="358">
        <v>-0.10516709198985064</v>
      </c>
      <c r="P49" s="355">
        <v>58.399678530000003</v>
      </c>
      <c r="Q49" s="355">
        <v>270.60430988000002</v>
      </c>
      <c r="R49" s="356">
        <v>329.00398841000003</v>
      </c>
    </row>
    <row r="50" spans="1:18" s="239" customFormat="1" x14ac:dyDescent="0.25">
      <c r="A50" s="413" t="s">
        <v>372</v>
      </c>
      <c r="B50" s="337">
        <v>289.30181026999998</v>
      </c>
      <c r="C50" s="337">
        <v>810.81352726</v>
      </c>
      <c r="D50" s="338">
        <v>1100.11533753</v>
      </c>
      <c r="E50" s="338">
        <v>16.061931959503706</v>
      </c>
      <c r="F50" s="340">
        <v>3.0753459902430173E-2</v>
      </c>
      <c r="G50" s="341">
        <v>0.10226387330306795</v>
      </c>
      <c r="H50" s="386"/>
      <c r="I50" s="337">
        <v>4.223871655812883</v>
      </c>
      <c r="J50" s="337">
        <v>11.838060303690822</v>
      </c>
      <c r="K50" s="340">
        <v>1.2756790900109049E-2</v>
      </c>
      <c r="L50" s="340">
        <v>6.1923354332247341E-2</v>
      </c>
      <c r="M50" s="341">
        <v>0.1771505909946558</v>
      </c>
      <c r="N50" s="341">
        <v>7.779912439791016E-2</v>
      </c>
      <c r="O50" s="386"/>
      <c r="P50" s="337">
        <v>245.76448628</v>
      </c>
      <c r="Q50" s="337">
        <v>752.28631097000005</v>
      </c>
      <c r="R50" s="338">
        <v>998.05079725000007</v>
      </c>
    </row>
    <row r="51" spans="1:18" s="354" customFormat="1" ht="12" x14ac:dyDescent="0.25">
      <c r="A51" s="677" t="s">
        <v>373</v>
      </c>
      <c r="B51" s="355">
        <v>18.15872723</v>
      </c>
      <c r="C51" s="355">
        <v>446.07293849000001</v>
      </c>
      <c r="D51" s="356">
        <v>464.23166572000002</v>
      </c>
      <c r="E51" s="356">
        <v>6.7778869849983998</v>
      </c>
      <c r="F51" s="357">
        <v>1.2977484660120071E-2</v>
      </c>
      <c r="G51" s="358">
        <v>-0.11812610046579966</v>
      </c>
      <c r="H51" s="397"/>
      <c r="I51" s="355">
        <v>0.26512151161740671</v>
      </c>
      <c r="J51" s="355">
        <v>6.512765473380993</v>
      </c>
      <c r="K51" s="357">
        <v>8.0071080809703367E-4</v>
      </c>
      <c r="L51" s="357">
        <v>3.4067429439032425E-2</v>
      </c>
      <c r="M51" s="358">
        <v>1.5610813642748446E-2</v>
      </c>
      <c r="N51" s="358">
        <v>-0.12282816072033666</v>
      </c>
      <c r="O51" s="397"/>
      <c r="P51" s="355">
        <v>17.87961194</v>
      </c>
      <c r="Q51" s="355">
        <v>508.53540722000002</v>
      </c>
      <c r="R51" s="356">
        <v>526.41501916000004</v>
      </c>
    </row>
    <row r="52" spans="1:18" s="354" customFormat="1" ht="12" x14ac:dyDescent="0.25">
      <c r="A52" s="678" t="s">
        <v>374</v>
      </c>
      <c r="B52" s="355">
        <v>48.072995640000002</v>
      </c>
      <c r="C52" s="355">
        <v>355.81389931000001</v>
      </c>
      <c r="D52" s="356">
        <v>403.88689495</v>
      </c>
      <c r="E52" s="356">
        <v>5.896839726448424</v>
      </c>
      <c r="F52" s="357">
        <v>1.1290561094120856E-2</v>
      </c>
      <c r="G52" s="358">
        <v>0.4904742728461301</v>
      </c>
      <c r="I52" s="355">
        <v>0.70187657486244437</v>
      </c>
      <c r="J52" s="355">
        <v>5.1949631515859798</v>
      </c>
      <c r="K52" s="357">
        <v>2.1197833250645496E-3</v>
      </c>
      <c r="L52" s="357">
        <v>2.7174176826784024E-2</v>
      </c>
      <c r="M52" s="358">
        <v>0.25580006632938379</v>
      </c>
      <c r="N52" s="358">
        <v>0.52908014627831135</v>
      </c>
      <c r="P52" s="355">
        <v>38.280771700000003</v>
      </c>
      <c r="Q52" s="355">
        <v>232.69800486</v>
      </c>
      <c r="R52" s="356">
        <v>270.97877656000003</v>
      </c>
    </row>
    <row r="53" spans="1:18" s="354" customFormat="1" ht="12" x14ac:dyDescent="0.25">
      <c r="A53" s="680" t="s">
        <v>375</v>
      </c>
      <c r="B53" s="362">
        <v>223.07008740000001</v>
      </c>
      <c r="C53" s="362">
        <v>8.9266894600000004</v>
      </c>
      <c r="D53" s="363">
        <v>231.99677686000001</v>
      </c>
      <c r="E53" s="363">
        <v>3.3872052480568819</v>
      </c>
      <c r="F53" s="364">
        <v>6.4854141481892466E-3</v>
      </c>
      <c r="G53" s="365">
        <v>0.15618580508547286</v>
      </c>
      <c r="I53" s="362">
        <v>3.2568735693330324</v>
      </c>
      <c r="J53" s="362">
        <v>0.13033167872384921</v>
      </c>
      <c r="K53" s="364">
        <v>9.8362967669474669E-3</v>
      </c>
      <c r="L53" s="364">
        <v>6.817480664308937E-4</v>
      </c>
      <c r="M53" s="365">
        <v>0.1765045391635941</v>
      </c>
      <c r="N53" s="365">
        <v>-0.19236667693790868</v>
      </c>
      <c r="P53" s="362">
        <v>189.60410264000001</v>
      </c>
      <c r="Q53" s="362">
        <v>11.05289889</v>
      </c>
      <c r="R53" s="363">
        <v>200.65700153</v>
      </c>
    </row>
    <row r="54" spans="1:18" s="335" customFormat="1" x14ac:dyDescent="0.25">
      <c r="A54" s="419" t="s">
        <v>327</v>
      </c>
      <c r="B54" s="328">
        <v>903.79280119999999</v>
      </c>
      <c r="C54" s="328">
        <v>1833.310301</v>
      </c>
      <c r="D54" s="329">
        <v>2737.1031021999997</v>
      </c>
      <c r="E54" s="329">
        <v>39.962322398294937</v>
      </c>
      <c r="F54" s="331">
        <v>7.6515059494868171E-2</v>
      </c>
      <c r="G54" s="332">
        <v>-8.4329922100737809E-2</v>
      </c>
      <c r="I54" s="328">
        <v>13.195578666284879</v>
      </c>
      <c r="J54" s="328">
        <v>26.76674373201006</v>
      </c>
      <c r="K54" s="331">
        <v>3.9852829718458944E-2</v>
      </c>
      <c r="L54" s="331">
        <v>0.14001335640442336</v>
      </c>
      <c r="M54" s="332">
        <v>-7.2966451183624645E-2</v>
      </c>
      <c r="N54" s="332">
        <v>-8.98300267972518E-2</v>
      </c>
      <c r="P54" s="328">
        <v>974.92998215</v>
      </c>
      <c r="Q54" s="328">
        <v>2014.25047516</v>
      </c>
      <c r="R54" s="329">
        <v>2989.1804573099998</v>
      </c>
    </row>
    <row r="55" spans="1:18" s="239" customFormat="1" x14ac:dyDescent="0.25">
      <c r="A55" s="245" t="s">
        <v>328</v>
      </c>
      <c r="B55" s="337">
        <v>423.75096766000001</v>
      </c>
      <c r="C55" s="337">
        <v>696.82530223000003</v>
      </c>
      <c r="D55" s="338">
        <v>1120.57626989</v>
      </c>
      <c r="E55" s="338">
        <v>16.360666185073363</v>
      </c>
      <c r="F55" s="340">
        <v>3.1325440349782532E-2</v>
      </c>
      <c r="G55" s="341">
        <v>-4.2047416398225115E-3</v>
      </c>
      <c r="I55" s="337">
        <v>6.186859666560343</v>
      </c>
      <c r="J55" s="337">
        <v>10.17380651851302</v>
      </c>
      <c r="K55" s="340">
        <v>1.8685339310917034E-2</v>
      </c>
      <c r="L55" s="340">
        <v>5.3217859158665705E-2</v>
      </c>
      <c r="M55" s="341">
        <v>2.5371156072733766E-2</v>
      </c>
      <c r="N55" s="341">
        <v>-2.1370458769295483E-2</v>
      </c>
      <c r="P55" s="337">
        <v>413.26593316999998</v>
      </c>
      <c r="Q55" s="337">
        <v>712.04196569999999</v>
      </c>
      <c r="R55" s="338">
        <v>1125.3078988699999</v>
      </c>
    </row>
    <row r="56" spans="1:18" s="354" customFormat="1" ht="12" x14ac:dyDescent="0.25">
      <c r="A56" s="682" t="s">
        <v>376</v>
      </c>
      <c r="B56" s="355">
        <v>184.81860025</v>
      </c>
      <c r="C56" s="355">
        <v>361.00463422000001</v>
      </c>
      <c r="D56" s="356">
        <v>545.82323446999999</v>
      </c>
      <c r="E56" s="356">
        <v>7.9691422843509843</v>
      </c>
      <c r="F56" s="357">
        <v>1.5258357358034868E-2</v>
      </c>
      <c r="G56" s="358">
        <v>6.5046289107249911E-2</v>
      </c>
      <c r="I56" s="355">
        <v>2.6983932327779794</v>
      </c>
      <c r="J56" s="355">
        <v>5.2707490515730049</v>
      </c>
      <c r="K56" s="357">
        <v>8.1495937949358204E-3</v>
      </c>
      <c r="L56" s="357">
        <v>2.7570603016370307E-2</v>
      </c>
      <c r="M56" s="358">
        <v>2.4014228229294287E-2</v>
      </c>
      <c r="N56" s="358">
        <v>8.7352226936040028E-2</v>
      </c>
      <c r="P56" s="355">
        <v>180.48440651999999</v>
      </c>
      <c r="Q56" s="355">
        <v>332.00339804999999</v>
      </c>
      <c r="R56" s="356">
        <v>512.48780456999998</v>
      </c>
    </row>
    <row r="57" spans="1:18" s="239" customFormat="1" x14ac:dyDescent="0.25">
      <c r="A57" s="245" t="s">
        <v>329</v>
      </c>
      <c r="B57" s="337">
        <v>149.25720031</v>
      </c>
      <c r="C57" s="337">
        <v>384.70663406</v>
      </c>
      <c r="D57" s="338">
        <v>533.96383436999997</v>
      </c>
      <c r="E57" s="338">
        <v>7.7959923690753605</v>
      </c>
      <c r="F57" s="340">
        <v>1.492683067805866E-2</v>
      </c>
      <c r="G57" s="341">
        <v>3.6420848874846964E-2</v>
      </c>
      <c r="I57" s="337">
        <v>2.1791887759949167</v>
      </c>
      <c r="J57" s="337">
        <v>5.6168035930804452</v>
      </c>
      <c r="K57" s="340">
        <v>6.5815104748682832E-3</v>
      </c>
      <c r="L57" s="340">
        <v>2.9380769330979099E-2</v>
      </c>
      <c r="M57" s="341">
        <v>-3.1021903874554758E-2</v>
      </c>
      <c r="N57" s="341">
        <v>6.518502886483786E-2</v>
      </c>
      <c r="P57" s="337">
        <v>154.03568038</v>
      </c>
      <c r="Q57" s="337">
        <v>361.16413921999998</v>
      </c>
      <c r="R57" s="338">
        <v>515.19981959999996</v>
      </c>
    </row>
    <row r="58" spans="1:18" s="239" customFormat="1" x14ac:dyDescent="0.25">
      <c r="A58" s="420" t="s">
        <v>330</v>
      </c>
      <c r="B58" s="337">
        <v>201.00427961</v>
      </c>
      <c r="C58" s="337">
        <v>601.63499951999995</v>
      </c>
      <c r="D58" s="338">
        <v>802.63927912999998</v>
      </c>
      <c r="E58" s="338">
        <v>11.718714438030094</v>
      </c>
      <c r="F58" s="340">
        <v>2.243758817349166E-2</v>
      </c>
      <c r="G58" s="341">
        <v>-0.21913671932607232</v>
      </c>
      <c r="I58" s="337">
        <v>2.9347078006507989</v>
      </c>
      <c r="J58" s="337">
        <v>8.7840066373792958</v>
      </c>
      <c r="K58" s="340">
        <v>8.8633028691342489E-3</v>
      </c>
      <c r="L58" s="340">
        <v>4.5947996674224133E-2</v>
      </c>
      <c r="M58" s="341">
        <v>-0.28948786051703701</v>
      </c>
      <c r="N58" s="341">
        <v>-0.1924216361651058</v>
      </c>
      <c r="P58" s="337">
        <v>282.90055642999999</v>
      </c>
      <c r="Q58" s="337">
        <v>744.98652572000003</v>
      </c>
      <c r="R58" s="338">
        <v>1027.88708215</v>
      </c>
    </row>
    <row r="59" spans="1:18" s="239" customFormat="1" x14ac:dyDescent="0.25">
      <c r="A59" s="421" t="s">
        <v>331</v>
      </c>
      <c r="B59" s="345">
        <v>129.78035362</v>
      </c>
      <c r="C59" s="345">
        <v>150.14336519</v>
      </c>
      <c r="D59" s="346">
        <v>279.92371880999997</v>
      </c>
      <c r="E59" s="346">
        <v>4.0869494061161182</v>
      </c>
      <c r="F59" s="348">
        <v>7.8252002935353289E-3</v>
      </c>
      <c r="G59" s="349">
        <v>-0.12738081341176696</v>
      </c>
      <c r="I59" s="345">
        <v>1.8948224230788218</v>
      </c>
      <c r="J59" s="345">
        <v>2.1921269830372974</v>
      </c>
      <c r="K59" s="348">
        <v>5.7226770635393802E-3</v>
      </c>
      <c r="L59" s="348">
        <v>1.146673124055444E-2</v>
      </c>
      <c r="M59" s="349">
        <v>4.0508539050725434E-2</v>
      </c>
      <c r="N59" s="349">
        <v>-0.23418843271693848</v>
      </c>
      <c r="P59" s="345">
        <v>124.72781217000001</v>
      </c>
      <c r="Q59" s="345">
        <v>196.05784452</v>
      </c>
      <c r="R59" s="346">
        <v>320.78565669</v>
      </c>
    </row>
    <row r="60" spans="1:18" s="239" customFormat="1" x14ac:dyDescent="0.25">
      <c r="A60" s="681" t="s">
        <v>249</v>
      </c>
      <c r="B60" s="288">
        <v>19.27885779</v>
      </c>
      <c r="C60" s="288">
        <v>113.48765289000001</v>
      </c>
      <c r="D60" s="289">
        <v>132.76651068000001</v>
      </c>
      <c r="E60" s="289">
        <v>1.9384209894126028</v>
      </c>
      <c r="F60" s="367">
        <v>3.711455902205894E-3</v>
      </c>
      <c r="G60" s="292">
        <v>0.4568897025708763</v>
      </c>
      <c r="H60" s="335"/>
      <c r="I60" s="288">
        <v>0.28147567033759646</v>
      </c>
      <c r="J60" s="288">
        <v>1.6569453190750063</v>
      </c>
      <c r="K60" s="331">
        <v>8.5010307191109736E-4</v>
      </c>
      <c r="L60" s="331">
        <v>8.6672655376025514E-3</v>
      </c>
      <c r="M60" s="332"/>
      <c r="N60" s="332"/>
      <c r="O60" s="335"/>
      <c r="P60" s="328">
        <v>26.960942029999998</v>
      </c>
      <c r="Q60" s="328">
        <v>64.169162360000001</v>
      </c>
      <c r="R60" s="338">
        <v>91.13010439</v>
      </c>
    </row>
    <row r="61" spans="1:18" s="335" customFormat="1" ht="17.45" customHeight="1" x14ac:dyDescent="0.25">
      <c r="A61" s="370" t="s">
        <v>332</v>
      </c>
      <c r="B61" s="288">
        <v>22678.259174690003</v>
      </c>
      <c r="C61" s="288">
        <v>13093.824389899999</v>
      </c>
      <c r="D61" s="289">
        <v>35772.083564590001</v>
      </c>
      <c r="E61" s="289">
        <v>522.28048520272262</v>
      </c>
      <c r="F61" s="367">
        <v>1</v>
      </c>
      <c r="G61" s="292">
        <v>1.5412176377677471E-2</v>
      </c>
      <c r="I61" s="288">
        <v>331.10769698175238</v>
      </c>
      <c r="J61" s="288">
        <v>191.17278822097026</v>
      </c>
      <c r="K61" s="367">
        <v>1</v>
      </c>
      <c r="L61" s="367">
        <v>1</v>
      </c>
      <c r="M61" s="292">
        <v>3.0705437570001676E-2</v>
      </c>
      <c r="N61" s="292">
        <v>-1.0028658737625026E-2</v>
      </c>
      <c r="P61" s="288">
        <v>22002.657935089996</v>
      </c>
      <c r="Q61" s="288">
        <v>13226.46812503</v>
      </c>
      <c r="R61" s="289">
        <v>35229.126060119997</v>
      </c>
    </row>
    <row r="62" spans="1:18" s="335" customFormat="1" ht="17.45" customHeight="1" x14ac:dyDescent="0.25">
      <c r="A62" s="373" t="s">
        <v>333</v>
      </c>
      <c r="B62" s="374">
        <v>560.60905532000004</v>
      </c>
      <c r="C62" s="374"/>
      <c r="D62" s="375">
        <v>560.60905532000004</v>
      </c>
      <c r="E62" s="376">
        <v>8.185018602366263</v>
      </c>
      <c r="F62" s="377"/>
      <c r="G62" s="378">
        <v>7.3642330864513738E-4</v>
      </c>
      <c r="I62" s="328"/>
      <c r="J62" s="328"/>
      <c r="K62" s="331"/>
      <c r="L62" s="331"/>
      <c r="M62" s="332"/>
      <c r="N62" s="332"/>
      <c r="P62" s="288">
        <v>560.19651355000008</v>
      </c>
      <c r="Q62" s="288"/>
      <c r="R62" s="289">
        <v>560.19651355000008</v>
      </c>
    </row>
    <row r="63" spans="1:18" s="382" customFormat="1" x14ac:dyDescent="0.2">
      <c r="A63" s="307" t="s">
        <v>334</v>
      </c>
      <c r="B63" s="379"/>
      <c r="C63" s="379"/>
      <c r="D63" s="379"/>
      <c r="E63" s="379"/>
      <c r="F63" s="380"/>
      <c r="G63" s="380"/>
      <c r="I63" s="379"/>
      <c r="J63" s="379"/>
      <c r="K63" s="379"/>
      <c r="L63" s="381"/>
      <c r="P63" s="307"/>
      <c r="Q63" s="307"/>
    </row>
    <row r="64" spans="1:18" s="239" customFormat="1" ht="26.45" customHeight="1" x14ac:dyDescent="0.25">
      <c r="A64" s="1744" t="s">
        <v>338</v>
      </c>
      <c r="B64" s="1744"/>
      <c r="C64" s="1744"/>
      <c r="D64" s="1744"/>
      <c r="E64" s="1744"/>
      <c r="F64" s="1744"/>
      <c r="G64" s="1744"/>
      <c r="I64" s="383"/>
      <c r="J64" s="383"/>
      <c r="K64" s="383"/>
      <c r="L64" s="383"/>
      <c r="P64" s="384"/>
      <c r="Q64" s="384"/>
    </row>
    <row r="65" spans="1:12" ht="15" x14ac:dyDescent="0.25">
      <c r="A65" s="243"/>
      <c r="B65" s="398"/>
      <c r="C65" s="243"/>
      <c r="D65" s="399"/>
      <c r="I65" s="1741"/>
      <c r="J65" s="1741"/>
      <c r="K65" s="1652">
        <v>2021</v>
      </c>
      <c r="L65" s="1652">
        <v>2022</v>
      </c>
    </row>
    <row r="66" spans="1:12" ht="15" x14ac:dyDescent="0.25">
      <c r="A66" s="243"/>
      <c r="B66" s="243"/>
      <c r="C66" s="243"/>
      <c r="D66" s="399"/>
      <c r="I66" s="1741" t="s">
        <v>339</v>
      </c>
      <c r="J66" s="1652" t="s">
        <v>255</v>
      </c>
      <c r="K66" s="315">
        <v>66732538</v>
      </c>
      <c r="L66" s="315">
        <v>67244921</v>
      </c>
    </row>
    <row r="67" spans="1:12" ht="15" x14ac:dyDescent="0.25">
      <c r="A67" s="243"/>
      <c r="B67" s="243"/>
      <c r="C67" s="243"/>
      <c r="D67" s="399"/>
      <c r="I67" s="1741"/>
      <c r="J67" s="1652" t="s">
        <v>256</v>
      </c>
      <c r="K67" s="315">
        <v>67973330</v>
      </c>
      <c r="L67" s="315">
        <v>68492093</v>
      </c>
    </row>
    <row r="68" spans="1:12" ht="15" x14ac:dyDescent="0.25">
      <c r="A68" s="243"/>
      <c r="B68" s="243"/>
      <c r="C68" s="243"/>
      <c r="D68" s="399"/>
      <c r="I68" s="1741" t="s">
        <v>340</v>
      </c>
      <c r="J68" s="1652" t="s">
        <v>255</v>
      </c>
      <c r="K68" s="315">
        <v>65749073</v>
      </c>
      <c r="L68" s="315">
        <v>66001777</v>
      </c>
    </row>
    <row r="69" spans="1:12" ht="15" x14ac:dyDescent="0.25">
      <c r="A69" s="243"/>
      <c r="B69" s="243"/>
      <c r="C69" s="243"/>
      <c r="D69" s="399"/>
      <c r="I69" s="1741"/>
      <c r="J69" s="1652" t="s">
        <v>256</v>
      </c>
      <c r="K69" s="315">
        <v>66977370</v>
      </c>
      <c r="L69" s="315">
        <v>67230069</v>
      </c>
    </row>
    <row r="70" spans="1:12" ht="15" customHeight="1" x14ac:dyDescent="0.25">
      <c r="A70" s="401"/>
      <c r="B70" s="243"/>
      <c r="C70" s="243"/>
      <c r="I70" s="1741" t="s">
        <v>341</v>
      </c>
      <c r="J70" s="1652" t="s">
        <v>255</v>
      </c>
      <c r="K70" s="315">
        <v>983465</v>
      </c>
      <c r="L70" s="315">
        <v>986626</v>
      </c>
    </row>
    <row r="71" spans="1:12" ht="15" x14ac:dyDescent="0.25">
      <c r="A71" s="401"/>
      <c r="B71" s="243"/>
      <c r="C71" s="243"/>
      <c r="I71" s="1741"/>
      <c r="J71" s="1652" t="s">
        <v>256</v>
      </c>
      <c r="K71" s="315">
        <v>995960</v>
      </c>
      <c r="L71" s="315">
        <v>999129</v>
      </c>
    </row>
    <row r="72" spans="1:12" x14ac:dyDescent="0.25">
      <c r="A72" s="401"/>
      <c r="B72" s="243"/>
      <c r="C72" s="243"/>
    </row>
    <row r="73" spans="1:12" x14ac:dyDescent="0.25">
      <c r="A73" s="401"/>
      <c r="B73" s="243"/>
      <c r="C73" s="243"/>
    </row>
    <row r="74" spans="1:12" x14ac:dyDescent="0.2">
      <c r="A74" s="307"/>
      <c r="B74" s="243"/>
      <c r="C74" s="243"/>
    </row>
    <row r="86" spans="1:6" x14ac:dyDescent="0.25">
      <c r="A86" s="389"/>
      <c r="B86" s="402"/>
      <c r="C86" s="402"/>
      <c r="D86" s="402"/>
      <c r="E86" s="403"/>
      <c r="F86" s="402"/>
    </row>
  </sheetData>
  <mergeCells count="9">
    <mergeCell ref="I70:I71"/>
    <mergeCell ref="I3:J3"/>
    <mergeCell ref="K3:L3"/>
    <mergeCell ref="M3:N3"/>
    <mergeCell ref="A64:G64"/>
    <mergeCell ref="P1:R1"/>
    <mergeCell ref="I65:J65"/>
    <mergeCell ref="I66:I67"/>
    <mergeCell ref="I68:I69"/>
  </mergeCells>
  <pageMargins left="0.7" right="0.7" top="0.75" bottom="0.75" header="0.3" footer="0.3"/>
  <pageSetup paperSize="9" scale="74"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2"/>
  <sheetViews>
    <sheetView topLeftCell="A190" workbookViewId="0">
      <selection activeCell="K14" sqref="K14"/>
    </sheetView>
  </sheetViews>
  <sheetFormatPr baseColWidth="10" defaultColWidth="11.42578125" defaultRowHeight="12.75" x14ac:dyDescent="0.25"/>
  <cols>
    <col min="1" max="1" width="44.85546875" style="404" customWidth="1"/>
    <col min="2" max="2" width="15.5703125" style="389" customWidth="1"/>
    <col min="3" max="16384" width="11.42578125" style="389"/>
  </cols>
  <sheetData>
    <row r="1" spans="1:11" ht="21.6" customHeight="1" x14ac:dyDescent="0.25">
      <c r="A1" s="236" t="s">
        <v>604</v>
      </c>
      <c r="B1" s="388"/>
      <c r="C1" s="388"/>
      <c r="D1" s="388"/>
      <c r="E1" s="388"/>
      <c r="F1" s="388"/>
      <c r="G1" s="388"/>
      <c r="H1" s="388"/>
      <c r="I1" s="388"/>
      <c r="J1" s="388"/>
      <c r="K1" s="388"/>
    </row>
    <row r="2" spans="1:11" s="239" customFormat="1" ht="14.1" customHeight="1" x14ac:dyDescent="0.25">
      <c r="A2" s="246"/>
      <c r="B2" s="242"/>
      <c r="C2" s="245"/>
      <c r="D2" s="245"/>
      <c r="E2" s="245"/>
      <c r="F2" s="245"/>
      <c r="G2" s="245"/>
      <c r="H2" s="245"/>
      <c r="I2" s="245"/>
      <c r="J2" s="245"/>
      <c r="K2" s="245"/>
    </row>
    <row r="3" spans="1:11" s="420" customFormat="1" x14ac:dyDescent="0.25">
      <c r="A3" s="666"/>
      <c r="B3" s="666"/>
      <c r="I3" s="420" t="s">
        <v>605</v>
      </c>
    </row>
    <row r="4" spans="1:11" s="239" customFormat="1" ht="15.75" x14ac:dyDescent="0.25">
      <c r="A4" s="246"/>
      <c r="B4" s="244"/>
      <c r="C4" s="245"/>
      <c r="D4" s="420"/>
      <c r="E4" s="420"/>
      <c r="F4" s="420"/>
      <c r="G4" s="420" t="s">
        <v>606</v>
      </c>
      <c r="H4" s="420"/>
      <c r="I4" s="245"/>
      <c r="J4" s="245"/>
      <c r="K4" s="245"/>
    </row>
    <row r="5" spans="1:11" s="239" customFormat="1" ht="15.75" x14ac:dyDescent="0.25">
      <c r="A5" s="246"/>
      <c r="B5" s="244"/>
      <c r="C5" s="245"/>
      <c r="D5" s="420"/>
      <c r="E5" s="420"/>
      <c r="F5" s="420" t="s">
        <v>607</v>
      </c>
      <c r="G5" s="420"/>
      <c r="H5" s="420"/>
      <c r="I5" s="245"/>
      <c r="J5" s="245"/>
      <c r="K5" s="245"/>
    </row>
    <row r="6" spans="1:11" s="239" customFormat="1" ht="16.5" thickBot="1" x14ac:dyDescent="0.3">
      <c r="A6" s="246"/>
      <c r="B6" s="244"/>
      <c r="C6" s="245"/>
      <c r="D6" s="420"/>
      <c r="E6" s="420" t="s">
        <v>608</v>
      </c>
      <c r="F6" s="420"/>
      <c r="G6" s="420"/>
      <c r="H6" s="420"/>
      <c r="I6" s="245"/>
      <c r="J6" s="245"/>
      <c r="K6" s="245"/>
    </row>
    <row r="7" spans="1:11" s="239" customFormat="1" ht="14.1" customHeight="1" x14ac:dyDescent="0.2">
      <c r="A7" s="652" t="s">
        <v>609</v>
      </c>
      <c r="B7" s="254">
        <v>2013</v>
      </c>
      <c r="C7" s="254">
        <v>2014</v>
      </c>
      <c r="D7" s="254">
        <v>2015</v>
      </c>
      <c r="E7" s="254">
        <v>2016</v>
      </c>
      <c r="F7" s="254">
        <v>2017</v>
      </c>
      <c r="G7" s="254">
        <v>2018</v>
      </c>
      <c r="H7" s="254">
        <v>2019</v>
      </c>
      <c r="I7" s="254">
        <v>2020</v>
      </c>
      <c r="J7" s="254">
        <v>2021</v>
      </c>
      <c r="K7" s="254">
        <v>2022</v>
      </c>
    </row>
    <row r="8" spans="1:11" s="239" customFormat="1" ht="14.1" customHeight="1" x14ac:dyDescent="0.2">
      <c r="A8" s="250" t="s">
        <v>602</v>
      </c>
      <c r="B8" s="667">
        <v>66.078559999999996</v>
      </c>
      <c r="C8" s="667">
        <v>66.412931999999998</v>
      </c>
      <c r="D8" s="667">
        <v>66.735726</v>
      </c>
      <c r="E8" s="667">
        <v>67.042405000000002</v>
      </c>
      <c r="F8" s="667">
        <v>67.357996999999997</v>
      </c>
      <c r="G8" s="667">
        <v>67.609086000000005</v>
      </c>
      <c r="H8" s="667">
        <v>67.751838000000006</v>
      </c>
      <c r="I8" s="667">
        <v>67.761092000000005</v>
      </c>
      <c r="J8" s="667">
        <v>67.973330000000004</v>
      </c>
      <c r="K8" s="667">
        <v>68.229197999999997</v>
      </c>
    </row>
    <row r="9" spans="1:11" s="239" customFormat="1" ht="14.1" customHeight="1" x14ac:dyDescent="0.2">
      <c r="A9" s="250" t="s">
        <v>618</v>
      </c>
      <c r="B9" s="692">
        <v>17</v>
      </c>
      <c r="C9" s="692">
        <v>17</v>
      </c>
      <c r="D9" s="692">
        <v>17</v>
      </c>
      <c r="E9" s="692">
        <v>17</v>
      </c>
      <c r="F9" s="692">
        <v>17</v>
      </c>
      <c r="G9" s="692">
        <v>17</v>
      </c>
      <c r="H9" s="692">
        <v>17</v>
      </c>
      <c r="I9" s="692">
        <v>17</v>
      </c>
      <c r="J9" s="692">
        <v>17</v>
      </c>
      <c r="K9" s="692">
        <v>17</v>
      </c>
    </row>
    <row r="10" spans="1:11" s="239" customFormat="1" ht="28.5" customHeight="1" x14ac:dyDescent="0.25">
      <c r="A10" s="654" t="s">
        <v>577</v>
      </c>
      <c r="B10" s="654"/>
      <c r="C10" s="654"/>
      <c r="D10" s="654"/>
      <c r="E10" s="654"/>
      <c r="F10" s="654"/>
      <c r="G10" s="654"/>
      <c r="H10" s="654"/>
      <c r="I10" s="654"/>
      <c r="J10" s="654"/>
      <c r="K10" s="654"/>
    </row>
    <row r="11" spans="1:11" s="335" customFormat="1" x14ac:dyDescent="0.25">
      <c r="A11" s="327" t="s">
        <v>275</v>
      </c>
      <c r="B11" s="328">
        <v>1971.6608920000001</v>
      </c>
      <c r="C11" s="328">
        <v>2101.9967190000002</v>
      </c>
      <c r="D11" s="328">
        <v>2261.7698989999999</v>
      </c>
      <c r="E11" s="328">
        <v>2322.2996119999998</v>
      </c>
      <c r="F11" s="328">
        <v>2637.9685880000002</v>
      </c>
      <c r="G11" s="328">
        <v>2882.222518</v>
      </c>
      <c r="H11" s="328">
        <v>2951.2252490000001</v>
      </c>
      <c r="I11" s="328">
        <v>3029.0022220000001</v>
      </c>
      <c r="J11" s="328">
        <v>3009.6349559999999</v>
      </c>
      <c r="K11" s="328">
        <v>3137.9859660000002</v>
      </c>
    </row>
    <row r="12" spans="1:11" s="335" customFormat="1" x14ac:dyDescent="0.25">
      <c r="A12" s="336" t="s">
        <v>276</v>
      </c>
      <c r="B12" s="337">
        <v>74.03501</v>
      </c>
      <c r="C12" s="337">
        <v>162.974356</v>
      </c>
      <c r="D12" s="337">
        <v>59.782218</v>
      </c>
      <c r="E12" s="337">
        <v>38.546013000000002</v>
      </c>
      <c r="F12" s="337">
        <v>47.206170999999998</v>
      </c>
      <c r="G12" s="337">
        <v>53.714592000000003</v>
      </c>
      <c r="H12" s="337">
        <v>38.870891999999998</v>
      </c>
      <c r="I12" s="337">
        <v>47.077500999999998</v>
      </c>
      <c r="J12" s="337">
        <v>49.176327000000001</v>
      </c>
      <c r="K12" s="337">
        <v>44.459575999999998</v>
      </c>
    </row>
    <row r="13" spans="1:11" s="335" customFormat="1" x14ac:dyDescent="0.25">
      <c r="A13" s="336" t="s">
        <v>277</v>
      </c>
      <c r="B13" s="337">
        <v>1585.996938</v>
      </c>
      <c r="C13" s="337">
        <v>1618.080561</v>
      </c>
      <c r="D13" s="337">
        <v>1648.8011750000001</v>
      </c>
      <c r="E13" s="337">
        <v>1777.895233</v>
      </c>
      <c r="F13" s="337">
        <v>1898.6910989999999</v>
      </c>
      <c r="G13" s="337">
        <v>2049.8657370000001</v>
      </c>
      <c r="H13" s="337">
        <v>2151.667813</v>
      </c>
      <c r="I13" s="337">
        <v>2203.3596560000001</v>
      </c>
      <c r="J13" s="337">
        <v>2212.1263060000001</v>
      </c>
      <c r="K13" s="337">
        <v>2262.4178149999998</v>
      </c>
    </row>
    <row r="14" spans="1:11" s="335" customFormat="1" x14ac:dyDescent="0.25">
      <c r="A14" s="336" t="s">
        <v>343</v>
      </c>
      <c r="B14" s="337">
        <v>142.114431</v>
      </c>
      <c r="C14" s="337">
        <v>138.34912700000001</v>
      </c>
      <c r="D14" s="337">
        <v>134.06977599999999</v>
      </c>
      <c r="E14" s="337">
        <v>133.235557</v>
      </c>
      <c r="F14" s="337">
        <v>136.41153499999999</v>
      </c>
      <c r="G14" s="337">
        <v>134.454069</v>
      </c>
      <c r="H14" s="337">
        <v>138.68890099999999</v>
      </c>
      <c r="I14" s="337">
        <v>130.021073</v>
      </c>
      <c r="J14" s="337">
        <v>130.70156800000001</v>
      </c>
      <c r="K14" s="337">
        <v>138.83730600000001</v>
      </c>
    </row>
    <row r="15" spans="1:11" s="335" customFormat="1" x14ac:dyDescent="0.25">
      <c r="A15" s="336" t="s">
        <v>278</v>
      </c>
      <c r="B15" s="337">
        <v>169.514512</v>
      </c>
      <c r="C15" s="337">
        <v>182.59267399999999</v>
      </c>
      <c r="D15" s="337">
        <v>419.11672900000002</v>
      </c>
      <c r="E15" s="337">
        <v>372.62280700000002</v>
      </c>
      <c r="F15" s="337">
        <v>555.65978099999995</v>
      </c>
      <c r="G15" s="337">
        <v>644.18811800000003</v>
      </c>
      <c r="H15" s="337">
        <v>621.99764200000004</v>
      </c>
      <c r="I15" s="337">
        <v>648.54399000000001</v>
      </c>
      <c r="J15" s="337">
        <v>617.63075300000003</v>
      </c>
      <c r="K15" s="337">
        <v>692.27126799999996</v>
      </c>
    </row>
    <row r="16" spans="1:11" s="335" customFormat="1" x14ac:dyDescent="0.25">
      <c r="A16" s="394" t="s">
        <v>360</v>
      </c>
      <c r="B16" s="355">
        <v>0</v>
      </c>
      <c r="C16" s="355">
        <v>0</v>
      </c>
      <c r="D16" s="355">
        <v>237.07978900000001</v>
      </c>
      <c r="E16" s="355">
        <v>249.67931200000001</v>
      </c>
      <c r="F16" s="355">
        <v>498.45618200000001</v>
      </c>
      <c r="G16" s="355">
        <v>603.01639699999998</v>
      </c>
      <c r="H16" s="355">
        <v>578.983923</v>
      </c>
      <c r="I16" s="355">
        <v>602.96206500000005</v>
      </c>
      <c r="J16" s="355">
        <v>564.81425999999999</v>
      </c>
      <c r="K16" s="355">
        <v>631.97093199999995</v>
      </c>
    </row>
    <row r="17" spans="1:11" s="335" customFormat="1" x14ac:dyDescent="0.25">
      <c r="A17" s="395" t="s">
        <v>279</v>
      </c>
      <c r="B17" s="288">
        <v>0</v>
      </c>
      <c r="C17" s="288">
        <v>0</v>
      </c>
      <c r="D17" s="288">
        <v>0</v>
      </c>
      <c r="E17" s="288">
        <v>28.438030000000001</v>
      </c>
      <c r="F17" s="288">
        <v>31.203977999999999</v>
      </c>
      <c r="G17" s="288">
        <v>83.008619999999993</v>
      </c>
      <c r="H17" s="288">
        <v>77.024219000000002</v>
      </c>
      <c r="I17" s="288">
        <v>82.877003000000002</v>
      </c>
      <c r="J17" s="288">
        <v>84.350482</v>
      </c>
      <c r="K17" s="288">
        <v>89.661994000000007</v>
      </c>
    </row>
    <row r="18" spans="1:11" s="335" customFormat="1" x14ac:dyDescent="0.25">
      <c r="A18" s="352" t="s">
        <v>282</v>
      </c>
      <c r="B18" s="328">
        <v>8690.7468730000001</v>
      </c>
      <c r="C18" s="328">
        <v>8737.9187770000008</v>
      </c>
      <c r="D18" s="328">
        <v>8862.4383799999996</v>
      </c>
      <c r="E18" s="328">
        <v>9091.9828510000007</v>
      </c>
      <c r="F18" s="328">
        <v>8986.8776450000005</v>
      </c>
      <c r="G18" s="328">
        <v>8644.5698790000006</v>
      </c>
      <c r="H18" s="328">
        <v>8875.9679780000006</v>
      </c>
      <c r="I18" s="328">
        <v>7800.3463339999998</v>
      </c>
      <c r="J18" s="328">
        <v>8117.9647949999999</v>
      </c>
      <c r="K18" s="328">
        <v>8596.443894</v>
      </c>
    </row>
    <row r="19" spans="1:11" s="335" customFormat="1" x14ac:dyDescent="0.25">
      <c r="A19" s="336" t="s">
        <v>348</v>
      </c>
      <c r="B19" s="337">
        <v>316.138395</v>
      </c>
      <c r="C19" s="337">
        <v>333.01455600000003</v>
      </c>
      <c r="D19" s="337">
        <v>343.07833099999999</v>
      </c>
      <c r="E19" s="337">
        <v>241.37078</v>
      </c>
      <c r="F19" s="337">
        <v>148.034963</v>
      </c>
      <c r="G19" s="337">
        <v>77.098308000000003</v>
      </c>
      <c r="H19" s="337">
        <v>55.093978999999997</v>
      </c>
      <c r="I19" s="337">
        <v>57.493675000000003</v>
      </c>
      <c r="J19" s="337">
        <v>55.210939000000003</v>
      </c>
      <c r="K19" s="337">
        <v>65.226961000000003</v>
      </c>
    </row>
    <row r="20" spans="1:11" s="335" customFormat="1" x14ac:dyDescent="0.25">
      <c r="A20" s="336" t="s">
        <v>284</v>
      </c>
      <c r="B20" s="337">
        <v>0.38085200000000002</v>
      </c>
      <c r="C20" s="337">
        <v>0.35421599999999998</v>
      </c>
      <c r="D20" s="337">
        <v>0.28993200000000002</v>
      </c>
      <c r="E20" s="337">
        <v>0.152639</v>
      </c>
      <c r="F20" s="337">
        <v>0.44835000000000003</v>
      </c>
      <c r="G20" s="337">
        <v>6.1000000000000004E-3</v>
      </c>
      <c r="H20" s="337">
        <v>4.054E-2</v>
      </c>
      <c r="I20" s="337">
        <v>2.4000000000000001E-4</v>
      </c>
      <c r="J20" s="337">
        <v>0.16144</v>
      </c>
      <c r="K20" s="337">
        <v>0.70270500000000002</v>
      </c>
    </row>
    <row r="21" spans="1:11" s="335" customFormat="1" x14ac:dyDescent="0.25">
      <c r="A21" s="336" t="s">
        <v>285</v>
      </c>
      <c r="B21" s="337">
        <v>2993.1558730000002</v>
      </c>
      <c r="C21" s="337">
        <v>3071.9840869999998</v>
      </c>
      <c r="D21" s="337">
        <v>3132.8114529999998</v>
      </c>
      <c r="E21" s="337">
        <v>3334.6741950000001</v>
      </c>
      <c r="F21" s="337">
        <v>3389.7425840000001</v>
      </c>
      <c r="G21" s="337">
        <v>3518.1567020000002</v>
      </c>
      <c r="H21" s="337">
        <v>3564.4981309999998</v>
      </c>
      <c r="I21" s="337">
        <v>3638.9732330000002</v>
      </c>
      <c r="J21" s="337">
        <v>3727.9355999999998</v>
      </c>
      <c r="K21" s="337">
        <v>3927.6775600000001</v>
      </c>
    </row>
    <row r="22" spans="1:11" s="335" customFormat="1" x14ac:dyDescent="0.25">
      <c r="A22" s="336" t="s">
        <v>286</v>
      </c>
      <c r="B22" s="337">
        <v>5162.9847840000002</v>
      </c>
      <c r="C22" s="337">
        <v>5112.015206</v>
      </c>
      <c r="D22" s="337">
        <v>5169.1450109999996</v>
      </c>
      <c r="E22" s="337">
        <v>5291.2445790000002</v>
      </c>
      <c r="F22" s="337">
        <v>5252.590083</v>
      </c>
      <c r="G22" s="337">
        <v>4880.6426410000004</v>
      </c>
      <c r="H22" s="337">
        <v>5098.2710820000002</v>
      </c>
      <c r="I22" s="337">
        <v>3949.8995880000002</v>
      </c>
      <c r="J22" s="337">
        <v>4192.882619</v>
      </c>
      <c r="K22" s="337">
        <v>4445.7873639999998</v>
      </c>
    </row>
    <row r="23" spans="1:11" s="359" customFormat="1" ht="12" x14ac:dyDescent="0.25">
      <c r="A23" s="394" t="s">
        <v>361</v>
      </c>
      <c r="B23" s="355">
        <v>96.507587000000001</v>
      </c>
      <c r="C23" s="355">
        <v>103.250772</v>
      </c>
      <c r="D23" s="355">
        <v>103.33672300000001</v>
      </c>
      <c r="E23" s="355">
        <v>113.787047</v>
      </c>
      <c r="F23" s="355">
        <v>110.853707</v>
      </c>
      <c r="G23" s="355">
        <v>107.551894</v>
      </c>
      <c r="H23" s="355">
        <v>110.65592100000001</v>
      </c>
      <c r="I23" s="355">
        <v>95.166244000000006</v>
      </c>
      <c r="J23" s="355">
        <v>98.776473999999993</v>
      </c>
      <c r="K23" s="355">
        <v>100.620361</v>
      </c>
    </row>
    <row r="24" spans="1:11" s="359" customFormat="1" ht="12" x14ac:dyDescent="0.25">
      <c r="A24" s="396" t="s">
        <v>362</v>
      </c>
      <c r="B24" s="355">
        <v>2135.6022640000001</v>
      </c>
      <c r="C24" s="355">
        <v>2200.4571599999999</v>
      </c>
      <c r="D24" s="355">
        <v>2321.5992879999999</v>
      </c>
      <c r="E24" s="355">
        <v>2476.163196</v>
      </c>
      <c r="F24" s="355">
        <v>2462.4212929999999</v>
      </c>
      <c r="G24" s="355">
        <v>2035.649093</v>
      </c>
      <c r="H24" s="355">
        <v>2317.2935309999998</v>
      </c>
      <c r="I24" s="355">
        <v>2420.0706070000001</v>
      </c>
      <c r="J24" s="355">
        <v>2760.8587630000002</v>
      </c>
      <c r="K24" s="355">
        <v>2960.232227</v>
      </c>
    </row>
    <row r="25" spans="1:11" s="359" customFormat="1" ht="12" x14ac:dyDescent="0.25">
      <c r="A25" s="396" t="s">
        <v>363</v>
      </c>
      <c r="B25" s="355">
        <v>1912.554363</v>
      </c>
      <c r="C25" s="355">
        <v>1791.6658890000001</v>
      </c>
      <c r="D25" s="355">
        <v>1681.1027670000001</v>
      </c>
      <c r="E25" s="355">
        <v>1612.095063</v>
      </c>
      <c r="F25" s="355">
        <v>1609.253845</v>
      </c>
      <c r="G25" s="355">
        <v>1640.2519070000001</v>
      </c>
      <c r="H25" s="355">
        <v>1565.153712</v>
      </c>
      <c r="I25" s="355">
        <v>216.023855</v>
      </c>
      <c r="J25" s="355">
        <v>112.26355</v>
      </c>
      <c r="K25" s="355">
        <v>105.544304</v>
      </c>
    </row>
    <row r="26" spans="1:11" s="359" customFormat="1" ht="12" x14ac:dyDescent="0.25">
      <c r="A26" s="396" t="s">
        <v>364</v>
      </c>
      <c r="B26" s="355">
        <v>1018.320568</v>
      </c>
      <c r="C26" s="355">
        <v>1016.641384</v>
      </c>
      <c r="D26" s="355">
        <v>1063.106231</v>
      </c>
      <c r="E26" s="355">
        <v>1089.199271</v>
      </c>
      <c r="F26" s="355">
        <v>1070.061236</v>
      </c>
      <c r="G26" s="355">
        <v>1097.189746</v>
      </c>
      <c r="H26" s="355">
        <v>1105.167917</v>
      </c>
      <c r="I26" s="355">
        <v>1218.6388810000001</v>
      </c>
      <c r="J26" s="355">
        <v>1220.9838299999999</v>
      </c>
      <c r="K26" s="355">
        <v>1279.3904700000001</v>
      </c>
    </row>
    <row r="27" spans="1:11" s="335" customFormat="1" x14ac:dyDescent="0.25">
      <c r="A27" s="344" t="s">
        <v>287</v>
      </c>
      <c r="B27" s="345">
        <v>218.08696800000001</v>
      </c>
      <c r="C27" s="345">
        <v>220.55071000000001</v>
      </c>
      <c r="D27" s="345">
        <v>217.113652</v>
      </c>
      <c r="E27" s="345">
        <v>224.54065600000001</v>
      </c>
      <c r="F27" s="345">
        <v>196.06166200000001</v>
      </c>
      <c r="G27" s="345">
        <v>168.66612699999999</v>
      </c>
      <c r="H27" s="345">
        <v>158.064245</v>
      </c>
      <c r="I27" s="345">
        <v>153.97959700000001</v>
      </c>
      <c r="J27" s="345">
        <v>141.77419599999999</v>
      </c>
      <c r="K27" s="345">
        <v>157.04930300000001</v>
      </c>
    </row>
    <row r="28" spans="1:11" s="335" customFormat="1" x14ac:dyDescent="0.25">
      <c r="A28" s="352" t="s">
        <v>288</v>
      </c>
      <c r="B28" s="328">
        <v>691.51259100000004</v>
      </c>
      <c r="C28" s="328">
        <v>682.29703800000004</v>
      </c>
      <c r="D28" s="328">
        <v>686.85861299999999</v>
      </c>
      <c r="E28" s="328">
        <v>676.07054700000003</v>
      </c>
      <c r="F28" s="328">
        <v>690.80425200000002</v>
      </c>
      <c r="G28" s="328">
        <v>709.32096000000001</v>
      </c>
      <c r="H28" s="328">
        <v>729.24284699999998</v>
      </c>
      <c r="I28" s="328">
        <v>742.44557499999996</v>
      </c>
      <c r="J28" s="328">
        <v>722.77207899999996</v>
      </c>
      <c r="K28" s="328">
        <v>775.00678100000005</v>
      </c>
    </row>
    <row r="29" spans="1:11" s="335" customFormat="1" x14ac:dyDescent="0.25">
      <c r="A29" s="336" t="s">
        <v>289</v>
      </c>
      <c r="B29" s="337">
        <v>7.5420239999999996</v>
      </c>
      <c r="C29" s="337">
        <v>7.2365810000000002</v>
      </c>
      <c r="D29" s="337">
        <v>8.2426960000000005</v>
      </c>
      <c r="E29" s="337">
        <v>10.317107999999999</v>
      </c>
      <c r="F29" s="337">
        <v>12.412464</v>
      </c>
      <c r="G29" s="337">
        <v>26.227394</v>
      </c>
      <c r="H29" s="337">
        <v>27.942920000000001</v>
      </c>
      <c r="I29" s="337">
        <v>19.966436999999999</v>
      </c>
      <c r="J29" s="337">
        <v>24.882369000000001</v>
      </c>
      <c r="K29" s="337">
        <v>27.383327000000001</v>
      </c>
    </row>
    <row r="30" spans="1:11" s="335" customFormat="1" x14ac:dyDescent="0.25">
      <c r="A30" s="336" t="s">
        <v>290</v>
      </c>
      <c r="B30" s="337">
        <v>523.34331899999995</v>
      </c>
      <c r="C30" s="337">
        <v>515.16166099999998</v>
      </c>
      <c r="D30" s="337">
        <v>519.72635600000001</v>
      </c>
      <c r="E30" s="337">
        <v>510.574973</v>
      </c>
      <c r="F30" s="337">
        <v>497.07058899999998</v>
      </c>
      <c r="G30" s="337">
        <v>509.28704699999997</v>
      </c>
      <c r="H30" s="337">
        <v>522.40013999999996</v>
      </c>
      <c r="I30" s="337">
        <v>545.11420899999996</v>
      </c>
      <c r="J30" s="337">
        <v>513.28023399999995</v>
      </c>
      <c r="K30" s="337">
        <v>540.96378700000002</v>
      </c>
    </row>
    <row r="31" spans="1:11" s="335" customFormat="1" x14ac:dyDescent="0.25">
      <c r="A31" s="336" t="s">
        <v>291</v>
      </c>
      <c r="B31" s="337">
        <v>138.10787500000001</v>
      </c>
      <c r="C31" s="337">
        <v>137.585341</v>
      </c>
      <c r="D31" s="337">
        <v>137.77738099999999</v>
      </c>
      <c r="E31" s="337">
        <v>137.240703</v>
      </c>
      <c r="F31" s="337">
        <v>158.34944400000001</v>
      </c>
      <c r="G31" s="337">
        <v>141.876375</v>
      </c>
      <c r="H31" s="337">
        <v>147.19514000000001</v>
      </c>
      <c r="I31" s="337">
        <v>152.54519199999999</v>
      </c>
      <c r="J31" s="337">
        <v>143.041516</v>
      </c>
      <c r="K31" s="337">
        <v>158.555553</v>
      </c>
    </row>
    <row r="32" spans="1:11" s="335" customFormat="1" x14ac:dyDescent="0.25">
      <c r="A32" s="353" t="s">
        <v>292</v>
      </c>
      <c r="B32" s="345">
        <v>22.519372000000001</v>
      </c>
      <c r="C32" s="345">
        <v>22.313454</v>
      </c>
      <c r="D32" s="345">
        <v>21.112178</v>
      </c>
      <c r="E32" s="345">
        <v>17.937761999999999</v>
      </c>
      <c r="F32" s="345">
        <v>22.971751999999999</v>
      </c>
      <c r="G32" s="345">
        <v>31.930140999999999</v>
      </c>
      <c r="H32" s="345">
        <v>31.704646</v>
      </c>
      <c r="I32" s="345">
        <v>24.819735000000001</v>
      </c>
      <c r="J32" s="345">
        <v>41.567959000000002</v>
      </c>
      <c r="K32" s="345">
        <v>48.104112000000001</v>
      </c>
    </row>
    <row r="33" spans="1:11" s="335" customFormat="1" x14ac:dyDescent="0.25">
      <c r="A33" s="419" t="s">
        <v>293</v>
      </c>
      <c r="B33" s="328">
        <v>72.733233999999996</v>
      </c>
      <c r="C33" s="328">
        <v>70.710819000000001</v>
      </c>
      <c r="D33" s="328">
        <v>79.689043999999996</v>
      </c>
      <c r="E33" s="328">
        <v>728.14496999999994</v>
      </c>
      <c r="F33" s="328">
        <v>701.93048299999998</v>
      </c>
      <c r="G33" s="328">
        <v>909.244642</v>
      </c>
      <c r="H33" s="328">
        <v>726.53611599999999</v>
      </c>
      <c r="I33" s="328">
        <v>988.39847699999996</v>
      </c>
      <c r="J33" s="328">
        <v>821.32126600000004</v>
      </c>
      <c r="K33" s="328">
        <v>808.948667</v>
      </c>
    </row>
    <row r="34" spans="1:11" s="335" customFormat="1" x14ac:dyDescent="0.25">
      <c r="A34" s="245" t="s">
        <v>365</v>
      </c>
      <c r="B34" s="337">
        <v>4.0829199999999997</v>
      </c>
      <c r="C34" s="337">
        <v>4.4759510000000002</v>
      </c>
      <c r="D34" s="337">
        <v>4.4754630000000004</v>
      </c>
      <c r="E34" s="337">
        <v>443.52202499999999</v>
      </c>
      <c r="F34" s="337">
        <v>436.905891</v>
      </c>
      <c r="G34" s="337">
        <v>563.096227</v>
      </c>
      <c r="H34" s="337">
        <v>396.52140300000002</v>
      </c>
      <c r="I34" s="337">
        <v>444.45905099999999</v>
      </c>
      <c r="J34" s="337">
        <v>419.58270299999998</v>
      </c>
      <c r="K34" s="337">
        <v>414.64236499999998</v>
      </c>
    </row>
    <row r="35" spans="1:11" s="335" customFormat="1" x14ac:dyDescent="0.25">
      <c r="A35" s="245" t="s">
        <v>353</v>
      </c>
      <c r="B35" s="337">
        <v>28.289075</v>
      </c>
      <c r="C35" s="337">
        <v>26.718384</v>
      </c>
      <c r="D35" s="337">
        <v>27.072136</v>
      </c>
      <c r="E35" s="337">
        <v>54.842143</v>
      </c>
      <c r="F35" s="337">
        <v>46.794606000000002</v>
      </c>
      <c r="G35" s="337">
        <v>48.227808000000003</v>
      </c>
      <c r="H35" s="337">
        <v>40.815797000000003</v>
      </c>
      <c r="I35" s="337">
        <v>232.03814800000001</v>
      </c>
      <c r="J35" s="337">
        <v>69.489350000000002</v>
      </c>
      <c r="K35" s="337">
        <v>50.790340999999998</v>
      </c>
    </row>
    <row r="36" spans="1:11" s="335" customFormat="1" x14ac:dyDescent="0.25">
      <c r="A36" s="414" t="s">
        <v>366</v>
      </c>
      <c r="B36" s="345">
        <v>40.361238</v>
      </c>
      <c r="C36" s="345">
        <v>39.516483000000001</v>
      </c>
      <c r="D36" s="345">
        <v>48.141444999999997</v>
      </c>
      <c r="E36" s="345">
        <v>229.7808</v>
      </c>
      <c r="F36" s="345">
        <v>218.229984</v>
      </c>
      <c r="G36" s="345">
        <v>297.92060500000002</v>
      </c>
      <c r="H36" s="345">
        <v>289.198914</v>
      </c>
      <c r="I36" s="345">
        <v>311.90127699999999</v>
      </c>
      <c r="J36" s="345">
        <v>332.249212</v>
      </c>
      <c r="K36" s="345">
        <v>343.515961</v>
      </c>
    </row>
    <row r="37" spans="1:11" s="335" customFormat="1" x14ac:dyDescent="0.25">
      <c r="A37" s="419" t="s">
        <v>311</v>
      </c>
      <c r="B37" s="328">
        <v>263.59288600000002</v>
      </c>
      <c r="C37" s="328">
        <v>236.76297</v>
      </c>
      <c r="D37" s="328">
        <v>228.79229599999999</v>
      </c>
      <c r="E37" s="328">
        <v>197.124786</v>
      </c>
      <c r="F37" s="328">
        <v>160.21284900000001</v>
      </c>
      <c r="G37" s="328">
        <v>158.42496800000001</v>
      </c>
      <c r="H37" s="328">
        <v>146.05815799999999</v>
      </c>
      <c r="I37" s="328">
        <v>146.62121999999999</v>
      </c>
      <c r="J37" s="328">
        <v>124.28654299999999</v>
      </c>
      <c r="K37" s="328">
        <v>133.75578100000001</v>
      </c>
    </row>
    <row r="38" spans="1:11" s="239" customFormat="1" x14ac:dyDescent="0.25">
      <c r="A38" s="245" t="s">
        <v>312</v>
      </c>
      <c r="B38" s="337">
        <v>37.552717000000001</v>
      </c>
      <c r="C38" s="337">
        <v>35.100462</v>
      </c>
      <c r="D38" s="337">
        <v>33.903889999999997</v>
      </c>
      <c r="E38" s="337">
        <v>32.173485999999997</v>
      </c>
      <c r="F38" s="337">
        <v>34.656650999999997</v>
      </c>
      <c r="G38" s="337">
        <v>46.239494000000001</v>
      </c>
      <c r="H38" s="337">
        <v>38.191085999999999</v>
      </c>
      <c r="I38" s="337">
        <v>37.668621000000002</v>
      </c>
      <c r="J38" s="337">
        <v>31.550927999999999</v>
      </c>
      <c r="K38" s="337">
        <v>37.626863999999998</v>
      </c>
    </row>
    <row r="39" spans="1:11" s="239" customFormat="1" x14ac:dyDescent="0.25">
      <c r="A39" s="245" t="s">
        <v>313</v>
      </c>
      <c r="B39" s="337">
        <v>215.19366199999999</v>
      </c>
      <c r="C39" s="337">
        <v>191.742953</v>
      </c>
      <c r="D39" s="337">
        <v>183.96580700000001</v>
      </c>
      <c r="E39" s="337">
        <v>155.006417</v>
      </c>
      <c r="F39" s="337">
        <v>115.858283</v>
      </c>
      <c r="G39" s="337">
        <v>106.34042700000001</v>
      </c>
      <c r="H39" s="337">
        <v>104.707134</v>
      </c>
      <c r="I39" s="337">
        <v>105.57699</v>
      </c>
      <c r="J39" s="337">
        <v>87.108215999999999</v>
      </c>
      <c r="K39" s="337">
        <v>90.854810000000001</v>
      </c>
    </row>
    <row r="40" spans="1:11" s="239" customFormat="1" x14ac:dyDescent="0.25">
      <c r="A40" s="414" t="s">
        <v>314</v>
      </c>
      <c r="B40" s="345">
        <v>10.846506</v>
      </c>
      <c r="C40" s="345">
        <v>9.9195539999999998</v>
      </c>
      <c r="D40" s="345">
        <v>10.922599</v>
      </c>
      <c r="E40" s="345">
        <v>9.9448819999999998</v>
      </c>
      <c r="F40" s="345">
        <v>9.6979150000000001</v>
      </c>
      <c r="G40" s="345">
        <v>5.845046</v>
      </c>
      <c r="H40" s="345">
        <v>3.1599370000000002</v>
      </c>
      <c r="I40" s="345">
        <v>3.375607</v>
      </c>
      <c r="J40" s="345">
        <v>5.6273980000000003</v>
      </c>
      <c r="K40" s="345">
        <v>5.2741059999999997</v>
      </c>
    </row>
    <row r="41" spans="1:11" s="335" customFormat="1" x14ac:dyDescent="0.25">
      <c r="A41" s="419" t="s">
        <v>315</v>
      </c>
      <c r="B41" s="328">
        <v>224.868664</v>
      </c>
      <c r="C41" s="328">
        <v>230.86471700000001</v>
      </c>
      <c r="D41" s="328">
        <v>220.76073600000001</v>
      </c>
      <c r="E41" s="328">
        <v>208.479186</v>
      </c>
      <c r="F41" s="328">
        <v>207.866624</v>
      </c>
      <c r="G41" s="328">
        <v>227.006406</v>
      </c>
      <c r="H41" s="328">
        <v>210.494462</v>
      </c>
      <c r="I41" s="328">
        <v>222.81124</v>
      </c>
      <c r="J41" s="328">
        <v>248.225865</v>
      </c>
      <c r="K41" s="328">
        <v>252.02407500000001</v>
      </c>
    </row>
    <row r="42" spans="1:11" s="239" customFormat="1" x14ac:dyDescent="0.25">
      <c r="A42" s="245" t="s">
        <v>316</v>
      </c>
      <c r="B42" s="337">
        <v>86.204639999999998</v>
      </c>
      <c r="C42" s="337">
        <v>92.346784</v>
      </c>
      <c r="D42" s="337">
        <v>85.189092000000002</v>
      </c>
      <c r="E42" s="337">
        <v>74.028942000000001</v>
      </c>
      <c r="F42" s="337">
        <v>76.233898999999994</v>
      </c>
      <c r="G42" s="337">
        <v>87.429879</v>
      </c>
      <c r="H42" s="337">
        <v>72.071420000000003</v>
      </c>
      <c r="I42" s="337">
        <v>84.293127999999996</v>
      </c>
      <c r="J42" s="337">
        <v>71.362588000000002</v>
      </c>
      <c r="K42" s="337">
        <v>78.039409000000006</v>
      </c>
    </row>
    <row r="43" spans="1:11" s="239" customFormat="1" x14ac:dyDescent="0.25">
      <c r="A43" s="245" t="s">
        <v>317</v>
      </c>
      <c r="B43" s="337">
        <v>4.9650090000000002</v>
      </c>
      <c r="C43" s="337">
        <v>5.4659519999999997</v>
      </c>
      <c r="D43" s="337">
        <v>4.3304520000000002</v>
      </c>
      <c r="E43" s="337">
        <v>4.2058530000000003</v>
      </c>
      <c r="F43" s="337">
        <v>4.886056</v>
      </c>
      <c r="G43" s="337">
        <v>4.7328229999999998</v>
      </c>
      <c r="H43" s="337">
        <v>4.2753290000000002</v>
      </c>
      <c r="I43" s="337">
        <v>4.6719609999999996</v>
      </c>
      <c r="J43" s="337">
        <v>6.4683010000000003</v>
      </c>
      <c r="K43" s="337">
        <v>7.131062</v>
      </c>
    </row>
    <row r="44" spans="1:11" s="239" customFormat="1" x14ac:dyDescent="0.25">
      <c r="A44" s="245" t="s">
        <v>318</v>
      </c>
      <c r="B44" s="337">
        <v>25.800398000000001</v>
      </c>
      <c r="C44" s="337">
        <v>27.109356999999999</v>
      </c>
      <c r="D44" s="337">
        <v>26.878101000000001</v>
      </c>
      <c r="E44" s="337">
        <v>28.732467</v>
      </c>
      <c r="F44" s="337">
        <v>28.08623</v>
      </c>
      <c r="G44" s="337">
        <v>26.538906999999998</v>
      </c>
      <c r="H44" s="337">
        <v>26.131506000000002</v>
      </c>
      <c r="I44" s="337">
        <v>26.048366999999999</v>
      </c>
      <c r="J44" s="337">
        <v>33.265006</v>
      </c>
      <c r="K44" s="337">
        <v>25.645748999999999</v>
      </c>
    </row>
    <row r="45" spans="1:11" s="239" customFormat="1" x14ac:dyDescent="0.25">
      <c r="A45" s="414" t="s">
        <v>319</v>
      </c>
      <c r="B45" s="345">
        <v>107.89861500000001</v>
      </c>
      <c r="C45" s="345">
        <v>105.942623</v>
      </c>
      <c r="D45" s="345">
        <v>104.36309</v>
      </c>
      <c r="E45" s="345">
        <v>101.511923</v>
      </c>
      <c r="F45" s="345">
        <v>98.660437999999999</v>
      </c>
      <c r="G45" s="345">
        <v>108.304795</v>
      </c>
      <c r="H45" s="345">
        <v>108.016205</v>
      </c>
      <c r="I45" s="345">
        <v>107.797783</v>
      </c>
      <c r="J45" s="345">
        <v>137.12996899999999</v>
      </c>
      <c r="K45" s="345">
        <v>141.207852</v>
      </c>
    </row>
    <row r="46" spans="1:11" s="335" customFormat="1" x14ac:dyDescent="0.25">
      <c r="A46" s="419" t="s">
        <v>320</v>
      </c>
      <c r="B46" s="328">
        <v>4088.2546699999998</v>
      </c>
      <c r="C46" s="328">
        <v>4209.1576889999997</v>
      </c>
      <c r="D46" s="328">
        <v>4393.3658509999996</v>
      </c>
      <c r="E46" s="328">
        <v>4403.3325569999997</v>
      </c>
      <c r="F46" s="328">
        <v>6175.3937249999999</v>
      </c>
      <c r="G46" s="328">
        <v>7179.8825390000002</v>
      </c>
      <c r="H46" s="328">
        <v>7349.8064299999996</v>
      </c>
      <c r="I46" s="328">
        <v>7257.3491800000002</v>
      </c>
      <c r="J46" s="328">
        <v>7872.2110199999997</v>
      </c>
      <c r="K46" s="328">
        <v>7961.3603540000004</v>
      </c>
    </row>
    <row r="47" spans="1:11" s="239" customFormat="1" x14ac:dyDescent="0.25">
      <c r="A47" s="245" t="s">
        <v>585</v>
      </c>
      <c r="B47" s="337">
        <v>7.0905430000000003</v>
      </c>
      <c r="C47" s="337">
        <v>4.7412859999999997</v>
      </c>
      <c r="D47" s="337">
        <v>4.6025809999999998</v>
      </c>
      <c r="E47" s="337">
        <v>6.963444</v>
      </c>
      <c r="F47" s="337">
        <v>14.58536</v>
      </c>
      <c r="G47" s="337">
        <v>21.080221999999999</v>
      </c>
      <c r="H47" s="337">
        <v>31.021229000000002</v>
      </c>
      <c r="I47" s="337">
        <v>33.337111</v>
      </c>
      <c r="J47" s="337">
        <v>38.481931000000003</v>
      </c>
      <c r="K47" s="337">
        <v>193.75398899999999</v>
      </c>
    </row>
    <row r="48" spans="1:11" s="239" customFormat="1" x14ac:dyDescent="0.25">
      <c r="A48" s="245" t="s">
        <v>321</v>
      </c>
      <c r="B48" s="337">
        <v>0</v>
      </c>
      <c r="C48" s="337">
        <v>0</v>
      </c>
      <c r="D48" s="337">
        <v>0</v>
      </c>
      <c r="E48" s="337">
        <v>37.933228999999997</v>
      </c>
      <c r="F48" s="337">
        <v>507.38840499999998</v>
      </c>
      <c r="G48" s="337">
        <v>1356.257353</v>
      </c>
      <c r="H48" s="337">
        <v>1355.4172040000001</v>
      </c>
      <c r="I48" s="337">
        <v>1340.641586</v>
      </c>
      <c r="J48" s="337">
        <v>1620.255778</v>
      </c>
      <c r="K48" s="337">
        <v>1439.562214</v>
      </c>
    </row>
    <row r="49" spans="1:11" s="239" customFormat="1" x14ac:dyDescent="0.25">
      <c r="A49" s="245" t="s">
        <v>322</v>
      </c>
      <c r="B49" s="337">
        <v>3778.6813390000002</v>
      </c>
      <c r="C49" s="337">
        <v>3912.565098</v>
      </c>
      <c r="D49" s="337">
        <v>4087.262866</v>
      </c>
      <c r="E49" s="337">
        <v>4027.2346710000002</v>
      </c>
      <c r="F49" s="337">
        <v>5342.4377930000001</v>
      </c>
      <c r="G49" s="337">
        <v>5475.114458</v>
      </c>
      <c r="H49" s="337">
        <v>5643.0469469999998</v>
      </c>
      <c r="I49" s="337">
        <v>5578.8511550000003</v>
      </c>
      <c r="J49" s="337">
        <v>5898.4480329999997</v>
      </c>
      <c r="K49" s="337">
        <v>5961.0434169999999</v>
      </c>
    </row>
    <row r="50" spans="1:11" s="354" customFormat="1" ht="12" x14ac:dyDescent="0.25">
      <c r="A50" s="682" t="s">
        <v>367</v>
      </c>
      <c r="B50" s="355">
        <v>2895.3208650000001</v>
      </c>
      <c r="C50" s="355">
        <v>2979.4297299999998</v>
      </c>
      <c r="D50" s="355">
        <v>3108.542324</v>
      </c>
      <c r="E50" s="355">
        <v>3093.883898</v>
      </c>
      <c r="F50" s="355">
        <v>3161.7028700000001</v>
      </c>
      <c r="G50" s="355">
        <v>3188.1173229999999</v>
      </c>
      <c r="H50" s="355">
        <v>3353.3204089999999</v>
      </c>
      <c r="I50" s="355">
        <v>3379.7813970000002</v>
      </c>
      <c r="J50" s="355">
        <v>3600.7280599999999</v>
      </c>
      <c r="K50" s="355">
        <v>3639.0513900000001</v>
      </c>
    </row>
    <row r="51" spans="1:11" s="354" customFormat="1" ht="12" x14ac:dyDescent="0.25">
      <c r="A51" s="683" t="s">
        <v>368</v>
      </c>
      <c r="B51" s="355">
        <v>836.24938099999997</v>
      </c>
      <c r="C51" s="355">
        <v>877.55665999999997</v>
      </c>
      <c r="D51" s="355">
        <v>918.036338</v>
      </c>
      <c r="E51" s="355">
        <v>876.39847599999996</v>
      </c>
      <c r="F51" s="355">
        <v>2113.2811929999998</v>
      </c>
      <c r="G51" s="355">
        <v>2205.5760070000001</v>
      </c>
      <c r="H51" s="355">
        <v>2260.3510209999999</v>
      </c>
      <c r="I51" s="355">
        <v>2167.5411829999998</v>
      </c>
      <c r="J51" s="355">
        <v>2265.03802</v>
      </c>
      <c r="K51" s="355">
        <v>2293.1493329999998</v>
      </c>
    </row>
    <row r="52" spans="1:11" s="354" customFormat="1" ht="12" x14ac:dyDescent="0.25">
      <c r="A52" s="683" t="s">
        <v>369</v>
      </c>
      <c r="B52" s="355">
        <v>47.111091000000002</v>
      </c>
      <c r="C52" s="355">
        <v>55.578707000000001</v>
      </c>
      <c r="D52" s="355">
        <v>60.684201999999999</v>
      </c>
      <c r="E52" s="355">
        <v>56.952295999999997</v>
      </c>
      <c r="F52" s="355">
        <v>67.453728999999996</v>
      </c>
      <c r="G52" s="355">
        <v>81.421126999999998</v>
      </c>
      <c r="H52" s="355">
        <v>29.375516000000001</v>
      </c>
      <c r="I52" s="355">
        <v>31.528573999999999</v>
      </c>
      <c r="J52" s="355">
        <v>32.681952000000003</v>
      </c>
      <c r="K52" s="355">
        <v>28.842693000000001</v>
      </c>
    </row>
    <row r="53" spans="1:11" s="239" customFormat="1" x14ac:dyDescent="0.25">
      <c r="A53" s="245" t="s">
        <v>323</v>
      </c>
      <c r="B53" s="337">
        <v>61.817926999999997</v>
      </c>
      <c r="C53" s="337">
        <v>58.160269999999997</v>
      </c>
      <c r="D53" s="337">
        <v>57.513967000000001</v>
      </c>
      <c r="E53" s="337">
        <v>77.405716999999996</v>
      </c>
      <c r="F53" s="337">
        <v>67.807480999999996</v>
      </c>
      <c r="G53" s="337">
        <v>77.498034000000004</v>
      </c>
      <c r="H53" s="337">
        <v>72.230727000000002</v>
      </c>
      <c r="I53" s="337">
        <v>65.076267999999999</v>
      </c>
      <c r="J53" s="337">
        <v>69.260789000000003</v>
      </c>
      <c r="K53" s="337">
        <v>77.698920999999999</v>
      </c>
    </row>
    <row r="54" spans="1:11" s="354" customFormat="1" ht="12" x14ac:dyDescent="0.25">
      <c r="A54" s="682" t="s">
        <v>370</v>
      </c>
      <c r="B54" s="355">
        <v>10.031808</v>
      </c>
      <c r="C54" s="355">
        <v>4.1659119999999996</v>
      </c>
      <c r="D54" s="355">
        <v>3.9882610000000001</v>
      </c>
      <c r="E54" s="355">
        <v>7.6642669999999997</v>
      </c>
      <c r="F54" s="355">
        <v>4.9841639999999998</v>
      </c>
      <c r="G54" s="355">
        <v>3.2808999999999998E-2</v>
      </c>
      <c r="H54" s="355">
        <v>8.8760000000000006E-2</v>
      </c>
      <c r="I54" s="355">
        <v>9.5860000000000008E-3</v>
      </c>
      <c r="J54" s="355">
        <v>5.535E-3</v>
      </c>
      <c r="K54" s="355">
        <v>0.104463</v>
      </c>
    </row>
    <row r="55" spans="1:11" s="354" customFormat="1" ht="12" x14ac:dyDescent="0.25">
      <c r="A55" s="683" t="s">
        <v>371</v>
      </c>
      <c r="B55" s="355">
        <v>51.754278999999997</v>
      </c>
      <c r="C55" s="355">
        <v>53.974358000000002</v>
      </c>
      <c r="D55" s="355">
        <v>53.463329000000002</v>
      </c>
      <c r="E55" s="355">
        <v>57.738917999999998</v>
      </c>
      <c r="F55" s="355">
        <v>51.588109000000003</v>
      </c>
      <c r="G55" s="355">
        <v>52.569651999999998</v>
      </c>
      <c r="H55" s="355">
        <v>60.851261999999998</v>
      </c>
      <c r="I55" s="355">
        <v>56.957377999999999</v>
      </c>
      <c r="J55" s="355">
        <v>58.399678000000002</v>
      </c>
      <c r="K55" s="355">
        <v>66.025254000000004</v>
      </c>
    </row>
    <row r="56" spans="1:11" s="239" customFormat="1" x14ac:dyDescent="0.25">
      <c r="A56" s="413" t="s">
        <v>372</v>
      </c>
      <c r="B56" s="337">
        <v>240.66485900000001</v>
      </c>
      <c r="C56" s="337">
        <v>233.691033</v>
      </c>
      <c r="D56" s="337">
        <v>243.986435</v>
      </c>
      <c r="E56" s="337">
        <v>253.79549399999999</v>
      </c>
      <c r="F56" s="337">
        <v>243.17468400000001</v>
      </c>
      <c r="G56" s="337">
        <v>249.93247099999999</v>
      </c>
      <c r="H56" s="337">
        <v>248.09032099999999</v>
      </c>
      <c r="I56" s="337">
        <v>239.44305900000001</v>
      </c>
      <c r="J56" s="337">
        <v>245.76448600000001</v>
      </c>
      <c r="K56" s="337">
        <v>289.30180999999999</v>
      </c>
    </row>
    <row r="57" spans="1:11" s="354" customFormat="1" ht="12" x14ac:dyDescent="0.25">
      <c r="A57" s="677" t="s">
        <v>373</v>
      </c>
      <c r="B57" s="355">
        <v>3.8822359999999998</v>
      </c>
      <c r="C57" s="355">
        <v>6.2485229999999996</v>
      </c>
      <c r="D57" s="355">
        <v>15.605475</v>
      </c>
      <c r="E57" s="355">
        <v>15.840903000000001</v>
      </c>
      <c r="F57" s="355">
        <v>13.725643</v>
      </c>
      <c r="G57" s="355">
        <v>13.988300000000001</v>
      </c>
      <c r="H57" s="355">
        <v>14.992927</v>
      </c>
      <c r="I57" s="355">
        <v>14.951461999999999</v>
      </c>
      <c r="J57" s="355">
        <v>17.879611000000001</v>
      </c>
      <c r="K57" s="355">
        <v>18.158726999999999</v>
      </c>
    </row>
    <row r="58" spans="1:11" s="354" customFormat="1" ht="12" x14ac:dyDescent="0.25">
      <c r="A58" s="678" t="s">
        <v>374</v>
      </c>
      <c r="B58" s="355">
        <v>38.988019999999999</v>
      </c>
      <c r="C58" s="355">
        <v>38.409357</v>
      </c>
      <c r="D58" s="355">
        <v>39.246668999999997</v>
      </c>
      <c r="E58" s="355">
        <v>48.935011000000003</v>
      </c>
      <c r="F58" s="355">
        <v>39.932141999999999</v>
      </c>
      <c r="G58" s="355">
        <v>46.722752999999997</v>
      </c>
      <c r="H58" s="355">
        <v>44.023119999999999</v>
      </c>
      <c r="I58" s="355">
        <v>35.120683</v>
      </c>
      <c r="J58" s="355">
        <v>38.280771000000001</v>
      </c>
      <c r="K58" s="355">
        <v>48.072994999999999</v>
      </c>
    </row>
    <row r="59" spans="1:11" s="354" customFormat="1" ht="12" x14ac:dyDescent="0.25">
      <c r="A59" s="680" t="s">
        <v>375</v>
      </c>
      <c r="B59" s="362">
        <v>197.794602</v>
      </c>
      <c r="C59" s="362">
        <v>189.033153</v>
      </c>
      <c r="D59" s="362">
        <v>189.13428999999999</v>
      </c>
      <c r="E59" s="362">
        <v>189.01957899999999</v>
      </c>
      <c r="F59" s="362">
        <v>189.516897</v>
      </c>
      <c r="G59" s="362">
        <v>189.221417</v>
      </c>
      <c r="H59" s="362">
        <v>189.07427300000001</v>
      </c>
      <c r="I59" s="362">
        <v>189.370913</v>
      </c>
      <c r="J59" s="362">
        <v>189.60410200000001</v>
      </c>
      <c r="K59" s="362">
        <v>223.070087</v>
      </c>
    </row>
    <row r="60" spans="1:11" s="335" customFormat="1" x14ac:dyDescent="0.25">
      <c r="A60" s="419" t="s">
        <v>327</v>
      </c>
      <c r="B60" s="328">
        <v>958.46416299999999</v>
      </c>
      <c r="C60" s="328">
        <v>944.37390000000005</v>
      </c>
      <c r="D60" s="328">
        <v>967.19223399999998</v>
      </c>
      <c r="E60" s="328">
        <v>881.23211100000003</v>
      </c>
      <c r="F60" s="328">
        <v>935.88285900000005</v>
      </c>
      <c r="G60" s="328">
        <v>866.20433200000002</v>
      </c>
      <c r="H60" s="328">
        <v>884.510223</v>
      </c>
      <c r="I60" s="328">
        <v>975.35795800000005</v>
      </c>
      <c r="J60" s="328">
        <v>974.929982</v>
      </c>
      <c r="K60" s="328">
        <v>903.79280100000005</v>
      </c>
    </row>
    <row r="61" spans="1:11" s="239" customFormat="1" x14ac:dyDescent="0.25">
      <c r="A61" s="245" t="s">
        <v>328</v>
      </c>
      <c r="B61" s="337">
        <v>506.24587100000002</v>
      </c>
      <c r="C61" s="337">
        <v>507.09840200000002</v>
      </c>
      <c r="D61" s="337">
        <v>518.87371199999995</v>
      </c>
      <c r="E61" s="337">
        <v>477.88381600000002</v>
      </c>
      <c r="F61" s="337">
        <v>463.389116</v>
      </c>
      <c r="G61" s="337">
        <v>404.25764500000002</v>
      </c>
      <c r="H61" s="337">
        <v>389.71273400000001</v>
      </c>
      <c r="I61" s="337">
        <v>397.73095499999999</v>
      </c>
      <c r="J61" s="337">
        <v>413.26593300000002</v>
      </c>
      <c r="K61" s="337">
        <v>423.750967</v>
      </c>
    </row>
    <row r="62" spans="1:11" s="354" customFormat="1" ht="12" x14ac:dyDescent="0.25">
      <c r="A62" s="682" t="s">
        <v>376</v>
      </c>
      <c r="B62" s="355">
        <v>251.66693000000001</v>
      </c>
      <c r="C62" s="355">
        <v>244.47034500000001</v>
      </c>
      <c r="D62" s="355">
        <v>234.173902</v>
      </c>
      <c r="E62" s="355">
        <v>227.19976399999999</v>
      </c>
      <c r="F62" s="355">
        <v>217.38220100000001</v>
      </c>
      <c r="G62" s="355">
        <v>179.736886</v>
      </c>
      <c r="H62" s="355">
        <v>186.26598200000001</v>
      </c>
      <c r="I62" s="355">
        <v>180.37455399999999</v>
      </c>
      <c r="J62" s="355">
        <v>180.48440600000001</v>
      </c>
      <c r="K62" s="355">
        <v>184.8186</v>
      </c>
    </row>
    <row r="63" spans="1:11" s="239" customFormat="1" x14ac:dyDescent="0.25">
      <c r="A63" s="245" t="s">
        <v>329</v>
      </c>
      <c r="B63" s="337">
        <v>142.06014999999999</v>
      </c>
      <c r="C63" s="337">
        <v>133.549701</v>
      </c>
      <c r="D63" s="337">
        <v>153.572543</v>
      </c>
      <c r="E63" s="337">
        <v>138.82248200000001</v>
      </c>
      <c r="F63" s="337">
        <v>164.04170400000001</v>
      </c>
      <c r="G63" s="337">
        <v>154.887294</v>
      </c>
      <c r="H63" s="337">
        <v>153.75204099999999</v>
      </c>
      <c r="I63" s="337">
        <v>159.45383799999999</v>
      </c>
      <c r="J63" s="337">
        <v>154.03568000000001</v>
      </c>
      <c r="K63" s="337">
        <v>149.25720000000001</v>
      </c>
    </row>
    <row r="64" spans="1:11" s="239" customFormat="1" x14ac:dyDescent="0.25">
      <c r="A64" s="420" t="s">
        <v>330</v>
      </c>
      <c r="B64" s="337">
        <v>134.32744700000001</v>
      </c>
      <c r="C64" s="337">
        <v>128.191149</v>
      </c>
      <c r="D64" s="337">
        <v>129.59475900000001</v>
      </c>
      <c r="E64" s="337">
        <v>117.775075</v>
      </c>
      <c r="F64" s="337">
        <v>163.366759</v>
      </c>
      <c r="G64" s="337">
        <v>164.718953</v>
      </c>
      <c r="H64" s="337">
        <v>200.10678200000001</v>
      </c>
      <c r="I64" s="337">
        <v>251.05592899999999</v>
      </c>
      <c r="J64" s="337">
        <v>282.90055599999999</v>
      </c>
      <c r="K64" s="337">
        <v>201.004279</v>
      </c>
    </row>
    <row r="65" spans="1:11" s="239" customFormat="1" x14ac:dyDescent="0.25">
      <c r="A65" s="421" t="s">
        <v>331</v>
      </c>
      <c r="B65" s="345">
        <v>175.830693</v>
      </c>
      <c r="C65" s="345">
        <v>175.53464700000001</v>
      </c>
      <c r="D65" s="345">
        <v>165.151219</v>
      </c>
      <c r="E65" s="345">
        <v>146.75073599999999</v>
      </c>
      <c r="F65" s="345">
        <v>145.08528000000001</v>
      </c>
      <c r="G65" s="345">
        <v>142.340439</v>
      </c>
      <c r="H65" s="345">
        <v>140.93866499999999</v>
      </c>
      <c r="I65" s="345">
        <v>167.11723499999999</v>
      </c>
      <c r="J65" s="345">
        <v>124.727812</v>
      </c>
      <c r="K65" s="345">
        <v>129.78035299999999</v>
      </c>
    </row>
    <row r="66" spans="1:11" s="239" customFormat="1" x14ac:dyDescent="0.25">
      <c r="A66" s="681" t="s">
        <v>249</v>
      </c>
      <c r="B66" s="288">
        <v>0</v>
      </c>
      <c r="C66" s="288">
        <v>0</v>
      </c>
      <c r="D66" s="288">
        <v>0</v>
      </c>
      <c r="E66" s="288">
        <v>0</v>
      </c>
      <c r="F66" s="288">
        <v>0</v>
      </c>
      <c r="G66" s="288">
        <v>0</v>
      </c>
      <c r="H66" s="288">
        <v>0</v>
      </c>
      <c r="I66" s="288">
        <v>0</v>
      </c>
      <c r="J66" s="288">
        <v>26.960941999999999</v>
      </c>
      <c r="K66" s="288">
        <v>19.278856999999999</v>
      </c>
    </row>
    <row r="67" spans="1:11" s="335" customFormat="1" ht="17.45" customHeight="1" x14ac:dyDescent="0.25">
      <c r="A67" s="370" t="s">
        <v>332</v>
      </c>
      <c r="B67" s="288">
        <v>16961.833976000002</v>
      </c>
      <c r="C67" s="288">
        <v>17214.082633999999</v>
      </c>
      <c r="D67" s="288">
        <v>17700.867055999999</v>
      </c>
      <c r="E67" s="288">
        <v>18537.104653999999</v>
      </c>
      <c r="F67" s="288">
        <v>20528.141006999998</v>
      </c>
      <c r="G67" s="288">
        <v>21659.884867000001</v>
      </c>
      <c r="H67" s="288">
        <v>21950.865686000001</v>
      </c>
      <c r="I67" s="288">
        <v>21245.209212999998</v>
      </c>
      <c r="J67" s="288">
        <v>22002.657934999999</v>
      </c>
      <c r="K67" s="288">
        <v>22678.259173999999</v>
      </c>
    </row>
    <row r="68" spans="1:11" s="335" customFormat="1" ht="17.45" customHeight="1" thickBot="1" x14ac:dyDescent="0.3">
      <c r="A68" s="668" t="s">
        <v>333</v>
      </c>
      <c r="B68" s="669">
        <v>608.15936399999998</v>
      </c>
      <c r="C68" s="669">
        <v>615.05942500000003</v>
      </c>
      <c r="D68" s="669">
        <v>627.54793500000005</v>
      </c>
      <c r="E68" s="669">
        <v>612.54741899999999</v>
      </c>
      <c r="F68" s="669">
        <v>597.98720200000002</v>
      </c>
      <c r="G68" s="669">
        <v>600.58498999999995</v>
      </c>
      <c r="H68" s="669">
        <v>586.54557499999999</v>
      </c>
      <c r="I68" s="669">
        <v>564.42702099999997</v>
      </c>
      <c r="J68" s="669">
        <v>560.19651299999998</v>
      </c>
      <c r="K68" s="669">
        <v>560.60905500000001</v>
      </c>
    </row>
    <row r="69" spans="1:11" s="382" customFormat="1" x14ac:dyDescent="0.2">
      <c r="A69" s="307" t="s">
        <v>334</v>
      </c>
      <c r="B69" s="379"/>
    </row>
    <row r="70" spans="1:11" s="239" customFormat="1" ht="15.95" customHeight="1" x14ac:dyDescent="0.25">
      <c r="A70" s="660" t="s">
        <v>338</v>
      </c>
      <c r="B70" s="660"/>
    </row>
    <row r="71" spans="1:11" x14ac:dyDescent="0.25">
      <c r="A71" s="243"/>
      <c r="B71" s="398"/>
    </row>
    <row r="72" spans="1:11" x14ac:dyDescent="0.25">
      <c r="A72" s="243"/>
      <c r="B72" s="243"/>
    </row>
    <row r="73" spans="1:11" x14ac:dyDescent="0.25">
      <c r="A73" s="243"/>
      <c r="B73" s="243"/>
    </row>
    <row r="74" spans="1:11" x14ac:dyDescent="0.25">
      <c r="A74" s="666"/>
      <c r="B74" s="666"/>
      <c r="C74" s="420"/>
      <c r="D74" s="420"/>
      <c r="E74" s="420"/>
      <c r="F74" s="420"/>
      <c r="G74" s="420"/>
      <c r="H74" s="420"/>
      <c r="I74" s="420" t="s">
        <v>605</v>
      </c>
      <c r="J74" s="420"/>
      <c r="K74" s="420"/>
    </row>
    <row r="75" spans="1:11" ht="15.75" x14ac:dyDescent="0.25">
      <c r="A75" s="246"/>
      <c r="B75" s="244"/>
      <c r="C75" s="245"/>
      <c r="D75" s="420"/>
      <c r="E75" s="420"/>
      <c r="F75" s="420"/>
      <c r="G75" s="420" t="s">
        <v>606</v>
      </c>
      <c r="H75" s="420"/>
      <c r="I75" s="245"/>
      <c r="J75" s="245"/>
      <c r="K75" s="245"/>
    </row>
    <row r="76" spans="1:11" ht="15.75" x14ac:dyDescent="0.25">
      <c r="A76" s="246"/>
      <c r="B76" s="244"/>
      <c r="C76" s="245"/>
      <c r="D76" s="420"/>
      <c r="E76" s="420"/>
      <c r="F76" s="420" t="s">
        <v>607</v>
      </c>
      <c r="G76" s="420"/>
      <c r="H76" s="420"/>
      <c r="I76" s="245"/>
      <c r="J76" s="245"/>
      <c r="K76" s="245"/>
    </row>
    <row r="77" spans="1:11" ht="16.5" thickBot="1" x14ac:dyDescent="0.3">
      <c r="A77" s="246"/>
      <c r="B77" s="244"/>
      <c r="C77" s="245"/>
      <c r="D77" s="420"/>
      <c r="E77" s="420" t="s">
        <v>608</v>
      </c>
      <c r="F77" s="420"/>
      <c r="G77" s="420"/>
      <c r="H77" s="420"/>
      <c r="I77" s="245"/>
      <c r="J77" s="245"/>
      <c r="K77" s="245"/>
    </row>
    <row r="78" spans="1:11" x14ac:dyDescent="0.2">
      <c r="A78" s="652" t="s">
        <v>609</v>
      </c>
      <c r="B78" s="254">
        <v>2013</v>
      </c>
      <c r="C78" s="254">
        <v>2014</v>
      </c>
      <c r="D78" s="254">
        <v>2015</v>
      </c>
      <c r="E78" s="254">
        <v>2016</v>
      </c>
      <c r="F78" s="254">
        <v>2017</v>
      </c>
      <c r="G78" s="254">
        <v>2018</v>
      </c>
      <c r="H78" s="254">
        <v>2019</v>
      </c>
      <c r="I78" s="254">
        <v>2020</v>
      </c>
      <c r="J78" s="254">
        <v>2021</v>
      </c>
      <c r="K78" s="254">
        <v>2022</v>
      </c>
    </row>
    <row r="79" spans="1:11" ht="14.25" x14ac:dyDescent="0.2">
      <c r="A79" s="250" t="s">
        <v>602</v>
      </c>
      <c r="B79" s="667">
        <v>66.078559999999996</v>
      </c>
      <c r="C79" s="667">
        <v>66.412931999999998</v>
      </c>
      <c r="D79" s="667">
        <v>66.735726</v>
      </c>
      <c r="E79" s="667">
        <v>67.042405000000002</v>
      </c>
      <c r="F79" s="667">
        <v>67.357996999999997</v>
      </c>
      <c r="G79" s="667">
        <v>67.609086000000005</v>
      </c>
      <c r="H79" s="667">
        <v>67.751838000000006</v>
      </c>
      <c r="I79" s="667">
        <v>67.761092000000005</v>
      </c>
      <c r="J79" s="667">
        <v>67.973330000000004</v>
      </c>
      <c r="K79" s="667">
        <v>68.229197999999997</v>
      </c>
    </row>
    <row r="80" spans="1:11" x14ac:dyDescent="0.2">
      <c r="A80" s="250" t="s">
        <v>618</v>
      </c>
      <c r="B80" s="692">
        <v>17</v>
      </c>
      <c r="C80" s="692">
        <v>17</v>
      </c>
      <c r="D80" s="692">
        <v>17</v>
      </c>
      <c r="E80" s="692">
        <v>17</v>
      </c>
      <c r="F80" s="692">
        <v>17</v>
      </c>
      <c r="G80" s="692">
        <v>17</v>
      </c>
      <c r="H80" s="692">
        <v>17</v>
      </c>
      <c r="I80" s="692">
        <v>17</v>
      </c>
      <c r="J80" s="692">
        <v>17</v>
      </c>
      <c r="K80" s="692">
        <v>17</v>
      </c>
    </row>
    <row r="81" spans="1:11" ht="25.5" x14ac:dyDescent="0.25">
      <c r="A81" s="661" t="s">
        <v>2029</v>
      </c>
      <c r="B81" s="654"/>
      <c r="C81" s="654"/>
      <c r="D81" s="654"/>
      <c r="E81" s="654"/>
      <c r="F81" s="654"/>
      <c r="G81" s="654"/>
      <c r="H81" s="654"/>
      <c r="I81" s="654"/>
      <c r="J81" s="654"/>
      <c r="K81" s="654"/>
    </row>
    <row r="82" spans="1:11" x14ac:dyDescent="0.25">
      <c r="A82" s="327" t="s">
        <v>275</v>
      </c>
      <c r="B82" s="328">
        <v>445.27120600000001</v>
      </c>
      <c r="C82" s="328">
        <v>391.475618</v>
      </c>
      <c r="D82" s="328">
        <v>564.02523799999994</v>
      </c>
      <c r="E82" s="328">
        <v>493.41211299999998</v>
      </c>
      <c r="F82" s="328">
        <v>1112.97461</v>
      </c>
      <c r="G82" s="328">
        <v>1457.0359550000001</v>
      </c>
      <c r="H82" s="328">
        <v>1649.296732</v>
      </c>
      <c r="I82" s="328">
        <v>1926.485238</v>
      </c>
      <c r="J82" s="328">
        <v>1881.769751</v>
      </c>
      <c r="K82" s="328">
        <v>2046.8923380000001</v>
      </c>
    </row>
    <row r="83" spans="1:11" x14ac:dyDescent="0.25">
      <c r="A83" s="336" t="s">
        <v>276</v>
      </c>
      <c r="B83" s="337">
        <v>24.278010999999999</v>
      </c>
      <c r="C83" s="337">
        <v>34.950515000000003</v>
      </c>
      <c r="D83" s="337">
        <v>63.099209999999999</v>
      </c>
      <c r="E83" s="337">
        <v>46.439579999999999</v>
      </c>
      <c r="F83" s="337">
        <v>53.334842000000002</v>
      </c>
      <c r="G83" s="337">
        <v>48.395175999999999</v>
      </c>
      <c r="H83" s="337">
        <v>26.597732000000001</v>
      </c>
      <c r="I83" s="337">
        <v>26.598749999999999</v>
      </c>
      <c r="J83" s="337">
        <v>45.043588</v>
      </c>
      <c r="K83" s="337">
        <v>61.812857000000001</v>
      </c>
    </row>
    <row r="84" spans="1:11" x14ac:dyDescent="0.25">
      <c r="A84" s="336" t="s">
        <v>277</v>
      </c>
      <c r="B84" s="337">
        <v>209.539466</v>
      </c>
      <c r="C84" s="337">
        <v>142.18338199999999</v>
      </c>
      <c r="D84" s="337">
        <v>146.07075599999999</v>
      </c>
      <c r="E84" s="337">
        <v>113.553645</v>
      </c>
      <c r="F84" s="337">
        <v>292.47644400000001</v>
      </c>
      <c r="G84" s="337">
        <v>159.03233499999999</v>
      </c>
      <c r="H84" s="337">
        <v>206.86317099999999</v>
      </c>
      <c r="I84" s="337">
        <v>207.57042899999999</v>
      </c>
      <c r="J84" s="337">
        <v>207.218388</v>
      </c>
      <c r="K84" s="337">
        <v>220.46604400000001</v>
      </c>
    </row>
    <row r="85" spans="1:11" x14ac:dyDescent="0.25">
      <c r="A85" s="336" t="s">
        <v>343</v>
      </c>
      <c r="B85" s="337">
        <v>0.222718</v>
      </c>
      <c r="C85" s="337">
        <v>0.19806000000000001</v>
      </c>
      <c r="D85" s="337">
        <v>9.1522999999999993E-2</v>
      </c>
      <c r="E85" s="337">
        <v>0.15185699999999999</v>
      </c>
      <c r="F85" s="337">
        <v>7.6276999999999998E-2</v>
      </c>
      <c r="G85" s="337">
        <v>0.42232799999999998</v>
      </c>
      <c r="H85" s="337">
        <v>0.57423500000000005</v>
      </c>
      <c r="I85" s="337">
        <v>0.101891</v>
      </c>
      <c r="J85" s="337">
        <v>0.68484699999999998</v>
      </c>
      <c r="K85" s="337">
        <v>0.15389800000000001</v>
      </c>
    </row>
    <row r="86" spans="1:11" x14ac:dyDescent="0.25">
      <c r="A86" s="336" t="s">
        <v>278</v>
      </c>
      <c r="B86" s="337">
        <v>211.231009</v>
      </c>
      <c r="C86" s="337">
        <v>214.14366000000001</v>
      </c>
      <c r="D86" s="337">
        <v>354.76374700000002</v>
      </c>
      <c r="E86" s="337">
        <v>333.26702899999998</v>
      </c>
      <c r="F86" s="337">
        <v>767.08704599999999</v>
      </c>
      <c r="G86" s="337">
        <v>1249.1861140000001</v>
      </c>
      <c r="H86" s="337">
        <v>1415.2615929999999</v>
      </c>
      <c r="I86" s="337">
        <v>1692.2141670000001</v>
      </c>
      <c r="J86" s="337">
        <v>1628.8229269999999</v>
      </c>
      <c r="K86" s="337">
        <v>1764.4595380000001</v>
      </c>
    </row>
    <row r="87" spans="1:11" x14ac:dyDescent="0.25">
      <c r="A87" s="394" t="s">
        <v>360</v>
      </c>
      <c r="B87" s="355">
        <v>0</v>
      </c>
      <c r="C87" s="355">
        <v>0</v>
      </c>
      <c r="D87" s="355">
        <v>120.603481</v>
      </c>
      <c r="E87" s="355">
        <v>178.43991399999999</v>
      </c>
      <c r="F87" s="355">
        <v>748.07799599999998</v>
      </c>
      <c r="G87" s="355">
        <v>1245.5808810000001</v>
      </c>
      <c r="H87" s="355">
        <v>1411.947126</v>
      </c>
      <c r="I87" s="355">
        <v>1687.60248</v>
      </c>
      <c r="J87" s="355">
        <v>1624.096329</v>
      </c>
      <c r="K87" s="355">
        <v>1756.999067</v>
      </c>
    </row>
    <row r="88" spans="1:11" x14ac:dyDescent="0.25">
      <c r="A88" s="395" t="s">
        <v>279</v>
      </c>
      <c r="B88" s="288">
        <v>0.14305599999999999</v>
      </c>
      <c r="C88" s="288">
        <v>0</v>
      </c>
      <c r="D88" s="288">
        <v>0</v>
      </c>
      <c r="E88" s="288">
        <v>3.7853629999999998</v>
      </c>
      <c r="F88" s="288">
        <v>1.8624289999999999</v>
      </c>
      <c r="G88" s="288">
        <v>3.1123129999999999</v>
      </c>
      <c r="H88" s="288">
        <v>12.465642000000001</v>
      </c>
      <c r="I88" s="288">
        <v>20.534236</v>
      </c>
      <c r="J88" s="288">
        <v>22.810511000000002</v>
      </c>
      <c r="K88" s="288">
        <v>21.358325000000001</v>
      </c>
    </row>
    <row r="89" spans="1:11" x14ac:dyDescent="0.25">
      <c r="A89" s="352" t="s">
        <v>282</v>
      </c>
      <c r="B89" s="328">
        <v>2744.4081700000002</v>
      </c>
      <c r="C89" s="328">
        <v>2811.5134029999999</v>
      </c>
      <c r="D89" s="328">
        <v>2745.77556</v>
      </c>
      <c r="E89" s="328">
        <v>2900.3973070000002</v>
      </c>
      <c r="F89" s="328">
        <v>2817.368469</v>
      </c>
      <c r="G89" s="328">
        <v>2734.8406580000001</v>
      </c>
      <c r="H89" s="328">
        <v>3053.995727</v>
      </c>
      <c r="I89" s="328">
        <v>2873.8825189999998</v>
      </c>
      <c r="J89" s="328">
        <v>3391.5005000000001</v>
      </c>
      <c r="K89" s="328">
        <v>3420.161036</v>
      </c>
    </row>
    <row r="90" spans="1:11" x14ac:dyDescent="0.25">
      <c r="A90" s="336" t="s">
        <v>348</v>
      </c>
      <c r="B90" s="337">
        <v>8.1093840000000004</v>
      </c>
      <c r="C90" s="337">
        <v>7.4290279999999997</v>
      </c>
      <c r="D90" s="337">
        <v>8.1146639999999994</v>
      </c>
      <c r="E90" s="337">
        <v>10.438237000000001</v>
      </c>
      <c r="F90" s="337">
        <v>22.94885</v>
      </c>
      <c r="G90" s="337">
        <v>20.014530000000001</v>
      </c>
      <c r="H90" s="337">
        <v>20.062830999999999</v>
      </c>
      <c r="I90" s="337">
        <v>21.349857</v>
      </c>
      <c r="J90" s="337">
        <v>18.246801000000001</v>
      </c>
      <c r="K90" s="337">
        <v>20.698021000000001</v>
      </c>
    </row>
    <row r="91" spans="1:11" x14ac:dyDescent="0.25">
      <c r="A91" s="336" t="s">
        <v>284</v>
      </c>
      <c r="B91" s="337">
        <v>22.157620000000001</v>
      </c>
      <c r="C91" s="337">
        <v>10.759474000000001</v>
      </c>
      <c r="D91" s="337">
        <v>20.526774</v>
      </c>
      <c r="E91" s="337">
        <v>13.650207999999999</v>
      </c>
      <c r="F91" s="337">
        <v>15.091801</v>
      </c>
      <c r="G91" s="337">
        <v>16.155514</v>
      </c>
      <c r="H91" s="337">
        <v>14.250071999999999</v>
      </c>
      <c r="I91" s="337">
        <v>13.899578</v>
      </c>
      <c r="J91" s="337">
        <v>11.835903</v>
      </c>
      <c r="K91" s="337">
        <v>8.2031960000000002</v>
      </c>
    </row>
    <row r="92" spans="1:11" x14ac:dyDescent="0.25">
      <c r="A92" s="336" t="s">
        <v>285</v>
      </c>
      <c r="B92" s="337">
        <v>2066.805816</v>
      </c>
      <c r="C92" s="337">
        <v>2124.8139649999998</v>
      </c>
      <c r="D92" s="337">
        <v>2050.3692270000001</v>
      </c>
      <c r="E92" s="337">
        <v>2250.540387</v>
      </c>
      <c r="F92" s="337">
        <v>2245.9556619999998</v>
      </c>
      <c r="G92" s="337">
        <v>2169.3417829999999</v>
      </c>
      <c r="H92" s="337">
        <v>2304.4969040000001</v>
      </c>
      <c r="I92" s="337">
        <v>2245.6797270000002</v>
      </c>
      <c r="J92" s="337">
        <v>2684.1726920000001</v>
      </c>
      <c r="K92" s="337">
        <v>2681.5999729999999</v>
      </c>
    </row>
    <row r="93" spans="1:11" x14ac:dyDescent="0.25">
      <c r="A93" s="336" t="s">
        <v>286</v>
      </c>
      <c r="B93" s="337">
        <v>537.83836799999995</v>
      </c>
      <c r="C93" s="337">
        <v>568.17899299999999</v>
      </c>
      <c r="D93" s="337">
        <v>552.57801300000006</v>
      </c>
      <c r="E93" s="337">
        <v>521.72499500000004</v>
      </c>
      <c r="F93" s="337">
        <v>431.063355</v>
      </c>
      <c r="G93" s="337">
        <v>423.40058499999998</v>
      </c>
      <c r="H93" s="337">
        <v>459.800792</v>
      </c>
      <c r="I93" s="337">
        <v>399.81986999999998</v>
      </c>
      <c r="J93" s="337">
        <v>440.809462</v>
      </c>
      <c r="K93" s="337">
        <v>492.86090999999999</v>
      </c>
    </row>
    <row r="94" spans="1:11" x14ac:dyDescent="0.25">
      <c r="A94" s="394" t="s">
        <v>361</v>
      </c>
      <c r="B94" s="355">
        <v>298.30783400000001</v>
      </c>
      <c r="C94" s="355">
        <v>308.77168499999999</v>
      </c>
      <c r="D94" s="355">
        <v>317.29555599999998</v>
      </c>
      <c r="E94" s="355">
        <v>285.782983</v>
      </c>
      <c r="F94" s="355">
        <v>210.339843</v>
      </c>
      <c r="G94" s="355">
        <v>198.56473199999999</v>
      </c>
      <c r="H94" s="355">
        <v>193.53103200000001</v>
      </c>
      <c r="I94" s="355">
        <v>206.502714</v>
      </c>
      <c r="J94" s="355">
        <v>213.17156700000001</v>
      </c>
      <c r="K94" s="355">
        <v>242.22217599999999</v>
      </c>
    </row>
    <row r="95" spans="1:11" x14ac:dyDescent="0.25">
      <c r="A95" s="396" t="s">
        <v>362</v>
      </c>
      <c r="B95" s="355">
        <v>31.988994999999999</v>
      </c>
      <c r="C95" s="355">
        <v>28.799989</v>
      </c>
      <c r="D95" s="355">
        <v>21.704097999999998</v>
      </c>
      <c r="E95" s="355">
        <v>14.554563999999999</v>
      </c>
      <c r="F95" s="355">
        <v>11.664356</v>
      </c>
      <c r="G95" s="355">
        <v>15.550735</v>
      </c>
      <c r="H95" s="355">
        <v>9.7759509999999992</v>
      </c>
      <c r="I95" s="355">
        <v>8.9283629999999992</v>
      </c>
      <c r="J95" s="355">
        <v>17.053536000000001</v>
      </c>
      <c r="K95" s="355">
        <v>16.169415000000001</v>
      </c>
    </row>
    <row r="96" spans="1:11" x14ac:dyDescent="0.25">
      <c r="A96" s="396" t="s">
        <v>363</v>
      </c>
      <c r="B96" s="355">
        <v>166.39041399999999</v>
      </c>
      <c r="C96" s="355">
        <v>182.76743300000001</v>
      </c>
      <c r="D96" s="355">
        <v>183.67610300000001</v>
      </c>
      <c r="E96" s="355">
        <v>192.94864100000001</v>
      </c>
      <c r="F96" s="355">
        <v>182.74828199999999</v>
      </c>
      <c r="G96" s="355">
        <v>173.466621</v>
      </c>
      <c r="H96" s="355">
        <v>222.718593</v>
      </c>
      <c r="I96" s="355">
        <v>156.792292</v>
      </c>
      <c r="J96" s="355">
        <v>182.025622</v>
      </c>
      <c r="K96" s="355">
        <v>191.58301900000001</v>
      </c>
    </row>
    <row r="97" spans="1:11" x14ac:dyDescent="0.25">
      <c r="A97" s="396" t="s">
        <v>364</v>
      </c>
      <c r="B97" s="355">
        <v>41.151122999999998</v>
      </c>
      <c r="C97" s="355">
        <v>47.839883999999998</v>
      </c>
      <c r="D97" s="355">
        <v>29.902255</v>
      </c>
      <c r="E97" s="355">
        <v>28.438806</v>
      </c>
      <c r="F97" s="355">
        <v>26.310873000000001</v>
      </c>
      <c r="G97" s="355">
        <v>35.818494999999999</v>
      </c>
      <c r="H97" s="355">
        <v>33.775215000000003</v>
      </c>
      <c r="I97" s="355">
        <v>27.596499000000001</v>
      </c>
      <c r="J97" s="355">
        <v>28.558736</v>
      </c>
      <c r="K97" s="355">
        <v>42.886299000000001</v>
      </c>
    </row>
    <row r="98" spans="1:11" x14ac:dyDescent="0.25">
      <c r="A98" s="344" t="s">
        <v>287</v>
      </c>
      <c r="B98" s="345">
        <v>109.49698100000001</v>
      </c>
      <c r="C98" s="345">
        <v>100.331941</v>
      </c>
      <c r="D98" s="345">
        <v>114.186881</v>
      </c>
      <c r="E98" s="345">
        <v>104.04347799999999</v>
      </c>
      <c r="F98" s="345">
        <v>102.30880000000001</v>
      </c>
      <c r="G98" s="345">
        <v>105.928245</v>
      </c>
      <c r="H98" s="345">
        <v>255.38512600000001</v>
      </c>
      <c r="I98" s="345">
        <v>193.13348500000001</v>
      </c>
      <c r="J98" s="345">
        <v>236.43563900000001</v>
      </c>
      <c r="K98" s="345">
        <v>216.79893300000001</v>
      </c>
    </row>
    <row r="99" spans="1:11" x14ac:dyDescent="0.25">
      <c r="A99" s="352" t="s">
        <v>288</v>
      </c>
      <c r="B99" s="328">
        <v>413.81917600000003</v>
      </c>
      <c r="C99" s="328">
        <v>448.13161700000001</v>
      </c>
      <c r="D99" s="328">
        <v>468.26299899999998</v>
      </c>
      <c r="E99" s="328">
        <v>320.56609700000001</v>
      </c>
      <c r="F99" s="328">
        <v>329.27280200000001</v>
      </c>
      <c r="G99" s="328">
        <v>357.24430999999998</v>
      </c>
      <c r="H99" s="328">
        <v>416.79479700000002</v>
      </c>
      <c r="I99" s="328">
        <v>460.499889</v>
      </c>
      <c r="J99" s="328">
        <v>485.134998</v>
      </c>
      <c r="K99" s="328">
        <v>493.42787099999998</v>
      </c>
    </row>
    <row r="100" spans="1:11" x14ac:dyDescent="0.25">
      <c r="A100" s="336" t="s">
        <v>289</v>
      </c>
      <c r="B100" s="337">
        <v>12.732675</v>
      </c>
      <c r="C100" s="337">
        <v>20.391736999999999</v>
      </c>
      <c r="D100" s="337">
        <v>35.777282999999997</v>
      </c>
      <c r="E100" s="337">
        <v>17.092447</v>
      </c>
      <c r="F100" s="337">
        <v>13.549007</v>
      </c>
      <c r="G100" s="337">
        <v>10.194388999999999</v>
      </c>
      <c r="H100" s="337">
        <v>1.4076930000000001</v>
      </c>
      <c r="I100" s="337">
        <v>2.172955</v>
      </c>
      <c r="J100" s="337">
        <v>0.31632300000000002</v>
      </c>
      <c r="K100" s="337">
        <v>3.0681050000000001</v>
      </c>
    </row>
    <row r="101" spans="1:11" x14ac:dyDescent="0.25">
      <c r="A101" s="336" t="s">
        <v>290</v>
      </c>
      <c r="B101" s="337">
        <v>277.31232799999998</v>
      </c>
      <c r="C101" s="337">
        <v>261.87647700000002</v>
      </c>
      <c r="D101" s="337">
        <v>268.54317300000002</v>
      </c>
      <c r="E101" s="337">
        <v>190.89982900000001</v>
      </c>
      <c r="F101" s="337">
        <v>198.06688600000001</v>
      </c>
      <c r="G101" s="337">
        <v>228.484793</v>
      </c>
      <c r="H101" s="337">
        <v>242.58480599999999</v>
      </c>
      <c r="I101" s="337">
        <v>257.24879499999997</v>
      </c>
      <c r="J101" s="337">
        <v>244.44647499999999</v>
      </c>
      <c r="K101" s="337">
        <v>244.41571400000001</v>
      </c>
    </row>
    <row r="102" spans="1:11" x14ac:dyDescent="0.25">
      <c r="A102" s="336" t="s">
        <v>291</v>
      </c>
      <c r="B102" s="337">
        <v>107.437984</v>
      </c>
      <c r="C102" s="337">
        <v>150.03894600000001</v>
      </c>
      <c r="D102" s="337">
        <v>139.74767199999999</v>
      </c>
      <c r="E102" s="337">
        <v>101.620966</v>
      </c>
      <c r="F102" s="337">
        <v>110.124743</v>
      </c>
      <c r="G102" s="337">
        <v>109.908038</v>
      </c>
      <c r="H102" s="337">
        <v>153.79073600000001</v>
      </c>
      <c r="I102" s="337">
        <v>188.70728500000001</v>
      </c>
      <c r="J102" s="337">
        <v>228.44334499999999</v>
      </c>
      <c r="K102" s="337">
        <v>238.27677</v>
      </c>
    </row>
    <row r="103" spans="1:11" x14ac:dyDescent="0.25">
      <c r="A103" s="353" t="s">
        <v>292</v>
      </c>
      <c r="B103" s="345">
        <v>14.134258000000001</v>
      </c>
      <c r="C103" s="345">
        <v>14.01465</v>
      </c>
      <c r="D103" s="345">
        <v>22.680869999999999</v>
      </c>
      <c r="E103" s="345">
        <v>9.7282449999999994</v>
      </c>
      <c r="F103" s="345">
        <v>6.6529040000000004</v>
      </c>
      <c r="G103" s="345">
        <v>6.8037450000000002</v>
      </c>
      <c r="H103" s="345">
        <v>16.031846000000002</v>
      </c>
      <c r="I103" s="345">
        <v>10.998887</v>
      </c>
      <c r="J103" s="345">
        <v>10.872070000000001</v>
      </c>
      <c r="K103" s="345">
        <v>6.4258670000000002</v>
      </c>
    </row>
    <row r="104" spans="1:11" x14ac:dyDescent="0.25">
      <c r="A104" s="419" t="s">
        <v>293</v>
      </c>
      <c r="B104" s="328">
        <v>86.558081000000001</v>
      </c>
      <c r="C104" s="328">
        <v>82.168150999999995</v>
      </c>
      <c r="D104" s="328">
        <v>76.444250999999994</v>
      </c>
      <c r="E104" s="328">
        <v>64.760102000000003</v>
      </c>
      <c r="F104" s="328">
        <v>40.279704000000002</v>
      </c>
      <c r="G104" s="328">
        <v>56.642812999999997</v>
      </c>
      <c r="H104" s="328">
        <v>45.001797000000003</v>
      </c>
      <c r="I104" s="328">
        <v>46.045093000000001</v>
      </c>
      <c r="J104" s="328">
        <v>58.145414000000002</v>
      </c>
      <c r="K104" s="328">
        <v>54.984938999999997</v>
      </c>
    </row>
    <row r="105" spans="1:11" x14ac:dyDescent="0.25">
      <c r="A105" s="245" t="s">
        <v>365</v>
      </c>
      <c r="B105" s="337">
        <v>0.24152000000000001</v>
      </c>
      <c r="C105" s="337">
        <v>9.5999999999999992E-3</v>
      </c>
      <c r="D105" s="337">
        <v>2.9494750000000001</v>
      </c>
      <c r="E105" s="337">
        <v>2.5861499999999999</v>
      </c>
      <c r="F105" s="337">
        <v>3.4817089999999999</v>
      </c>
      <c r="G105" s="337">
        <v>0.65</v>
      </c>
      <c r="H105" s="337">
        <v>1.5000119999999999</v>
      </c>
      <c r="I105" s="337">
        <v>0</v>
      </c>
      <c r="J105" s="337">
        <v>2.0191650000000001</v>
      </c>
      <c r="K105" s="337">
        <v>9.0996999999999995E-2</v>
      </c>
    </row>
    <row r="106" spans="1:11" x14ac:dyDescent="0.25">
      <c r="A106" s="245" t="s">
        <v>353</v>
      </c>
      <c r="B106" s="337">
        <v>31.48837</v>
      </c>
      <c r="C106" s="337">
        <v>36.712663999999997</v>
      </c>
      <c r="D106" s="337">
        <v>31.016197999999999</v>
      </c>
      <c r="E106" s="337">
        <v>26.151405</v>
      </c>
      <c r="F106" s="337">
        <v>24.057210000000001</v>
      </c>
      <c r="G106" s="337">
        <v>27.084395000000001</v>
      </c>
      <c r="H106" s="337">
        <v>27.109154</v>
      </c>
      <c r="I106" s="337">
        <v>29.401409000000001</v>
      </c>
      <c r="J106" s="337">
        <v>34.318984999999998</v>
      </c>
      <c r="K106" s="337">
        <v>38.710839999999997</v>
      </c>
    </row>
    <row r="107" spans="1:11" x14ac:dyDescent="0.25">
      <c r="A107" s="414" t="s">
        <v>366</v>
      </c>
      <c r="B107" s="345">
        <v>54.828189999999999</v>
      </c>
      <c r="C107" s="345">
        <v>45.445886000000002</v>
      </c>
      <c r="D107" s="345">
        <v>42.478577000000001</v>
      </c>
      <c r="E107" s="345">
        <v>36.022545000000001</v>
      </c>
      <c r="F107" s="345">
        <v>12.740784</v>
      </c>
      <c r="G107" s="345">
        <v>28.908418000000001</v>
      </c>
      <c r="H107" s="345">
        <v>16.392631000000002</v>
      </c>
      <c r="I107" s="345">
        <v>16.643684</v>
      </c>
      <c r="J107" s="345">
        <v>21.807264</v>
      </c>
      <c r="K107" s="345">
        <v>16.1831</v>
      </c>
    </row>
    <row r="108" spans="1:11" x14ac:dyDescent="0.25">
      <c r="A108" s="419" t="s">
        <v>311</v>
      </c>
      <c r="B108" s="328">
        <v>1138.5150819999999</v>
      </c>
      <c r="C108" s="328">
        <v>1163.5002959999999</v>
      </c>
      <c r="D108" s="328">
        <v>1181.4465869999999</v>
      </c>
      <c r="E108" s="328">
        <v>1098.4630950000001</v>
      </c>
      <c r="F108" s="328">
        <v>1001.574927</v>
      </c>
      <c r="G108" s="328">
        <v>1043.4205139999999</v>
      </c>
      <c r="H108" s="328">
        <v>1075.674158</v>
      </c>
      <c r="I108" s="328">
        <v>1183.109588</v>
      </c>
      <c r="J108" s="328">
        <v>1277.477486</v>
      </c>
      <c r="K108" s="328">
        <v>1168.009609</v>
      </c>
    </row>
    <row r="109" spans="1:11" x14ac:dyDescent="0.25">
      <c r="A109" s="245" t="s">
        <v>312</v>
      </c>
      <c r="B109" s="337">
        <v>29.164207999999999</v>
      </c>
      <c r="C109" s="337">
        <v>27.070173</v>
      </c>
      <c r="D109" s="337">
        <v>19.923694000000001</v>
      </c>
      <c r="E109" s="337">
        <v>23.693435999999998</v>
      </c>
      <c r="F109" s="337">
        <v>19.596654999999998</v>
      </c>
      <c r="G109" s="337">
        <v>31.846098999999999</v>
      </c>
      <c r="H109" s="337">
        <v>37.461111000000002</v>
      </c>
      <c r="I109" s="337">
        <v>43.600386</v>
      </c>
      <c r="J109" s="337">
        <v>45.541442000000004</v>
      </c>
      <c r="K109" s="337">
        <v>30.266690000000001</v>
      </c>
    </row>
    <row r="110" spans="1:11" x14ac:dyDescent="0.25">
      <c r="A110" s="245" t="s">
        <v>313</v>
      </c>
      <c r="B110" s="337">
        <v>811.57879400000002</v>
      </c>
      <c r="C110" s="337">
        <v>861.63965199999996</v>
      </c>
      <c r="D110" s="337">
        <v>899.87352099999998</v>
      </c>
      <c r="E110" s="337">
        <v>799.60766100000001</v>
      </c>
      <c r="F110" s="337">
        <v>764.924351</v>
      </c>
      <c r="G110" s="337">
        <v>814.06476499999997</v>
      </c>
      <c r="H110" s="337">
        <v>895.95602299999996</v>
      </c>
      <c r="I110" s="337">
        <v>1014.626118</v>
      </c>
      <c r="J110" s="337">
        <v>1088.1126870000001</v>
      </c>
      <c r="K110" s="337">
        <v>1020.961257</v>
      </c>
    </row>
    <row r="111" spans="1:11" x14ac:dyDescent="0.25">
      <c r="A111" s="414" t="s">
        <v>314</v>
      </c>
      <c r="B111" s="345">
        <v>297.77207900000002</v>
      </c>
      <c r="C111" s="345">
        <v>274.79047000000003</v>
      </c>
      <c r="D111" s="345">
        <v>261.64937099999997</v>
      </c>
      <c r="E111" s="345">
        <v>275.16199699999999</v>
      </c>
      <c r="F111" s="345">
        <v>217.05392000000001</v>
      </c>
      <c r="G111" s="345">
        <v>197.50964999999999</v>
      </c>
      <c r="H111" s="345">
        <v>142.257023</v>
      </c>
      <c r="I111" s="345">
        <v>124.883083</v>
      </c>
      <c r="J111" s="345">
        <v>143.82335599999999</v>
      </c>
      <c r="K111" s="345">
        <v>116.781661</v>
      </c>
    </row>
    <row r="112" spans="1:11" x14ac:dyDescent="0.25">
      <c r="A112" s="419" t="s">
        <v>315</v>
      </c>
      <c r="B112" s="328">
        <v>356.90015499999998</v>
      </c>
      <c r="C112" s="328">
        <v>320.691216</v>
      </c>
      <c r="D112" s="328">
        <v>338.82387299999999</v>
      </c>
      <c r="E112" s="328">
        <v>332.57004899999998</v>
      </c>
      <c r="F112" s="328">
        <v>288.52383800000001</v>
      </c>
      <c r="G112" s="328">
        <v>305.57114300000001</v>
      </c>
      <c r="H112" s="328">
        <v>281.05716699999999</v>
      </c>
      <c r="I112" s="328">
        <v>337.756663</v>
      </c>
      <c r="J112" s="328">
        <v>406.34308700000003</v>
      </c>
      <c r="K112" s="328">
        <v>411.37212199999999</v>
      </c>
    </row>
    <row r="113" spans="1:11" x14ac:dyDescent="0.25">
      <c r="A113" s="245" t="s">
        <v>316</v>
      </c>
      <c r="B113" s="337">
        <v>44.808463000000003</v>
      </c>
      <c r="C113" s="337">
        <v>41.258674999999997</v>
      </c>
      <c r="D113" s="337">
        <v>44.946924000000003</v>
      </c>
      <c r="E113" s="337">
        <v>43.368270000000003</v>
      </c>
      <c r="F113" s="337">
        <v>21.621527</v>
      </c>
      <c r="G113" s="337">
        <v>32.072912000000002</v>
      </c>
      <c r="H113" s="337">
        <v>22.354897000000001</v>
      </c>
      <c r="I113" s="337">
        <v>26.053878000000001</v>
      </c>
      <c r="J113" s="337">
        <v>19.506947</v>
      </c>
      <c r="K113" s="337">
        <v>17.869254000000002</v>
      </c>
    </row>
    <row r="114" spans="1:11" x14ac:dyDescent="0.25">
      <c r="A114" s="245" t="s">
        <v>317</v>
      </c>
      <c r="B114" s="337">
        <v>4.8058589999999999</v>
      </c>
      <c r="C114" s="337">
        <v>4.1030949999999997</v>
      </c>
      <c r="D114" s="337">
        <v>5.3109460000000004</v>
      </c>
      <c r="E114" s="337">
        <v>6.5624380000000002</v>
      </c>
      <c r="F114" s="337">
        <v>12.077957</v>
      </c>
      <c r="G114" s="337">
        <v>6.3234870000000001</v>
      </c>
      <c r="H114" s="337">
        <v>8.7350169999999991</v>
      </c>
      <c r="I114" s="337">
        <v>8.3720599999999994</v>
      </c>
      <c r="J114" s="337">
        <v>21.064288000000001</v>
      </c>
      <c r="K114" s="337">
        <v>28.680039000000001</v>
      </c>
    </row>
    <row r="115" spans="1:11" x14ac:dyDescent="0.25">
      <c r="A115" s="245" t="s">
        <v>318</v>
      </c>
      <c r="B115" s="337">
        <v>86.280905000000004</v>
      </c>
      <c r="C115" s="337">
        <v>78.978613999999993</v>
      </c>
      <c r="D115" s="337">
        <v>70.053364000000002</v>
      </c>
      <c r="E115" s="337">
        <v>78.760568000000006</v>
      </c>
      <c r="F115" s="337">
        <v>70.666984999999997</v>
      </c>
      <c r="G115" s="337">
        <v>71.915432999999993</v>
      </c>
      <c r="H115" s="337">
        <v>55.302782000000001</v>
      </c>
      <c r="I115" s="337">
        <v>75.835794000000007</v>
      </c>
      <c r="J115" s="337">
        <v>92.528441999999998</v>
      </c>
      <c r="K115" s="337">
        <v>74.146910000000005</v>
      </c>
    </row>
    <row r="116" spans="1:11" x14ac:dyDescent="0.25">
      <c r="A116" s="414" t="s">
        <v>319</v>
      </c>
      <c r="B116" s="345">
        <v>221.00492600000001</v>
      </c>
      <c r="C116" s="345">
        <v>196.35083</v>
      </c>
      <c r="D116" s="345">
        <v>218.51263800000001</v>
      </c>
      <c r="E116" s="345">
        <v>203.878772</v>
      </c>
      <c r="F116" s="345">
        <v>184.15736699999999</v>
      </c>
      <c r="G116" s="345">
        <v>195.25931</v>
      </c>
      <c r="H116" s="345">
        <v>194.664469</v>
      </c>
      <c r="I116" s="345">
        <v>227.49493100000001</v>
      </c>
      <c r="J116" s="345">
        <v>273.24340899999999</v>
      </c>
      <c r="K116" s="345">
        <v>290.67591800000002</v>
      </c>
    </row>
    <row r="117" spans="1:11" x14ac:dyDescent="0.25">
      <c r="A117" s="419" t="s">
        <v>320</v>
      </c>
      <c r="B117" s="328">
        <v>2682.1073139999999</v>
      </c>
      <c r="C117" s="328">
        <v>2885.1467299999999</v>
      </c>
      <c r="D117" s="328">
        <v>2914.8462260000001</v>
      </c>
      <c r="E117" s="328">
        <v>2708.4159530000002</v>
      </c>
      <c r="F117" s="328">
        <v>2451.3868200000002</v>
      </c>
      <c r="G117" s="328">
        <v>2647.1969989999998</v>
      </c>
      <c r="H117" s="328">
        <v>2917.9058329999998</v>
      </c>
      <c r="I117" s="328">
        <v>3078.429987</v>
      </c>
      <c r="J117" s="328">
        <v>3624.8667350000001</v>
      </c>
      <c r="K117" s="328">
        <v>3530.8201920000001</v>
      </c>
    </row>
    <row r="118" spans="1:11" x14ac:dyDescent="0.25">
      <c r="A118" s="245" t="s">
        <v>585</v>
      </c>
      <c r="B118" s="337">
        <v>87.159747999999993</v>
      </c>
      <c r="C118" s="337">
        <v>88.464972000000003</v>
      </c>
      <c r="D118" s="337">
        <v>117.691576</v>
      </c>
      <c r="E118" s="337">
        <v>70.329556999999994</v>
      </c>
      <c r="F118" s="337">
        <v>32.233542999999997</v>
      </c>
      <c r="G118" s="337">
        <v>36.183737999999998</v>
      </c>
      <c r="H118" s="337">
        <v>36.999699999999997</v>
      </c>
      <c r="I118" s="337">
        <v>22.554122</v>
      </c>
      <c r="J118" s="337">
        <v>42.910424999999996</v>
      </c>
      <c r="K118" s="337">
        <v>41.003363</v>
      </c>
    </row>
    <row r="119" spans="1:11" x14ac:dyDescent="0.25">
      <c r="A119" s="245" t="s">
        <v>321</v>
      </c>
      <c r="B119" s="337">
        <v>0</v>
      </c>
      <c r="C119" s="337">
        <v>0</v>
      </c>
      <c r="D119" s="337">
        <v>0</v>
      </c>
      <c r="E119" s="337">
        <v>0</v>
      </c>
      <c r="F119" s="337">
        <v>5.7098709999999997</v>
      </c>
      <c r="G119" s="337">
        <v>5.4837740000000004</v>
      </c>
      <c r="H119" s="337">
        <v>8.525957</v>
      </c>
      <c r="I119" s="337">
        <v>2.4479120000000001</v>
      </c>
      <c r="J119" s="337">
        <v>6.8209350000000004</v>
      </c>
      <c r="K119" s="337">
        <v>5.8130750000000004</v>
      </c>
    </row>
    <row r="120" spans="1:11" x14ac:dyDescent="0.25">
      <c r="A120" s="245" t="s">
        <v>322</v>
      </c>
      <c r="B120" s="337">
        <v>1132.689897</v>
      </c>
      <c r="C120" s="337">
        <v>1338.5340679999999</v>
      </c>
      <c r="D120" s="337">
        <v>1283.3484530000001</v>
      </c>
      <c r="E120" s="337">
        <v>1329.842582</v>
      </c>
      <c r="F120" s="337">
        <v>1064.4694079999999</v>
      </c>
      <c r="G120" s="337">
        <v>1181.5496270000001</v>
      </c>
      <c r="H120" s="337">
        <v>1628.333983</v>
      </c>
      <c r="I120" s="337">
        <v>1807.9184150000001</v>
      </c>
      <c r="J120" s="337">
        <v>2130.4863019999998</v>
      </c>
      <c r="K120" s="337">
        <v>2096.9755460000001</v>
      </c>
    </row>
    <row r="121" spans="1:11" x14ac:dyDescent="0.25">
      <c r="A121" s="682" t="s">
        <v>367</v>
      </c>
      <c r="B121" s="355">
        <v>963.83697700000005</v>
      </c>
      <c r="C121" s="355">
        <v>1166.752665</v>
      </c>
      <c r="D121" s="355">
        <v>1086.023467</v>
      </c>
      <c r="E121" s="355">
        <v>1159.4004620000001</v>
      </c>
      <c r="F121" s="355">
        <v>929.16454599999997</v>
      </c>
      <c r="G121" s="355">
        <v>1015.935548</v>
      </c>
      <c r="H121" s="355">
        <v>1428.9472579999999</v>
      </c>
      <c r="I121" s="355">
        <v>1630.914319</v>
      </c>
      <c r="J121" s="355">
        <v>1933.064016</v>
      </c>
      <c r="K121" s="355">
        <v>1888.1423070000001</v>
      </c>
    </row>
    <row r="122" spans="1:11" x14ac:dyDescent="0.25">
      <c r="A122" s="683" t="s">
        <v>368</v>
      </c>
      <c r="B122" s="355">
        <v>122.480322</v>
      </c>
      <c r="C122" s="355">
        <v>107.11875499999999</v>
      </c>
      <c r="D122" s="355">
        <v>128.78630200000001</v>
      </c>
      <c r="E122" s="355">
        <v>111.011695</v>
      </c>
      <c r="F122" s="355">
        <v>119.23314999999999</v>
      </c>
      <c r="G122" s="355">
        <v>133.72303299999999</v>
      </c>
      <c r="H122" s="355">
        <v>135.541606</v>
      </c>
      <c r="I122" s="355">
        <v>119.04356300000001</v>
      </c>
      <c r="J122" s="355">
        <v>167.55393799999999</v>
      </c>
      <c r="K122" s="355">
        <v>151.64564999999999</v>
      </c>
    </row>
    <row r="123" spans="1:11" x14ac:dyDescent="0.25">
      <c r="A123" s="683" t="s">
        <v>369</v>
      </c>
      <c r="B123" s="355">
        <v>46.372598000000004</v>
      </c>
      <c r="C123" s="355">
        <v>64.662647000000007</v>
      </c>
      <c r="D123" s="355">
        <v>68.538683000000006</v>
      </c>
      <c r="E123" s="355">
        <v>59.430424000000002</v>
      </c>
      <c r="F123" s="355">
        <v>16.071712000000002</v>
      </c>
      <c r="G123" s="355">
        <v>31.891045999999999</v>
      </c>
      <c r="H123" s="355">
        <v>63.845117999999999</v>
      </c>
      <c r="I123" s="355">
        <v>57.960532000000001</v>
      </c>
      <c r="J123" s="355">
        <v>29.868347</v>
      </c>
      <c r="K123" s="355">
        <v>57.187587000000001</v>
      </c>
    </row>
    <row r="124" spans="1:11" x14ac:dyDescent="0.25">
      <c r="A124" s="245" t="s">
        <v>323</v>
      </c>
      <c r="B124" s="337">
        <v>547.44371100000001</v>
      </c>
      <c r="C124" s="337">
        <v>654.53634099999999</v>
      </c>
      <c r="D124" s="337">
        <v>798.64910499999996</v>
      </c>
      <c r="E124" s="337">
        <v>744.39045199999998</v>
      </c>
      <c r="F124" s="337">
        <v>692.32787399999995</v>
      </c>
      <c r="G124" s="337">
        <v>795.32046000000003</v>
      </c>
      <c r="H124" s="337">
        <v>567.15752499999996</v>
      </c>
      <c r="I124" s="337">
        <v>526.61779300000001</v>
      </c>
      <c r="J124" s="337">
        <v>692.36276099999998</v>
      </c>
      <c r="K124" s="337">
        <v>576.21467900000005</v>
      </c>
    </row>
    <row r="125" spans="1:11" x14ac:dyDescent="0.25">
      <c r="A125" s="682" t="s">
        <v>370</v>
      </c>
      <c r="B125" s="355">
        <v>218.068611</v>
      </c>
      <c r="C125" s="355">
        <v>171.30398299999999</v>
      </c>
      <c r="D125" s="355">
        <v>176.54746900000001</v>
      </c>
      <c r="E125" s="355">
        <v>209.06427199999999</v>
      </c>
      <c r="F125" s="355">
        <v>166.30180899999999</v>
      </c>
      <c r="G125" s="355">
        <v>145.992921</v>
      </c>
      <c r="H125" s="355">
        <v>100.937949</v>
      </c>
      <c r="I125" s="355">
        <v>162.291684</v>
      </c>
      <c r="J125" s="355">
        <v>256.670299</v>
      </c>
      <c r="K125" s="355">
        <v>189.70612600000001</v>
      </c>
    </row>
    <row r="126" spans="1:11" x14ac:dyDescent="0.25">
      <c r="A126" s="683" t="s">
        <v>371</v>
      </c>
      <c r="B126" s="355">
        <v>203.624301</v>
      </c>
      <c r="C126" s="355">
        <v>363.641479</v>
      </c>
      <c r="D126" s="355">
        <v>496.58318100000002</v>
      </c>
      <c r="E126" s="355">
        <v>421.14711299999999</v>
      </c>
      <c r="F126" s="355">
        <v>434.28848799999997</v>
      </c>
      <c r="G126" s="355">
        <v>482.76213200000001</v>
      </c>
      <c r="H126" s="355">
        <v>337.24079</v>
      </c>
      <c r="I126" s="355">
        <v>249.16519600000001</v>
      </c>
      <c r="J126" s="355">
        <v>270.604309</v>
      </c>
      <c r="K126" s="355">
        <v>242.14564100000001</v>
      </c>
    </row>
    <row r="127" spans="1:11" x14ac:dyDescent="0.25">
      <c r="A127" s="413" t="s">
        <v>372</v>
      </c>
      <c r="B127" s="337">
        <v>914.81395699999996</v>
      </c>
      <c r="C127" s="337">
        <v>803.61134800000002</v>
      </c>
      <c r="D127" s="337">
        <v>715.15709000000004</v>
      </c>
      <c r="E127" s="337">
        <v>563.85336099999995</v>
      </c>
      <c r="F127" s="337">
        <v>656.64612099999999</v>
      </c>
      <c r="G127" s="337">
        <v>628.65939700000001</v>
      </c>
      <c r="H127" s="337">
        <v>676.88866499999995</v>
      </c>
      <c r="I127" s="337">
        <v>718.89174300000002</v>
      </c>
      <c r="J127" s="337">
        <v>752.28630999999996</v>
      </c>
      <c r="K127" s="337">
        <v>810.81352700000002</v>
      </c>
    </row>
    <row r="128" spans="1:11" x14ac:dyDescent="0.25">
      <c r="A128" s="677" t="s">
        <v>373</v>
      </c>
      <c r="B128" s="355">
        <v>816.12502700000005</v>
      </c>
      <c r="C128" s="355">
        <v>709.43496900000002</v>
      </c>
      <c r="D128" s="355">
        <v>523.44264399999997</v>
      </c>
      <c r="E128" s="355">
        <v>399.485319</v>
      </c>
      <c r="F128" s="355">
        <v>453.02348799999999</v>
      </c>
      <c r="G128" s="355">
        <v>424.487686</v>
      </c>
      <c r="H128" s="355">
        <v>476.40783499999998</v>
      </c>
      <c r="I128" s="355">
        <v>491.72560499999997</v>
      </c>
      <c r="J128" s="355">
        <v>508.53540700000002</v>
      </c>
      <c r="K128" s="355">
        <v>446.07293800000002</v>
      </c>
    </row>
    <row r="129" spans="1:11" x14ac:dyDescent="0.25">
      <c r="A129" s="678" t="s">
        <v>374</v>
      </c>
      <c r="B129" s="355">
        <v>90.002594000000002</v>
      </c>
      <c r="C129" s="355">
        <v>85.856292999999994</v>
      </c>
      <c r="D129" s="355">
        <v>182.260098</v>
      </c>
      <c r="E129" s="355">
        <v>157.97124400000001</v>
      </c>
      <c r="F129" s="355">
        <v>200.46447800000001</v>
      </c>
      <c r="G129" s="355">
        <v>199.19056800000001</v>
      </c>
      <c r="H129" s="355">
        <v>195.32276200000001</v>
      </c>
      <c r="I129" s="355">
        <v>221.412442</v>
      </c>
      <c r="J129" s="355">
        <v>232.698004</v>
      </c>
      <c r="K129" s="355">
        <v>355.81389899999999</v>
      </c>
    </row>
    <row r="130" spans="1:11" x14ac:dyDescent="0.25">
      <c r="A130" s="680" t="s">
        <v>375</v>
      </c>
      <c r="B130" s="362">
        <v>8.6863349999999997</v>
      </c>
      <c r="C130" s="362">
        <v>8.3200850000000006</v>
      </c>
      <c r="D130" s="362">
        <v>9.4543470000000003</v>
      </c>
      <c r="E130" s="362">
        <v>6.3967970000000003</v>
      </c>
      <c r="F130" s="362">
        <v>3.1581540000000001</v>
      </c>
      <c r="G130" s="362">
        <v>4.9811420000000002</v>
      </c>
      <c r="H130" s="362">
        <v>5.158067</v>
      </c>
      <c r="I130" s="362">
        <v>5.7536949999999996</v>
      </c>
      <c r="J130" s="362">
        <v>11.052898000000001</v>
      </c>
      <c r="K130" s="362">
        <v>8.9266889999999997</v>
      </c>
    </row>
    <row r="131" spans="1:11" x14ac:dyDescent="0.25">
      <c r="A131" s="419" t="s">
        <v>327</v>
      </c>
      <c r="B131" s="328">
        <v>1078.1409269999999</v>
      </c>
      <c r="C131" s="328">
        <v>1174.328653</v>
      </c>
      <c r="D131" s="328">
        <v>1315.9255089999999</v>
      </c>
      <c r="E131" s="328">
        <v>1104.6438579999999</v>
      </c>
      <c r="F131" s="328">
        <v>1640.3230129999999</v>
      </c>
      <c r="G131" s="328">
        <v>1425.252119</v>
      </c>
      <c r="H131" s="328">
        <v>1635.653785</v>
      </c>
      <c r="I131" s="328">
        <v>2741.0326060000002</v>
      </c>
      <c r="J131" s="328">
        <v>2014.2504750000001</v>
      </c>
      <c r="K131" s="328">
        <v>1833.3103000000001</v>
      </c>
    </row>
    <row r="132" spans="1:11" x14ac:dyDescent="0.25">
      <c r="A132" s="245" t="s">
        <v>328</v>
      </c>
      <c r="B132" s="337">
        <v>500.85172499999999</v>
      </c>
      <c r="C132" s="337">
        <v>569.70252100000005</v>
      </c>
      <c r="D132" s="337">
        <v>665.16169100000002</v>
      </c>
      <c r="E132" s="337">
        <v>508.40835499999997</v>
      </c>
      <c r="F132" s="337">
        <v>765.34408499999995</v>
      </c>
      <c r="G132" s="337">
        <v>622.97294499999998</v>
      </c>
      <c r="H132" s="337">
        <v>646.63114199999995</v>
      </c>
      <c r="I132" s="337">
        <v>979.44206499999996</v>
      </c>
      <c r="J132" s="337">
        <v>712.041965</v>
      </c>
      <c r="K132" s="337">
        <v>696.82530199999997</v>
      </c>
    </row>
    <row r="133" spans="1:11" x14ac:dyDescent="0.25">
      <c r="A133" s="682" t="s">
        <v>376</v>
      </c>
      <c r="B133" s="355">
        <v>328.81528400000002</v>
      </c>
      <c r="C133" s="355">
        <v>406.570018</v>
      </c>
      <c r="D133" s="355">
        <v>439.00851999999998</v>
      </c>
      <c r="E133" s="355">
        <v>374.451233</v>
      </c>
      <c r="F133" s="355">
        <v>415.07632999999998</v>
      </c>
      <c r="G133" s="355">
        <v>355.19879300000002</v>
      </c>
      <c r="H133" s="355">
        <v>398.71883600000001</v>
      </c>
      <c r="I133" s="355">
        <v>314.78135200000003</v>
      </c>
      <c r="J133" s="355">
        <v>332.003398</v>
      </c>
      <c r="K133" s="355">
        <v>361.00463400000001</v>
      </c>
    </row>
    <row r="134" spans="1:11" x14ac:dyDescent="0.25">
      <c r="A134" s="245" t="s">
        <v>329</v>
      </c>
      <c r="B134" s="337">
        <v>180.286721</v>
      </c>
      <c r="C134" s="337">
        <v>187.753207</v>
      </c>
      <c r="D134" s="337">
        <v>190.67649900000001</v>
      </c>
      <c r="E134" s="337">
        <v>172.27885599999999</v>
      </c>
      <c r="F134" s="337">
        <v>235.03964199999999</v>
      </c>
      <c r="G134" s="337">
        <v>254.531462</v>
      </c>
      <c r="H134" s="337">
        <v>322.07921800000003</v>
      </c>
      <c r="I134" s="337">
        <v>334.43634500000002</v>
      </c>
      <c r="J134" s="337">
        <v>361.16413899999998</v>
      </c>
      <c r="K134" s="337">
        <v>384.70663400000001</v>
      </c>
    </row>
    <row r="135" spans="1:11" x14ac:dyDescent="0.25">
      <c r="A135" s="420" t="s">
        <v>330</v>
      </c>
      <c r="B135" s="337">
        <v>278.29335500000002</v>
      </c>
      <c r="C135" s="337">
        <v>292.25121300000001</v>
      </c>
      <c r="D135" s="337">
        <v>337.31574899999998</v>
      </c>
      <c r="E135" s="337">
        <v>321.24457000000001</v>
      </c>
      <c r="F135" s="337">
        <v>542.06665199999998</v>
      </c>
      <c r="G135" s="337">
        <v>449.44345399999997</v>
      </c>
      <c r="H135" s="337">
        <v>538.76796300000001</v>
      </c>
      <c r="I135" s="337">
        <v>1246.7175870000001</v>
      </c>
      <c r="J135" s="337">
        <v>744.98652500000003</v>
      </c>
      <c r="K135" s="337">
        <v>601.63499899999999</v>
      </c>
    </row>
    <row r="136" spans="1:11" x14ac:dyDescent="0.25">
      <c r="A136" s="421" t="s">
        <v>331</v>
      </c>
      <c r="B136" s="345">
        <v>118.709124</v>
      </c>
      <c r="C136" s="345">
        <v>124.621711</v>
      </c>
      <c r="D136" s="345">
        <v>122.771568</v>
      </c>
      <c r="E136" s="345">
        <v>102.712076</v>
      </c>
      <c r="F136" s="345">
        <v>97.872632999999993</v>
      </c>
      <c r="G136" s="345">
        <v>98.304255999999995</v>
      </c>
      <c r="H136" s="345">
        <v>128.17545999999999</v>
      </c>
      <c r="I136" s="345">
        <v>180.43660700000001</v>
      </c>
      <c r="J136" s="345">
        <v>196.05784399999999</v>
      </c>
      <c r="K136" s="345">
        <v>150.14336499999999</v>
      </c>
    </row>
    <row r="137" spans="1:11" x14ac:dyDescent="0.25">
      <c r="A137" s="681" t="s">
        <v>249</v>
      </c>
      <c r="B137" s="288">
        <v>0</v>
      </c>
      <c r="C137" s="288">
        <v>0</v>
      </c>
      <c r="D137" s="288">
        <v>0</v>
      </c>
      <c r="E137" s="288">
        <v>0</v>
      </c>
      <c r="F137" s="288">
        <v>0</v>
      </c>
      <c r="G137" s="288">
        <v>0</v>
      </c>
      <c r="H137" s="288">
        <v>0</v>
      </c>
      <c r="I137" s="288">
        <v>0</v>
      </c>
      <c r="J137" s="288">
        <v>64.169162</v>
      </c>
      <c r="K137" s="288">
        <v>113.487652</v>
      </c>
    </row>
    <row r="138" spans="1:11" ht="13.5" thickBot="1" x14ac:dyDescent="0.3">
      <c r="A138" s="672" t="s">
        <v>332</v>
      </c>
      <c r="B138" s="673">
        <v>8945.8631700000005</v>
      </c>
      <c r="C138" s="673">
        <v>9276.9556869999997</v>
      </c>
      <c r="D138" s="673">
        <v>9605.5502460000007</v>
      </c>
      <c r="E138" s="673">
        <v>9027.0139400000007</v>
      </c>
      <c r="F138" s="673">
        <v>9683.5666180000007</v>
      </c>
      <c r="G138" s="673">
        <v>10030.316827000001</v>
      </c>
      <c r="H138" s="673">
        <v>11087.845642</v>
      </c>
      <c r="I138" s="673">
        <v>12667.775823</v>
      </c>
      <c r="J138" s="673">
        <v>13226.468124999999</v>
      </c>
      <c r="K138" s="673">
        <v>13093.824388999999</v>
      </c>
    </row>
    <row r="139" spans="1:11" x14ac:dyDescent="0.2">
      <c r="A139" s="307" t="s">
        <v>334</v>
      </c>
      <c r="B139" s="379"/>
      <c r="C139" s="416"/>
      <c r="D139" s="416"/>
      <c r="E139" s="416"/>
      <c r="F139" s="416"/>
      <c r="G139" s="416"/>
      <c r="H139" s="416"/>
      <c r="I139" s="416"/>
      <c r="J139" s="416"/>
      <c r="K139" s="416"/>
    </row>
    <row r="140" spans="1:11" x14ac:dyDescent="0.25">
      <c r="A140" s="671" t="s">
        <v>338</v>
      </c>
      <c r="B140" s="671"/>
      <c r="C140" s="245"/>
      <c r="D140" s="245"/>
      <c r="E140" s="245"/>
      <c r="F140" s="245"/>
      <c r="G140" s="245"/>
      <c r="H140" s="245"/>
      <c r="I140" s="245"/>
      <c r="J140" s="245"/>
      <c r="K140" s="245"/>
    </row>
    <row r="141" spans="1:11" x14ac:dyDescent="0.25">
      <c r="A141" s="401"/>
      <c r="B141" s="243"/>
      <c r="C141" s="243"/>
      <c r="D141" s="243"/>
      <c r="E141" s="243"/>
      <c r="F141" s="243"/>
      <c r="G141" s="243"/>
      <c r="H141" s="243"/>
      <c r="I141" s="243"/>
      <c r="J141" s="243"/>
      <c r="K141" s="243"/>
    </row>
    <row r="142" spans="1:11" x14ac:dyDescent="0.25">
      <c r="A142" s="401"/>
      <c r="B142" s="243"/>
      <c r="C142" s="243"/>
      <c r="D142" s="243"/>
      <c r="E142" s="243"/>
      <c r="F142" s="243"/>
      <c r="G142" s="243"/>
      <c r="H142" s="243"/>
      <c r="I142" s="243"/>
      <c r="J142" s="243"/>
      <c r="K142" s="243"/>
    </row>
    <row r="143" spans="1:11" ht="15.75" x14ac:dyDescent="0.25">
      <c r="A143" s="246"/>
      <c r="B143" s="242"/>
      <c r="C143" s="245"/>
      <c r="D143" s="245"/>
      <c r="E143" s="245"/>
      <c r="F143" s="245"/>
      <c r="G143" s="245"/>
      <c r="H143" s="245"/>
      <c r="I143" s="245"/>
      <c r="J143" s="245"/>
      <c r="K143" s="245"/>
    </row>
    <row r="144" spans="1:11" x14ac:dyDescent="0.25">
      <c r="A144" s="666"/>
      <c r="B144" s="666"/>
      <c r="C144" s="420"/>
      <c r="D144" s="420"/>
      <c r="E144" s="420"/>
      <c r="F144" s="420"/>
      <c r="G144" s="420"/>
      <c r="H144" s="420"/>
      <c r="I144" s="420" t="s">
        <v>605</v>
      </c>
      <c r="J144" s="420"/>
      <c r="K144" s="420"/>
    </row>
    <row r="145" spans="1:11" ht="15.75" x14ac:dyDescent="0.25">
      <c r="A145" s="246"/>
      <c r="B145" s="244"/>
      <c r="C145" s="245"/>
      <c r="D145" s="420"/>
      <c r="E145" s="420"/>
      <c r="F145" s="420"/>
      <c r="G145" s="420" t="s">
        <v>606</v>
      </c>
      <c r="H145" s="420"/>
      <c r="I145" s="245"/>
      <c r="J145" s="245"/>
      <c r="K145" s="245"/>
    </row>
    <row r="146" spans="1:11" ht="15.75" x14ac:dyDescent="0.25">
      <c r="A146" s="246"/>
      <c r="B146" s="244"/>
      <c r="C146" s="245"/>
      <c r="D146" s="420"/>
      <c r="E146" s="420"/>
      <c r="F146" s="420" t="s">
        <v>607</v>
      </c>
      <c r="G146" s="420"/>
      <c r="H146" s="420"/>
      <c r="I146" s="245"/>
      <c r="J146" s="245"/>
      <c r="K146" s="245"/>
    </row>
    <row r="147" spans="1:11" ht="16.5" thickBot="1" x14ac:dyDescent="0.3">
      <c r="A147" s="246"/>
      <c r="B147" s="244"/>
      <c r="C147" s="245"/>
      <c r="D147" s="420"/>
      <c r="E147" s="420" t="s">
        <v>608</v>
      </c>
      <c r="F147" s="420"/>
      <c r="G147" s="420"/>
      <c r="H147" s="420"/>
      <c r="I147" s="245"/>
      <c r="J147" s="245"/>
      <c r="K147" s="245"/>
    </row>
    <row r="148" spans="1:11" x14ac:dyDescent="0.2">
      <c r="A148" s="652" t="s">
        <v>609</v>
      </c>
      <c r="B148" s="254">
        <v>2013</v>
      </c>
      <c r="C148" s="254">
        <v>2014</v>
      </c>
      <c r="D148" s="254">
        <v>2015</v>
      </c>
      <c r="E148" s="254">
        <v>2016</v>
      </c>
      <c r="F148" s="254">
        <v>2017</v>
      </c>
      <c r="G148" s="254">
        <v>2018</v>
      </c>
      <c r="H148" s="254">
        <v>2019</v>
      </c>
      <c r="I148" s="254">
        <v>2020</v>
      </c>
      <c r="J148" s="254">
        <v>2021</v>
      </c>
      <c r="K148" s="254">
        <v>2022</v>
      </c>
    </row>
    <row r="149" spans="1:11" ht="14.25" x14ac:dyDescent="0.2">
      <c r="A149" s="250" t="s">
        <v>602</v>
      </c>
      <c r="B149" s="667">
        <v>66.078559999999996</v>
      </c>
      <c r="C149" s="667">
        <v>66.412931999999998</v>
      </c>
      <c r="D149" s="667">
        <v>66.735726</v>
      </c>
      <c r="E149" s="667">
        <v>67.042405000000002</v>
      </c>
      <c r="F149" s="667">
        <v>67.357996999999997</v>
      </c>
      <c r="G149" s="667">
        <v>67.609086000000005</v>
      </c>
      <c r="H149" s="667">
        <v>67.751838000000006</v>
      </c>
      <c r="I149" s="667">
        <v>67.761092000000005</v>
      </c>
      <c r="J149" s="667">
        <v>67.973330000000004</v>
      </c>
      <c r="K149" s="667">
        <v>68.229197999999997</v>
      </c>
    </row>
    <row r="150" spans="1:11" x14ac:dyDescent="0.2">
      <c r="A150" s="250" t="s">
        <v>618</v>
      </c>
      <c r="B150" s="692">
        <v>17</v>
      </c>
      <c r="C150" s="692">
        <v>17</v>
      </c>
      <c r="D150" s="692">
        <v>17</v>
      </c>
      <c r="E150" s="692">
        <v>17</v>
      </c>
      <c r="F150" s="692">
        <v>17</v>
      </c>
      <c r="G150" s="692">
        <v>17</v>
      </c>
      <c r="H150" s="692">
        <v>17</v>
      </c>
      <c r="I150" s="692">
        <v>17</v>
      </c>
      <c r="J150" s="692">
        <v>17</v>
      </c>
      <c r="K150" s="692">
        <v>17</v>
      </c>
    </row>
    <row r="151" spans="1:11" ht="25.5" x14ac:dyDescent="0.25">
      <c r="A151" s="654" t="s">
        <v>584</v>
      </c>
      <c r="B151" s="654"/>
      <c r="C151" s="654"/>
      <c r="D151" s="654"/>
      <c r="E151" s="654"/>
      <c r="F151" s="654"/>
      <c r="G151" s="654"/>
      <c r="H151" s="654"/>
      <c r="I151" s="654"/>
      <c r="J151" s="654"/>
      <c r="K151" s="654"/>
    </row>
    <row r="152" spans="1:11" x14ac:dyDescent="0.25">
      <c r="A152" s="327" t="s">
        <v>275</v>
      </c>
      <c r="B152" s="328">
        <v>2416.9320980000002</v>
      </c>
      <c r="C152" s="328">
        <v>2493.4723370000002</v>
      </c>
      <c r="D152" s="328">
        <v>2825.7951370000001</v>
      </c>
      <c r="E152" s="328">
        <v>2815.7117249999997</v>
      </c>
      <c r="F152" s="328">
        <v>3750.9431979999999</v>
      </c>
      <c r="G152" s="328">
        <v>4339.2584729999999</v>
      </c>
      <c r="H152" s="328">
        <v>4600.5219809999999</v>
      </c>
      <c r="I152" s="328">
        <v>4955.4874600000003</v>
      </c>
      <c r="J152" s="328">
        <v>4891.4047069999997</v>
      </c>
      <c r="K152" s="328">
        <v>5184.8783039999998</v>
      </c>
    </row>
    <row r="153" spans="1:11" x14ac:dyDescent="0.25">
      <c r="A153" s="336" t="s">
        <v>276</v>
      </c>
      <c r="B153" s="337">
        <v>98.313020999999992</v>
      </c>
      <c r="C153" s="337">
        <v>197.924871</v>
      </c>
      <c r="D153" s="337">
        <v>122.881428</v>
      </c>
      <c r="E153" s="337">
        <v>84.985592999999994</v>
      </c>
      <c r="F153" s="337">
        <v>100.54101299999999</v>
      </c>
      <c r="G153" s="337">
        <v>102.109768</v>
      </c>
      <c r="H153" s="337">
        <v>65.468624000000005</v>
      </c>
      <c r="I153" s="337">
        <v>73.676250999999993</v>
      </c>
      <c r="J153" s="337">
        <v>94.219915</v>
      </c>
      <c r="K153" s="337">
        <v>106.27243300000001</v>
      </c>
    </row>
    <row r="154" spans="1:11" x14ac:dyDescent="0.25">
      <c r="A154" s="336" t="s">
        <v>277</v>
      </c>
      <c r="B154" s="337">
        <v>1795.5364039999999</v>
      </c>
      <c r="C154" s="337">
        <v>1760.2639429999999</v>
      </c>
      <c r="D154" s="337">
        <v>1794.8719310000001</v>
      </c>
      <c r="E154" s="337">
        <v>1891.4488779999999</v>
      </c>
      <c r="F154" s="337">
        <v>2191.167543</v>
      </c>
      <c r="G154" s="337">
        <v>2208.898072</v>
      </c>
      <c r="H154" s="337">
        <v>2358.530984</v>
      </c>
      <c r="I154" s="337">
        <v>2410.930085</v>
      </c>
      <c r="J154" s="337">
        <v>2419.3446940000003</v>
      </c>
      <c r="K154" s="337">
        <v>2482.8838589999996</v>
      </c>
    </row>
    <row r="155" spans="1:11" x14ac:dyDescent="0.25">
      <c r="A155" s="336" t="s">
        <v>343</v>
      </c>
      <c r="B155" s="337">
        <v>142.33714899999998</v>
      </c>
      <c r="C155" s="337">
        <v>138.54718700000001</v>
      </c>
      <c r="D155" s="337">
        <v>134.16129899999999</v>
      </c>
      <c r="E155" s="337">
        <v>133.38741400000001</v>
      </c>
      <c r="F155" s="337">
        <v>136.48781199999999</v>
      </c>
      <c r="G155" s="337">
        <v>134.876397</v>
      </c>
      <c r="H155" s="337">
        <v>139.26313599999997</v>
      </c>
      <c r="I155" s="337">
        <v>130.122964</v>
      </c>
      <c r="J155" s="337">
        <v>131.386415</v>
      </c>
      <c r="K155" s="337">
        <v>138.99120400000001</v>
      </c>
    </row>
    <row r="156" spans="1:11" x14ac:dyDescent="0.25">
      <c r="A156" s="336" t="s">
        <v>278</v>
      </c>
      <c r="B156" s="337">
        <v>380.745521</v>
      </c>
      <c r="C156" s="337">
        <v>396.736334</v>
      </c>
      <c r="D156" s="337">
        <v>773.88047600000004</v>
      </c>
      <c r="E156" s="337">
        <v>705.88983600000006</v>
      </c>
      <c r="F156" s="337">
        <v>1322.7468269999999</v>
      </c>
      <c r="G156" s="337">
        <v>1893.3742320000001</v>
      </c>
      <c r="H156" s="337">
        <v>2037.259235</v>
      </c>
      <c r="I156" s="337">
        <v>2340.7581570000002</v>
      </c>
      <c r="J156" s="337">
        <v>2246.4536800000001</v>
      </c>
      <c r="K156" s="337">
        <v>2456.730806</v>
      </c>
    </row>
    <row r="157" spans="1:11" x14ac:dyDescent="0.25">
      <c r="A157" s="394" t="s">
        <v>360</v>
      </c>
      <c r="B157" s="355">
        <v>0</v>
      </c>
      <c r="C157" s="355">
        <v>0</v>
      </c>
      <c r="D157" s="355">
        <v>357.68326999999999</v>
      </c>
      <c r="E157" s="355">
        <v>428.11922600000003</v>
      </c>
      <c r="F157" s="355">
        <v>1246.5341779999999</v>
      </c>
      <c r="G157" s="355">
        <v>1848.5972780000002</v>
      </c>
      <c r="H157" s="355">
        <v>1990.931049</v>
      </c>
      <c r="I157" s="355">
        <v>2290.5645450000002</v>
      </c>
      <c r="J157" s="355">
        <v>2188.9105890000001</v>
      </c>
      <c r="K157" s="355">
        <v>2388.9699989999999</v>
      </c>
    </row>
    <row r="158" spans="1:11" x14ac:dyDescent="0.25">
      <c r="A158" s="395" t="s">
        <v>279</v>
      </c>
      <c r="B158" s="288">
        <v>0.14305599999999999</v>
      </c>
      <c r="C158" s="288">
        <v>0</v>
      </c>
      <c r="D158" s="288">
        <v>0</v>
      </c>
      <c r="E158" s="288">
        <v>32.223393000000002</v>
      </c>
      <c r="F158" s="288">
        <v>33.066406999999998</v>
      </c>
      <c r="G158" s="288">
        <v>86.120932999999994</v>
      </c>
      <c r="H158" s="288">
        <v>89.489861000000005</v>
      </c>
      <c r="I158" s="288">
        <v>103.41123899999999</v>
      </c>
      <c r="J158" s="288">
        <v>107.160993</v>
      </c>
      <c r="K158" s="288">
        <v>111.020319</v>
      </c>
    </row>
    <row r="159" spans="1:11" x14ac:dyDescent="0.25">
      <c r="A159" s="352" t="s">
        <v>282</v>
      </c>
      <c r="B159" s="328">
        <v>11435.155043000001</v>
      </c>
      <c r="C159" s="328">
        <v>11549.43218</v>
      </c>
      <c r="D159" s="328">
        <v>11608.21394</v>
      </c>
      <c r="E159" s="328">
        <v>11992.380158</v>
      </c>
      <c r="F159" s="328">
        <v>11804.246114000001</v>
      </c>
      <c r="G159" s="328">
        <v>11379.410537</v>
      </c>
      <c r="H159" s="328">
        <v>11929.963705</v>
      </c>
      <c r="I159" s="328">
        <v>10674.228853000001</v>
      </c>
      <c r="J159" s="328">
        <v>11509.465295</v>
      </c>
      <c r="K159" s="328">
        <v>12016.60493</v>
      </c>
    </row>
    <row r="160" spans="1:11" x14ac:dyDescent="0.25">
      <c r="A160" s="336" t="s">
        <v>348</v>
      </c>
      <c r="B160" s="337">
        <v>324.24777899999998</v>
      </c>
      <c r="C160" s="337">
        <v>340.44358400000004</v>
      </c>
      <c r="D160" s="337">
        <v>351.192995</v>
      </c>
      <c r="E160" s="337">
        <v>251.80901699999998</v>
      </c>
      <c r="F160" s="337">
        <v>170.983813</v>
      </c>
      <c r="G160" s="337">
        <v>97.112838000000011</v>
      </c>
      <c r="H160" s="337">
        <v>75.156809999999993</v>
      </c>
      <c r="I160" s="337">
        <v>78.84353200000001</v>
      </c>
      <c r="J160" s="337">
        <v>73.457740000000001</v>
      </c>
      <c r="K160" s="337">
        <v>85.924982</v>
      </c>
    </row>
    <row r="161" spans="1:11" x14ac:dyDescent="0.25">
      <c r="A161" s="336" t="s">
        <v>284</v>
      </c>
      <c r="B161" s="337">
        <v>22.538472000000002</v>
      </c>
      <c r="C161" s="337">
        <v>11.11369</v>
      </c>
      <c r="D161" s="337">
        <v>20.816706</v>
      </c>
      <c r="E161" s="337">
        <v>13.802847</v>
      </c>
      <c r="F161" s="337">
        <v>15.540151</v>
      </c>
      <c r="G161" s="337">
        <v>16.161614</v>
      </c>
      <c r="H161" s="337">
        <v>14.290611999999999</v>
      </c>
      <c r="I161" s="337">
        <v>13.899818</v>
      </c>
      <c r="J161" s="337">
        <v>11.997343000000001</v>
      </c>
      <c r="K161" s="337">
        <v>8.9059010000000001</v>
      </c>
    </row>
    <row r="162" spans="1:11" x14ac:dyDescent="0.25">
      <c r="A162" s="336" t="s">
        <v>285</v>
      </c>
      <c r="B162" s="337">
        <v>5059.9616889999998</v>
      </c>
      <c r="C162" s="337">
        <v>5196.7980520000001</v>
      </c>
      <c r="D162" s="337">
        <v>5183.1806799999995</v>
      </c>
      <c r="E162" s="337">
        <v>5585.2145820000005</v>
      </c>
      <c r="F162" s="337">
        <v>5635.6982459999999</v>
      </c>
      <c r="G162" s="337">
        <v>5687.4984850000001</v>
      </c>
      <c r="H162" s="337">
        <v>5868.9950349999999</v>
      </c>
      <c r="I162" s="337">
        <v>5884.6529600000003</v>
      </c>
      <c r="J162" s="337">
        <v>6412.1082919999999</v>
      </c>
      <c r="K162" s="337">
        <v>6609.2775330000004</v>
      </c>
    </row>
    <row r="163" spans="1:11" x14ac:dyDescent="0.25">
      <c r="A163" s="336" t="s">
        <v>286</v>
      </c>
      <c r="B163" s="337">
        <v>5700.8231519999999</v>
      </c>
      <c r="C163" s="337">
        <v>5680.1941989999996</v>
      </c>
      <c r="D163" s="337">
        <v>5721.7230239999999</v>
      </c>
      <c r="E163" s="337">
        <v>5812.9695740000006</v>
      </c>
      <c r="F163" s="337">
        <v>5683.6534380000003</v>
      </c>
      <c r="G163" s="337">
        <v>5304.0432260000007</v>
      </c>
      <c r="H163" s="337">
        <v>5558.0718740000002</v>
      </c>
      <c r="I163" s="337">
        <v>4349.7194580000005</v>
      </c>
      <c r="J163" s="337">
        <v>4633.6920810000001</v>
      </c>
      <c r="K163" s="337">
        <v>4938.6482740000001</v>
      </c>
    </row>
    <row r="164" spans="1:11" x14ac:dyDescent="0.25">
      <c r="A164" s="394" t="s">
        <v>361</v>
      </c>
      <c r="B164" s="355">
        <v>394.81542100000001</v>
      </c>
      <c r="C164" s="355">
        <v>412.02245699999997</v>
      </c>
      <c r="D164" s="355">
        <v>420.63227899999998</v>
      </c>
      <c r="E164" s="355">
        <v>399.57002999999997</v>
      </c>
      <c r="F164" s="355">
        <v>321.19355000000002</v>
      </c>
      <c r="G164" s="355">
        <v>306.116626</v>
      </c>
      <c r="H164" s="355">
        <v>304.18695300000002</v>
      </c>
      <c r="I164" s="355">
        <v>301.66895799999998</v>
      </c>
      <c r="J164" s="355">
        <v>311.94804099999999</v>
      </c>
      <c r="K164" s="355">
        <v>342.84253699999999</v>
      </c>
    </row>
    <row r="165" spans="1:11" x14ac:dyDescent="0.25">
      <c r="A165" s="396" t="s">
        <v>362</v>
      </c>
      <c r="B165" s="355">
        <v>2167.5912590000003</v>
      </c>
      <c r="C165" s="355">
        <v>2229.257149</v>
      </c>
      <c r="D165" s="355">
        <v>2343.303386</v>
      </c>
      <c r="E165" s="355">
        <v>2490.71776</v>
      </c>
      <c r="F165" s="355">
        <v>2474.0856490000001</v>
      </c>
      <c r="G165" s="355">
        <v>2051.1998279999998</v>
      </c>
      <c r="H165" s="355">
        <v>2327.0694819999999</v>
      </c>
      <c r="I165" s="355">
        <v>2428.9989700000001</v>
      </c>
      <c r="J165" s="355">
        <v>2777.9122990000001</v>
      </c>
      <c r="K165" s="355">
        <v>2976.4016419999998</v>
      </c>
    </row>
    <row r="166" spans="1:11" x14ac:dyDescent="0.25">
      <c r="A166" s="396" t="s">
        <v>363</v>
      </c>
      <c r="B166" s="355">
        <v>2078.9447770000002</v>
      </c>
      <c r="C166" s="355">
        <v>1974.4333220000001</v>
      </c>
      <c r="D166" s="355">
        <v>1864.7788700000001</v>
      </c>
      <c r="E166" s="355">
        <v>1805.0437039999999</v>
      </c>
      <c r="F166" s="355">
        <v>1792.002127</v>
      </c>
      <c r="G166" s="355">
        <v>1813.7185280000001</v>
      </c>
      <c r="H166" s="355">
        <v>1787.8723050000001</v>
      </c>
      <c r="I166" s="355">
        <v>372.816147</v>
      </c>
      <c r="J166" s="355">
        <v>294.28917200000001</v>
      </c>
      <c r="K166" s="355">
        <v>297.12732299999999</v>
      </c>
    </row>
    <row r="167" spans="1:11" x14ac:dyDescent="0.25">
      <c r="A167" s="396" t="s">
        <v>364</v>
      </c>
      <c r="B167" s="355">
        <v>1059.471691</v>
      </c>
      <c r="C167" s="355">
        <v>1064.481268</v>
      </c>
      <c r="D167" s="355">
        <v>1093.0084859999999</v>
      </c>
      <c r="E167" s="355">
        <v>1117.6380770000001</v>
      </c>
      <c r="F167" s="355">
        <v>1096.3721089999999</v>
      </c>
      <c r="G167" s="355">
        <v>1133.008241</v>
      </c>
      <c r="H167" s="355">
        <v>1138.9431319999999</v>
      </c>
      <c r="I167" s="355">
        <v>1246.2353800000001</v>
      </c>
      <c r="J167" s="355">
        <v>1249.5425659999999</v>
      </c>
      <c r="K167" s="355">
        <v>1322.2767690000001</v>
      </c>
    </row>
    <row r="168" spans="1:11" x14ac:dyDescent="0.25">
      <c r="A168" s="344" t="s">
        <v>287</v>
      </c>
      <c r="B168" s="345">
        <v>327.58394900000002</v>
      </c>
      <c r="C168" s="345">
        <v>320.88265100000001</v>
      </c>
      <c r="D168" s="345">
        <v>331.30053299999997</v>
      </c>
      <c r="E168" s="345">
        <v>328.58413400000001</v>
      </c>
      <c r="F168" s="345">
        <v>298.37046200000003</v>
      </c>
      <c r="G168" s="345">
        <v>274.59437200000002</v>
      </c>
      <c r="H168" s="345">
        <v>413.44937100000004</v>
      </c>
      <c r="I168" s="345">
        <v>347.11308200000002</v>
      </c>
      <c r="J168" s="345">
        <v>378.209835</v>
      </c>
      <c r="K168" s="345">
        <v>373.84823600000004</v>
      </c>
    </row>
    <row r="169" spans="1:11" x14ac:dyDescent="0.25">
      <c r="A169" s="352" t="s">
        <v>288</v>
      </c>
      <c r="B169" s="328">
        <v>1105.3317670000001</v>
      </c>
      <c r="C169" s="328">
        <v>1130.4286550000002</v>
      </c>
      <c r="D169" s="328">
        <v>1155.1216119999999</v>
      </c>
      <c r="E169" s="328">
        <v>996.63664400000005</v>
      </c>
      <c r="F169" s="328">
        <v>1020.0770540000001</v>
      </c>
      <c r="G169" s="328">
        <v>1066.5652700000001</v>
      </c>
      <c r="H169" s="328">
        <v>1146.037644</v>
      </c>
      <c r="I169" s="328">
        <v>1202.9454639999999</v>
      </c>
      <c r="J169" s="328">
        <v>1207.9070769999998</v>
      </c>
      <c r="K169" s="328">
        <v>1268.4346519999999</v>
      </c>
    </row>
    <row r="170" spans="1:11" x14ac:dyDescent="0.25">
      <c r="A170" s="336" t="s">
        <v>289</v>
      </c>
      <c r="B170" s="337">
        <v>20.274698999999998</v>
      </c>
      <c r="C170" s="337">
        <v>27.628318</v>
      </c>
      <c r="D170" s="337">
        <v>44.019978999999999</v>
      </c>
      <c r="E170" s="337">
        <v>27.409554999999997</v>
      </c>
      <c r="F170" s="337">
        <v>25.961471</v>
      </c>
      <c r="G170" s="337">
        <v>36.421782999999998</v>
      </c>
      <c r="H170" s="337">
        <v>29.350613000000003</v>
      </c>
      <c r="I170" s="337">
        <v>22.139392000000001</v>
      </c>
      <c r="J170" s="337">
        <v>25.198692000000001</v>
      </c>
      <c r="K170" s="337">
        <v>30.451432</v>
      </c>
    </row>
    <row r="171" spans="1:11" x14ac:dyDescent="0.25">
      <c r="A171" s="336" t="s">
        <v>290</v>
      </c>
      <c r="B171" s="337">
        <v>800.65564699999993</v>
      </c>
      <c r="C171" s="337">
        <v>777.038138</v>
      </c>
      <c r="D171" s="337">
        <v>788.26952900000003</v>
      </c>
      <c r="E171" s="337">
        <v>701.47480199999995</v>
      </c>
      <c r="F171" s="337">
        <v>695.13747499999999</v>
      </c>
      <c r="G171" s="337">
        <v>737.77184</v>
      </c>
      <c r="H171" s="337">
        <v>764.98494599999992</v>
      </c>
      <c r="I171" s="337">
        <v>802.36300399999993</v>
      </c>
      <c r="J171" s="337">
        <v>757.72670899999991</v>
      </c>
      <c r="K171" s="337">
        <v>785.379501</v>
      </c>
    </row>
    <row r="172" spans="1:11" x14ac:dyDescent="0.25">
      <c r="A172" s="336" t="s">
        <v>291</v>
      </c>
      <c r="B172" s="337">
        <v>245.54585900000001</v>
      </c>
      <c r="C172" s="337">
        <v>287.62428699999998</v>
      </c>
      <c r="D172" s="337">
        <v>277.52505299999996</v>
      </c>
      <c r="E172" s="337">
        <v>238.86166900000001</v>
      </c>
      <c r="F172" s="337">
        <v>268.47418700000003</v>
      </c>
      <c r="G172" s="337">
        <v>251.784413</v>
      </c>
      <c r="H172" s="337">
        <v>300.98587600000002</v>
      </c>
      <c r="I172" s="337">
        <v>341.252477</v>
      </c>
      <c r="J172" s="337">
        <v>371.48486100000002</v>
      </c>
      <c r="K172" s="337">
        <v>396.83232299999997</v>
      </c>
    </row>
    <row r="173" spans="1:11" x14ac:dyDescent="0.25">
      <c r="A173" s="414" t="s">
        <v>292</v>
      </c>
      <c r="B173" s="345">
        <v>36.65363</v>
      </c>
      <c r="C173" s="345">
        <v>36.328103999999996</v>
      </c>
      <c r="D173" s="345">
        <v>43.793047999999999</v>
      </c>
      <c r="E173" s="345">
        <v>27.666007</v>
      </c>
      <c r="F173" s="345">
        <v>29.624655999999998</v>
      </c>
      <c r="G173" s="345">
        <v>38.733885999999998</v>
      </c>
      <c r="H173" s="345">
        <v>47.736491999999998</v>
      </c>
      <c r="I173" s="345">
        <v>35.818622000000005</v>
      </c>
      <c r="J173" s="345">
        <v>52.440029000000003</v>
      </c>
      <c r="K173" s="345">
        <v>54.529978999999997</v>
      </c>
    </row>
    <row r="174" spans="1:11" x14ac:dyDescent="0.25">
      <c r="A174" s="419" t="s">
        <v>293</v>
      </c>
      <c r="B174" s="328">
        <v>159.291315</v>
      </c>
      <c r="C174" s="328">
        <v>152.87896999999998</v>
      </c>
      <c r="D174" s="328">
        <v>156.13329499999998</v>
      </c>
      <c r="E174" s="328">
        <v>792.9050719999999</v>
      </c>
      <c r="F174" s="328">
        <v>742.21018700000002</v>
      </c>
      <c r="G174" s="328">
        <v>965.88745500000005</v>
      </c>
      <c r="H174" s="328">
        <v>771.537913</v>
      </c>
      <c r="I174" s="328">
        <v>1034.4435699999999</v>
      </c>
      <c r="J174" s="328">
        <v>879.46668</v>
      </c>
      <c r="K174" s="328">
        <v>863.93360600000005</v>
      </c>
    </row>
    <row r="175" spans="1:11" x14ac:dyDescent="0.25">
      <c r="A175" s="245" t="s">
        <v>365</v>
      </c>
      <c r="B175" s="337">
        <v>4.3244400000000001</v>
      </c>
      <c r="C175" s="337">
        <v>4.4855510000000001</v>
      </c>
      <c r="D175" s="337">
        <v>7.4249380000000009</v>
      </c>
      <c r="E175" s="337">
        <v>446.10817499999996</v>
      </c>
      <c r="F175" s="337">
        <v>440.38760000000002</v>
      </c>
      <c r="G175" s="337">
        <v>563.74622699999998</v>
      </c>
      <c r="H175" s="337">
        <v>398.02141500000005</v>
      </c>
      <c r="I175" s="337">
        <v>444.45905099999999</v>
      </c>
      <c r="J175" s="337">
        <v>421.60186799999997</v>
      </c>
      <c r="K175" s="337">
        <v>414.733362</v>
      </c>
    </row>
    <row r="176" spans="1:11" x14ac:dyDescent="0.25">
      <c r="A176" s="245" t="s">
        <v>353</v>
      </c>
      <c r="B176" s="337">
        <v>59.777445</v>
      </c>
      <c r="C176" s="337">
        <v>63.431047999999997</v>
      </c>
      <c r="D176" s="337">
        <v>58.088334000000003</v>
      </c>
      <c r="E176" s="337">
        <v>80.993548000000004</v>
      </c>
      <c r="F176" s="337">
        <v>70.851815999999999</v>
      </c>
      <c r="G176" s="337">
        <v>75.312203000000011</v>
      </c>
      <c r="H176" s="337">
        <v>67.924951000000007</v>
      </c>
      <c r="I176" s="337">
        <v>261.43955700000004</v>
      </c>
      <c r="J176" s="337">
        <v>103.808335</v>
      </c>
      <c r="K176" s="337">
        <v>89.501181000000003</v>
      </c>
    </row>
    <row r="177" spans="1:11" x14ac:dyDescent="0.25">
      <c r="A177" s="414" t="s">
        <v>366</v>
      </c>
      <c r="B177" s="345">
        <v>95.189427999999992</v>
      </c>
      <c r="C177" s="345">
        <v>84.962368999999995</v>
      </c>
      <c r="D177" s="345">
        <v>90.620022000000006</v>
      </c>
      <c r="E177" s="345">
        <v>265.80334499999998</v>
      </c>
      <c r="F177" s="345">
        <v>230.97076799999999</v>
      </c>
      <c r="G177" s="345">
        <v>326.82902300000001</v>
      </c>
      <c r="H177" s="345">
        <v>305.591545</v>
      </c>
      <c r="I177" s="345">
        <v>328.544961</v>
      </c>
      <c r="J177" s="345">
        <v>354.05647599999998</v>
      </c>
      <c r="K177" s="345">
        <v>359.69906100000003</v>
      </c>
    </row>
    <row r="178" spans="1:11" x14ac:dyDescent="0.25">
      <c r="A178" s="419" t="s">
        <v>311</v>
      </c>
      <c r="B178" s="328">
        <v>1402.1079679999998</v>
      </c>
      <c r="C178" s="328">
        <v>1400.2632659999999</v>
      </c>
      <c r="D178" s="328">
        <v>1410.238883</v>
      </c>
      <c r="E178" s="328">
        <v>1295.5878810000002</v>
      </c>
      <c r="F178" s="328">
        <v>1161.7877760000001</v>
      </c>
      <c r="G178" s="328">
        <v>1201.8454819999999</v>
      </c>
      <c r="H178" s="328">
        <v>1221.7323160000001</v>
      </c>
      <c r="I178" s="328">
        <v>1329.730808</v>
      </c>
      <c r="J178" s="328">
        <v>1401.7640289999999</v>
      </c>
      <c r="K178" s="328">
        <v>1301.76539</v>
      </c>
    </row>
    <row r="179" spans="1:11" x14ac:dyDescent="0.25">
      <c r="A179" s="245" t="s">
        <v>312</v>
      </c>
      <c r="B179" s="337">
        <v>66.716925000000003</v>
      </c>
      <c r="C179" s="337">
        <v>62.170635000000004</v>
      </c>
      <c r="D179" s="337">
        <v>53.827584000000002</v>
      </c>
      <c r="E179" s="337">
        <v>55.866921999999995</v>
      </c>
      <c r="F179" s="337">
        <v>54.253305999999995</v>
      </c>
      <c r="G179" s="337">
        <v>78.085593000000003</v>
      </c>
      <c r="H179" s="337">
        <v>75.652197000000001</v>
      </c>
      <c r="I179" s="337">
        <v>81.269007000000002</v>
      </c>
      <c r="J179" s="337">
        <v>77.092370000000003</v>
      </c>
      <c r="K179" s="337">
        <v>67.893553999999995</v>
      </c>
    </row>
    <row r="180" spans="1:11" x14ac:dyDescent="0.25">
      <c r="A180" s="245" t="s">
        <v>313</v>
      </c>
      <c r="B180" s="337">
        <v>1026.7724559999999</v>
      </c>
      <c r="C180" s="337">
        <v>1053.382605</v>
      </c>
      <c r="D180" s="337">
        <v>1083.839328</v>
      </c>
      <c r="E180" s="337">
        <v>954.61407800000006</v>
      </c>
      <c r="F180" s="337">
        <v>880.78263400000003</v>
      </c>
      <c r="G180" s="337">
        <v>920.40519199999994</v>
      </c>
      <c r="H180" s="337">
        <v>1000.663157</v>
      </c>
      <c r="I180" s="337">
        <v>1120.2031079999999</v>
      </c>
      <c r="J180" s="337">
        <v>1175.2209030000001</v>
      </c>
      <c r="K180" s="337">
        <v>1111.816067</v>
      </c>
    </row>
    <row r="181" spans="1:11" x14ac:dyDescent="0.25">
      <c r="A181" s="414" t="s">
        <v>314</v>
      </c>
      <c r="B181" s="345">
        <v>308.618585</v>
      </c>
      <c r="C181" s="345">
        <v>284.71002400000003</v>
      </c>
      <c r="D181" s="345">
        <v>272.57196999999996</v>
      </c>
      <c r="E181" s="345">
        <v>285.10687899999999</v>
      </c>
      <c r="F181" s="345">
        <v>226.751835</v>
      </c>
      <c r="G181" s="345">
        <v>203.35469599999999</v>
      </c>
      <c r="H181" s="345">
        <v>145.41696000000002</v>
      </c>
      <c r="I181" s="345">
        <v>128.25869</v>
      </c>
      <c r="J181" s="345">
        <v>149.45075399999999</v>
      </c>
      <c r="K181" s="345">
        <v>122.055767</v>
      </c>
    </row>
    <row r="182" spans="1:11" x14ac:dyDescent="0.25">
      <c r="A182" s="419" t="s">
        <v>315</v>
      </c>
      <c r="B182" s="328">
        <v>581.76881900000001</v>
      </c>
      <c r="C182" s="328">
        <v>551.55593299999998</v>
      </c>
      <c r="D182" s="328">
        <v>559.584609</v>
      </c>
      <c r="E182" s="328">
        <v>541.04923499999995</v>
      </c>
      <c r="F182" s="328">
        <v>496.39046200000001</v>
      </c>
      <c r="G182" s="328">
        <v>532.57754899999998</v>
      </c>
      <c r="H182" s="328">
        <v>491.55162899999999</v>
      </c>
      <c r="I182" s="328">
        <v>560.567903</v>
      </c>
      <c r="J182" s="328">
        <v>654.56895200000008</v>
      </c>
      <c r="K182" s="328">
        <v>663.39619700000003</v>
      </c>
    </row>
    <row r="183" spans="1:11" x14ac:dyDescent="0.25">
      <c r="A183" s="245" t="s">
        <v>316</v>
      </c>
      <c r="B183" s="337">
        <v>131.013103</v>
      </c>
      <c r="C183" s="337">
        <v>133.605459</v>
      </c>
      <c r="D183" s="337">
        <v>130.13601600000001</v>
      </c>
      <c r="E183" s="337">
        <v>117.397212</v>
      </c>
      <c r="F183" s="337">
        <v>97.855425999999994</v>
      </c>
      <c r="G183" s="337">
        <v>119.502791</v>
      </c>
      <c r="H183" s="337">
        <v>94.426317000000012</v>
      </c>
      <c r="I183" s="337">
        <v>110.34700599999999</v>
      </c>
      <c r="J183" s="337">
        <v>90.869534999999999</v>
      </c>
      <c r="K183" s="337">
        <v>95.908663000000004</v>
      </c>
    </row>
    <row r="184" spans="1:11" x14ac:dyDescent="0.25">
      <c r="A184" s="245" t="s">
        <v>317</v>
      </c>
      <c r="B184" s="337">
        <v>9.7708680000000001</v>
      </c>
      <c r="C184" s="337">
        <v>9.5690469999999994</v>
      </c>
      <c r="D184" s="337">
        <v>9.6413980000000006</v>
      </c>
      <c r="E184" s="337">
        <v>10.768291000000001</v>
      </c>
      <c r="F184" s="337">
        <v>16.964013000000001</v>
      </c>
      <c r="G184" s="337">
        <v>11.05631</v>
      </c>
      <c r="H184" s="337">
        <v>13.010345999999998</v>
      </c>
      <c r="I184" s="337">
        <v>13.044020999999999</v>
      </c>
      <c r="J184" s="337">
        <v>27.532589000000002</v>
      </c>
      <c r="K184" s="337">
        <v>35.811101000000001</v>
      </c>
    </row>
    <row r="185" spans="1:11" x14ac:dyDescent="0.25">
      <c r="A185" s="245" t="s">
        <v>318</v>
      </c>
      <c r="B185" s="337">
        <v>112.08130300000001</v>
      </c>
      <c r="C185" s="337">
        <v>106.087971</v>
      </c>
      <c r="D185" s="337">
        <v>96.931465000000003</v>
      </c>
      <c r="E185" s="337">
        <v>107.49303500000001</v>
      </c>
      <c r="F185" s="337">
        <v>98.753214999999997</v>
      </c>
      <c r="G185" s="337">
        <v>98.454339999999988</v>
      </c>
      <c r="H185" s="337">
        <v>81.434288000000009</v>
      </c>
      <c r="I185" s="337">
        <v>101.88416100000001</v>
      </c>
      <c r="J185" s="337">
        <v>125.793448</v>
      </c>
      <c r="K185" s="337">
        <v>99.792659</v>
      </c>
    </row>
    <row r="186" spans="1:11" x14ac:dyDescent="0.25">
      <c r="A186" s="414" t="s">
        <v>319</v>
      </c>
      <c r="B186" s="345">
        <v>328.90354100000002</v>
      </c>
      <c r="C186" s="345">
        <v>302.293453</v>
      </c>
      <c r="D186" s="345">
        <v>322.87572799999998</v>
      </c>
      <c r="E186" s="345">
        <v>305.39069499999999</v>
      </c>
      <c r="F186" s="345">
        <v>282.81780500000002</v>
      </c>
      <c r="G186" s="345">
        <v>303.56410499999998</v>
      </c>
      <c r="H186" s="345">
        <v>302.68067400000001</v>
      </c>
      <c r="I186" s="345">
        <v>335.29271399999999</v>
      </c>
      <c r="J186" s="345">
        <v>410.373378</v>
      </c>
      <c r="K186" s="345">
        <v>431.88377000000003</v>
      </c>
    </row>
    <row r="187" spans="1:11" x14ac:dyDescent="0.25">
      <c r="A187" s="419" t="s">
        <v>320</v>
      </c>
      <c r="B187" s="328">
        <v>6770.3619839999992</v>
      </c>
      <c r="C187" s="328">
        <v>7094.3044190000001</v>
      </c>
      <c r="D187" s="328">
        <v>7308.2120770000001</v>
      </c>
      <c r="E187" s="328">
        <v>7111.7485099999994</v>
      </c>
      <c r="F187" s="328">
        <v>8626.7805449999996</v>
      </c>
      <c r="G187" s="328">
        <v>9827.079538</v>
      </c>
      <c r="H187" s="328">
        <v>10267.712262999999</v>
      </c>
      <c r="I187" s="328">
        <v>10335.779167000001</v>
      </c>
      <c r="J187" s="328">
        <v>11497.077755</v>
      </c>
      <c r="K187" s="328">
        <v>11492.180546</v>
      </c>
    </row>
    <row r="188" spans="1:11" x14ac:dyDescent="0.25">
      <c r="A188" s="245" t="s">
        <v>585</v>
      </c>
      <c r="B188" s="337">
        <v>94.25029099999999</v>
      </c>
      <c r="C188" s="337">
        <v>93.206258000000005</v>
      </c>
      <c r="D188" s="337">
        <v>122.294157</v>
      </c>
      <c r="E188" s="337">
        <v>77.29300099999999</v>
      </c>
      <c r="F188" s="337">
        <v>46.818902999999999</v>
      </c>
      <c r="G188" s="337">
        <v>57.263959999999997</v>
      </c>
      <c r="H188" s="337">
        <v>68.020928999999995</v>
      </c>
      <c r="I188" s="337">
        <v>55.891233</v>
      </c>
      <c r="J188" s="337">
        <v>81.392356000000007</v>
      </c>
      <c r="K188" s="337">
        <v>234.757352</v>
      </c>
    </row>
    <row r="189" spans="1:11" x14ac:dyDescent="0.25">
      <c r="A189" s="245" t="s">
        <v>321</v>
      </c>
      <c r="B189" s="337">
        <v>0</v>
      </c>
      <c r="C189" s="337">
        <v>0</v>
      </c>
      <c r="D189" s="337">
        <v>0</v>
      </c>
      <c r="E189" s="337">
        <v>37.933228999999997</v>
      </c>
      <c r="F189" s="337">
        <v>513.09827599999994</v>
      </c>
      <c r="G189" s="337">
        <v>1361.741127</v>
      </c>
      <c r="H189" s="337">
        <v>1363.9431610000001</v>
      </c>
      <c r="I189" s="337">
        <v>1343.089498</v>
      </c>
      <c r="J189" s="337">
        <v>1627.0767129999999</v>
      </c>
      <c r="K189" s="337">
        <v>1445.3752890000001</v>
      </c>
    </row>
    <row r="190" spans="1:11" x14ac:dyDescent="0.25">
      <c r="A190" s="245" t="s">
        <v>322</v>
      </c>
      <c r="B190" s="337">
        <v>4911.371236</v>
      </c>
      <c r="C190" s="337">
        <v>5251.099166</v>
      </c>
      <c r="D190" s="337">
        <v>5370.6113189999996</v>
      </c>
      <c r="E190" s="337">
        <v>5357.0772530000004</v>
      </c>
      <c r="F190" s="337">
        <v>6406.907201</v>
      </c>
      <c r="G190" s="337">
        <v>6656.6640850000003</v>
      </c>
      <c r="H190" s="337">
        <v>7271.3809299999994</v>
      </c>
      <c r="I190" s="337">
        <v>7386.7695700000004</v>
      </c>
      <c r="J190" s="337">
        <v>8028.9343349999999</v>
      </c>
      <c r="K190" s="337">
        <v>8058.0189630000004</v>
      </c>
    </row>
    <row r="191" spans="1:11" x14ac:dyDescent="0.25">
      <c r="A191" s="682" t="s">
        <v>367</v>
      </c>
      <c r="B191" s="355">
        <v>3859.1578420000001</v>
      </c>
      <c r="C191" s="355">
        <v>4146.1823949999998</v>
      </c>
      <c r="D191" s="355">
        <v>4194.565791</v>
      </c>
      <c r="E191" s="355">
        <v>4253.2843599999997</v>
      </c>
      <c r="F191" s="355">
        <v>4090.867416</v>
      </c>
      <c r="G191" s="355">
        <v>4204.0528709999999</v>
      </c>
      <c r="H191" s="355">
        <v>4782.2676670000001</v>
      </c>
      <c r="I191" s="355">
        <v>5010.6957160000002</v>
      </c>
      <c r="J191" s="355">
        <v>5533.7920759999997</v>
      </c>
      <c r="K191" s="355">
        <v>5527.1936970000006</v>
      </c>
    </row>
    <row r="192" spans="1:11" x14ac:dyDescent="0.25">
      <c r="A192" s="683" t="s">
        <v>368</v>
      </c>
      <c r="B192" s="355">
        <v>958.72970299999997</v>
      </c>
      <c r="C192" s="355">
        <v>984.67541499999993</v>
      </c>
      <c r="D192" s="355">
        <v>1046.8226400000001</v>
      </c>
      <c r="E192" s="355">
        <v>987.41017099999999</v>
      </c>
      <c r="F192" s="355">
        <v>2232.5143429999998</v>
      </c>
      <c r="G192" s="355">
        <v>2339.2990399999999</v>
      </c>
      <c r="H192" s="355">
        <v>2395.8926270000002</v>
      </c>
      <c r="I192" s="355">
        <v>2286.584746</v>
      </c>
      <c r="J192" s="355">
        <v>2432.591958</v>
      </c>
      <c r="K192" s="355">
        <v>2444.7949829999998</v>
      </c>
    </row>
    <row r="193" spans="1:11" x14ac:dyDescent="0.25">
      <c r="A193" s="683" t="s">
        <v>369</v>
      </c>
      <c r="B193" s="355">
        <v>93.483688999999998</v>
      </c>
      <c r="C193" s="355">
        <v>120.241354</v>
      </c>
      <c r="D193" s="355">
        <v>129.22288500000002</v>
      </c>
      <c r="E193" s="355">
        <v>116.38272000000001</v>
      </c>
      <c r="F193" s="355">
        <v>83.525441000000001</v>
      </c>
      <c r="G193" s="355">
        <v>113.312173</v>
      </c>
      <c r="H193" s="355">
        <v>93.220634000000004</v>
      </c>
      <c r="I193" s="355">
        <v>89.489105999999992</v>
      </c>
      <c r="J193" s="355">
        <v>62.550299000000003</v>
      </c>
      <c r="K193" s="355">
        <v>86.030280000000005</v>
      </c>
    </row>
    <row r="194" spans="1:11" x14ac:dyDescent="0.25">
      <c r="A194" s="245" t="s">
        <v>323</v>
      </c>
      <c r="B194" s="337">
        <v>609.26163799999995</v>
      </c>
      <c r="C194" s="337">
        <v>712.69661099999996</v>
      </c>
      <c r="D194" s="337">
        <v>856.16307199999994</v>
      </c>
      <c r="E194" s="337">
        <v>821.79616899999996</v>
      </c>
      <c r="F194" s="337">
        <v>760.13535499999989</v>
      </c>
      <c r="G194" s="337">
        <v>872.81849399999999</v>
      </c>
      <c r="H194" s="337">
        <v>639.38825199999997</v>
      </c>
      <c r="I194" s="337">
        <v>591.69406100000003</v>
      </c>
      <c r="J194" s="337">
        <v>761.62355000000002</v>
      </c>
      <c r="K194" s="337">
        <v>653.91360000000009</v>
      </c>
    </row>
    <row r="195" spans="1:11" x14ac:dyDescent="0.25">
      <c r="A195" s="682" t="s">
        <v>370</v>
      </c>
      <c r="B195" s="355">
        <v>228.10041900000002</v>
      </c>
      <c r="C195" s="355">
        <v>175.46989499999998</v>
      </c>
      <c r="D195" s="355">
        <v>180.53573</v>
      </c>
      <c r="E195" s="355">
        <v>216.72853899999998</v>
      </c>
      <c r="F195" s="355">
        <v>171.28597299999998</v>
      </c>
      <c r="G195" s="355">
        <v>146.02572999999998</v>
      </c>
      <c r="H195" s="355">
        <v>101.026709</v>
      </c>
      <c r="I195" s="355">
        <v>162.30127000000002</v>
      </c>
      <c r="J195" s="355">
        <v>256.67583400000001</v>
      </c>
      <c r="K195" s="355">
        <v>189.81058900000002</v>
      </c>
    </row>
    <row r="196" spans="1:11" x14ac:dyDescent="0.25">
      <c r="A196" s="683" t="s">
        <v>371</v>
      </c>
      <c r="B196" s="355">
        <v>255.37858</v>
      </c>
      <c r="C196" s="355">
        <v>417.615837</v>
      </c>
      <c r="D196" s="355">
        <v>550.04651000000001</v>
      </c>
      <c r="E196" s="355">
        <v>478.886031</v>
      </c>
      <c r="F196" s="355">
        <v>485.87659699999995</v>
      </c>
      <c r="G196" s="355">
        <v>535.33178399999997</v>
      </c>
      <c r="H196" s="355">
        <v>398.09205200000002</v>
      </c>
      <c r="I196" s="355">
        <v>306.12257399999999</v>
      </c>
      <c r="J196" s="355">
        <v>329.003987</v>
      </c>
      <c r="K196" s="355">
        <v>308.17089500000003</v>
      </c>
    </row>
    <row r="197" spans="1:11" x14ac:dyDescent="0.25">
      <c r="A197" s="413" t="s">
        <v>372</v>
      </c>
      <c r="B197" s="337">
        <v>1155.4788160000001</v>
      </c>
      <c r="C197" s="337">
        <v>1037.302381</v>
      </c>
      <c r="D197" s="337">
        <v>959.14352500000007</v>
      </c>
      <c r="E197" s="337">
        <v>817.64885499999991</v>
      </c>
      <c r="F197" s="337">
        <v>899.82080500000006</v>
      </c>
      <c r="G197" s="337">
        <v>878.59186799999998</v>
      </c>
      <c r="H197" s="337">
        <v>924.97898599999996</v>
      </c>
      <c r="I197" s="337">
        <v>958.33480200000008</v>
      </c>
      <c r="J197" s="337">
        <v>998.05079599999999</v>
      </c>
      <c r="K197" s="337">
        <v>1100.115337</v>
      </c>
    </row>
    <row r="198" spans="1:11" x14ac:dyDescent="0.25">
      <c r="A198" s="677" t="s">
        <v>373</v>
      </c>
      <c r="B198" s="355">
        <v>820.00726300000008</v>
      </c>
      <c r="C198" s="355">
        <v>715.683492</v>
      </c>
      <c r="D198" s="355">
        <v>539.04811899999993</v>
      </c>
      <c r="E198" s="355">
        <v>415.32622200000003</v>
      </c>
      <c r="F198" s="355">
        <v>466.74913099999998</v>
      </c>
      <c r="G198" s="355">
        <v>438.47598599999998</v>
      </c>
      <c r="H198" s="355">
        <v>491.40076199999999</v>
      </c>
      <c r="I198" s="355">
        <v>506.67706699999997</v>
      </c>
      <c r="J198" s="355">
        <v>526.41501800000003</v>
      </c>
      <c r="K198" s="355">
        <v>464.23166500000002</v>
      </c>
    </row>
    <row r="199" spans="1:11" x14ac:dyDescent="0.25">
      <c r="A199" s="678" t="s">
        <v>374</v>
      </c>
      <c r="B199" s="355">
        <v>128.99061399999999</v>
      </c>
      <c r="C199" s="355">
        <v>124.26564999999999</v>
      </c>
      <c r="D199" s="355">
        <v>221.506767</v>
      </c>
      <c r="E199" s="355">
        <v>206.90625500000002</v>
      </c>
      <c r="F199" s="355">
        <v>240.39662000000001</v>
      </c>
      <c r="G199" s="355">
        <v>245.913321</v>
      </c>
      <c r="H199" s="355">
        <v>239.34588200000002</v>
      </c>
      <c r="I199" s="355">
        <v>256.53312499999998</v>
      </c>
      <c r="J199" s="355">
        <v>270.97877499999998</v>
      </c>
      <c r="K199" s="355">
        <v>403.88689399999998</v>
      </c>
    </row>
    <row r="200" spans="1:11" x14ac:dyDescent="0.25">
      <c r="A200" s="680" t="s">
        <v>375</v>
      </c>
      <c r="B200" s="362">
        <v>206.48093699999998</v>
      </c>
      <c r="C200" s="362">
        <v>197.353238</v>
      </c>
      <c r="D200" s="362">
        <v>198.58863700000001</v>
      </c>
      <c r="E200" s="362">
        <v>195.41637599999999</v>
      </c>
      <c r="F200" s="362">
        <v>192.675051</v>
      </c>
      <c r="G200" s="362">
        <v>194.20255900000001</v>
      </c>
      <c r="H200" s="362">
        <v>194.23233999999999</v>
      </c>
      <c r="I200" s="362">
        <v>195.12460799999999</v>
      </c>
      <c r="J200" s="362">
        <v>200.65700000000001</v>
      </c>
      <c r="K200" s="362">
        <v>231.99677600000001</v>
      </c>
    </row>
    <row r="201" spans="1:11" x14ac:dyDescent="0.25">
      <c r="A201" s="419" t="s">
        <v>327</v>
      </c>
      <c r="B201" s="328">
        <v>2036.60509</v>
      </c>
      <c r="C201" s="328">
        <v>2118.7025530000001</v>
      </c>
      <c r="D201" s="328">
        <v>2283.1177429999998</v>
      </c>
      <c r="E201" s="328">
        <v>1985.8759689999999</v>
      </c>
      <c r="F201" s="328">
        <v>2576.205872</v>
      </c>
      <c r="G201" s="328">
        <v>2291.456451</v>
      </c>
      <c r="H201" s="328">
        <v>2520.1640079999997</v>
      </c>
      <c r="I201" s="328">
        <v>3716.3905640000003</v>
      </c>
      <c r="J201" s="328">
        <v>2989.1804569999999</v>
      </c>
      <c r="K201" s="328">
        <v>2737.1031010000002</v>
      </c>
    </row>
    <row r="202" spans="1:11" x14ac:dyDescent="0.25">
      <c r="A202" s="245" t="s">
        <v>328</v>
      </c>
      <c r="B202" s="337">
        <v>1007.0975960000001</v>
      </c>
      <c r="C202" s="337">
        <v>1076.800923</v>
      </c>
      <c r="D202" s="337">
        <v>1184.0354029999999</v>
      </c>
      <c r="E202" s="337">
        <v>986.29217100000005</v>
      </c>
      <c r="F202" s="337">
        <v>1228.733201</v>
      </c>
      <c r="G202" s="337">
        <v>1027.2305900000001</v>
      </c>
      <c r="H202" s="337">
        <v>1036.3438759999999</v>
      </c>
      <c r="I202" s="337">
        <v>1377.17302</v>
      </c>
      <c r="J202" s="337">
        <v>1125.307898</v>
      </c>
      <c r="K202" s="337">
        <v>1120.5762689999999</v>
      </c>
    </row>
    <row r="203" spans="1:11" x14ac:dyDescent="0.25">
      <c r="A203" s="682" t="s">
        <v>376</v>
      </c>
      <c r="B203" s="355">
        <v>580.482214</v>
      </c>
      <c r="C203" s="355">
        <v>651.04036300000007</v>
      </c>
      <c r="D203" s="355">
        <v>673.18242199999997</v>
      </c>
      <c r="E203" s="355">
        <v>601.65099699999996</v>
      </c>
      <c r="F203" s="355">
        <v>632.45853099999999</v>
      </c>
      <c r="G203" s="355">
        <v>534.93567900000005</v>
      </c>
      <c r="H203" s="355">
        <v>584.98481800000002</v>
      </c>
      <c r="I203" s="355">
        <v>495.15590600000002</v>
      </c>
      <c r="J203" s="355">
        <v>512.48780399999998</v>
      </c>
      <c r="K203" s="355">
        <v>545.82323399999996</v>
      </c>
    </row>
    <row r="204" spans="1:11" x14ac:dyDescent="0.25">
      <c r="A204" s="245" t="s">
        <v>329</v>
      </c>
      <c r="B204" s="337">
        <v>322.34687099999996</v>
      </c>
      <c r="C204" s="337">
        <v>321.302908</v>
      </c>
      <c r="D204" s="337">
        <v>344.24904200000003</v>
      </c>
      <c r="E204" s="337">
        <v>311.101338</v>
      </c>
      <c r="F204" s="337">
        <v>399.081346</v>
      </c>
      <c r="G204" s="337">
        <v>409.41875600000003</v>
      </c>
      <c r="H204" s="337">
        <v>475.83125900000005</v>
      </c>
      <c r="I204" s="337">
        <v>493.89018299999998</v>
      </c>
      <c r="J204" s="337">
        <v>515.19981899999993</v>
      </c>
      <c r="K204" s="337">
        <v>533.96383400000002</v>
      </c>
    </row>
    <row r="205" spans="1:11" x14ac:dyDescent="0.25">
      <c r="A205" s="420" t="s">
        <v>330</v>
      </c>
      <c r="B205" s="337">
        <v>412.62080200000003</v>
      </c>
      <c r="C205" s="337">
        <v>420.442362</v>
      </c>
      <c r="D205" s="337">
        <v>466.91050799999999</v>
      </c>
      <c r="E205" s="337">
        <v>439.01964500000003</v>
      </c>
      <c r="F205" s="337">
        <v>705.43341099999998</v>
      </c>
      <c r="G205" s="337">
        <v>614.16240700000003</v>
      </c>
      <c r="H205" s="337">
        <v>738.87474500000008</v>
      </c>
      <c r="I205" s="337">
        <v>1497.7735160000002</v>
      </c>
      <c r="J205" s="337">
        <v>1027.8870810000001</v>
      </c>
      <c r="K205" s="337">
        <v>802.63927799999999</v>
      </c>
    </row>
    <row r="206" spans="1:11" x14ac:dyDescent="0.25">
      <c r="A206" s="421" t="s">
        <v>331</v>
      </c>
      <c r="B206" s="345">
        <v>294.53981699999997</v>
      </c>
      <c r="C206" s="345">
        <v>300.15635800000001</v>
      </c>
      <c r="D206" s="345">
        <v>287.92278699999997</v>
      </c>
      <c r="E206" s="345">
        <v>249.46281199999999</v>
      </c>
      <c r="F206" s="345">
        <v>242.95791300000002</v>
      </c>
      <c r="G206" s="345">
        <v>240.64469500000001</v>
      </c>
      <c r="H206" s="345">
        <v>269.11412499999994</v>
      </c>
      <c r="I206" s="345">
        <v>347.55384200000003</v>
      </c>
      <c r="J206" s="345">
        <v>320.78565600000002</v>
      </c>
      <c r="K206" s="345">
        <v>279.92371800000001</v>
      </c>
    </row>
    <row r="207" spans="1:11" x14ac:dyDescent="0.25">
      <c r="A207" s="681" t="s">
        <v>249</v>
      </c>
      <c r="B207" s="288">
        <v>0</v>
      </c>
      <c r="C207" s="288">
        <v>0</v>
      </c>
      <c r="D207" s="288">
        <v>0</v>
      </c>
      <c r="E207" s="288">
        <v>0</v>
      </c>
      <c r="F207" s="288">
        <v>0</v>
      </c>
      <c r="G207" s="288">
        <v>0</v>
      </c>
      <c r="H207" s="288">
        <v>0</v>
      </c>
      <c r="I207" s="288">
        <v>0</v>
      </c>
      <c r="J207" s="288">
        <v>91.130104000000003</v>
      </c>
      <c r="K207" s="288">
        <v>132.76650899999999</v>
      </c>
    </row>
    <row r="208" spans="1:11" x14ac:dyDescent="0.25">
      <c r="A208" s="370" t="s">
        <v>332</v>
      </c>
      <c r="B208" s="288">
        <v>25907.697146000002</v>
      </c>
      <c r="C208" s="288">
        <v>26491.038321</v>
      </c>
      <c r="D208" s="288">
        <v>27306.417302000002</v>
      </c>
      <c r="E208" s="288">
        <v>27564.118594</v>
      </c>
      <c r="F208" s="288">
        <v>30211.707624999999</v>
      </c>
      <c r="G208" s="288">
        <v>31690.201694000003</v>
      </c>
      <c r="H208" s="288">
        <v>33038.711328000005</v>
      </c>
      <c r="I208" s="288">
        <v>33912.985035999998</v>
      </c>
      <c r="J208" s="288">
        <v>35229.126059999995</v>
      </c>
      <c r="K208" s="288">
        <v>35772.083563</v>
      </c>
    </row>
    <row r="209" spans="1:11" ht="13.5" thickBot="1" x14ac:dyDescent="0.3">
      <c r="A209" s="668" t="s">
        <v>333</v>
      </c>
      <c r="B209" s="669">
        <v>608.15936399999998</v>
      </c>
      <c r="C209" s="669">
        <v>615.05942500000003</v>
      </c>
      <c r="D209" s="669">
        <v>627.54793500000005</v>
      </c>
      <c r="E209" s="669">
        <v>612.54741899999999</v>
      </c>
      <c r="F209" s="669">
        <v>597.98720200000002</v>
      </c>
      <c r="G209" s="669">
        <v>600.58498999999995</v>
      </c>
      <c r="H209" s="669">
        <v>586.54557499999999</v>
      </c>
      <c r="I209" s="669">
        <v>564.42702099999997</v>
      </c>
      <c r="J209" s="669">
        <v>560.19651299999998</v>
      </c>
      <c r="K209" s="669">
        <v>560.60905500000001</v>
      </c>
    </row>
    <row r="210" spans="1:11" x14ac:dyDescent="0.2">
      <c r="A210" s="307" t="s">
        <v>334</v>
      </c>
      <c r="B210" s="379"/>
      <c r="C210" s="416"/>
      <c r="D210" s="416"/>
      <c r="E210" s="416"/>
      <c r="F210" s="416"/>
      <c r="G210" s="416"/>
      <c r="H210" s="416"/>
      <c r="I210" s="416"/>
      <c r="J210" s="416"/>
      <c r="K210" s="416"/>
    </row>
    <row r="211" spans="1:11" x14ac:dyDescent="0.25">
      <c r="A211" s="671" t="s">
        <v>338</v>
      </c>
      <c r="B211" s="671"/>
      <c r="C211" s="245"/>
      <c r="D211" s="245"/>
      <c r="E211" s="245"/>
      <c r="F211" s="245"/>
      <c r="G211" s="245"/>
      <c r="H211" s="245"/>
      <c r="I211" s="245"/>
      <c r="J211" s="245"/>
      <c r="K211" s="245"/>
    </row>
    <row r="212" spans="1:11" x14ac:dyDescent="0.25">
      <c r="A212" s="401"/>
      <c r="B212" s="243"/>
      <c r="C212" s="243"/>
      <c r="D212" s="243"/>
      <c r="E212" s="243"/>
      <c r="F212" s="243"/>
      <c r="G212" s="243"/>
      <c r="H212" s="243"/>
      <c r="I212" s="243"/>
      <c r="J212" s="243"/>
      <c r="K212" s="243"/>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workbookViewId="0">
      <pane xSplit="1" ySplit="4" topLeftCell="B5" activePane="bottomRight" state="frozen"/>
      <selection pane="topRight" activeCell="B1" sqref="B1"/>
      <selection pane="bottomLeft" activeCell="A5" sqref="A5"/>
      <selection pane="bottomRight" activeCell="H5" sqref="H5:K47"/>
    </sheetView>
  </sheetViews>
  <sheetFormatPr baseColWidth="10" defaultColWidth="11.42578125" defaultRowHeight="12.75" x14ac:dyDescent="0.25"/>
  <cols>
    <col min="1" max="1" width="44.85546875" style="404" customWidth="1"/>
    <col min="2" max="2" width="15.5703125" style="389" customWidth="1"/>
    <col min="3" max="3" width="15" style="389" customWidth="1"/>
    <col min="4" max="4" width="11.42578125" style="389" customWidth="1"/>
    <col min="5" max="5" width="9.85546875" style="389" customWidth="1"/>
    <col min="6" max="6" width="11" style="389" customWidth="1"/>
    <col min="7" max="12" width="11.42578125" style="389"/>
    <col min="13" max="14" width="16.5703125" style="389" customWidth="1"/>
    <col min="15" max="16384" width="11.42578125" style="389"/>
  </cols>
  <sheetData>
    <row r="1" spans="1:16" ht="36.950000000000003" customHeight="1" x14ac:dyDescent="0.25">
      <c r="A1" s="1703" t="s">
        <v>379</v>
      </c>
      <c r="B1" s="1703"/>
      <c r="C1" s="1703"/>
      <c r="D1" s="1703"/>
      <c r="E1" s="1703"/>
      <c r="F1" s="1703"/>
      <c r="M1" s="1737" t="s">
        <v>238</v>
      </c>
      <c r="N1" s="1737"/>
      <c r="O1" s="1737"/>
    </row>
    <row r="2" spans="1:16" s="239" customFormat="1" ht="14.1" customHeight="1" x14ac:dyDescent="0.25">
      <c r="A2" s="246"/>
      <c r="B2" s="242"/>
      <c r="C2" s="242"/>
      <c r="D2" s="242"/>
      <c r="E2" s="242"/>
      <c r="F2" s="242"/>
      <c r="G2" s="242"/>
      <c r="H2" s="389" t="s">
        <v>239</v>
      </c>
      <c r="I2" s="390"/>
      <c r="K2" s="391"/>
      <c r="M2" s="246"/>
      <c r="N2" s="246"/>
    </row>
    <row r="3" spans="1:16" s="239" customFormat="1" ht="14.1" customHeight="1" x14ac:dyDescent="0.25">
      <c r="A3" s="319"/>
      <c r="B3" s="320"/>
      <c r="D3" s="321" t="s">
        <v>241</v>
      </c>
      <c r="E3" s="323"/>
      <c r="F3" s="324"/>
      <c r="G3" s="324"/>
      <c r="H3" s="1738" t="s">
        <v>243</v>
      </c>
      <c r="I3" s="1738"/>
      <c r="J3" s="1738" t="s">
        <v>244</v>
      </c>
      <c r="K3" s="1738"/>
      <c r="M3" s="252" t="s">
        <v>238</v>
      </c>
      <c r="N3" s="252" t="s">
        <v>238</v>
      </c>
      <c r="O3" s="252" t="s">
        <v>238</v>
      </c>
    </row>
    <row r="4" spans="1:16" s="239" customFormat="1" ht="28.5" customHeight="1" x14ac:dyDescent="0.25">
      <c r="A4" s="325">
        <v>2022</v>
      </c>
      <c r="B4" s="258" t="s">
        <v>248</v>
      </c>
      <c r="C4" s="258" t="s">
        <v>245</v>
      </c>
      <c r="D4" s="259" t="s">
        <v>246</v>
      </c>
      <c r="E4" s="258" t="s">
        <v>243</v>
      </c>
      <c r="F4" s="258" t="s">
        <v>244</v>
      </c>
      <c r="G4" s="326"/>
      <c r="H4" s="392" t="s">
        <v>29</v>
      </c>
      <c r="I4" s="392" t="s">
        <v>104</v>
      </c>
      <c r="J4" s="392" t="s">
        <v>29</v>
      </c>
      <c r="K4" s="392" t="s">
        <v>104</v>
      </c>
      <c r="M4" s="258" t="s">
        <v>248</v>
      </c>
      <c r="N4" s="258" t="s">
        <v>245</v>
      </c>
      <c r="O4" s="259" t="s">
        <v>246</v>
      </c>
    </row>
    <row r="5" spans="1:16" s="335" customFormat="1" x14ac:dyDescent="0.25">
      <c r="A5" s="327" t="s">
        <v>275</v>
      </c>
      <c r="B5" s="328">
        <v>34510.718566930002</v>
      </c>
      <c r="C5" s="328">
        <v>8809.1268365399992</v>
      </c>
      <c r="D5" s="329">
        <v>43319.845403469997</v>
      </c>
      <c r="E5" s="331">
        <v>0.19555134393240817</v>
      </c>
      <c r="F5" s="332">
        <v>6.197470250530368E-2</v>
      </c>
      <c r="G5" s="332"/>
      <c r="H5" s="331">
        <v>0.20562338802743726</v>
      </c>
      <c r="I5" s="331">
        <v>0.16406743575256411</v>
      </c>
      <c r="J5" s="332">
        <v>5.9198062912432681E-2</v>
      </c>
      <c r="K5" s="332">
        <v>7.2994175827322927E-2</v>
      </c>
      <c r="M5" s="328">
        <v>32581.931345339999</v>
      </c>
      <c r="N5" s="328">
        <v>8209.8552210199996</v>
      </c>
      <c r="O5" s="329">
        <v>40791.786566359995</v>
      </c>
      <c r="P5" s="1701"/>
    </row>
    <row r="6" spans="1:16" s="335" customFormat="1" x14ac:dyDescent="0.25">
      <c r="A6" s="336" t="s">
        <v>276</v>
      </c>
      <c r="B6" s="337">
        <v>1598.9900921700003</v>
      </c>
      <c r="C6" s="337">
        <v>1717.361907</v>
      </c>
      <c r="D6" s="338">
        <v>3316.35199917</v>
      </c>
      <c r="E6" s="340">
        <v>1.4970438706567375E-2</v>
      </c>
      <c r="F6" s="341">
        <v>3.28478961373464E-2</v>
      </c>
      <c r="G6" s="341"/>
      <c r="H6" s="340">
        <v>9.5271780428635711E-3</v>
      </c>
      <c r="I6" s="340">
        <v>3.1985368081190312E-2</v>
      </c>
      <c r="J6" s="341">
        <v>1.2056230307742055E-2</v>
      </c>
      <c r="K6" s="341">
        <v>5.2989432919297252E-2</v>
      </c>
      <c r="M6" s="337">
        <v>1579.9419481700002</v>
      </c>
      <c r="N6" s="337">
        <v>1630.9393554300002</v>
      </c>
      <c r="O6" s="338">
        <v>3210.8813035999997</v>
      </c>
      <c r="P6" s="1701"/>
    </row>
    <row r="7" spans="1:16" s="335" customFormat="1" x14ac:dyDescent="0.25">
      <c r="A7" s="336" t="s">
        <v>277</v>
      </c>
      <c r="B7" s="337">
        <v>30921.813543329998</v>
      </c>
      <c r="C7" s="337">
        <v>5253.7266416400007</v>
      </c>
      <c r="D7" s="338">
        <v>36175.540184969999</v>
      </c>
      <c r="E7" s="340">
        <v>0.16330103292762596</v>
      </c>
      <c r="F7" s="341">
        <v>6.3509410465806271E-2</v>
      </c>
      <c r="G7" s="341"/>
      <c r="H7" s="340">
        <v>0.18423980516085281</v>
      </c>
      <c r="I7" s="340">
        <v>9.784913695003207E-2</v>
      </c>
      <c r="J7" s="341">
        <v>6.1194212280639704E-2</v>
      </c>
      <c r="K7" s="341">
        <v>7.7343319273110112E-2</v>
      </c>
      <c r="M7" s="337">
        <v>29138.694110360004</v>
      </c>
      <c r="N7" s="337">
        <v>4876.5574981099999</v>
      </c>
      <c r="O7" s="338">
        <v>34015.251608470004</v>
      </c>
      <c r="P7" s="1701"/>
    </row>
    <row r="8" spans="1:16" s="335" customFormat="1" x14ac:dyDescent="0.25">
      <c r="A8" s="336" t="s">
        <v>343</v>
      </c>
      <c r="B8" s="337">
        <v>1158.74156851</v>
      </c>
      <c r="C8" s="337">
        <v>50.183185890000004</v>
      </c>
      <c r="D8" s="338">
        <v>1208.9247543999998</v>
      </c>
      <c r="E8" s="340">
        <v>5.4572415537092337E-3</v>
      </c>
      <c r="F8" s="341">
        <v>2.874464562926704E-2</v>
      </c>
      <c r="G8" s="341"/>
      <c r="H8" s="340">
        <v>6.9040685636018763E-3</v>
      </c>
      <c r="I8" s="340">
        <v>9.3464730155939468E-4</v>
      </c>
      <c r="J8" s="341">
        <v>3.6584376815308239E-2</v>
      </c>
      <c r="K8" s="341">
        <v>-0.12419866099548127</v>
      </c>
      <c r="M8" s="337">
        <v>1117.84587384</v>
      </c>
      <c r="N8" s="337">
        <v>57.299736430000003</v>
      </c>
      <c r="O8" s="338">
        <v>1175.1456102699999</v>
      </c>
      <c r="P8" s="1701"/>
    </row>
    <row r="9" spans="1:16" s="335" customFormat="1" x14ac:dyDescent="0.25">
      <c r="A9" s="336" t="s">
        <v>278</v>
      </c>
      <c r="B9" s="337">
        <v>831.17335791999994</v>
      </c>
      <c r="C9" s="337">
        <v>1787.8550960099999</v>
      </c>
      <c r="D9" s="338">
        <v>2619.0284539299996</v>
      </c>
      <c r="E9" s="340">
        <v>1.1822630694850173E-2</v>
      </c>
      <c r="F9" s="341">
        <v>9.5594915425629701E-2</v>
      </c>
      <c r="G9" s="341"/>
      <c r="H9" s="340">
        <v>4.9523362303277542E-3</v>
      </c>
      <c r="I9" s="340">
        <v>3.3298283308034089E-2</v>
      </c>
      <c r="J9" s="341">
        <v>0.11499632915861735</v>
      </c>
      <c r="K9" s="341">
        <v>8.6803269819791362E-2</v>
      </c>
      <c r="L9" s="393"/>
      <c r="M9" s="337">
        <v>745.44941197000003</v>
      </c>
      <c r="N9" s="337">
        <v>1645.0586280499999</v>
      </c>
      <c r="O9" s="338">
        <v>2390.50804002</v>
      </c>
      <c r="P9" s="1701"/>
    </row>
    <row r="10" spans="1:16" s="335" customFormat="1" x14ac:dyDescent="0.25">
      <c r="A10" s="395" t="s">
        <v>279</v>
      </c>
      <c r="B10" s="288">
        <v>7250.1433208400003</v>
      </c>
      <c r="C10" s="288">
        <v>634.53082658000005</v>
      </c>
      <c r="D10" s="289">
        <v>7884.6741474199998</v>
      </c>
      <c r="E10" s="367">
        <v>3.5592431404974263E-2</v>
      </c>
      <c r="F10" s="292">
        <v>4.3986320144094426E-2</v>
      </c>
      <c r="G10" s="332"/>
      <c r="H10" s="367">
        <v>4.3198145249406038E-2</v>
      </c>
      <c r="I10" s="367">
        <v>1.1817952852160961E-2</v>
      </c>
      <c r="J10" s="292">
        <v>4.2690712714936074E-2</v>
      </c>
      <c r="K10" s="292">
        <v>5.9021778840263828E-2</v>
      </c>
      <c r="L10" s="393"/>
      <c r="M10" s="288">
        <v>6953.3019067200003</v>
      </c>
      <c r="N10" s="288">
        <v>599.16692863000003</v>
      </c>
      <c r="O10" s="289">
        <v>7552.4688353499987</v>
      </c>
      <c r="P10" s="1701"/>
    </row>
    <row r="11" spans="1:16" s="335" customFormat="1" x14ac:dyDescent="0.25">
      <c r="A11" s="352" t="s">
        <v>282</v>
      </c>
      <c r="B11" s="328">
        <v>22477.406279610004</v>
      </c>
      <c r="C11" s="328">
        <v>9075.4741966900001</v>
      </c>
      <c r="D11" s="329">
        <v>31552.880476300001</v>
      </c>
      <c r="E11" s="331">
        <v>0.14243375350515133</v>
      </c>
      <c r="F11" s="332">
        <v>5.7521476250107062E-2</v>
      </c>
      <c r="G11" s="332"/>
      <c r="H11" s="331">
        <v>0.1339259402645859</v>
      </c>
      <c r="I11" s="331">
        <v>0.16902807818740945</v>
      </c>
      <c r="J11" s="332">
        <v>5.8324971901800415E-2</v>
      </c>
      <c r="K11" s="332">
        <v>5.5536685678151398E-2</v>
      </c>
      <c r="L11" s="393"/>
      <c r="M11" s="328">
        <v>21238.661919899998</v>
      </c>
      <c r="N11" s="328">
        <v>8597.9713635999997</v>
      </c>
      <c r="O11" s="329">
        <v>29836.633283499999</v>
      </c>
      <c r="P11" s="1701"/>
    </row>
    <row r="12" spans="1:16" s="335" customFormat="1" x14ac:dyDescent="0.25">
      <c r="A12" s="336" t="s">
        <v>348</v>
      </c>
      <c r="B12" s="337">
        <v>2181.7954256600001</v>
      </c>
      <c r="C12" s="337">
        <v>285.97445696</v>
      </c>
      <c r="D12" s="338">
        <v>2467.7698826200003</v>
      </c>
      <c r="E12" s="340">
        <v>1.1139830084056741E-2</v>
      </c>
      <c r="F12" s="341">
        <v>7.8688939107796063E-3</v>
      </c>
      <c r="G12" s="341"/>
      <c r="H12" s="340">
        <v>1.2999676217604844E-2</v>
      </c>
      <c r="I12" s="340">
        <v>5.3261914279109004E-3</v>
      </c>
      <c r="J12" s="341">
        <v>7.8044408388235897E-3</v>
      </c>
      <c r="K12" s="341">
        <v>8.3608996102240152E-3</v>
      </c>
      <c r="M12" s="337">
        <v>2164.8995948500001</v>
      </c>
      <c r="N12" s="337">
        <v>283.60327841999998</v>
      </c>
      <c r="O12" s="338">
        <v>2448.5028732699998</v>
      </c>
      <c r="P12" s="1701"/>
    </row>
    <row r="13" spans="1:16" s="335" customFormat="1" x14ac:dyDescent="0.25">
      <c r="A13" s="336" t="s">
        <v>284</v>
      </c>
      <c r="B13" s="337">
        <v>5143.0443642299997</v>
      </c>
      <c r="C13" s="337">
        <v>2347.8344935999999</v>
      </c>
      <c r="D13" s="338">
        <v>7490.8788578300009</v>
      </c>
      <c r="E13" s="340">
        <v>3.3814788908876903E-2</v>
      </c>
      <c r="F13" s="341">
        <v>9.0811393627078685E-2</v>
      </c>
      <c r="G13" s="341"/>
      <c r="H13" s="340">
        <v>3.064352905018243E-2</v>
      </c>
      <c r="I13" s="340">
        <v>4.3727737389199613E-2</v>
      </c>
      <c r="J13" s="341">
        <v>5.3184601534807419E-2</v>
      </c>
      <c r="K13" s="341">
        <v>0.18342764406230394</v>
      </c>
      <c r="M13" s="337">
        <v>4883.3265856099997</v>
      </c>
      <c r="N13" s="337">
        <v>1983.9273701099999</v>
      </c>
      <c r="O13" s="338">
        <v>6867.2539557199989</v>
      </c>
      <c r="P13" s="1701"/>
    </row>
    <row r="14" spans="1:16" s="335" customFormat="1" x14ac:dyDescent="0.25">
      <c r="A14" s="336" t="s">
        <v>285</v>
      </c>
      <c r="B14" s="337">
        <v>6854.4518542300002</v>
      </c>
      <c r="C14" s="337">
        <v>5230.0839162499997</v>
      </c>
      <c r="D14" s="338">
        <v>12084.535770480001</v>
      </c>
      <c r="E14" s="340">
        <v>5.455114598648432E-2</v>
      </c>
      <c r="F14" s="341">
        <v>4.2397989401455671E-2</v>
      </c>
      <c r="G14" s="341"/>
      <c r="H14" s="340">
        <v>4.0840517725073334E-2</v>
      </c>
      <c r="I14" s="340">
        <v>9.7408798037797381E-2</v>
      </c>
      <c r="J14" s="341">
        <v>6.6516692220836671E-2</v>
      </c>
      <c r="K14" s="341">
        <v>1.2392596160538671E-2</v>
      </c>
      <c r="M14" s="337">
        <v>6426.9522495299998</v>
      </c>
      <c r="N14" s="337">
        <v>5166.0629839499998</v>
      </c>
      <c r="O14" s="338">
        <v>11593.01523348</v>
      </c>
      <c r="P14" s="1701"/>
    </row>
    <row r="15" spans="1:16" s="335" customFormat="1" x14ac:dyDescent="0.25">
      <c r="A15" s="336" t="s">
        <v>286</v>
      </c>
      <c r="B15" s="337">
        <v>4757.1259521699994</v>
      </c>
      <c r="C15" s="337">
        <v>757.52038997</v>
      </c>
      <c r="D15" s="338">
        <v>5514.6463421400003</v>
      </c>
      <c r="E15" s="340">
        <v>2.4893821607014192E-2</v>
      </c>
      <c r="F15" s="341">
        <v>6.4142553881635367E-2</v>
      </c>
      <c r="G15" s="341"/>
      <c r="H15" s="340">
        <v>2.8344131799555868E-2</v>
      </c>
      <c r="I15" s="340">
        <v>1.4108597846171555E-2</v>
      </c>
      <c r="J15" s="341">
        <v>5.9563725809206325E-2</v>
      </c>
      <c r="K15" s="341">
        <v>9.3826808020877062E-2</v>
      </c>
      <c r="M15" s="337">
        <v>4489.70254105</v>
      </c>
      <c r="N15" s="337">
        <v>692.54143747000001</v>
      </c>
      <c r="O15" s="338">
        <v>5182.2439785200004</v>
      </c>
      <c r="P15" s="1701"/>
    </row>
    <row r="16" spans="1:16" s="335" customFormat="1" x14ac:dyDescent="0.25">
      <c r="A16" s="344" t="s">
        <v>287</v>
      </c>
      <c r="B16" s="345">
        <v>745.79227132000005</v>
      </c>
      <c r="C16" s="345">
        <v>254.83017990999997</v>
      </c>
      <c r="D16" s="346">
        <v>1000.62245123</v>
      </c>
      <c r="E16" s="348">
        <v>4.5169382135258791E-3</v>
      </c>
      <c r="F16" s="349">
        <v>6.976442455066767E-2</v>
      </c>
      <c r="G16" s="341"/>
      <c r="H16" s="348">
        <v>4.4436146206601008E-3</v>
      </c>
      <c r="I16" s="348">
        <v>4.7461382888454254E-3</v>
      </c>
      <c r="J16" s="349">
        <v>0.12136002279988567</v>
      </c>
      <c r="K16" s="349">
        <v>-5.7192818483420393E-2</v>
      </c>
      <c r="M16" s="345">
        <v>665.07834786000012</v>
      </c>
      <c r="N16" s="345">
        <v>270.28875564999998</v>
      </c>
      <c r="O16" s="346">
        <v>935.36710350999999</v>
      </c>
      <c r="P16" s="1701"/>
    </row>
    <row r="17" spans="1:16" s="335" customFormat="1" x14ac:dyDescent="0.25">
      <c r="A17" s="352" t="s">
        <v>288</v>
      </c>
      <c r="B17" s="328">
        <v>16150.781937010001</v>
      </c>
      <c r="C17" s="328">
        <v>5874.4131583899998</v>
      </c>
      <c r="D17" s="329">
        <v>22025.195095399999</v>
      </c>
      <c r="E17" s="331">
        <v>9.9424558448076822E-2</v>
      </c>
      <c r="F17" s="332">
        <v>9.3684295433953402E-2</v>
      </c>
      <c r="G17" s="332"/>
      <c r="H17" s="331">
        <v>9.6230349267855286E-2</v>
      </c>
      <c r="I17" s="331">
        <v>0.10940924354163625</v>
      </c>
      <c r="J17" s="332">
        <v>8.4243188549172787E-2</v>
      </c>
      <c r="K17" s="332">
        <v>0.12050935937395657</v>
      </c>
      <c r="M17" s="328">
        <v>14895.903527530001</v>
      </c>
      <c r="N17" s="328">
        <v>5242.62747941</v>
      </c>
      <c r="O17" s="329">
        <v>20138.53100694</v>
      </c>
      <c r="P17" s="1701"/>
    </row>
    <row r="18" spans="1:16" s="335" customFormat="1" x14ac:dyDescent="0.25">
      <c r="A18" s="336" t="s">
        <v>289</v>
      </c>
      <c r="B18" s="337">
        <v>1871.0012404300001</v>
      </c>
      <c r="C18" s="337">
        <v>198.44735494999998</v>
      </c>
      <c r="D18" s="338">
        <v>2069.4485953799999</v>
      </c>
      <c r="E18" s="340">
        <v>9.3417566534800579E-3</v>
      </c>
      <c r="F18" s="341">
        <v>5.8369615175252854E-2</v>
      </c>
      <c r="G18" s="341"/>
      <c r="H18" s="340">
        <v>1.1147887671901882E-2</v>
      </c>
      <c r="I18" s="340">
        <v>3.6960245053428761E-3</v>
      </c>
      <c r="J18" s="341">
        <v>5.8518431741580113E-2</v>
      </c>
      <c r="K18" s="341">
        <v>5.6968597222794903E-2</v>
      </c>
      <c r="M18" s="337">
        <v>1767.5660473399998</v>
      </c>
      <c r="N18" s="337">
        <v>187.75141993</v>
      </c>
      <c r="O18" s="338">
        <v>1955.31746727</v>
      </c>
      <c r="P18" s="1701"/>
    </row>
    <row r="19" spans="1:16" s="335" customFormat="1" x14ac:dyDescent="0.25">
      <c r="A19" s="336" t="s">
        <v>290</v>
      </c>
      <c r="B19" s="337">
        <v>7293.5543834000009</v>
      </c>
      <c r="C19" s="337">
        <v>2139.9496142100002</v>
      </c>
      <c r="D19" s="338">
        <v>9433.5039976099997</v>
      </c>
      <c r="E19" s="340">
        <v>4.2584048201072616E-2</v>
      </c>
      <c r="F19" s="341">
        <v>5.8364671712727523E-2</v>
      </c>
      <c r="G19" s="341"/>
      <c r="H19" s="340">
        <v>4.3456799086014707E-2</v>
      </c>
      <c r="I19" s="340">
        <v>3.9855941724756129E-2</v>
      </c>
      <c r="J19" s="341">
        <v>6.3803914845389498E-2</v>
      </c>
      <c r="K19" s="341">
        <v>4.0236883692345238E-2</v>
      </c>
      <c r="M19" s="337">
        <v>6856.1078612500005</v>
      </c>
      <c r="N19" s="337">
        <v>2057.1752912800002</v>
      </c>
      <c r="O19" s="338">
        <v>8913.2831525300007</v>
      </c>
      <c r="P19" s="1701"/>
    </row>
    <row r="20" spans="1:16" s="335" customFormat="1" x14ac:dyDescent="0.25">
      <c r="A20" s="336" t="s">
        <v>291</v>
      </c>
      <c r="B20" s="337">
        <v>3631.4589696099997</v>
      </c>
      <c r="C20" s="337">
        <v>3255.40202555</v>
      </c>
      <c r="D20" s="338">
        <v>6886.8609951600001</v>
      </c>
      <c r="E20" s="340">
        <v>3.108817472768137E-2</v>
      </c>
      <c r="F20" s="341">
        <v>0.16679632781731213</v>
      </c>
      <c r="G20" s="341"/>
      <c r="H20" s="340">
        <v>2.1637129791014387E-2</v>
      </c>
      <c r="I20" s="340">
        <v>6.0630919793348635E-2</v>
      </c>
      <c r="J20" s="341">
        <v>0.13669767120650533</v>
      </c>
      <c r="K20" s="341">
        <v>0.20230996056451001</v>
      </c>
      <c r="M20" s="337">
        <v>3194.7447959100004</v>
      </c>
      <c r="N20" s="337">
        <v>2707.6229361199998</v>
      </c>
      <c r="O20" s="338">
        <v>5902.3677320299994</v>
      </c>
      <c r="P20" s="1701"/>
    </row>
    <row r="21" spans="1:16" s="335" customFormat="1" x14ac:dyDescent="0.25">
      <c r="A21" s="414" t="s">
        <v>292</v>
      </c>
      <c r="B21" s="345">
        <v>3354.7673395699999</v>
      </c>
      <c r="C21" s="345">
        <v>279.37274610000003</v>
      </c>
      <c r="D21" s="346">
        <v>3634.1400856700002</v>
      </c>
      <c r="E21" s="348">
        <v>1.6404974929446085E-2</v>
      </c>
      <c r="F21" s="349">
        <v>7.9499109756000941E-2</v>
      </c>
      <c r="G21" s="341"/>
      <c r="H21" s="348">
        <v>1.9988532695091321E-2</v>
      </c>
      <c r="I21" s="348">
        <v>5.2032364753397467E-3</v>
      </c>
      <c r="J21" s="349">
        <v>9.0100369894723809E-2</v>
      </c>
      <c r="K21" s="349">
        <v>-3.3382693996859114E-2</v>
      </c>
      <c r="M21" s="345">
        <v>3077.4848190299999</v>
      </c>
      <c r="N21" s="345">
        <v>289.02104728</v>
      </c>
      <c r="O21" s="346">
        <v>3366.5058663100003</v>
      </c>
      <c r="P21" s="1701"/>
    </row>
    <row r="22" spans="1:16" s="335" customFormat="1" x14ac:dyDescent="0.25">
      <c r="A22" s="419" t="s">
        <v>293</v>
      </c>
      <c r="B22" s="328">
        <v>52873.958077689997</v>
      </c>
      <c r="C22" s="328">
        <v>1217.5556002399999</v>
      </c>
      <c r="D22" s="329">
        <v>54091.513677930001</v>
      </c>
      <c r="E22" s="331">
        <v>0.24417603748443109</v>
      </c>
      <c r="F22" s="332">
        <v>2.5761750964508723E-2</v>
      </c>
      <c r="G22" s="332"/>
      <c r="H22" s="331">
        <v>0.3150361061671299</v>
      </c>
      <c r="I22" s="331">
        <v>2.2676620387499374E-2</v>
      </c>
      <c r="J22" s="332">
        <v>2.4911152762938871E-2</v>
      </c>
      <c r="K22" s="332">
        <v>6.4112953923348925E-2</v>
      </c>
      <c r="M22" s="328">
        <v>51588.821075029999</v>
      </c>
      <c r="N22" s="328">
        <v>1144.1977054700003</v>
      </c>
      <c r="O22" s="329">
        <v>52733.018780500002</v>
      </c>
      <c r="P22" s="1701"/>
    </row>
    <row r="23" spans="1:16" s="335" customFormat="1" x14ac:dyDescent="0.25">
      <c r="A23" s="245" t="s">
        <v>365</v>
      </c>
      <c r="B23" s="337">
        <v>4059.3421420199998</v>
      </c>
      <c r="C23" s="337">
        <v>123.49803686</v>
      </c>
      <c r="D23" s="338">
        <v>4182.8401788800002</v>
      </c>
      <c r="E23" s="340">
        <v>1.888187759711946E-2</v>
      </c>
      <c r="F23" s="341">
        <v>5.6164911168156806E-2</v>
      </c>
      <c r="G23" s="341"/>
      <c r="H23" s="340">
        <v>2.4186563452334383E-2</v>
      </c>
      <c r="I23" s="340">
        <v>2.3001151651091726E-3</v>
      </c>
      <c r="J23" s="341">
        <v>5.7943895837582193E-2</v>
      </c>
      <c r="K23" s="341">
        <v>8.4614409700933813E-4</v>
      </c>
      <c r="L23" s="239"/>
      <c r="M23" s="337">
        <v>3837.01078856</v>
      </c>
      <c r="N23" s="337">
        <v>123.39362806999999</v>
      </c>
      <c r="O23" s="338">
        <v>3960.4044166300005</v>
      </c>
      <c r="P23" s="1701"/>
    </row>
    <row r="24" spans="1:16" s="335" customFormat="1" x14ac:dyDescent="0.25">
      <c r="A24" s="245" t="s">
        <v>353</v>
      </c>
      <c r="B24" s="337">
        <v>1425.05445459</v>
      </c>
      <c r="C24" s="337">
        <v>196.9444914</v>
      </c>
      <c r="D24" s="338">
        <v>1621.99894599</v>
      </c>
      <c r="E24" s="340">
        <v>7.3219114886288817E-3</v>
      </c>
      <c r="F24" s="341">
        <v>1.0801812757883722E-2</v>
      </c>
      <c r="G24" s="341"/>
      <c r="H24" s="340">
        <v>8.4908265386620836E-3</v>
      </c>
      <c r="I24" s="340">
        <v>3.6680341070310114E-3</v>
      </c>
      <c r="J24" s="341">
        <v>8.7455414193879921E-3</v>
      </c>
      <c r="K24" s="341">
        <v>2.5934146138783865E-2</v>
      </c>
      <c r="M24" s="337">
        <v>1412.69963145</v>
      </c>
      <c r="N24" s="337">
        <v>191.96601667000002</v>
      </c>
      <c r="O24" s="338">
        <v>1604.6656481199998</v>
      </c>
      <c r="P24" s="1701"/>
    </row>
    <row r="25" spans="1:16" s="335" customFormat="1" x14ac:dyDescent="0.25">
      <c r="A25" s="414" t="s">
        <v>366</v>
      </c>
      <c r="B25" s="345">
        <v>47389.561480080003</v>
      </c>
      <c r="C25" s="345">
        <v>897.11306997999998</v>
      </c>
      <c r="D25" s="346">
        <v>48286.674550060001</v>
      </c>
      <c r="E25" s="348">
        <v>0.21797224838514037</v>
      </c>
      <c r="F25" s="349">
        <v>2.3717924307520288E-2</v>
      </c>
      <c r="G25" s="341"/>
      <c r="H25" s="348">
        <v>0.28235871617017522</v>
      </c>
      <c r="I25" s="348">
        <v>1.6708471078109771E-2</v>
      </c>
      <c r="J25" s="349">
        <v>2.266877400659717E-2</v>
      </c>
      <c r="K25" s="349">
        <v>8.2374366679349942E-2</v>
      </c>
      <c r="M25" s="345">
        <v>46339.110653019998</v>
      </c>
      <c r="N25" s="345">
        <v>828.83805972999994</v>
      </c>
      <c r="O25" s="346">
        <v>47167.948712749996</v>
      </c>
      <c r="P25" s="1701"/>
    </row>
    <row r="26" spans="1:16" s="335" customFormat="1" x14ac:dyDescent="0.25">
      <c r="A26" s="419" t="s">
        <v>311</v>
      </c>
      <c r="B26" s="328">
        <v>5534.3961071399999</v>
      </c>
      <c r="C26" s="328">
        <v>6867.5349488800002</v>
      </c>
      <c r="D26" s="329">
        <v>12401.931056020001</v>
      </c>
      <c r="E26" s="331">
        <v>5.5983909055398365E-2</v>
      </c>
      <c r="F26" s="332">
        <v>0.10716359292258693</v>
      </c>
      <c r="G26" s="332"/>
      <c r="H26" s="331">
        <v>3.2975299428464513E-2</v>
      </c>
      <c r="I26" s="331">
        <v>0.12790584923016188</v>
      </c>
      <c r="J26" s="332">
        <v>7.4026888646452571E-2</v>
      </c>
      <c r="K26" s="332">
        <v>0.13539353157937528</v>
      </c>
      <c r="M26" s="328">
        <v>5152.93999214</v>
      </c>
      <c r="N26" s="328">
        <v>6048.5943929300001</v>
      </c>
      <c r="O26" s="329">
        <v>11201.534385069999</v>
      </c>
      <c r="P26" s="1701"/>
    </row>
    <row r="27" spans="1:16" s="239" customFormat="1" x14ac:dyDescent="0.25">
      <c r="A27" s="245" t="s">
        <v>312</v>
      </c>
      <c r="B27" s="337">
        <v>235.22911915999998</v>
      </c>
      <c r="C27" s="337">
        <v>91.30406640999999</v>
      </c>
      <c r="D27" s="338">
        <v>326.53318557</v>
      </c>
      <c r="E27" s="340">
        <v>1.4740127228530947E-3</v>
      </c>
      <c r="F27" s="341">
        <v>-7.5682422678385874E-3</v>
      </c>
      <c r="G27" s="341"/>
      <c r="H27" s="340">
        <v>1.4015532116661957E-3</v>
      </c>
      <c r="I27" s="340">
        <v>1.7005117905141086E-3</v>
      </c>
      <c r="J27" s="341">
        <v>4.3425101755602213E-2</v>
      </c>
      <c r="K27" s="341">
        <v>-0.11854983157239585</v>
      </c>
      <c r="M27" s="337">
        <v>225.43939068000003</v>
      </c>
      <c r="N27" s="337">
        <v>103.58392304</v>
      </c>
      <c r="O27" s="338">
        <v>329.02331372000003</v>
      </c>
      <c r="P27" s="1701"/>
    </row>
    <row r="28" spans="1:16" s="239" customFormat="1" x14ac:dyDescent="0.25">
      <c r="A28" s="245" t="s">
        <v>313</v>
      </c>
      <c r="B28" s="337">
        <v>4745.6777022799997</v>
      </c>
      <c r="C28" s="337">
        <v>4814.1529175899996</v>
      </c>
      <c r="D28" s="338">
        <v>9559.8306198700011</v>
      </c>
      <c r="E28" s="340">
        <v>4.3154302792872384E-2</v>
      </c>
      <c r="F28" s="341">
        <v>8.9826505658111566E-2</v>
      </c>
      <c r="G28" s="341"/>
      <c r="H28" s="340">
        <v>2.8275920298111729E-2</v>
      </c>
      <c r="I28" s="340">
        <v>8.9662203662848786E-2</v>
      </c>
      <c r="J28" s="341">
        <v>7.6315287594397985E-2</v>
      </c>
      <c r="K28" s="341">
        <v>0.10348171920795579</v>
      </c>
      <c r="M28" s="337">
        <v>4409.1891632299994</v>
      </c>
      <c r="N28" s="337">
        <v>4362.6938569000004</v>
      </c>
      <c r="O28" s="338">
        <v>8771.8830201300007</v>
      </c>
      <c r="P28" s="1701"/>
    </row>
    <row r="29" spans="1:16" s="239" customFormat="1" x14ac:dyDescent="0.25">
      <c r="A29" s="414" t="s">
        <v>314</v>
      </c>
      <c r="B29" s="345">
        <v>553.48928169999988</v>
      </c>
      <c r="C29" s="345">
        <v>1962.0779608800001</v>
      </c>
      <c r="D29" s="346">
        <v>2515.5672425799999</v>
      </c>
      <c r="E29" s="348">
        <v>1.1355593503559856E-2</v>
      </c>
      <c r="F29" s="349">
        <v>0.19753101797658434</v>
      </c>
      <c r="G29" s="341"/>
      <c r="H29" s="348">
        <v>3.2978258948535978E-3</v>
      </c>
      <c r="I29" s="348">
        <v>3.6543133702300133E-2</v>
      </c>
      <c r="J29" s="349">
        <v>6.7870093173845625E-2</v>
      </c>
      <c r="K29" s="349">
        <v>0.2400033902774994</v>
      </c>
      <c r="M29" s="345">
        <v>518.31143623000003</v>
      </c>
      <c r="N29" s="345">
        <v>1582.3166099900002</v>
      </c>
      <c r="O29" s="346">
        <v>2100.6280462199998</v>
      </c>
      <c r="P29" s="1701"/>
    </row>
    <row r="30" spans="1:16" s="335" customFormat="1" x14ac:dyDescent="0.25">
      <c r="A30" s="419" t="s">
        <v>315</v>
      </c>
      <c r="B30" s="328">
        <v>8859.2875904400007</v>
      </c>
      <c r="C30" s="328">
        <v>2479.0270366200002</v>
      </c>
      <c r="D30" s="329">
        <v>11338.314627059999</v>
      </c>
      <c r="E30" s="331">
        <v>5.1182607938680701E-2</v>
      </c>
      <c r="F30" s="332">
        <v>4.9244714166282177E-2</v>
      </c>
      <c r="G30" s="332"/>
      <c r="H30" s="331">
        <v>5.2785824390261499E-2</v>
      </c>
      <c r="I30" s="331">
        <v>4.6171160502812503E-2</v>
      </c>
      <c r="J30" s="332">
        <v>5.7419538164365402E-2</v>
      </c>
      <c r="K30" s="332">
        <v>2.1035596622668296E-2</v>
      </c>
      <c r="M30" s="328">
        <v>8378.2143895499994</v>
      </c>
      <c r="N30" s="328">
        <v>2427.9535844000002</v>
      </c>
      <c r="O30" s="329">
        <v>10806.16797395</v>
      </c>
      <c r="P30" s="1701"/>
    </row>
    <row r="31" spans="1:16" s="239" customFormat="1" x14ac:dyDescent="0.25">
      <c r="A31" s="245" t="s">
        <v>316</v>
      </c>
      <c r="B31" s="337">
        <v>978.15992773999994</v>
      </c>
      <c r="C31" s="337">
        <v>438.85100247999998</v>
      </c>
      <c r="D31" s="338">
        <v>1417.0109302199999</v>
      </c>
      <c r="E31" s="340">
        <v>6.3965692672863679E-3</v>
      </c>
      <c r="F31" s="341">
        <v>1.7098236983333903E-2</v>
      </c>
      <c r="G31" s="341"/>
      <c r="H31" s="340">
        <v>5.8281185303196755E-3</v>
      </c>
      <c r="I31" s="340">
        <v>8.1734728072794978E-3</v>
      </c>
      <c r="J31" s="341">
        <v>4.3891072230418438E-2</v>
      </c>
      <c r="K31" s="341">
        <v>-3.7939269603939119E-2</v>
      </c>
      <c r="M31" s="337">
        <v>937.03256380000005</v>
      </c>
      <c r="N31" s="337">
        <v>456.15727636999998</v>
      </c>
      <c r="O31" s="338">
        <v>1393.18984017</v>
      </c>
      <c r="P31" s="1701"/>
    </row>
    <row r="32" spans="1:16" s="239" customFormat="1" x14ac:dyDescent="0.25">
      <c r="A32" s="245" t="s">
        <v>317</v>
      </c>
      <c r="B32" s="337">
        <v>5096.7643537599997</v>
      </c>
      <c r="C32" s="337">
        <v>389.32934818000001</v>
      </c>
      <c r="D32" s="338">
        <v>5486.0937019400008</v>
      </c>
      <c r="E32" s="340">
        <v>2.4764931323313383E-2</v>
      </c>
      <c r="F32" s="341">
        <v>2.0283250012453902E-2</v>
      </c>
      <c r="G32" s="341"/>
      <c r="H32" s="340">
        <v>3.0367781313074875E-2</v>
      </c>
      <c r="I32" s="340">
        <v>7.2511463399701466E-3</v>
      </c>
      <c r="J32" s="341">
        <v>2.5105089259761959E-2</v>
      </c>
      <c r="K32" s="341">
        <v>-3.8898911011593817E-2</v>
      </c>
      <c r="M32" s="337">
        <v>4971.9432740699995</v>
      </c>
      <c r="N32" s="337">
        <v>405.08678289999995</v>
      </c>
      <c r="O32" s="338">
        <v>5377.0300569699994</v>
      </c>
      <c r="P32" s="1701"/>
    </row>
    <row r="33" spans="1:16" s="239" customFormat="1" x14ac:dyDescent="0.25">
      <c r="A33" s="245" t="s">
        <v>318</v>
      </c>
      <c r="B33" s="337">
        <v>677.17178099</v>
      </c>
      <c r="C33" s="337">
        <v>345.98584024000002</v>
      </c>
      <c r="D33" s="338">
        <v>1023.15762123</v>
      </c>
      <c r="E33" s="340">
        <v>4.6186648641683651E-3</v>
      </c>
      <c r="F33" s="341">
        <v>-8.5542067500989916E-3</v>
      </c>
      <c r="G33" s="341"/>
      <c r="H33" s="340">
        <v>4.0347567847273669E-3</v>
      </c>
      <c r="I33" s="340">
        <v>6.4438860591055991E-3</v>
      </c>
      <c r="J33" s="341">
        <v>1.2268733788505903E-2</v>
      </c>
      <c r="K33" s="341">
        <v>-4.6926109484206058E-2</v>
      </c>
      <c r="M33" s="337">
        <v>668.96443442999998</v>
      </c>
      <c r="N33" s="337">
        <v>363.02100359999997</v>
      </c>
      <c r="O33" s="338">
        <v>1031.9854380300001</v>
      </c>
      <c r="P33" s="1701"/>
    </row>
    <row r="34" spans="1:16" s="239" customFormat="1" x14ac:dyDescent="0.25">
      <c r="A34" s="414" t="s">
        <v>319</v>
      </c>
      <c r="B34" s="345">
        <v>905.69996294999999</v>
      </c>
      <c r="C34" s="345">
        <v>924.08091972</v>
      </c>
      <c r="D34" s="346">
        <v>1829.7808826700002</v>
      </c>
      <c r="E34" s="348">
        <v>8.2598658276671708E-3</v>
      </c>
      <c r="F34" s="349">
        <v>0.19613689644736199</v>
      </c>
      <c r="G34" s="341"/>
      <c r="H34" s="348">
        <v>5.3963841569083359E-3</v>
      </c>
      <c r="I34" s="348">
        <v>1.7210739468235495E-2</v>
      </c>
      <c r="J34" s="349">
        <v>0.29998385394007787</v>
      </c>
      <c r="K34" s="349">
        <v>0.10928611273708211</v>
      </c>
      <c r="M34" s="345">
        <v>696.70093224999994</v>
      </c>
      <c r="N34" s="345">
        <v>833.04109653</v>
      </c>
      <c r="O34" s="346">
        <v>1529.7420287800001</v>
      </c>
      <c r="P34" s="1701"/>
    </row>
    <row r="35" spans="1:16" s="335" customFormat="1" x14ac:dyDescent="0.25">
      <c r="A35" s="419" t="s">
        <v>320</v>
      </c>
      <c r="B35" s="328">
        <v>16600.101044039999</v>
      </c>
      <c r="C35" s="328">
        <v>14682.86647807</v>
      </c>
      <c r="D35" s="329">
        <v>31282.967522109997</v>
      </c>
      <c r="E35" s="331">
        <v>0.1412153317761487</v>
      </c>
      <c r="F35" s="332">
        <v>2.4185864397965107E-2</v>
      </c>
      <c r="G35" s="332"/>
      <c r="H35" s="331">
        <v>9.8907503523968182E-2</v>
      </c>
      <c r="I35" s="331">
        <v>0.27346413523776814</v>
      </c>
      <c r="J35" s="332">
        <v>1.3589823895003184E-2</v>
      </c>
      <c r="K35" s="332">
        <v>3.6435510289240414E-2</v>
      </c>
      <c r="M35" s="328">
        <v>16377.533251320001</v>
      </c>
      <c r="N35" s="328">
        <v>14166.69569144</v>
      </c>
      <c r="O35" s="329">
        <v>30544.228942760001</v>
      </c>
      <c r="P35" s="1701"/>
    </row>
    <row r="36" spans="1:16" s="239" customFormat="1" x14ac:dyDescent="0.25">
      <c r="A36" s="245" t="s">
        <v>283</v>
      </c>
      <c r="B36" s="337">
        <v>1290.6458777299999</v>
      </c>
      <c r="C36" s="337">
        <v>535.36814531000005</v>
      </c>
      <c r="D36" s="338">
        <v>1826.01402304</v>
      </c>
      <c r="E36" s="340">
        <v>8.2428617396749209E-3</v>
      </c>
      <c r="F36" s="341">
        <v>0.10179171149093325</v>
      </c>
      <c r="G36" s="341"/>
      <c r="H36" s="340">
        <v>7.6899870284589207E-3</v>
      </c>
      <c r="I36" s="340">
        <v>9.9710766361399972E-3</v>
      </c>
      <c r="J36" s="341">
        <v>0.17919543006180882</v>
      </c>
      <c r="K36" s="341">
        <v>-4.8740552249359137E-2</v>
      </c>
      <c r="M36" s="337">
        <v>1094.5139752300001</v>
      </c>
      <c r="N36" s="337">
        <v>562.7992936899999</v>
      </c>
      <c r="O36" s="338">
        <v>1657.3132689199999</v>
      </c>
      <c r="P36" s="1701"/>
    </row>
    <row r="37" spans="1:16" s="239" customFormat="1" x14ac:dyDescent="0.25">
      <c r="A37" s="245" t="s">
        <v>321</v>
      </c>
      <c r="B37" s="337">
        <v>1918.3567079700001</v>
      </c>
      <c r="C37" s="337">
        <v>7.6500492199999997</v>
      </c>
      <c r="D37" s="338">
        <v>1926.0067571899999</v>
      </c>
      <c r="E37" s="340">
        <v>8.6942417795709583E-3</v>
      </c>
      <c r="F37" s="341">
        <v>-8.200885188987117E-2</v>
      </c>
      <c r="G37" s="341"/>
      <c r="H37" s="340">
        <v>1.1430043247953232E-2</v>
      </c>
      <c r="I37" s="340">
        <v>1.4247995087323363E-4</v>
      </c>
      <c r="J37" s="341">
        <v>-8.1932227208040276E-2</v>
      </c>
      <c r="K37" s="341">
        <v>-0.10082808029311452</v>
      </c>
      <c r="M37" s="337">
        <v>2089.5589245399997</v>
      </c>
      <c r="N37" s="337">
        <v>8.5078826999999997</v>
      </c>
      <c r="O37" s="338">
        <v>2098.0668072399999</v>
      </c>
      <c r="P37" s="1701"/>
    </row>
    <row r="38" spans="1:16" s="239" customFormat="1" x14ac:dyDescent="0.25">
      <c r="A38" s="245" t="s">
        <v>322</v>
      </c>
      <c r="B38" s="337">
        <v>8330.3353303100012</v>
      </c>
      <c r="C38" s="337">
        <v>2802.05039941</v>
      </c>
      <c r="D38" s="338">
        <v>11132.385729720001</v>
      </c>
      <c r="E38" s="340">
        <v>5.0253018457132599E-2</v>
      </c>
      <c r="F38" s="341">
        <v>1.8884791223621633E-2</v>
      </c>
      <c r="G38" s="341"/>
      <c r="H38" s="340">
        <v>4.9634196132456253E-2</v>
      </c>
      <c r="I38" s="340">
        <v>5.2187377070530991E-2</v>
      </c>
      <c r="J38" s="341">
        <v>1.8773118521338672E-2</v>
      </c>
      <c r="K38" s="341">
        <v>1.9216932400198061E-2</v>
      </c>
      <c r="M38" s="337">
        <v>8176.830718109999</v>
      </c>
      <c r="N38" s="337">
        <v>2749.2188466799998</v>
      </c>
      <c r="O38" s="338">
        <v>10926.049564790001</v>
      </c>
      <c r="P38" s="1701"/>
    </row>
    <row r="39" spans="1:16" s="239" customFormat="1" x14ac:dyDescent="0.25">
      <c r="A39" s="245" t="s">
        <v>323</v>
      </c>
      <c r="B39" s="337">
        <v>4327.2066937600002</v>
      </c>
      <c r="C39" s="337">
        <v>8720.1208648699994</v>
      </c>
      <c r="D39" s="338">
        <v>13047.327558630001</v>
      </c>
      <c r="E39" s="340">
        <v>5.8897311729835235E-2</v>
      </c>
      <c r="F39" s="341">
        <v>3.1002010110672051E-2</v>
      </c>
      <c r="G39" s="341"/>
      <c r="H39" s="340">
        <v>2.5782566634777807E-2</v>
      </c>
      <c r="I39" s="340">
        <v>0.16240972531093559</v>
      </c>
      <c r="J39" s="341">
        <v>1.4991758169740077E-3</v>
      </c>
      <c r="K39" s="341">
        <v>4.6297145299678322E-2</v>
      </c>
      <c r="M39" s="337">
        <v>4320.7291610900002</v>
      </c>
      <c r="N39" s="337">
        <v>8334.2680461700002</v>
      </c>
      <c r="O39" s="338">
        <v>12654.997207259999</v>
      </c>
      <c r="P39" s="1701"/>
    </row>
    <row r="40" spans="1:16" s="239" customFormat="1" x14ac:dyDescent="0.25">
      <c r="A40" s="414" t="s">
        <v>372</v>
      </c>
      <c r="B40" s="345">
        <v>733.55642826999997</v>
      </c>
      <c r="C40" s="345">
        <v>2617.6770112599997</v>
      </c>
      <c r="D40" s="346">
        <v>3351.2334395299999</v>
      </c>
      <c r="E40" s="348">
        <v>1.5127898006737217E-2</v>
      </c>
      <c r="F40" s="349">
        <v>4.4713280356698748E-2</v>
      </c>
      <c r="G40" s="341"/>
      <c r="H40" s="348">
        <v>4.3707104445725028E-3</v>
      </c>
      <c r="I40" s="348">
        <v>4.8753476120290608E-2</v>
      </c>
      <c r="J40" s="349">
        <v>5.4111128864855251E-2</v>
      </c>
      <c r="K40" s="349">
        <v>4.2109688267929268E-2</v>
      </c>
      <c r="L40" s="386"/>
      <c r="M40" s="345">
        <v>695.90046834999998</v>
      </c>
      <c r="N40" s="345">
        <v>2511.9016172000001</v>
      </c>
      <c r="O40" s="338">
        <v>3207.8020855499999</v>
      </c>
      <c r="P40" s="1701"/>
    </row>
    <row r="41" spans="1:16" s="335" customFormat="1" x14ac:dyDescent="0.25">
      <c r="A41" s="419" t="s">
        <v>327</v>
      </c>
      <c r="B41" s="328">
        <v>3548.7087831999997</v>
      </c>
      <c r="C41" s="328">
        <v>3741.0355120000004</v>
      </c>
      <c r="D41" s="329">
        <v>7289.7442951999992</v>
      </c>
      <c r="E41" s="331">
        <v>3.2906841669748402E-2</v>
      </c>
      <c r="F41" s="332">
        <v>-1.6952559229640785E-2</v>
      </c>
      <c r="G41" s="332"/>
      <c r="H41" s="331">
        <v>2.1144083734713746E-2</v>
      </c>
      <c r="I41" s="331">
        <v>6.9675702813946402E-2</v>
      </c>
      <c r="J41" s="332">
        <v>2.9831159991378087E-4</v>
      </c>
      <c r="K41" s="332">
        <v>-3.2775503746594326E-2</v>
      </c>
      <c r="M41" s="328">
        <v>3547.6504779099996</v>
      </c>
      <c r="N41" s="328">
        <v>3867.8047614500001</v>
      </c>
      <c r="O41" s="329">
        <v>7415.4552393599997</v>
      </c>
      <c r="P41" s="1701"/>
    </row>
    <row r="42" spans="1:16" s="239" customFormat="1" x14ac:dyDescent="0.25">
      <c r="A42" s="245" t="s">
        <v>377</v>
      </c>
      <c r="B42" s="337">
        <v>1765.55910466</v>
      </c>
      <c r="C42" s="337">
        <v>1852.4538072299999</v>
      </c>
      <c r="D42" s="338">
        <v>3618.0129118899995</v>
      </c>
      <c r="E42" s="340">
        <v>1.6332174796455351E-2</v>
      </c>
      <c r="F42" s="341">
        <v>1.1193049153335188E-3</v>
      </c>
      <c r="G42" s="341"/>
      <c r="H42" s="340">
        <v>1.0519637374655024E-2</v>
      </c>
      <c r="I42" s="340">
        <v>3.4501415593384245E-2</v>
      </c>
      <c r="J42" s="341">
        <v>1.3829274711040895E-2</v>
      </c>
      <c r="K42" s="341">
        <v>-1.0701361888156069E-2</v>
      </c>
      <c r="M42" s="337">
        <v>1741.4757579999998</v>
      </c>
      <c r="N42" s="337">
        <v>1872.49202199</v>
      </c>
      <c r="O42" s="338">
        <v>3613.9677799900001</v>
      </c>
      <c r="P42" s="1701"/>
    </row>
    <row r="43" spans="1:16" s="239" customFormat="1" x14ac:dyDescent="0.25">
      <c r="A43" s="245" t="s">
        <v>329</v>
      </c>
      <c r="B43" s="337">
        <v>375.80672530999999</v>
      </c>
      <c r="C43" s="337">
        <v>536.46377905999998</v>
      </c>
      <c r="D43" s="338">
        <v>912.27050437000003</v>
      </c>
      <c r="E43" s="340">
        <v>4.1181061820031225E-3</v>
      </c>
      <c r="F43" s="341">
        <v>3.2400657141161471E-2</v>
      </c>
      <c r="G43" s="341"/>
      <c r="H43" s="340">
        <v>2.2391493226045812E-3</v>
      </c>
      <c r="I43" s="340">
        <v>9.9914824973816388E-3</v>
      </c>
      <c r="J43" s="341">
        <v>1.84196978163087E-2</v>
      </c>
      <c r="K43" s="341">
        <v>4.2425541432870029E-2</v>
      </c>
      <c r="M43" s="337">
        <v>369.00967853999998</v>
      </c>
      <c r="N43" s="337">
        <v>514.63030953999998</v>
      </c>
      <c r="O43" s="338">
        <v>883.63998807999997</v>
      </c>
      <c r="P43" s="1701"/>
    </row>
    <row r="44" spans="1:16" s="239" customFormat="1" x14ac:dyDescent="0.25">
      <c r="A44" s="420" t="s">
        <v>330</v>
      </c>
      <c r="B44" s="337">
        <v>338.58517560999996</v>
      </c>
      <c r="C44" s="337">
        <v>803.67641651999998</v>
      </c>
      <c r="D44" s="338">
        <v>1142.2615921299998</v>
      </c>
      <c r="E44" s="340">
        <v>5.1563154804218515E-3</v>
      </c>
      <c r="F44" s="341">
        <v>-0.14331583895676081</v>
      </c>
      <c r="G44" s="341"/>
      <c r="H44" s="340">
        <v>2.0173741329022215E-3</v>
      </c>
      <c r="I44" s="340">
        <v>1.4968240471496738E-2</v>
      </c>
      <c r="J44" s="341">
        <v>-0.19248666782102808</v>
      </c>
      <c r="K44" s="341">
        <v>-0.12076037338072743</v>
      </c>
      <c r="M44" s="337">
        <v>419.29360435000001</v>
      </c>
      <c r="N44" s="337">
        <v>914.05845709000005</v>
      </c>
      <c r="O44" s="338">
        <v>1333.3520614399999</v>
      </c>
      <c r="P44" s="1701"/>
    </row>
    <row r="45" spans="1:16" s="239" customFormat="1" x14ac:dyDescent="0.25">
      <c r="A45" s="421" t="s">
        <v>331</v>
      </c>
      <c r="B45" s="345">
        <v>945.2750016199999</v>
      </c>
      <c r="C45" s="345">
        <v>474.57812118999999</v>
      </c>
      <c r="D45" s="346">
        <v>1419.8531228100001</v>
      </c>
      <c r="E45" s="348">
        <v>6.409399289543205E-3</v>
      </c>
      <c r="F45" s="349">
        <v>1.2625978576310537E-2</v>
      </c>
      <c r="G45" s="341"/>
      <c r="H45" s="348">
        <v>5.6321820153870071E-3</v>
      </c>
      <c r="I45" s="348">
        <v>8.8388800448348896E-3</v>
      </c>
      <c r="J45" s="349">
        <v>4.4235852898509398E-2</v>
      </c>
      <c r="K45" s="349">
        <v>-4.495742881116882E-2</v>
      </c>
      <c r="M45" s="345">
        <v>905.23132201999999</v>
      </c>
      <c r="N45" s="345">
        <v>496.91828982999999</v>
      </c>
      <c r="O45" s="346">
        <v>1402.1496118499999</v>
      </c>
      <c r="P45" s="1701"/>
    </row>
    <row r="46" spans="1:16" s="239" customFormat="1" x14ac:dyDescent="0.25">
      <c r="A46" s="287" t="s">
        <v>249</v>
      </c>
      <c r="B46" s="288">
        <v>29.095783789999999</v>
      </c>
      <c r="C46" s="288">
        <v>310.54556889000003</v>
      </c>
      <c r="D46" s="289">
        <v>339.64135268000001</v>
      </c>
      <c r="E46" s="367">
        <v>1.5331846721289286E-3</v>
      </c>
      <c r="F46" s="292">
        <v>0.44177807800126923</v>
      </c>
      <c r="G46" s="332"/>
      <c r="H46" s="331">
        <v>1.7335986872051397E-4</v>
      </c>
      <c r="I46" s="331">
        <v>5.7838212705444E-3</v>
      </c>
      <c r="J46" s="332">
        <v>-0.62816904118542805</v>
      </c>
      <c r="K46" s="332">
        <v>0.97395953292773974</v>
      </c>
      <c r="L46" s="335"/>
      <c r="M46" s="288">
        <v>78.250030289999998</v>
      </c>
      <c r="N46" s="288">
        <v>157.32114246</v>
      </c>
      <c r="O46" s="338">
        <v>235.57117275000002</v>
      </c>
      <c r="P46" s="1701"/>
    </row>
    <row r="47" spans="1:16" s="335" customFormat="1" ht="17.45" customHeight="1" x14ac:dyDescent="0.25">
      <c r="A47" s="370" t="s">
        <v>332</v>
      </c>
      <c r="B47" s="288">
        <v>167834.59750368999</v>
      </c>
      <c r="C47" s="288">
        <v>53692.110174900001</v>
      </c>
      <c r="D47" s="289">
        <v>221526.70767859</v>
      </c>
      <c r="E47" s="367">
        <v>1</v>
      </c>
      <c r="F47" s="292">
        <v>4.8548692827808049E-2</v>
      </c>
      <c r="G47" s="332"/>
      <c r="H47" s="367">
        <v>1</v>
      </c>
      <c r="I47" s="367">
        <v>1</v>
      </c>
      <c r="J47" s="292">
        <v>4.3755763305108664E-2</v>
      </c>
      <c r="K47" s="292">
        <v>6.3818755445090192E-2</v>
      </c>
      <c r="M47" s="288">
        <v>160798.72648772996</v>
      </c>
      <c r="N47" s="288">
        <v>50471.106943810002</v>
      </c>
      <c r="O47" s="289">
        <v>211269.83343154</v>
      </c>
      <c r="P47" s="1701"/>
    </row>
    <row r="48" spans="1:16" s="335" customFormat="1" ht="17.45" customHeight="1" thickBot="1" x14ac:dyDescent="0.3">
      <c r="A48" s="408" t="s">
        <v>333</v>
      </c>
      <c r="B48" s="409">
        <v>2692.9872783199999</v>
      </c>
      <c r="C48" s="409">
        <v>0</v>
      </c>
      <c r="D48" s="410">
        <v>2692.9872783199999</v>
      </c>
      <c r="E48" s="411"/>
      <c r="F48" s="412">
        <v>-2.601664101145662E-2</v>
      </c>
      <c r="G48" s="332"/>
      <c r="H48" s="331"/>
      <c r="I48" s="331"/>
      <c r="J48" s="332"/>
      <c r="K48" s="332"/>
      <c r="M48" s="374">
        <v>2764.9212416899995</v>
      </c>
      <c r="N48" s="374">
        <v>0</v>
      </c>
      <c r="O48" s="289">
        <v>2764.9212416899995</v>
      </c>
    </row>
    <row r="49" spans="1:15" s="335" customFormat="1" ht="14.45" customHeight="1" thickBot="1" x14ac:dyDescent="0.3">
      <c r="A49" s="577" t="s">
        <v>378</v>
      </c>
      <c r="B49" s="578">
        <v>16928.410228000001</v>
      </c>
      <c r="C49" s="578">
        <v>16353.178822999998</v>
      </c>
      <c r="D49" s="579">
        <v>19760.857625000001</v>
      </c>
      <c r="E49" s="580"/>
      <c r="F49" s="581">
        <v>1.9421120393160907E-2</v>
      </c>
      <c r="G49" s="332"/>
      <c r="H49" s="331"/>
      <c r="I49" s="331"/>
      <c r="J49" s="332"/>
      <c r="K49" s="332"/>
      <c r="M49" s="303">
        <v>18333.530160999999</v>
      </c>
      <c r="N49" s="303">
        <v>15750.001263</v>
      </c>
      <c r="O49" s="304">
        <v>19384.391033</v>
      </c>
    </row>
    <row r="50" spans="1:15" s="382" customFormat="1" x14ac:dyDescent="0.2">
      <c r="A50" s="307" t="s">
        <v>334</v>
      </c>
      <c r="B50" s="379"/>
      <c r="C50" s="379"/>
      <c r="D50" s="379"/>
      <c r="E50" s="380"/>
      <c r="F50" s="380"/>
      <c r="G50" s="379"/>
      <c r="H50" s="379"/>
      <c r="I50" s="381"/>
      <c r="M50" s="307"/>
      <c r="N50" s="307"/>
    </row>
    <row r="51" spans="1:15" s="239" customFormat="1" ht="26.45" customHeight="1" x14ac:dyDescent="0.25">
      <c r="A51" s="1744"/>
      <c r="B51" s="1744"/>
      <c r="C51" s="1744"/>
      <c r="D51" s="1744"/>
      <c r="E51" s="1744"/>
      <c r="F51" s="1744"/>
      <c r="G51" s="383"/>
      <c r="H51" s="383"/>
      <c r="I51" s="383"/>
      <c r="M51" s="384"/>
      <c r="N51" s="384"/>
    </row>
    <row r="52" spans="1:15" x14ac:dyDescent="0.25">
      <c r="A52" s="401"/>
      <c r="B52" s="243"/>
      <c r="C52" s="243"/>
    </row>
    <row r="53" spans="1:15" x14ac:dyDescent="0.25">
      <c r="A53" s="401"/>
      <c r="B53" s="243"/>
      <c r="C53" s="243"/>
    </row>
    <row r="54" spans="1:15" x14ac:dyDescent="0.2">
      <c r="A54" s="307"/>
      <c r="B54" s="243"/>
      <c r="C54" s="243"/>
    </row>
    <row r="66" spans="1:5" x14ac:dyDescent="0.25">
      <c r="A66" s="389"/>
      <c r="B66" s="402"/>
      <c r="C66" s="402"/>
      <c r="D66" s="402"/>
      <c r="E66" s="402"/>
    </row>
  </sheetData>
  <mergeCells count="5">
    <mergeCell ref="A1:F1"/>
    <mergeCell ref="M1:O1"/>
    <mergeCell ref="H3:I3"/>
    <mergeCell ref="J3:K3"/>
    <mergeCell ref="A51:F51"/>
  </mergeCell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workbookViewId="0">
      <pane xSplit="1" ySplit="5" topLeftCell="B6" activePane="bottomRight" state="frozen"/>
      <selection pane="topRight" activeCell="B1" sqref="B1"/>
      <selection pane="bottomLeft" activeCell="A6" sqref="A6"/>
      <selection pane="bottomRight" activeCell="G6" sqref="G6:H47"/>
    </sheetView>
  </sheetViews>
  <sheetFormatPr baseColWidth="10" defaultColWidth="11.42578125" defaultRowHeight="12.75" x14ac:dyDescent="0.2"/>
  <cols>
    <col min="1" max="1" width="52.28515625" style="2" customWidth="1"/>
    <col min="2" max="2" width="10.5703125" style="2" customWidth="1"/>
    <col min="3" max="3" width="10.42578125" style="2" customWidth="1"/>
    <col min="4" max="4" width="10.5703125" style="2" customWidth="1"/>
    <col min="5" max="5" width="10.42578125" style="2" customWidth="1"/>
    <col min="6" max="6" width="10.5703125" style="2" customWidth="1"/>
    <col min="7" max="7" width="10.42578125" style="2" customWidth="1"/>
    <col min="8" max="8" width="10.5703125" style="2" customWidth="1"/>
    <col min="9" max="9" width="11.42578125" style="2"/>
    <col min="10" max="11" width="11.42578125" style="1510"/>
    <col min="12" max="16384" width="11.42578125" style="2"/>
  </cols>
  <sheetData>
    <row r="1" spans="1:11" ht="36.950000000000003" customHeight="1" x14ac:dyDescent="0.2">
      <c r="A1" s="1703" t="s">
        <v>219</v>
      </c>
      <c r="B1" s="1703"/>
      <c r="C1" s="1703"/>
      <c r="D1" s="122"/>
      <c r="E1" s="122"/>
      <c r="F1" s="122"/>
      <c r="G1" s="122"/>
      <c r="H1" s="122"/>
    </row>
    <row r="2" spans="1:11" x14ac:dyDescent="0.2">
      <c r="E2" s="129"/>
      <c r="F2" s="129"/>
      <c r="G2" s="129"/>
      <c r="H2" s="129"/>
    </row>
    <row r="3" spans="1:11" ht="18.75" x14ac:dyDescent="0.2">
      <c r="A3" s="209" t="s">
        <v>220</v>
      </c>
      <c r="B3" s="129"/>
      <c r="C3" s="129"/>
      <c r="D3" s="129"/>
      <c r="E3" s="129"/>
      <c r="F3" s="129"/>
      <c r="G3" s="129"/>
      <c r="H3" s="129"/>
    </row>
    <row r="4" spans="1:11" x14ac:dyDescent="0.2">
      <c r="A4" s="69" t="s">
        <v>143</v>
      </c>
      <c r="B4" s="67"/>
      <c r="C4" s="67"/>
      <c r="D4" s="67"/>
      <c r="E4" s="67"/>
      <c r="F4" s="67"/>
      <c r="G4" s="1704" t="s">
        <v>144</v>
      </c>
      <c r="H4" s="1704"/>
    </row>
    <row r="5" spans="1:11" ht="27" x14ac:dyDescent="0.2">
      <c r="A5" s="70" t="s">
        <v>145</v>
      </c>
      <c r="B5" s="74">
        <v>2019</v>
      </c>
      <c r="C5" s="73" t="s">
        <v>146</v>
      </c>
      <c r="D5" s="74">
        <v>2020</v>
      </c>
      <c r="E5" s="73" t="s">
        <v>1985</v>
      </c>
      <c r="F5" s="74">
        <v>2021</v>
      </c>
      <c r="G5" s="73" t="s">
        <v>2035</v>
      </c>
      <c r="H5" s="74">
        <v>2022</v>
      </c>
    </row>
    <row r="6" spans="1:11" s="124" customFormat="1" x14ac:dyDescent="0.2">
      <c r="A6" s="75" t="s">
        <v>148</v>
      </c>
      <c r="B6" s="76">
        <v>174.69745722100001</v>
      </c>
      <c r="C6" s="77">
        <v>2.3947903687615568E-3</v>
      </c>
      <c r="D6" s="76">
        <v>175.115821009</v>
      </c>
      <c r="E6" s="77">
        <v>2.4688921098555694E-2</v>
      </c>
      <c r="F6" s="76">
        <v>179.439241697</v>
      </c>
      <c r="G6" s="77">
        <v>4.4729924291327272E-2</v>
      </c>
      <c r="H6" s="76">
        <v>187.46554539300001</v>
      </c>
      <c r="J6" s="1643"/>
      <c r="K6" s="1512"/>
    </row>
    <row r="7" spans="1:11" s="124" customFormat="1" x14ac:dyDescent="0.2">
      <c r="A7" s="80" t="s">
        <v>35</v>
      </c>
      <c r="B7" s="81">
        <v>31.641424478000001</v>
      </c>
      <c r="C7" s="82">
        <v>-3.249065154177222E-2</v>
      </c>
      <c r="D7" s="81">
        <v>30.613373980999999</v>
      </c>
      <c r="E7" s="82">
        <v>5.5560923962698627E-2</v>
      </c>
      <c r="F7" s="81">
        <v>32.314281325000003</v>
      </c>
      <c r="G7" s="82">
        <v>8.7885069311532948E-2</v>
      </c>
      <c r="H7" s="81">
        <v>35.154224179000003</v>
      </c>
      <c r="J7" s="1643"/>
      <c r="K7" s="1512"/>
    </row>
    <row r="8" spans="1:11" s="124" customFormat="1" x14ac:dyDescent="0.2">
      <c r="A8" s="80" t="s">
        <v>37</v>
      </c>
      <c r="B8" s="81">
        <v>63.926954414999997</v>
      </c>
      <c r="C8" s="82">
        <v>1.0711685677291083E-2</v>
      </c>
      <c r="D8" s="81">
        <v>64.611719856999997</v>
      </c>
      <c r="E8" s="82">
        <v>2.8580643141631779E-2</v>
      </c>
      <c r="F8" s="81">
        <v>66.458364364999994</v>
      </c>
      <c r="G8" s="82">
        <v>5.1225470435936504E-2</v>
      </c>
      <c r="H8" s="81">
        <v>69.862725343999998</v>
      </c>
      <c r="J8" s="1643"/>
      <c r="K8" s="1512"/>
    </row>
    <row r="9" spans="1:11" s="124" customFormat="1" x14ac:dyDescent="0.2">
      <c r="A9" s="80" t="s">
        <v>149</v>
      </c>
      <c r="B9" s="81">
        <v>3.540864424</v>
      </c>
      <c r="C9" s="82">
        <v>-7.0032158339423667E-2</v>
      </c>
      <c r="D9" s="81">
        <v>3.2928900460000001</v>
      </c>
      <c r="E9" s="82">
        <v>-6.085470853890762E-2</v>
      </c>
      <c r="F9" s="81">
        <v>3.092502182</v>
      </c>
      <c r="G9" s="82">
        <v>-3.1055639526788914E-2</v>
      </c>
      <c r="H9" s="81">
        <v>2.9964625489999999</v>
      </c>
      <c r="J9" s="1643"/>
      <c r="K9" s="1512"/>
    </row>
    <row r="10" spans="1:11" x14ac:dyDescent="0.2">
      <c r="A10" s="80" t="s">
        <v>39</v>
      </c>
      <c r="B10" s="81">
        <v>70.538763990000007</v>
      </c>
      <c r="C10" s="82">
        <v>3.4084061925736542E-3</v>
      </c>
      <c r="D10" s="81">
        <v>70.779188750000003</v>
      </c>
      <c r="E10" s="82">
        <v>1.088325798308909E-2</v>
      </c>
      <c r="F10" s="81">
        <v>71.549496920999999</v>
      </c>
      <c r="G10" s="82">
        <v>2.5986345956463097E-2</v>
      </c>
      <c r="H10" s="81">
        <v>73.408806901000005</v>
      </c>
      <c r="J10" s="1643"/>
    </row>
    <row r="11" spans="1:11" s="124" customFormat="1" x14ac:dyDescent="0.2">
      <c r="A11" s="80" t="s">
        <v>150</v>
      </c>
      <c r="B11" s="81">
        <v>5.049449912</v>
      </c>
      <c r="C11" s="82">
        <v>0.15233312032108737</v>
      </c>
      <c r="D11" s="81">
        <v>5.8186483730000003</v>
      </c>
      <c r="E11" s="82">
        <v>3.5394565163217928E-2</v>
      </c>
      <c r="F11" s="81">
        <v>6.0245969019999999</v>
      </c>
      <c r="G11" s="82">
        <v>3.1088413556403793E-3</v>
      </c>
      <c r="H11" s="81">
        <v>6.0433264180000004</v>
      </c>
      <c r="J11" s="1643"/>
      <c r="K11" s="1512"/>
    </row>
    <row r="12" spans="1:11" x14ac:dyDescent="0.2">
      <c r="A12" s="83" t="s">
        <v>151</v>
      </c>
      <c r="B12" s="84">
        <v>209.26598624799999</v>
      </c>
      <c r="C12" s="85">
        <v>-1.7065867291819026E-2</v>
      </c>
      <c r="D12" s="84">
        <v>205.69468069800001</v>
      </c>
      <c r="E12" s="85">
        <v>4.9489779130194922E-2</v>
      </c>
      <c r="F12" s="84">
        <v>215.87446501400001</v>
      </c>
      <c r="G12" s="85">
        <v>4.702737121938716E-2</v>
      </c>
      <c r="H12" s="84">
        <v>226.02647361699999</v>
      </c>
      <c r="J12" s="1511"/>
    </row>
    <row r="13" spans="1:11" x14ac:dyDescent="0.2">
      <c r="A13" s="80" t="s">
        <v>60</v>
      </c>
      <c r="B13" s="81">
        <v>145.429153294</v>
      </c>
      <c r="C13" s="82">
        <v>-1.31062208218099E-2</v>
      </c>
      <c r="D13" s="81">
        <v>143.52312669700001</v>
      </c>
      <c r="E13" s="82">
        <v>3.9576374879232157E-2</v>
      </c>
      <c r="F13" s="81">
        <v>149.203251763</v>
      </c>
      <c r="G13" s="82">
        <v>4.8173633785255188E-2</v>
      </c>
      <c r="H13" s="81">
        <v>156.390914573</v>
      </c>
      <c r="J13" s="1509"/>
    </row>
    <row r="14" spans="1:11" x14ac:dyDescent="0.2">
      <c r="A14" s="86" t="s">
        <v>152</v>
      </c>
      <c r="B14" s="81">
        <v>89.470407344999998</v>
      </c>
      <c r="C14" s="82">
        <v>1.850918811193436E-2</v>
      </c>
      <c r="D14" s="81">
        <v>91.126431944999993</v>
      </c>
      <c r="E14" s="82">
        <v>-0.35724959995853589</v>
      </c>
      <c r="F14" s="81">
        <v>58.571550586999997</v>
      </c>
      <c r="G14" s="82">
        <v>3.7579278198049515E-2</v>
      </c>
      <c r="H14" s="81">
        <v>60.772627180999997</v>
      </c>
    </row>
    <row r="15" spans="1:11" s="124" customFormat="1" x14ac:dyDescent="0.2">
      <c r="A15" s="86" t="s">
        <v>153</v>
      </c>
      <c r="B15" s="81">
        <v>55.958745948000001</v>
      </c>
      <c r="C15" s="82">
        <v>-6.365495036843849E-2</v>
      </c>
      <c r="D15" s="81">
        <v>52.396694752000002</v>
      </c>
      <c r="E15" s="82">
        <v>0.72972172393642354</v>
      </c>
      <c r="F15" s="81">
        <v>90.631701175000003</v>
      </c>
      <c r="G15" s="82">
        <v>5.5020331212490836E-2</v>
      </c>
      <c r="H15" s="81">
        <v>95.618287391999999</v>
      </c>
      <c r="J15" s="1512"/>
      <c r="K15" s="1512"/>
    </row>
    <row r="16" spans="1:11" x14ac:dyDescent="0.2">
      <c r="A16" s="80" t="s">
        <v>154</v>
      </c>
      <c r="B16" s="81">
        <v>34.880736175999999</v>
      </c>
      <c r="C16" s="82">
        <v>1.6891518774921899E-3</v>
      </c>
      <c r="D16" s="81">
        <v>34.939655037000001</v>
      </c>
      <c r="E16" s="82">
        <v>5.6017607727590679E-2</v>
      </c>
      <c r="F16" s="81">
        <v>36.896890927000001</v>
      </c>
      <c r="G16" s="82">
        <v>5.7494339948509499E-3</v>
      </c>
      <c r="H16" s="81">
        <v>37.109027165999997</v>
      </c>
    </row>
    <row r="17" spans="1:11" x14ac:dyDescent="0.2">
      <c r="A17" s="86" t="s">
        <v>155</v>
      </c>
      <c r="B17" s="81">
        <v>26.779380213</v>
      </c>
      <c r="C17" s="82">
        <v>-6.2233127008330946E-3</v>
      </c>
      <c r="D17" s="81">
        <v>26.612723756000001</v>
      </c>
      <c r="E17" s="82">
        <v>1.039319020992302E-4</v>
      </c>
      <c r="F17" s="81">
        <v>26.615489666999999</v>
      </c>
      <c r="G17" s="82">
        <v>-6.0376087387654653E-3</v>
      </c>
      <c r="H17" s="81">
        <v>26.454795753999999</v>
      </c>
    </row>
    <row r="18" spans="1:11" x14ac:dyDescent="0.2">
      <c r="A18" s="86" t="s">
        <v>156</v>
      </c>
      <c r="B18" s="81">
        <v>1.7257321999999999</v>
      </c>
      <c r="C18" s="82">
        <v>0.10372691197394368</v>
      </c>
      <c r="D18" s="81">
        <v>1.9047370720000001</v>
      </c>
      <c r="E18" s="82">
        <v>3.0865171295411109E-2</v>
      </c>
      <c r="F18" s="81">
        <v>1.9635271080000001</v>
      </c>
      <c r="G18" s="82">
        <v>2.1925309217579736E-2</v>
      </c>
      <c r="H18" s="81">
        <v>2.0065780470000001</v>
      </c>
    </row>
    <row r="19" spans="1:11" x14ac:dyDescent="0.2">
      <c r="A19" s="86" t="s">
        <v>157</v>
      </c>
      <c r="B19" s="81">
        <v>6.375623762</v>
      </c>
      <c r="C19" s="82">
        <v>7.3044534524715488E-3</v>
      </c>
      <c r="D19" s="81">
        <v>6.4221942089999997</v>
      </c>
      <c r="E19" s="82">
        <v>0.295176365165571</v>
      </c>
      <c r="F19" s="81">
        <v>8.3178741519999999</v>
      </c>
      <c r="G19" s="82">
        <v>3.9647054761066114E-2</v>
      </c>
      <c r="H19" s="81">
        <v>8.647653364</v>
      </c>
    </row>
    <row r="20" spans="1:11" x14ac:dyDescent="0.2">
      <c r="A20" s="80" t="s">
        <v>158</v>
      </c>
      <c r="B20" s="81">
        <v>11.660188217</v>
      </c>
      <c r="C20" s="82">
        <v>5.9969294404744078E-2</v>
      </c>
      <c r="D20" s="81">
        <v>12.359441477000001</v>
      </c>
      <c r="E20" s="82">
        <v>4.8330095426366348E-2</v>
      </c>
      <c r="F20" s="81">
        <v>12.956774463</v>
      </c>
      <c r="G20" s="82">
        <v>8.5617744151359254E-2</v>
      </c>
      <c r="H20" s="81">
        <v>14.066104264</v>
      </c>
    </row>
    <row r="21" spans="1:11" x14ac:dyDescent="0.2">
      <c r="A21" s="80" t="s">
        <v>94</v>
      </c>
      <c r="B21" s="81">
        <v>10.295725862999999</v>
      </c>
      <c r="C21" s="82">
        <v>-0.16769645996546678</v>
      </c>
      <c r="D21" s="81">
        <v>8.5691690830000002</v>
      </c>
      <c r="E21" s="82">
        <v>0.13945079311956432</v>
      </c>
      <c r="F21" s="81">
        <v>9.7641465079999996</v>
      </c>
      <c r="G21" s="82">
        <v>0.12468235723445376</v>
      </c>
      <c r="H21" s="81">
        <v>10.981563311</v>
      </c>
    </row>
    <row r="22" spans="1:11" x14ac:dyDescent="0.2">
      <c r="A22" s="91" t="s">
        <v>159</v>
      </c>
      <c r="B22" s="92">
        <v>7.0001826960000004</v>
      </c>
      <c r="C22" s="93">
        <v>-9.9553729561689175E-2</v>
      </c>
      <c r="D22" s="92">
        <v>6.3032884009999997</v>
      </c>
      <c r="E22" s="93">
        <v>0.11900343174540406</v>
      </c>
      <c r="F22" s="92">
        <v>7.0534013519999998</v>
      </c>
      <c r="G22" s="93">
        <v>6.0320252282164422E-2</v>
      </c>
      <c r="H22" s="92">
        <v>7.4788643009999998</v>
      </c>
    </row>
    <row r="23" spans="1:11" s="124" customFormat="1" x14ac:dyDescent="0.2">
      <c r="A23" s="94" t="s">
        <v>160</v>
      </c>
      <c r="B23" s="76">
        <v>34.568529026</v>
      </c>
      <c r="C23" s="77">
        <v>-0.11541333838646284</v>
      </c>
      <c r="D23" s="76">
        <v>30.578859688000001</v>
      </c>
      <c r="E23" s="77">
        <v>0.19151674355267745</v>
      </c>
      <c r="F23" s="76">
        <v>36.435223317000002</v>
      </c>
      <c r="G23" s="77">
        <v>5.8342030416709045E-2</v>
      </c>
      <c r="H23" s="76">
        <v>38.560928224000001</v>
      </c>
      <c r="J23" s="1509"/>
      <c r="K23" s="1513"/>
    </row>
    <row r="24" spans="1:11" s="124" customFormat="1" x14ac:dyDescent="0.2">
      <c r="A24" s="95" t="s">
        <v>161</v>
      </c>
      <c r="B24" s="84">
        <v>20.333789153000001</v>
      </c>
      <c r="C24" s="85">
        <v>-0.20133556339134129</v>
      </c>
      <c r="D24" s="84">
        <v>16.239874258</v>
      </c>
      <c r="E24" s="85">
        <v>0.35971506879877957</v>
      </c>
      <c r="F24" s="84">
        <v>22.081601744</v>
      </c>
      <c r="G24" s="85">
        <v>9.0038077357328827E-2</v>
      </c>
      <c r="H24" s="84">
        <v>24.069786709999999</v>
      </c>
      <c r="J24" s="1509"/>
      <c r="K24" s="1513"/>
    </row>
    <row r="25" spans="1:11" ht="25.5" x14ac:dyDescent="0.2">
      <c r="A25" s="96" t="s">
        <v>162</v>
      </c>
      <c r="B25" s="1657">
        <v>57.785457979999997</v>
      </c>
      <c r="C25" s="77">
        <v>-5.5910653734339455E-2</v>
      </c>
      <c r="D25" s="1657">
        <v>54.554635247999997</v>
      </c>
      <c r="E25" s="77">
        <v>5.7910083233776444E-2</v>
      </c>
      <c r="F25" s="1657">
        <v>57.713898716000003</v>
      </c>
      <c r="G25" s="77">
        <v>6.8190286283829948E-2</v>
      </c>
      <c r="H25" s="1657">
        <v>61.649425991999998</v>
      </c>
      <c r="J25" s="1509"/>
    </row>
    <row r="26" spans="1:11" s="124" customFormat="1" x14ac:dyDescent="0.2">
      <c r="A26" s="97" t="s">
        <v>109</v>
      </c>
      <c r="B26" s="81">
        <v>40.689004961000002</v>
      </c>
      <c r="C26" s="82">
        <v>-0.11805243005092025</v>
      </c>
      <c r="D26" s="81">
        <v>35.885569048999997</v>
      </c>
      <c r="E26" s="82">
        <v>8.5362481749063024E-2</v>
      </c>
      <c r="F26" s="81">
        <v>38.948850282000002</v>
      </c>
      <c r="G26" s="82">
        <v>8.9525040835709779E-2</v>
      </c>
      <c r="H26" s="81">
        <v>42.435747694</v>
      </c>
      <c r="J26" s="1512"/>
      <c r="K26" s="1512"/>
    </row>
    <row r="27" spans="1:11" x14ac:dyDescent="0.2">
      <c r="A27" s="97" t="s">
        <v>163</v>
      </c>
      <c r="B27" s="81">
        <v>14.446272812</v>
      </c>
      <c r="C27" s="82">
        <v>9.6698356259728113E-2</v>
      </c>
      <c r="D27" s="81">
        <v>15.843203646999999</v>
      </c>
      <c r="E27" s="82">
        <v>9.151421911278268E-3</v>
      </c>
      <c r="F27" s="81">
        <v>15.988191488</v>
      </c>
      <c r="G27" s="82">
        <v>1.9516593182799857E-2</v>
      </c>
      <c r="H27" s="81">
        <v>16.300226516999999</v>
      </c>
    </row>
    <row r="28" spans="1:11" x14ac:dyDescent="0.2">
      <c r="A28" s="97" t="s">
        <v>164</v>
      </c>
      <c r="B28" s="81">
        <v>2.6501802059999999</v>
      </c>
      <c r="C28" s="82">
        <v>6.6290716986812992E-2</v>
      </c>
      <c r="D28" s="81">
        <v>2.8258625519999998</v>
      </c>
      <c r="E28" s="82">
        <v>-1.7341822575665078E-2</v>
      </c>
      <c r="F28" s="81">
        <v>2.776856945</v>
      </c>
      <c r="G28" s="82">
        <v>4.9190446863297099E-2</v>
      </c>
      <c r="H28" s="81">
        <v>2.9134517789999999</v>
      </c>
    </row>
    <row r="29" spans="1:11" s="124" customFormat="1" x14ac:dyDescent="0.2">
      <c r="A29" s="95" t="s">
        <v>165</v>
      </c>
      <c r="B29" s="84">
        <v>23.261832205000001</v>
      </c>
      <c r="C29" s="85">
        <v>-1.6376933581272901E-2</v>
      </c>
      <c r="D29" s="84">
        <v>22.880874724000002</v>
      </c>
      <c r="E29" s="85">
        <v>4.0873046912802025E-2</v>
      </c>
      <c r="F29" s="84">
        <v>23.816085789999999</v>
      </c>
      <c r="G29" s="85">
        <v>3.8874554541147299E-2</v>
      </c>
      <c r="H29" s="84">
        <v>24.741925515999998</v>
      </c>
      <c r="J29" s="1512"/>
      <c r="K29" s="1512"/>
    </row>
    <row r="30" spans="1:11" x14ac:dyDescent="0.2">
      <c r="A30" s="97" t="s">
        <v>124</v>
      </c>
      <c r="B30" s="81">
        <v>5.0972857319999996</v>
      </c>
      <c r="C30" s="82">
        <v>8.2213987607002714E-2</v>
      </c>
      <c r="D30" s="81">
        <v>5.5163539180000001</v>
      </c>
      <c r="E30" s="82">
        <v>3.3321815048923398E-2</v>
      </c>
      <c r="F30" s="81">
        <v>5.7001688430000002</v>
      </c>
      <c r="G30" s="82">
        <v>-4.0415607913598772E-2</v>
      </c>
      <c r="H30" s="81">
        <v>5.4697930540000002</v>
      </c>
    </row>
    <row r="31" spans="1:11" x14ac:dyDescent="0.2">
      <c r="A31" s="97" t="s">
        <v>166</v>
      </c>
      <c r="B31" s="81">
        <v>12.978622308</v>
      </c>
      <c r="C31" s="82">
        <v>8.3195051398825548E-3</v>
      </c>
      <c r="D31" s="81">
        <v>13.086598023000001</v>
      </c>
      <c r="E31" s="82">
        <v>5.4093835827756065E-2</v>
      </c>
      <c r="F31" s="81">
        <v>13.794502308</v>
      </c>
      <c r="G31" s="82">
        <v>5.8443745776348255E-2</v>
      </c>
      <c r="H31" s="81">
        <v>14.600704693999999</v>
      </c>
    </row>
    <row r="32" spans="1:11" x14ac:dyDescent="0.2">
      <c r="A32" s="98" t="s">
        <v>167</v>
      </c>
      <c r="B32" s="92">
        <v>5.1859241640000002</v>
      </c>
      <c r="C32" s="82">
        <v>-0.17508959893845455</v>
      </c>
      <c r="D32" s="92">
        <v>4.2779227820000001</v>
      </c>
      <c r="E32" s="82">
        <v>1.0166582759043363E-2</v>
      </c>
      <c r="F32" s="92">
        <v>4.3214146380000003</v>
      </c>
      <c r="G32" s="82">
        <v>8.0995034802304966E-2</v>
      </c>
      <c r="H32" s="92">
        <v>4.671427767</v>
      </c>
    </row>
    <row r="33" spans="1:13" s="124" customFormat="1" ht="15" customHeight="1" x14ac:dyDescent="0.2">
      <c r="A33" s="96" t="s">
        <v>168</v>
      </c>
      <c r="B33" s="76">
        <v>232.482915201</v>
      </c>
      <c r="C33" s="77">
        <v>-1.209748656398435E-2</v>
      </c>
      <c r="D33" s="76">
        <v>229.670456258</v>
      </c>
      <c r="E33" s="77">
        <v>3.2580090090448266E-2</v>
      </c>
      <c r="F33" s="76">
        <v>237.15314041400001</v>
      </c>
      <c r="G33" s="77">
        <v>5.0439268698353024E-2</v>
      </c>
      <c r="H33" s="76">
        <v>249.11497138600001</v>
      </c>
      <c r="J33" s="1512"/>
      <c r="K33" s="1512"/>
    </row>
    <row r="34" spans="1:13" ht="15" customHeight="1" x14ac:dyDescent="0.2">
      <c r="A34" s="95" t="s">
        <v>169</v>
      </c>
      <c r="B34" s="84">
        <v>232.527818454</v>
      </c>
      <c r="C34" s="85">
        <v>-1.6996947110574867E-2</v>
      </c>
      <c r="D34" s="84">
        <v>228.57555542200001</v>
      </c>
      <c r="E34" s="85">
        <v>4.8627226833067638E-2</v>
      </c>
      <c r="F34" s="84">
        <v>239.690550804</v>
      </c>
      <c r="G34" s="85">
        <v>4.6217292641872243E-2</v>
      </c>
      <c r="H34" s="84">
        <v>250.76839913399999</v>
      </c>
    </row>
    <row r="35" spans="1:13" s="124" customFormat="1" ht="15" customHeight="1" x14ac:dyDescent="0.2">
      <c r="A35" s="99" t="s">
        <v>170</v>
      </c>
      <c r="B35" s="100">
        <v>4.4903251999999998E-2</v>
      </c>
      <c r="C35" s="101"/>
      <c r="D35" s="100">
        <v>-1.094900835</v>
      </c>
      <c r="E35" s="101"/>
      <c r="F35" s="100">
        <v>2.5374103899999998</v>
      </c>
      <c r="G35" s="101"/>
      <c r="H35" s="100">
        <v>1.6534277479999999</v>
      </c>
      <c r="J35" s="1512"/>
      <c r="K35" s="1512"/>
    </row>
    <row r="36" spans="1:13" s="124" customFormat="1" ht="15" customHeight="1" x14ac:dyDescent="0.2">
      <c r="A36" s="102" t="s">
        <v>171</v>
      </c>
      <c r="B36" s="103">
        <v>14.234739872</v>
      </c>
      <c r="C36" s="104">
        <v>7.3233201264923942E-3</v>
      </c>
      <c r="D36" s="103">
        <v>14.338985428999999</v>
      </c>
      <c r="E36" s="104">
        <v>1.0207237515145184E-3</v>
      </c>
      <c r="F36" s="103">
        <v>14.353621572</v>
      </c>
      <c r="G36" s="104">
        <v>9.580853188178251E-3</v>
      </c>
      <c r="H36" s="103">
        <v>14.491141513000001</v>
      </c>
      <c r="J36" s="1512"/>
      <c r="K36" s="1512"/>
    </row>
    <row r="37" spans="1:13" ht="15" customHeight="1" x14ac:dyDescent="0.2">
      <c r="A37" s="97" t="s">
        <v>172</v>
      </c>
      <c r="B37" s="81">
        <v>13.621932757</v>
      </c>
      <c r="C37" s="82">
        <v>0.34924151644745938</v>
      </c>
      <c r="D37" s="81">
        <v>18.379277210000001</v>
      </c>
      <c r="E37" s="82">
        <v>-0.11194533704951937</v>
      </c>
      <c r="F37" s="81">
        <v>16.321802827999999</v>
      </c>
      <c r="G37" s="82">
        <v>1.3655493841504107E-2</v>
      </c>
      <c r="H37" s="81">
        <v>16.544685105999999</v>
      </c>
    </row>
    <row r="38" spans="1:13" ht="15" customHeight="1" x14ac:dyDescent="0.2">
      <c r="A38" s="97" t="s">
        <v>173</v>
      </c>
      <c r="B38" s="105">
        <v>-0.61280711499999996</v>
      </c>
      <c r="C38" s="82"/>
      <c r="D38" s="105">
        <v>4.0402917809999996</v>
      </c>
      <c r="E38" s="82"/>
      <c r="F38" s="105">
        <v>1.968181255</v>
      </c>
      <c r="G38" s="82"/>
      <c r="H38" s="105">
        <v>2.053543592</v>
      </c>
    </row>
    <row r="39" spans="1:13" ht="15" customHeight="1" x14ac:dyDescent="0.2">
      <c r="A39" s="96" t="s">
        <v>174</v>
      </c>
      <c r="B39" s="76">
        <v>246.71765507399999</v>
      </c>
      <c r="C39" s="77">
        <v>-1.0976974409017126E-2</v>
      </c>
      <c r="D39" s="76">
        <v>244.00944168800001</v>
      </c>
      <c r="E39" s="77">
        <v>3.0725533594664567E-2</v>
      </c>
      <c r="F39" s="76">
        <v>251.50676198599999</v>
      </c>
      <c r="G39" s="77">
        <v>4.8107457697990297E-2</v>
      </c>
      <c r="H39" s="76">
        <v>263.60611289899998</v>
      </c>
    </row>
    <row r="40" spans="1:13" ht="15" customHeight="1" x14ac:dyDescent="0.2">
      <c r="A40" s="95" t="s">
        <v>175</v>
      </c>
      <c r="B40" s="84">
        <v>246.14975121200001</v>
      </c>
      <c r="C40" s="85">
        <v>3.270697683162016E-3</v>
      </c>
      <c r="D40" s="84">
        <v>246.954832633</v>
      </c>
      <c r="E40" s="85">
        <v>3.6676832372259716E-2</v>
      </c>
      <c r="F40" s="84">
        <v>256.01235363299998</v>
      </c>
      <c r="G40" s="85">
        <v>4.4141348835845085E-2</v>
      </c>
      <c r="H40" s="84">
        <v>267.31308424100001</v>
      </c>
    </row>
    <row r="41" spans="1:13" ht="15" customHeight="1" x14ac:dyDescent="0.2">
      <c r="A41" s="127" t="s">
        <v>176</v>
      </c>
      <c r="B41" s="107">
        <v>-0.56790386199999998</v>
      </c>
      <c r="C41" s="108"/>
      <c r="D41" s="107">
        <v>2.9453909450000002</v>
      </c>
      <c r="E41" s="108"/>
      <c r="F41" s="107">
        <v>4.5055916460000001</v>
      </c>
      <c r="G41" s="108"/>
      <c r="H41" s="107">
        <v>3.706971341</v>
      </c>
    </row>
    <row r="42" spans="1:13" ht="20.25" customHeight="1" x14ac:dyDescent="0.2">
      <c r="A42" s="109" t="s">
        <v>198</v>
      </c>
      <c r="B42" s="110">
        <v>150.05275334999999</v>
      </c>
      <c r="C42" s="111">
        <v>3.3313534209800544E-2</v>
      </c>
      <c r="D42" s="110">
        <v>155.05154088200001</v>
      </c>
      <c r="E42" s="111">
        <v>1.7125070585533697E-2</v>
      </c>
      <c r="F42" s="110">
        <v>157.706809464</v>
      </c>
      <c r="G42" s="111">
        <v>1.0266329066593638E-2</v>
      </c>
      <c r="H42" s="110">
        <v>159.325879466</v>
      </c>
    </row>
    <row r="43" spans="1:13" ht="15" customHeight="1" x14ac:dyDescent="0.2">
      <c r="A43" s="94" t="s">
        <v>177</v>
      </c>
      <c r="B43" s="148"/>
      <c r="C43" s="147"/>
      <c r="D43" s="148"/>
      <c r="E43" s="147"/>
      <c r="F43" s="148"/>
      <c r="G43" s="147"/>
      <c r="H43" s="148"/>
    </row>
    <row r="44" spans="1:13" ht="15" customHeight="1" x14ac:dyDescent="0.2">
      <c r="A44" s="97" t="s">
        <v>178</v>
      </c>
      <c r="B44" s="151">
        <v>0.16518943018782337</v>
      </c>
      <c r="C44" s="150">
        <v>-1.6528027840254922</v>
      </c>
      <c r="D44" s="151">
        <v>0.14866140234756844</v>
      </c>
      <c r="E44" s="150">
        <v>2.011827854075285</v>
      </c>
      <c r="F44" s="151">
        <v>0.16877968088832129</v>
      </c>
      <c r="G44" s="150">
        <v>0.18239108366957246</v>
      </c>
      <c r="H44" s="151">
        <v>0.17060359172501705</v>
      </c>
    </row>
    <row r="45" spans="1:13" ht="15" customHeight="1" x14ac:dyDescent="0.2">
      <c r="A45" s="97" t="s">
        <v>179</v>
      </c>
      <c r="B45" s="151">
        <v>9.716719624422164E-2</v>
      </c>
      <c r="C45" s="150">
        <v>-1.8215838810514779</v>
      </c>
      <c r="D45" s="151">
        <v>7.8951357433706848E-2</v>
      </c>
      <c r="E45" s="150">
        <v>2.3337728691268391</v>
      </c>
      <c r="F45" s="151">
        <v>0.10228908612497524</v>
      </c>
      <c r="G45" s="150">
        <v>0.42019205470398974</v>
      </c>
      <c r="H45" s="151">
        <v>0.10649100667201514</v>
      </c>
    </row>
    <row r="46" spans="1:13" ht="15" customHeight="1" x14ac:dyDescent="0.2">
      <c r="A46" s="97" t="s">
        <v>180</v>
      </c>
      <c r="B46" s="151">
        <v>0.71704320439430269</v>
      </c>
      <c r="C46" s="150">
        <v>3.6751402038160075</v>
      </c>
      <c r="D46" s="151">
        <v>0.75379460643246277</v>
      </c>
      <c r="E46" s="150">
        <v>-2.3245907892446405</v>
      </c>
      <c r="F46" s="151">
        <v>0.73054869854001636</v>
      </c>
      <c r="G46" s="150">
        <v>-2.5649502811393887</v>
      </c>
      <c r="H46" s="151">
        <v>0.70489919572862247</v>
      </c>
      <c r="I46" s="170"/>
      <c r="J46" s="1514"/>
      <c r="K46" s="1514"/>
      <c r="L46" s="170"/>
    </row>
    <row r="47" spans="1:13" ht="15" customHeight="1" x14ac:dyDescent="0.2">
      <c r="A47" s="115" t="s">
        <v>181</v>
      </c>
      <c r="B47" s="153">
        <v>4.3407329608136038</v>
      </c>
      <c r="C47" s="152">
        <v>0.72981389619841686</v>
      </c>
      <c r="D47" s="153">
        <v>5.0705468570120216</v>
      </c>
      <c r="E47" s="152">
        <v>-0.74213069521462938</v>
      </c>
      <c r="F47" s="153">
        <v>4.3284161617973922</v>
      </c>
      <c r="G47" s="152">
        <v>-0.1966204088404675</v>
      </c>
      <c r="H47" s="153">
        <v>4.1317957529569247</v>
      </c>
      <c r="I47" s="170"/>
      <c r="J47" s="1514"/>
      <c r="K47" s="1514"/>
      <c r="L47" s="170"/>
    </row>
    <row r="48" spans="1:13" s="66" customFormat="1" ht="13.7" customHeight="1" x14ac:dyDescent="0.25">
      <c r="A48" s="1706" t="s">
        <v>221</v>
      </c>
      <c r="B48" s="1706"/>
      <c r="C48" s="1706"/>
      <c r="D48" s="1706"/>
      <c r="E48" s="1706"/>
      <c r="F48" s="1706"/>
      <c r="G48" s="170"/>
      <c r="H48" s="170"/>
      <c r="I48" s="210"/>
      <c r="J48" s="1515"/>
      <c r="K48" s="1515"/>
      <c r="L48" s="210"/>
      <c r="M48" s="211"/>
    </row>
    <row r="49" spans="1:13" s="66" customFormat="1" ht="24.6" customHeight="1" x14ac:dyDescent="0.2">
      <c r="A49" s="1707" t="s">
        <v>200</v>
      </c>
      <c r="B49" s="1707"/>
      <c r="C49" s="1707"/>
      <c r="D49" s="1707"/>
      <c r="E49" s="1707"/>
      <c r="F49" s="1707"/>
      <c r="G49" s="170"/>
      <c r="H49" s="170"/>
      <c r="I49" s="170"/>
      <c r="J49" s="1514"/>
      <c r="K49" s="1514"/>
      <c r="L49" s="170"/>
      <c r="M49" s="170"/>
    </row>
    <row r="50" spans="1:13" s="66" customFormat="1" ht="15" customHeight="1" x14ac:dyDescent="0.2">
      <c r="A50" s="1705" t="s">
        <v>1988</v>
      </c>
      <c r="B50" s="1705"/>
      <c r="C50" s="1705"/>
      <c r="D50" s="1705"/>
      <c r="E50" s="1705"/>
      <c r="F50" s="1705"/>
      <c r="G50" s="1705"/>
      <c r="H50" s="1705"/>
      <c r="I50" s="170"/>
      <c r="J50" s="1514"/>
      <c r="K50" s="1514"/>
      <c r="L50" s="170"/>
      <c r="M50" s="170"/>
    </row>
    <row r="51" spans="1:13" s="66" customFormat="1" ht="12.75" customHeight="1" x14ac:dyDescent="0.2">
      <c r="A51" s="120" t="s">
        <v>192</v>
      </c>
      <c r="B51" s="2"/>
      <c r="C51" s="2"/>
      <c r="D51" s="2"/>
      <c r="E51" s="2"/>
      <c r="F51" s="2"/>
      <c r="G51" s="2"/>
      <c r="H51" s="2"/>
      <c r="I51" s="170"/>
      <c r="J51" s="1514"/>
      <c r="K51" s="1514"/>
      <c r="L51" s="170"/>
      <c r="M51" s="170"/>
    </row>
    <row r="52" spans="1:13" s="66" customFormat="1" x14ac:dyDescent="0.2">
      <c r="A52" s="202" t="s">
        <v>222</v>
      </c>
      <c r="B52" s="2"/>
      <c r="C52" s="2"/>
      <c r="D52" s="2"/>
      <c r="E52" s="2"/>
      <c r="F52" s="2"/>
      <c r="G52" s="2"/>
      <c r="H52" s="2"/>
      <c r="J52" s="1516"/>
      <c r="K52" s="1516"/>
    </row>
    <row r="53" spans="1:13" ht="13.5" customHeight="1" x14ac:dyDescent="0.2">
      <c r="E53" s="212"/>
      <c r="F53" s="212"/>
      <c r="G53" s="170"/>
      <c r="H53" s="170"/>
      <c r="I53" s="170"/>
      <c r="J53" s="1514"/>
      <c r="K53" s="1514"/>
      <c r="L53" s="170"/>
    </row>
  </sheetData>
  <mergeCells count="5">
    <mergeCell ref="A1:C1"/>
    <mergeCell ref="G4:H4"/>
    <mergeCell ref="A50:H50"/>
    <mergeCell ref="A48:F48"/>
    <mergeCell ref="A49:F49"/>
  </mergeCells>
  <pageMargins left="0.7" right="0.7" top="0.75" bottom="0.75" header="0.3" footer="0.3"/>
  <pageSetup paperSize="9" scale="6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abSelected="1" workbookViewId="0">
      <selection activeCell="D31" sqref="D31"/>
    </sheetView>
  </sheetViews>
  <sheetFormatPr baseColWidth="10" defaultColWidth="11.42578125" defaultRowHeight="12.75" x14ac:dyDescent="0.25"/>
  <cols>
    <col min="1" max="1" width="44.85546875" style="404" customWidth="1"/>
    <col min="2" max="2" width="15.5703125" style="389" customWidth="1"/>
    <col min="3" max="3" width="15" style="389" customWidth="1"/>
    <col min="4" max="4" width="11.42578125" style="389" customWidth="1"/>
    <col min="5" max="5" width="9.85546875" style="389" customWidth="1"/>
    <col min="6" max="6" width="11" style="389" customWidth="1"/>
    <col min="7" max="12" width="11.42578125" style="389"/>
    <col min="13" max="14" width="16.5703125" style="389" customWidth="1"/>
    <col min="15" max="16384" width="11.42578125" style="389"/>
  </cols>
  <sheetData>
    <row r="1" spans="1:15" ht="18" x14ac:dyDescent="0.25">
      <c r="A1" s="1703" t="s">
        <v>380</v>
      </c>
      <c r="B1" s="1703"/>
      <c r="C1" s="1703"/>
      <c r="D1" s="1703"/>
      <c r="E1" s="1703"/>
      <c r="F1" s="1703"/>
      <c r="M1" s="1737" t="s">
        <v>238</v>
      </c>
      <c r="N1" s="1737"/>
      <c r="O1" s="1737"/>
    </row>
    <row r="2" spans="1:15" s="243" customFormat="1" ht="18" x14ac:dyDescent="0.25">
      <c r="A2" s="405"/>
      <c r="B2" s="405"/>
      <c r="C2" s="405"/>
      <c r="D2" s="405"/>
      <c r="E2" s="405"/>
      <c r="F2" s="405"/>
      <c r="H2" s="389" t="s">
        <v>239</v>
      </c>
      <c r="M2" s="406"/>
      <c r="N2" s="406"/>
      <c r="O2" s="406"/>
    </row>
    <row r="3" spans="1:15" s="239" customFormat="1" ht="18.75" x14ac:dyDescent="0.25">
      <c r="A3" s="407" t="s">
        <v>381</v>
      </c>
      <c r="B3" s="242"/>
      <c r="C3" s="242"/>
      <c r="D3" s="242"/>
      <c r="E3" s="242"/>
      <c r="F3" s="242"/>
      <c r="G3" s="242"/>
      <c r="I3" s="390"/>
      <c r="K3" s="391"/>
      <c r="M3" s="246"/>
      <c r="N3" s="246"/>
    </row>
    <row r="4" spans="1:15" s="239" customFormat="1" x14ac:dyDescent="0.25">
      <c r="A4" s="319"/>
      <c r="B4" s="320"/>
      <c r="D4" s="321" t="s">
        <v>241</v>
      </c>
      <c r="E4" s="323"/>
      <c r="F4" s="324"/>
      <c r="G4" s="324"/>
      <c r="H4" s="1738" t="s">
        <v>243</v>
      </c>
      <c r="I4" s="1738"/>
      <c r="J4" s="1738" t="s">
        <v>244</v>
      </c>
      <c r="K4" s="1738"/>
      <c r="M4" s="252" t="s">
        <v>238</v>
      </c>
      <c r="N4" s="252" t="s">
        <v>238</v>
      </c>
      <c r="O4" s="252" t="s">
        <v>238</v>
      </c>
    </row>
    <row r="5" spans="1:15" s="239" customFormat="1" ht="38.25" x14ac:dyDescent="0.25">
      <c r="A5" s="325">
        <v>2022</v>
      </c>
      <c r="B5" s="258" t="s">
        <v>248</v>
      </c>
      <c r="C5" s="258" t="s">
        <v>245</v>
      </c>
      <c r="D5" s="259" t="s">
        <v>246</v>
      </c>
      <c r="E5" s="258" t="s">
        <v>243</v>
      </c>
      <c r="F5" s="258" t="s">
        <v>244</v>
      </c>
      <c r="G5" s="326"/>
      <c r="H5" s="392" t="s">
        <v>29</v>
      </c>
      <c r="I5" s="392" t="s">
        <v>104</v>
      </c>
      <c r="J5" s="392" t="s">
        <v>29</v>
      </c>
      <c r="K5" s="392" t="s">
        <v>104</v>
      </c>
      <c r="M5" s="258" t="s">
        <v>248</v>
      </c>
      <c r="N5" s="258" t="s">
        <v>245</v>
      </c>
      <c r="O5" s="259" t="s">
        <v>246</v>
      </c>
    </row>
    <row r="6" spans="1:15" s="335" customFormat="1" x14ac:dyDescent="0.25">
      <c r="A6" s="408" t="s">
        <v>275</v>
      </c>
      <c r="B6" s="409">
        <v>1179.299387</v>
      </c>
      <c r="C6" s="409">
        <v>940.83001100000001</v>
      </c>
      <c r="D6" s="410">
        <v>2120.129398</v>
      </c>
      <c r="E6" s="411">
        <v>8.4080910964183714E-2</v>
      </c>
      <c r="F6" s="412">
        <v>-1.0052597873615232E-2</v>
      </c>
      <c r="G6" s="341"/>
      <c r="H6" s="411">
        <v>6.7032461835806703E-2</v>
      </c>
      <c r="I6" s="411">
        <v>0.12342982249040708</v>
      </c>
      <c r="J6" s="412">
        <v>4.0161264717647915E-2</v>
      </c>
      <c r="K6" s="412">
        <v>-6.6537543995369486E-2</v>
      </c>
      <c r="L6" s="239"/>
      <c r="M6" s="409">
        <v>1133.7659140000001</v>
      </c>
      <c r="N6" s="409">
        <v>1007.8927169999999</v>
      </c>
      <c r="O6" s="410">
        <v>2141.6586310000002</v>
      </c>
    </row>
    <row r="7" spans="1:15" s="335" customFormat="1" x14ac:dyDescent="0.25">
      <c r="A7" s="336" t="s">
        <v>382</v>
      </c>
      <c r="B7" s="337">
        <v>0.65120900000000004</v>
      </c>
      <c r="C7" s="337">
        <v>4.6610000000000002E-3</v>
      </c>
      <c r="D7" s="338">
        <v>0.65587000000000006</v>
      </c>
      <c r="E7" s="340">
        <v>2.6010745913009212E-5</v>
      </c>
      <c r="F7" s="341">
        <v>0.84266790284743021</v>
      </c>
      <c r="G7" s="341"/>
      <c r="H7" s="340">
        <v>3.7015318519481133E-5</v>
      </c>
      <c r="I7" s="340">
        <v>6.1148814972037218E-7</v>
      </c>
      <c r="J7" s="341">
        <v>0.82957281526121363</v>
      </c>
      <c r="K7" s="341" t="e">
        <v>#DIV/0!</v>
      </c>
      <c r="L7" s="386"/>
      <c r="M7" s="337">
        <v>0.355935</v>
      </c>
      <c r="N7" s="337">
        <v>0</v>
      </c>
      <c r="O7" s="338">
        <v>0.355935</v>
      </c>
    </row>
    <row r="8" spans="1:15" s="335" customFormat="1" x14ac:dyDescent="0.25">
      <c r="A8" s="336" t="s">
        <v>282</v>
      </c>
      <c r="B8" s="337">
        <v>102.46047299999999</v>
      </c>
      <c r="C8" s="337">
        <v>8.6164489999999994</v>
      </c>
      <c r="D8" s="338">
        <v>111.076922</v>
      </c>
      <c r="E8" s="340">
        <v>4.4051314970057218E-3</v>
      </c>
      <c r="F8" s="341">
        <v>5.9167379639498474E-2</v>
      </c>
      <c r="G8" s="341"/>
      <c r="H8" s="340">
        <v>5.8239475249139616E-3</v>
      </c>
      <c r="I8" s="340">
        <v>1.1304133139176038E-3</v>
      </c>
      <c r="J8" s="341">
        <v>5.8567229360498407E-2</v>
      </c>
      <c r="K8" s="341">
        <v>6.6356437797692625E-2</v>
      </c>
      <c r="L8" s="386"/>
      <c r="M8" s="337">
        <v>96.791653999999994</v>
      </c>
      <c r="N8" s="337">
        <v>8.0802709999999998</v>
      </c>
      <c r="O8" s="338">
        <v>104.87192499999999</v>
      </c>
    </row>
    <row r="9" spans="1:15" s="335" customFormat="1" x14ac:dyDescent="0.25">
      <c r="A9" s="336" t="s">
        <v>288</v>
      </c>
      <c r="B9" s="337">
        <v>649.07882900000004</v>
      </c>
      <c r="C9" s="337">
        <v>234.563412</v>
      </c>
      <c r="D9" s="338">
        <v>883.64224100000001</v>
      </c>
      <c r="E9" s="340">
        <v>3.5043825466408052E-2</v>
      </c>
      <c r="F9" s="341">
        <v>0.15138144633873574</v>
      </c>
      <c r="G9" s="341"/>
      <c r="H9" s="340">
        <v>3.6894237640583631E-2</v>
      </c>
      <c r="I9" s="340">
        <v>3.0772955759703357E-2</v>
      </c>
      <c r="J9" s="341">
        <v>0.17407232766349212</v>
      </c>
      <c r="K9" s="341">
        <v>9.293117902783532E-2</v>
      </c>
      <c r="L9" s="239"/>
      <c r="M9" s="337">
        <v>552.84398899999997</v>
      </c>
      <c r="N9" s="337">
        <v>214.61864800000001</v>
      </c>
      <c r="O9" s="338">
        <v>767.46263699999997</v>
      </c>
    </row>
    <row r="10" spans="1:15" s="335" customFormat="1" x14ac:dyDescent="0.25">
      <c r="A10" s="413" t="s">
        <v>293</v>
      </c>
      <c r="B10" s="337">
        <v>1088.6685990000001</v>
      </c>
      <c r="C10" s="337">
        <v>120.372094</v>
      </c>
      <c r="D10" s="338">
        <v>1209.0406930000001</v>
      </c>
      <c r="E10" s="340">
        <v>4.7948603022110445E-2</v>
      </c>
      <c r="F10" s="341">
        <v>8.1526442345183137E-2</v>
      </c>
      <c r="G10" s="341"/>
      <c r="H10" s="340">
        <v>6.1880924486827235E-2</v>
      </c>
      <c r="I10" s="340">
        <v>1.5791913546025899E-2</v>
      </c>
      <c r="J10" s="341">
        <v>8.8823730249791177E-2</v>
      </c>
      <c r="K10" s="341">
        <v>1.9717185337774001E-2</v>
      </c>
      <c r="L10" s="239"/>
      <c r="M10" s="337">
        <v>999.85752400000001</v>
      </c>
      <c r="N10" s="337">
        <v>118.04458700000001</v>
      </c>
      <c r="O10" s="338">
        <v>1117.9021110000001</v>
      </c>
    </row>
    <row r="11" spans="1:15" s="335" customFormat="1" x14ac:dyDescent="0.25">
      <c r="A11" s="413" t="s">
        <v>311</v>
      </c>
      <c r="B11" s="337">
        <v>991.76010399999996</v>
      </c>
      <c r="C11" s="337">
        <v>426.30484200000001</v>
      </c>
      <c r="D11" s="338">
        <v>1418.064946</v>
      </c>
      <c r="E11" s="340">
        <v>5.6238167622472628E-2</v>
      </c>
      <c r="F11" s="341">
        <v>8.6940886323686684E-2</v>
      </c>
      <c r="G11" s="341"/>
      <c r="H11" s="340">
        <v>5.6372556497950317E-2</v>
      </c>
      <c r="I11" s="340">
        <v>5.5927989498265523E-2</v>
      </c>
      <c r="J11" s="341">
        <v>8.1502667582711519E-2</v>
      </c>
      <c r="K11" s="341">
        <v>9.9806536604622353E-2</v>
      </c>
      <c r="L11" s="239"/>
      <c r="M11" s="337">
        <v>917.020488</v>
      </c>
      <c r="N11" s="337">
        <v>387.61802899999998</v>
      </c>
      <c r="O11" s="338">
        <v>1304.6385169999999</v>
      </c>
    </row>
    <row r="12" spans="1:15" s="335" customFormat="1" x14ac:dyDescent="0.25">
      <c r="A12" s="413" t="s">
        <v>315</v>
      </c>
      <c r="B12" s="337">
        <v>7619.6364320000002</v>
      </c>
      <c r="C12" s="337">
        <v>4365.3931860000002</v>
      </c>
      <c r="D12" s="338">
        <v>11985.029618</v>
      </c>
      <c r="E12" s="340">
        <v>0.47530693606002383</v>
      </c>
      <c r="F12" s="341">
        <v>0.10133982333009839</v>
      </c>
      <c r="G12" s="341"/>
      <c r="H12" s="340">
        <v>0.43310714307253545</v>
      </c>
      <c r="I12" s="340">
        <v>0.57270675865888454</v>
      </c>
      <c r="J12" s="341">
        <v>9.5115953301679879E-2</v>
      </c>
      <c r="K12" s="341">
        <v>0.11237456941390267</v>
      </c>
      <c r="L12" s="239"/>
      <c r="M12" s="337">
        <v>6957.8352949999999</v>
      </c>
      <c r="N12" s="337">
        <v>3924.3913929999999</v>
      </c>
      <c r="O12" s="338">
        <v>10882.226687999999</v>
      </c>
    </row>
    <row r="13" spans="1:15" s="239" customFormat="1" x14ac:dyDescent="0.25">
      <c r="A13" s="698" t="s">
        <v>383</v>
      </c>
      <c r="B13" s="337">
        <v>3906.160222</v>
      </c>
      <c r="C13" s="337">
        <v>456.61365699999999</v>
      </c>
      <c r="D13" s="338">
        <v>4362.7738790000003</v>
      </c>
      <c r="E13" s="340">
        <v>0.17302057243444979</v>
      </c>
      <c r="F13" s="341">
        <v>0.14094378325461077</v>
      </c>
      <c r="G13" s="341"/>
      <c r="H13" s="340">
        <v>0.22202973976934764</v>
      </c>
      <c r="I13" s="340">
        <v>5.9904278106840306E-2</v>
      </c>
      <c r="J13" s="341">
        <v>0.13994891110304031</v>
      </c>
      <c r="K13" s="341">
        <v>0.14952604703931871</v>
      </c>
      <c r="M13" s="337">
        <v>3426.6098980000002</v>
      </c>
      <c r="N13" s="337">
        <v>397.21906100000001</v>
      </c>
      <c r="O13" s="338">
        <v>3823.8289590000004</v>
      </c>
    </row>
    <row r="14" spans="1:15" s="239" customFormat="1" x14ac:dyDescent="0.25">
      <c r="A14" s="699" t="s">
        <v>384</v>
      </c>
      <c r="B14" s="337">
        <v>3454.1076760000001</v>
      </c>
      <c r="C14" s="337">
        <v>3750.6882420000002</v>
      </c>
      <c r="D14" s="338">
        <v>7204.7959179999998</v>
      </c>
      <c r="E14" s="340">
        <v>0.2857305807220698</v>
      </c>
      <c r="F14" s="341">
        <v>8.09313210939826E-2</v>
      </c>
      <c r="G14" s="341"/>
      <c r="H14" s="340">
        <v>0.19633465727243438</v>
      </c>
      <c r="I14" s="340">
        <v>0.49206209252918592</v>
      </c>
      <c r="J14" s="341">
        <v>4.5165036241125334E-2</v>
      </c>
      <c r="K14" s="341">
        <v>0.11610509383254719</v>
      </c>
      <c r="M14" s="337">
        <v>3304.8442650000002</v>
      </c>
      <c r="N14" s="337">
        <v>3360.5152979999998</v>
      </c>
      <c r="O14" s="338">
        <v>6665.359563</v>
      </c>
    </row>
    <row r="15" spans="1:15" s="239" customFormat="1" x14ac:dyDescent="0.25">
      <c r="A15" s="699" t="s">
        <v>385</v>
      </c>
      <c r="B15" s="337">
        <v>259.36853300000001</v>
      </c>
      <c r="C15" s="337">
        <v>158.091286</v>
      </c>
      <c r="D15" s="338">
        <v>417.45981900000004</v>
      </c>
      <c r="E15" s="340">
        <v>1.6555782824187439E-2</v>
      </c>
      <c r="F15" s="341">
        <v>6.2135579123721918E-2</v>
      </c>
      <c r="G15" s="341"/>
      <c r="H15" s="340">
        <v>1.474274597391245E-2</v>
      </c>
      <c r="I15" s="340">
        <v>2.0740387891665775E-2</v>
      </c>
      <c r="J15" s="341">
        <v>0.14571621695802905</v>
      </c>
      <c r="K15" s="341">
        <v>-5.1397458567515431E-2</v>
      </c>
      <c r="M15" s="337">
        <v>226.38113100000001</v>
      </c>
      <c r="N15" s="337">
        <v>166.65703400000001</v>
      </c>
      <c r="O15" s="338">
        <v>393.03816500000005</v>
      </c>
    </row>
    <row r="16" spans="1:15" s="335" customFormat="1" x14ac:dyDescent="0.25">
      <c r="A16" s="413" t="s">
        <v>320</v>
      </c>
      <c r="B16" s="337">
        <v>5207.4467619999996</v>
      </c>
      <c r="C16" s="337">
        <v>1268.5246509999999</v>
      </c>
      <c r="D16" s="338">
        <v>6475.9714129999993</v>
      </c>
      <c r="E16" s="340">
        <v>0.25682657685738669</v>
      </c>
      <c r="F16" s="341">
        <v>8.107917619918048E-2</v>
      </c>
      <c r="G16" s="341"/>
      <c r="H16" s="340">
        <v>0.29599606358123215</v>
      </c>
      <c r="I16" s="340">
        <v>0.16642089502567492</v>
      </c>
      <c r="J16" s="341">
        <v>7.1028159964706461E-2</v>
      </c>
      <c r="K16" s="341">
        <v>0.12439576137148234</v>
      </c>
      <c r="L16" s="239"/>
      <c r="M16" s="337">
        <v>4862.1006960000004</v>
      </c>
      <c r="N16" s="337">
        <v>1128.1834160000001</v>
      </c>
      <c r="O16" s="338">
        <v>5990.2841120000003</v>
      </c>
    </row>
    <row r="17" spans="1:15" s="335" customFormat="1" x14ac:dyDescent="0.25">
      <c r="A17" s="414" t="s">
        <v>327</v>
      </c>
      <c r="B17" s="345">
        <v>753.95771100000002</v>
      </c>
      <c r="C17" s="345">
        <v>257.778797</v>
      </c>
      <c r="D17" s="346">
        <v>1011.736508</v>
      </c>
      <c r="E17" s="348">
        <v>4.0123837407570417E-2</v>
      </c>
      <c r="F17" s="349">
        <v>4.5741276563172173E-2</v>
      </c>
      <c r="G17" s="341"/>
      <c r="H17" s="348">
        <v>4.2855649757426423E-2</v>
      </c>
      <c r="I17" s="348">
        <v>3.3818639694201548E-2</v>
      </c>
      <c r="J17" s="349">
        <v>0.11104644854330337</v>
      </c>
      <c r="K17" s="349">
        <v>-0.10766498653186785</v>
      </c>
      <c r="L17" s="239"/>
      <c r="M17" s="345">
        <v>678.60143200000005</v>
      </c>
      <c r="N17" s="345">
        <v>288.88118600000001</v>
      </c>
      <c r="O17" s="346">
        <v>967.482618</v>
      </c>
    </row>
    <row r="18" spans="1:15" s="335" customFormat="1" x14ac:dyDescent="0.2">
      <c r="A18" s="415" t="s">
        <v>2061</v>
      </c>
      <c r="B18" s="288">
        <v>17592.959511000001</v>
      </c>
      <c r="C18" s="288">
        <v>7622.3881069999998</v>
      </c>
      <c r="D18" s="289">
        <v>25215.347618</v>
      </c>
      <c r="E18" s="367">
        <v>1</v>
      </c>
      <c r="F18" s="292">
        <v>8.3278522290120671E-2</v>
      </c>
      <c r="G18" s="341"/>
      <c r="H18" s="377">
        <v>1</v>
      </c>
      <c r="I18" s="377">
        <v>1</v>
      </c>
      <c r="J18" s="378">
        <v>8.6040601328031041E-2</v>
      </c>
      <c r="K18" s="378">
        <v>7.6956789075405707E-2</v>
      </c>
      <c r="L18" s="239"/>
      <c r="M18" s="374">
        <v>16199.172930999999</v>
      </c>
      <c r="N18" s="374">
        <v>7077.7102519999999</v>
      </c>
      <c r="O18" s="375">
        <v>23276.883182999998</v>
      </c>
    </row>
    <row r="19" spans="1:15" s="335" customFormat="1" x14ac:dyDescent="0.25">
      <c r="A19" s="373" t="s">
        <v>333</v>
      </c>
      <c r="B19" s="374">
        <v>529.22231599999998</v>
      </c>
      <c r="C19" s="288"/>
      <c r="D19" s="375">
        <v>529.22231599999998</v>
      </c>
      <c r="E19" s="367"/>
      <c r="F19" s="349">
        <v>-4.1168419274803858E-2</v>
      </c>
      <c r="G19" s="341"/>
      <c r="H19" s="377"/>
      <c r="I19" s="377"/>
      <c r="J19" s="378"/>
      <c r="K19" s="378"/>
      <c r="L19" s="239"/>
      <c r="M19" s="374">
        <v>551.94502</v>
      </c>
      <c r="N19" s="374"/>
      <c r="O19" s="346">
        <v>551.94502</v>
      </c>
    </row>
    <row r="20" spans="1:15" s="382" customFormat="1" ht="27.95" customHeight="1" x14ac:dyDescent="0.2">
      <c r="A20" s="1748" t="s">
        <v>387</v>
      </c>
      <c r="B20" s="1748"/>
      <c r="C20" s="1748"/>
      <c r="D20" s="1748"/>
      <c r="E20" s="1748"/>
      <c r="F20" s="1748"/>
      <c r="G20" s="379"/>
      <c r="H20" s="379"/>
      <c r="I20" s="379"/>
      <c r="J20" s="416"/>
      <c r="K20" s="416"/>
      <c r="L20" s="416"/>
      <c r="M20" s="307"/>
      <c r="N20" s="307"/>
      <c r="O20" s="416"/>
    </row>
    <row r="21" spans="1:15" s="239" customFormat="1" x14ac:dyDescent="0.2">
      <c r="A21" s="1748" t="s">
        <v>388</v>
      </c>
      <c r="B21" s="1748"/>
      <c r="C21" s="1748"/>
      <c r="D21" s="1748"/>
      <c r="E21" s="1748"/>
      <c r="F21" s="1748"/>
      <c r="G21" s="380"/>
      <c r="H21" s="380"/>
      <c r="I21" s="380"/>
      <c r="J21" s="245"/>
      <c r="K21" s="245"/>
      <c r="L21" s="245"/>
      <c r="M21" s="246"/>
      <c r="N21" s="246"/>
      <c r="O21" s="245"/>
    </row>
    <row r="22" spans="1:15" x14ac:dyDescent="0.2">
      <c r="A22" s="1655" t="s">
        <v>389</v>
      </c>
      <c r="B22" s="1655"/>
      <c r="C22" s="1655"/>
      <c r="D22" s="1655"/>
      <c r="E22" s="1655"/>
      <c r="F22" s="1655"/>
      <c r="G22" s="243"/>
      <c r="H22" s="243"/>
      <c r="I22" s="243"/>
      <c r="J22" s="243"/>
      <c r="K22" s="243"/>
      <c r="L22" s="243"/>
      <c r="M22" s="243"/>
      <c r="N22" s="243"/>
      <c r="O22" s="243"/>
    </row>
    <row r="23" spans="1:15" x14ac:dyDescent="0.25">
      <c r="A23" s="401"/>
      <c r="B23" s="243"/>
      <c r="C23" s="243"/>
      <c r="D23" s="243"/>
      <c r="E23" s="243"/>
      <c r="F23" s="243"/>
      <c r="G23" s="243"/>
      <c r="H23" s="243"/>
      <c r="I23" s="243"/>
      <c r="J23" s="243"/>
      <c r="K23" s="243"/>
      <c r="L23" s="243"/>
      <c r="M23" s="243"/>
      <c r="N23" s="243"/>
      <c r="O23" s="243"/>
    </row>
    <row r="24" spans="1:15" x14ac:dyDescent="0.2">
      <c r="A24" s="307"/>
      <c r="B24" s="243"/>
      <c r="C24" s="243"/>
      <c r="D24" s="243"/>
      <c r="E24" s="243"/>
      <c r="F24" s="243"/>
      <c r="G24" s="243"/>
      <c r="H24" s="243"/>
      <c r="I24" s="243"/>
      <c r="J24" s="243"/>
      <c r="K24" s="243"/>
      <c r="L24" s="243"/>
      <c r="M24" s="243"/>
      <c r="N24" s="243"/>
      <c r="O24" s="243"/>
    </row>
    <row r="25" spans="1:15" ht="18.75" x14ac:dyDescent="0.25">
      <c r="A25" s="417" t="s">
        <v>390</v>
      </c>
      <c r="B25" s="243"/>
      <c r="C25" s="243"/>
      <c r="D25" s="243"/>
      <c r="E25" s="243"/>
      <c r="F25" s="243"/>
      <c r="G25" s="243"/>
      <c r="H25" s="243"/>
      <c r="I25" s="243"/>
      <c r="J25" s="243"/>
      <c r="K25" s="243"/>
      <c r="L25" s="243"/>
      <c r="M25" s="243"/>
      <c r="N25" s="243"/>
      <c r="O25" s="243"/>
    </row>
    <row r="26" spans="1:15" s="239" customFormat="1" x14ac:dyDescent="0.25">
      <c r="A26" s="319"/>
      <c r="B26" s="320"/>
      <c r="D26" s="321" t="s">
        <v>241</v>
      </c>
      <c r="E26" s="323"/>
      <c r="F26" s="324"/>
      <c r="G26" s="324"/>
      <c r="H26" s="1738" t="s">
        <v>243</v>
      </c>
      <c r="I26" s="1738"/>
      <c r="J26" s="1738" t="s">
        <v>244</v>
      </c>
      <c r="K26" s="1738"/>
      <c r="M26" s="252" t="s">
        <v>238</v>
      </c>
      <c r="N26" s="252" t="s">
        <v>238</v>
      </c>
      <c r="O26" s="252" t="s">
        <v>238</v>
      </c>
    </row>
    <row r="27" spans="1:15" s="239" customFormat="1" ht="38.25" x14ac:dyDescent="0.25">
      <c r="A27" s="325">
        <v>2022</v>
      </c>
      <c r="B27" s="258" t="s">
        <v>248</v>
      </c>
      <c r="C27" s="258" t="s">
        <v>245</v>
      </c>
      <c r="D27" s="259" t="s">
        <v>246</v>
      </c>
      <c r="E27" s="258" t="s">
        <v>243</v>
      </c>
      <c r="F27" s="258" t="s">
        <v>244</v>
      </c>
      <c r="G27" s="326"/>
      <c r="H27" s="392" t="s">
        <v>29</v>
      </c>
      <c r="I27" s="392" t="s">
        <v>104</v>
      </c>
      <c r="J27" s="392" t="s">
        <v>29</v>
      </c>
      <c r="K27" s="392" t="s">
        <v>104</v>
      </c>
      <c r="M27" s="258" t="s">
        <v>248</v>
      </c>
      <c r="N27" s="258" t="s">
        <v>245</v>
      </c>
      <c r="O27" s="259" t="s">
        <v>246</v>
      </c>
    </row>
    <row r="28" spans="1:15" s="335" customFormat="1" x14ac:dyDescent="0.25">
      <c r="A28" s="408" t="s">
        <v>275</v>
      </c>
      <c r="B28" s="409">
        <v>835.25335700000005</v>
      </c>
      <c r="C28" s="409">
        <v>975.57865400000003</v>
      </c>
      <c r="D28" s="410">
        <v>1810.832011</v>
      </c>
      <c r="E28" s="411">
        <v>9.2912981218624499E-2</v>
      </c>
      <c r="F28" s="412">
        <v>3.6027899271264152E-2</v>
      </c>
      <c r="G28" s="341"/>
      <c r="H28" s="411">
        <v>7.1579643240952201E-2</v>
      </c>
      <c r="I28" s="411">
        <v>0.12474344421709185</v>
      </c>
      <c r="J28" s="412">
        <v>3.8129005263474181E-3</v>
      </c>
      <c r="K28" s="412">
        <v>6.5298566976862427E-2</v>
      </c>
      <c r="L28" s="239"/>
      <c r="M28" s="409">
        <v>832.08071600000005</v>
      </c>
      <c r="N28" s="409">
        <v>915.77956099999994</v>
      </c>
      <c r="O28" s="410">
        <v>1747.860277</v>
      </c>
    </row>
    <row r="29" spans="1:15" s="335" customFormat="1" x14ac:dyDescent="0.25">
      <c r="A29" s="336" t="s">
        <v>382</v>
      </c>
      <c r="B29" s="337">
        <v>30.094753000000001</v>
      </c>
      <c r="C29" s="337">
        <v>3.1668500000000002</v>
      </c>
      <c r="D29" s="338">
        <v>33.261603000000001</v>
      </c>
      <c r="E29" s="340">
        <v>1.7066379852285173E-3</v>
      </c>
      <c r="F29" s="341">
        <v>6.8381573072685775E-2</v>
      </c>
      <c r="G29" s="341"/>
      <c r="H29" s="340">
        <v>2.5790637835946778E-3</v>
      </c>
      <c r="I29" s="340">
        <v>4.0493277984216469E-4</v>
      </c>
      <c r="J29" s="341">
        <v>6.733599473800278E-2</v>
      </c>
      <c r="K29" s="341">
        <v>7.8420956206611825E-2</v>
      </c>
      <c r="L29" s="386"/>
      <c r="M29" s="337">
        <v>28.196138000000001</v>
      </c>
      <c r="N29" s="337">
        <v>2.9365619999999999</v>
      </c>
      <c r="O29" s="338">
        <v>31.1327</v>
      </c>
    </row>
    <row r="30" spans="1:15" s="335" customFormat="1" x14ac:dyDescent="0.25">
      <c r="A30" s="336" t="s">
        <v>282</v>
      </c>
      <c r="B30" s="337">
        <v>420.60224699999998</v>
      </c>
      <c r="C30" s="337">
        <v>65.303220999999994</v>
      </c>
      <c r="D30" s="338">
        <v>485.90546799999998</v>
      </c>
      <c r="E30" s="340">
        <v>2.4931592410595477E-2</v>
      </c>
      <c r="F30" s="341">
        <v>5.9326885546136854E-2</v>
      </c>
      <c r="G30" s="341"/>
      <c r="H30" s="340">
        <v>3.6044822249786966E-2</v>
      </c>
      <c r="I30" s="340">
        <v>8.3500686209252786E-3</v>
      </c>
      <c r="J30" s="341">
        <v>5.8605163615841338E-2</v>
      </c>
      <c r="K30" s="341">
        <v>6.3999006765999233E-2</v>
      </c>
      <c r="L30" s="386"/>
      <c r="M30" s="337">
        <v>397.31739599999997</v>
      </c>
      <c r="N30" s="337">
        <v>61.375264999999999</v>
      </c>
      <c r="O30" s="338">
        <v>458.69266099999999</v>
      </c>
    </row>
    <row r="31" spans="1:15" s="335" customFormat="1" x14ac:dyDescent="0.25">
      <c r="A31" s="336" t="s">
        <v>288</v>
      </c>
      <c r="B31" s="337">
        <v>292.52876500000002</v>
      </c>
      <c r="C31" s="337">
        <v>43.933926</v>
      </c>
      <c r="D31" s="338">
        <v>336.46269100000001</v>
      </c>
      <c r="E31" s="340">
        <v>1.7263750309111835E-2</v>
      </c>
      <c r="F31" s="341">
        <v>5.9987784499307528E-2</v>
      </c>
      <c r="G31" s="341"/>
      <c r="H31" s="340">
        <v>2.5069165494436135E-2</v>
      </c>
      <c r="I31" s="340">
        <v>5.617660067436081E-3</v>
      </c>
      <c r="J31" s="341">
        <v>9.071102268905884E-2</v>
      </c>
      <c r="K31" s="341">
        <v>-0.10741914037577449</v>
      </c>
      <c r="L31" s="239"/>
      <c r="M31" s="337">
        <v>268.200063</v>
      </c>
      <c r="N31" s="337">
        <v>49.221228000000004</v>
      </c>
      <c r="O31" s="338">
        <v>317.421291</v>
      </c>
    </row>
    <row r="32" spans="1:15" s="335" customFormat="1" x14ac:dyDescent="0.25">
      <c r="A32" s="413" t="s">
        <v>293</v>
      </c>
      <c r="B32" s="337">
        <v>475.43742400000002</v>
      </c>
      <c r="C32" s="337">
        <v>19.744088000000001</v>
      </c>
      <c r="D32" s="338">
        <v>495.181512</v>
      </c>
      <c r="E32" s="340">
        <v>2.5407542082746006E-2</v>
      </c>
      <c r="F32" s="341">
        <v>5.6506958547539066E-2</v>
      </c>
      <c r="G32" s="341"/>
      <c r="H32" s="340">
        <v>4.0744093882543145E-2</v>
      </c>
      <c r="I32" s="340">
        <v>2.5245996619000979E-3</v>
      </c>
      <c r="J32" s="341">
        <v>6.2389178280376933E-2</v>
      </c>
      <c r="K32" s="341">
        <v>-6.7781703814924876E-2</v>
      </c>
      <c r="L32" s="239"/>
      <c r="M32" s="337">
        <v>447.51719400000002</v>
      </c>
      <c r="N32" s="337">
        <v>21.179683000000001</v>
      </c>
      <c r="O32" s="338">
        <v>468.69687700000003</v>
      </c>
    </row>
    <row r="33" spans="1:15" s="335" customFormat="1" x14ac:dyDescent="0.25">
      <c r="A33" s="413" t="s">
        <v>311</v>
      </c>
      <c r="B33" s="337">
        <v>182.91032799999999</v>
      </c>
      <c r="C33" s="337">
        <v>702.97529999999995</v>
      </c>
      <c r="D33" s="338">
        <v>885.885628</v>
      </c>
      <c r="E33" s="340">
        <v>4.5454395667966448E-2</v>
      </c>
      <c r="F33" s="341">
        <v>1.8619545133127691E-2</v>
      </c>
      <c r="G33" s="341"/>
      <c r="H33" s="340">
        <v>1.5675071418270934E-2</v>
      </c>
      <c r="I33" s="340">
        <v>8.9886714681585683E-2</v>
      </c>
      <c r="J33" s="341">
        <v>0.37903250838446256</v>
      </c>
      <c r="K33" s="341">
        <v>-4.6238499275754186E-2</v>
      </c>
      <c r="L33" s="239"/>
      <c r="M33" s="337">
        <v>132.63670500000001</v>
      </c>
      <c r="N33" s="337">
        <v>737.05564700000002</v>
      </c>
      <c r="O33" s="338">
        <v>869.69235200000003</v>
      </c>
    </row>
    <row r="34" spans="1:15" s="335" customFormat="1" x14ac:dyDescent="0.25">
      <c r="A34" s="413" t="s">
        <v>315</v>
      </c>
      <c r="B34" s="337">
        <v>7453.6408810000003</v>
      </c>
      <c r="C34" s="337">
        <v>5345.2849040000001</v>
      </c>
      <c r="D34" s="338">
        <v>12798.925784999999</v>
      </c>
      <c r="E34" s="340">
        <v>0.656707162153361</v>
      </c>
      <c r="F34" s="341">
        <v>9.4051591737248641E-2</v>
      </c>
      <c r="G34" s="341"/>
      <c r="H34" s="340">
        <v>0.63876301799545676</v>
      </c>
      <c r="I34" s="340">
        <v>0.68348076960546855</v>
      </c>
      <c r="J34" s="341">
        <v>8.1924712767783125E-2</v>
      </c>
      <c r="K34" s="341">
        <v>0.11142275462945683</v>
      </c>
      <c r="L34" s="239"/>
      <c r="M34" s="337">
        <v>6889.2417310000001</v>
      </c>
      <c r="N34" s="337">
        <v>4809.407475</v>
      </c>
      <c r="O34" s="338">
        <v>11698.649206</v>
      </c>
    </row>
    <row r="35" spans="1:15" s="239" customFormat="1" x14ac:dyDescent="0.25">
      <c r="A35" s="698" t="s">
        <v>391</v>
      </c>
      <c r="B35" s="337">
        <v>4191.8504640000001</v>
      </c>
      <c r="C35" s="337">
        <v>872.627973</v>
      </c>
      <c r="D35" s="338">
        <v>5064.4784369999998</v>
      </c>
      <c r="E35" s="340">
        <v>0.25985612527318513</v>
      </c>
      <c r="F35" s="341">
        <v>0.10032229273500026</v>
      </c>
      <c r="G35" s="341"/>
      <c r="H35" s="340">
        <v>0.3592337082130877</v>
      </c>
      <c r="I35" s="340">
        <v>0.11157954146073334</v>
      </c>
      <c r="J35" s="341">
        <v>7.223175535994697E-2</v>
      </c>
      <c r="K35" s="341">
        <v>0.25873179759936882</v>
      </c>
      <c r="M35" s="337">
        <v>3909.4630830000001</v>
      </c>
      <c r="N35" s="337">
        <v>693.25965599999995</v>
      </c>
      <c r="O35" s="338">
        <v>4602.7227389999998</v>
      </c>
    </row>
    <row r="36" spans="1:15" s="239" customFormat="1" x14ac:dyDescent="0.25">
      <c r="A36" s="699" t="s">
        <v>384</v>
      </c>
      <c r="B36" s="337">
        <v>2161.297646</v>
      </c>
      <c r="C36" s="337">
        <v>2290.970937</v>
      </c>
      <c r="D36" s="338">
        <v>4452.268583</v>
      </c>
      <c r="E36" s="340">
        <v>0.22844391126270569</v>
      </c>
      <c r="F36" s="341">
        <v>7.7120186754367159E-2</v>
      </c>
      <c r="G36" s="341"/>
      <c r="H36" s="340">
        <v>0.18521914715056909</v>
      </c>
      <c r="I36" s="340">
        <v>0.29293753416076501</v>
      </c>
      <c r="J36" s="341">
        <v>8.4906453210467969E-2</v>
      </c>
      <c r="K36" s="341">
        <v>6.9876401313377245E-2</v>
      </c>
      <c r="M36" s="337">
        <v>1992.151157</v>
      </c>
      <c r="N36" s="337">
        <v>2141.3416860000002</v>
      </c>
      <c r="O36" s="338">
        <v>4133.492843</v>
      </c>
    </row>
    <row r="37" spans="1:15" s="239" customFormat="1" x14ac:dyDescent="0.25">
      <c r="A37" s="699" t="s">
        <v>385</v>
      </c>
      <c r="B37" s="337">
        <v>1100.4927709999999</v>
      </c>
      <c r="C37" s="337">
        <v>2181.6859920000002</v>
      </c>
      <c r="D37" s="338">
        <v>3282.1787629999999</v>
      </c>
      <c r="E37" s="340">
        <v>0.16840712551485107</v>
      </c>
      <c r="F37" s="341">
        <v>0.1079332676436926</v>
      </c>
      <c r="G37" s="341"/>
      <c r="H37" s="340">
        <v>9.4310162631800004E-2</v>
      </c>
      <c r="I37" s="340">
        <v>0.27896369372823804</v>
      </c>
      <c r="J37" s="341">
        <v>0.11427920156414428</v>
      </c>
      <c r="K37" s="341">
        <v>0.10475957950894199</v>
      </c>
      <c r="M37" s="337">
        <v>987.62748999999997</v>
      </c>
      <c r="N37" s="337">
        <v>1974.8061319999999</v>
      </c>
      <c r="O37" s="338">
        <v>2962.433622</v>
      </c>
    </row>
    <row r="38" spans="1:15" s="335" customFormat="1" x14ac:dyDescent="0.25">
      <c r="A38" s="413" t="s">
        <v>320</v>
      </c>
      <c r="B38" s="337">
        <v>1793.721029</v>
      </c>
      <c r="C38" s="337">
        <v>606.27212699999995</v>
      </c>
      <c r="D38" s="338">
        <v>2399.993156</v>
      </c>
      <c r="E38" s="340">
        <v>0.12314257627084511</v>
      </c>
      <c r="F38" s="341">
        <v>-0.1935802623260312</v>
      </c>
      <c r="G38" s="341"/>
      <c r="H38" s="340">
        <v>0.15371852175580503</v>
      </c>
      <c r="I38" s="340">
        <v>7.7521656449447196E-2</v>
      </c>
      <c r="J38" s="341">
        <v>-0.1603043710184554</v>
      </c>
      <c r="K38" s="341">
        <v>-0.27820702940596542</v>
      </c>
      <c r="L38" s="239"/>
      <c r="M38" s="337">
        <v>2136.1562060000001</v>
      </c>
      <c r="N38" s="337">
        <v>839.95293900000001</v>
      </c>
      <c r="O38" s="338">
        <v>2976.1091450000004</v>
      </c>
    </row>
    <row r="39" spans="1:15" s="335" customFormat="1" x14ac:dyDescent="0.25">
      <c r="A39" s="414" t="s">
        <v>327</v>
      </c>
      <c r="B39" s="345">
        <v>184.67849200000001</v>
      </c>
      <c r="C39" s="345">
        <v>58.421684999999997</v>
      </c>
      <c r="D39" s="346">
        <v>243.100177</v>
      </c>
      <c r="E39" s="348">
        <v>1.2473361439735058E-2</v>
      </c>
      <c r="F39" s="349">
        <v>1.7221458888246444E-2</v>
      </c>
      <c r="G39" s="341"/>
      <c r="H39" s="348">
        <v>1.5826599750663493E-2</v>
      </c>
      <c r="I39" s="348">
        <v>7.4701534048386541E-3</v>
      </c>
      <c r="J39" s="349">
        <v>9.4441755003005001E-2</v>
      </c>
      <c r="K39" s="349">
        <v>-0.16828379456826392</v>
      </c>
      <c r="L39" s="239"/>
      <c r="M39" s="345">
        <v>168.74218400000001</v>
      </c>
      <c r="N39" s="345">
        <v>70.242330999999993</v>
      </c>
      <c r="O39" s="346">
        <v>238.98451499999999</v>
      </c>
    </row>
    <row r="40" spans="1:15" s="335" customFormat="1" x14ac:dyDescent="0.2">
      <c r="A40" s="415" t="s">
        <v>2061</v>
      </c>
      <c r="B40" s="288">
        <v>11668.867281000001</v>
      </c>
      <c r="C40" s="288">
        <v>7820.6807589999999</v>
      </c>
      <c r="D40" s="289">
        <v>19489.548040000001</v>
      </c>
      <c r="E40" s="367">
        <v>1</v>
      </c>
      <c r="F40" s="292">
        <v>3.6279063019916347E-2</v>
      </c>
      <c r="G40" s="341"/>
      <c r="H40" s="377">
        <v>1</v>
      </c>
      <c r="I40" s="377">
        <v>1</v>
      </c>
      <c r="J40" s="378">
        <v>3.2635049747809397E-2</v>
      </c>
      <c r="K40" s="378">
        <v>4.1764189607994107E-2</v>
      </c>
      <c r="L40" s="239"/>
      <c r="M40" s="374">
        <v>11300.088336000001</v>
      </c>
      <c r="N40" s="374">
        <v>7507.1506939999999</v>
      </c>
      <c r="O40" s="375">
        <v>18807.239030000001</v>
      </c>
    </row>
    <row r="41" spans="1:15" s="335" customFormat="1" x14ac:dyDescent="0.25">
      <c r="A41" s="373" t="s">
        <v>333</v>
      </c>
      <c r="B41" s="374">
        <v>423.48539899999997</v>
      </c>
      <c r="C41" s="288"/>
      <c r="D41" s="346">
        <v>423.48539899999997</v>
      </c>
      <c r="E41" s="367"/>
      <c r="F41" s="349">
        <v>-8.8603998508082649E-2</v>
      </c>
      <c r="G41" s="341"/>
      <c r="H41" s="377"/>
      <c r="I41" s="377"/>
      <c r="J41" s="378"/>
      <c r="K41" s="378"/>
      <c r="L41" s="239"/>
      <c r="M41" s="374">
        <v>464.65575699999999</v>
      </c>
      <c r="N41" s="374"/>
      <c r="O41" s="346">
        <v>464.65575699999999</v>
      </c>
    </row>
    <row r="42" spans="1:15" s="382" customFormat="1" ht="27.95" customHeight="1" x14ac:dyDescent="0.2">
      <c r="A42" s="1748" t="s">
        <v>392</v>
      </c>
      <c r="B42" s="1748"/>
      <c r="C42" s="1748"/>
      <c r="D42" s="1748"/>
      <c r="E42" s="1748"/>
      <c r="F42" s="1748"/>
      <c r="G42" s="379"/>
      <c r="H42" s="379"/>
      <c r="I42" s="381"/>
      <c r="M42" s="307"/>
      <c r="N42" s="307"/>
    </row>
    <row r="43" spans="1:15" s="239" customFormat="1" ht="36.6" customHeight="1" x14ac:dyDescent="0.2">
      <c r="A43" s="1748" t="s">
        <v>393</v>
      </c>
      <c r="B43" s="1748"/>
      <c r="C43" s="1748"/>
      <c r="D43" s="1748"/>
      <c r="E43" s="1748"/>
      <c r="F43" s="1748"/>
      <c r="G43" s="383"/>
      <c r="H43" s="383"/>
      <c r="I43" s="383"/>
      <c r="M43" s="384"/>
      <c r="N43" s="384"/>
    </row>
    <row r="44" spans="1:15" ht="37.5" customHeight="1" x14ac:dyDescent="0.2">
      <c r="A44" s="1748" t="s">
        <v>394</v>
      </c>
      <c r="B44" s="1748"/>
      <c r="C44" s="1748"/>
      <c r="D44" s="1748"/>
      <c r="E44" s="1748"/>
      <c r="F44" s="1748"/>
    </row>
    <row r="45" spans="1:15" x14ac:dyDescent="0.2">
      <c r="A45" s="1748" t="s">
        <v>389</v>
      </c>
      <c r="B45" s="1748"/>
      <c r="C45" s="1748"/>
      <c r="D45" s="1748"/>
      <c r="E45" s="1748"/>
      <c r="F45" s="1748"/>
    </row>
  </sheetData>
  <mergeCells count="12">
    <mergeCell ref="A45:F45"/>
    <mergeCell ref="A21:F21"/>
    <mergeCell ref="A1:F1"/>
    <mergeCell ref="M1:O1"/>
    <mergeCell ref="H4:I4"/>
    <mergeCell ref="J4:K4"/>
    <mergeCell ref="A20:F20"/>
    <mergeCell ref="A42:F42"/>
    <mergeCell ref="A43:F43"/>
    <mergeCell ref="A44:F44"/>
    <mergeCell ref="H26:I26"/>
    <mergeCell ref="J26:K26"/>
  </mergeCells>
  <pageMargins left="0.7" right="0.7" top="0.75" bottom="0.75" header="0.3" footer="0.3"/>
  <pageSetup paperSize="9" scale="81"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
  <sheetViews>
    <sheetView workbookViewId="0">
      <selection activeCell="M8" sqref="M8"/>
    </sheetView>
  </sheetViews>
  <sheetFormatPr baseColWidth="10" defaultColWidth="11.42578125" defaultRowHeight="12.75" x14ac:dyDescent="0.25"/>
  <cols>
    <col min="1" max="1" width="46.7109375" style="404" customWidth="1"/>
    <col min="2" max="10" width="9.7109375" style="389" customWidth="1"/>
    <col min="11" max="16384" width="11.42578125" style="389"/>
  </cols>
  <sheetData>
    <row r="1" spans="1:11" ht="18" x14ac:dyDescent="0.25">
      <c r="A1" s="236" t="s">
        <v>619</v>
      </c>
      <c r="B1" s="236"/>
      <c r="C1" s="236"/>
      <c r="D1" s="236"/>
      <c r="E1" s="236"/>
      <c r="F1" s="236"/>
      <c r="G1" s="236"/>
      <c r="H1" s="236"/>
      <c r="I1" s="236"/>
      <c r="J1" s="236"/>
      <c r="K1" s="236"/>
    </row>
    <row r="2" spans="1:11" s="243" customFormat="1" ht="18" x14ac:dyDescent="0.25">
      <c r="A2" s="405"/>
      <c r="B2" s="405"/>
    </row>
    <row r="3" spans="1:11" s="239" customFormat="1" ht="18.75" x14ac:dyDescent="0.25">
      <c r="A3" s="417" t="s">
        <v>620</v>
      </c>
      <c r="B3" s="242"/>
      <c r="C3" s="245"/>
      <c r="D3" s="245"/>
      <c r="E3" s="245"/>
      <c r="F3" s="245"/>
      <c r="G3" s="245"/>
      <c r="H3" s="245"/>
      <c r="I3" s="245"/>
      <c r="J3" s="245"/>
      <c r="K3" s="245"/>
    </row>
    <row r="4" spans="1:11" s="239" customFormat="1" x14ac:dyDescent="0.25">
      <c r="A4" s="693"/>
      <c r="B4" s="694">
        <v>2013</v>
      </c>
      <c r="C4" s="694">
        <v>2014</v>
      </c>
      <c r="D4" s="694">
        <v>2015</v>
      </c>
      <c r="E4" s="694">
        <v>2016</v>
      </c>
      <c r="F4" s="694">
        <v>2017</v>
      </c>
      <c r="G4" s="694">
        <v>2018</v>
      </c>
      <c r="H4" s="694">
        <v>2019</v>
      </c>
      <c r="I4" s="694">
        <v>2020</v>
      </c>
      <c r="J4" s="694">
        <v>2021</v>
      </c>
      <c r="K4" s="694">
        <v>2022</v>
      </c>
    </row>
    <row r="5" spans="1:11" s="239" customFormat="1" x14ac:dyDescent="0.2">
      <c r="A5" s="695" t="s">
        <v>621</v>
      </c>
      <c r="B5" s="696">
        <v>46550</v>
      </c>
      <c r="C5" s="696">
        <v>45120</v>
      </c>
      <c r="D5" s="696">
        <v>44725</v>
      </c>
      <c r="E5" s="696">
        <v>43773</v>
      </c>
      <c r="F5" s="696">
        <v>41590</v>
      </c>
      <c r="G5" s="696">
        <v>39430</v>
      </c>
      <c r="H5" s="696">
        <v>37758</v>
      </c>
      <c r="I5" s="696">
        <v>34993</v>
      </c>
      <c r="J5" s="696">
        <v>34439</v>
      </c>
      <c r="K5" s="696">
        <v>33961</v>
      </c>
    </row>
    <row r="6" spans="1:11" s="239" customFormat="1" ht="25.5" x14ac:dyDescent="0.25">
      <c r="A6" s="654" t="s">
        <v>2032</v>
      </c>
      <c r="B6" s="258"/>
      <c r="C6" s="258"/>
      <c r="D6" s="258"/>
      <c r="E6" s="258"/>
      <c r="F6" s="258"/>
      <c r="G6" s="258"/>
      <c r="H6" s="258"/>
      <c r="I6" s="258"/>
      <c r="J6" s="258"/>
      <c r="K6" s="258"/>
    </row>
    <row r="7" spans="1:11" s="335" customFormat="1" x14ac:dyDescent="0.25">
      <c r="A7" s="408" t="s">
        <v>275</v>
      </c>
      <c r="B7" s="409">
        <v>684.36957800000005</v>
      </c>
      <c r="C7" s="409">
        <v>688.03415600000005</v>
      </c>
      <c r="D7" s="409">
        <v>741.15789700000005</v>
      </c>
      <c r="E7" s="409">
        <v>967.44775300000003</v>
      </c>
      <c r="F7" s="409">
        <v>1111.0333350000001</v>
      </c>
      <c r="G7" s="409">
        <v>1061.3914179999999</v>
      </c>
      <c r="H7" s="409">
        <v>1141.8807179999999</v>
      </c>
      <c r="I7" s="409">
        <v>1141.6750649999999</v>
      </c>
      <c r="J7" s="409">
        <v>1133.7659140000001</v>
      </c>
      <c r="K7" s="409">
        <v>1179.299387</v>
      </c>
    </row>
    <row r="8" spans="1:11" s="335" customFormat="1" x14ac:dyDescent="0.25">
      <c r="A8" s="336" t="s">
        <v>382</v>
      </c>
      <c r="B8" s="337">
        <v>0.52986</v>
      </c>
      <c r="C8" s="337">
        <v>0.56347000000000003</v>
      </c>
      <c r="D8" s="337">
        <v>0.57257499999999995</v>
      </c>
      <c r="E8" s="337">
        <v>0.54865399999999998</v>
      </c>
      <c r="F8" s="337">
        <v>0.456928</v>
      </c>
      <c r="G8" s="337">
        <v>0.38994699999999999</v>
      </c>
      <c r="H8" s="337">
        <v>0.40842800000000001</v>
      </c>
      <c r="I8" s="337">
        <v>0.35533100000000001</v>
      </c>
      <c r="J8" s="337">
        <v>0.355935</v>
      </c>
      <c r="K8" s="337">
        <v>0.65120900000000004</v>
      </c>
    </row>
    <row r="9" spans="1:11" s="335" customFormat="1" x14ac:dyDescent="0.25">
      <c r="A9" s="336" t="s">
        <v>282</v>
      </c>
      <c r="B9" s="337">
        <v>100.776596</v>
      </c>
      <c r="C9" s="337">
        <v>92.450631000000001</v>
      </c>
      <c r="D9" s="337">
        <v>97.630696999999998</v>
      </c>
      <c r="E9" s="337">
        <v>100.390714</v>
      </c>
      <c r="F9" s="337">
        <v>92.818717000000007</v>
      </c>
      <c r="G9" s="337">
        <v>99.341770999999994</v>
      </c>
      <c r="H9" s="337">
        <v>104.92624499999999</v>
      </c>
      <c r="I9" s="337">
        <v>87.583894000000001</v>
      </c>
      <c r="J9" s="337">
        <v>96.791653999999994</v>
      </c>
      <c r="K9" s="337">
        <v>102.46047299999999</v>
      </c>
    </row>
    <row r="10" spans="1:11" s="335" customFormat="1" x14ac:dyDescent="0.25">
      <c r="A10" s="336" t="s">
        <v>288</v>
      </c>
      <c r="B10" s="337">
        <v>505.91264000000001</v>
      </c>
      <c r="C10" s="337">
        <v>505.795883</v>
      </c>
      <c r="D10" s="337">
        <v>568.34610299999997</v>
      </c>
      <c r="E10" s="337">
        <v>564.93520899999999</v>
      </c>
      <c r="F10" s="337">
        <v>581.59167600000001</v>
      </c>
      <c r="G10" s="337">
        <v>618.61156600000004</v>
      </c>
      <c r="H10" s="337">
        <v>633.77564400000006</v>
      </c>
      <c r="I10" s="337">
        <v>539.65565100000003</v>
      </c>
      <c r="J10" s="337">
        <v>552.84398899999997</v>
      </c>
      <c r="K10" s="337">
        <v>649.07882900000004</v>
      </c>
    </row>
    <row r="11" spans="1:11" s="335" customFormat="1" x14ac:dyDescent="0.25">
      <c r="A11" s="413" t="s">
        <v>293</v>
      </c>
      <c r="B11" s="337">
        <v>763.27531199999999</v>
      </c>
      <c r="C11" s="337">
        <v>795.82674899999995</v>
      </c>
      <c r="D11" s="337">
        <v>846.45971299999997</v>
      </c>
      <c r="E11" s="337">
        <v>853.30924700000003</v>
      </c>
      <c r="F11" s="337">
        <v>904.23586599999999</v>
      </c>
      <c r="G11" s="337">
        <v>910.599962</v>
      </c>
      <c r="H11" s="337">
        <v>943.68371000000002</v>
      </c>
      <c r="I11" s="337">
        <v>968.59288100000003</v>
      </c>
      <c r="J11" s="337">
        <v>999.85752400000001</v>
      </c>
      <c r="K11" s="337">
        <v>1088.6685990000001</v>
      </c>
    </row>
    <row r="12" spans="1:11" s="335" customFormat="1" x14ac:dyDescent="0.25">
      <c r="A12" s="413" t="s">
        <v>311</v>
      </c>
      <c r="B12" s="337">
        <v>1309.1656410000001</v>
      </c>
      <c r="C12" s="337">
        <v>1096.5652050000001</v>
      </c>
      <c r="D12" s="337">
        <v>971.17860299999995</v>
      </c>
      <c r="E12" s="337">
        <v>989.08348799999999</v>
      </c>
      <c r="F12" s="337">
        <v>967.71315100000004</v>
      </c>
      <c r="G12" s="337">
        <v>1019.632771</v>
      </c>
      <c r="H12" s="337">
        <v>1032.0244720000001</v>
      </c>
      <c r="I12" s="337">
        <v>875.81560999999999</v>
      </c>
      <c r="J12" s="337">
        <v>917.020488</v>
      </c>
      <c r="K12" s="337">
        <v>991.76010399999996</v>
      </c>
    </row>
    <row r="13" spans="1:11" s="335" customFormat="1" x14ac:dyDescent="0.25">
      <c r="A13" s="413" t="s">
        <v>315</v>
      </c>
      <c r="B13" s="337">
        <v>4739.4531269999998</v>
      </c>
      <c r="C13" s="337">
        <v>4992.2523650000003</v>
      </c>
      <c r="D13" s="337">
        <v>5356.5446570000004</v>
      </c>
      <c r="E13" s="337">
        <v>5497.2110830000001</v>
      </c>
      <c r="F13" s="337">
        <v>5728.6515250000002</v>
      </c>
      <c r="G13" s="337">
        <v>6032.8575229999997</v>
      </c>
      <c r="H13" s="337">
        <v>6240.3840309999996</v>
      </c>
      <c r="I13" s="337">
        <v>6484.4322069999998</v>
      </c>
      <c r="J13" s="337">
        <v>6957.8352949999999</v>
      </c>
      <c r="K13" s="337">
        <v>7619.6364320000002</v>
      </c>
    </row>
    <row r="14" spans="1:11" s="239" customFormat="1" x14ac:dyDescent="0.25">
      <c r="A14" s="698" t="s">
        <v>383</v>
      </c>
      <c r="B14" s="418">
        <v>1874.9793870000001</v>
      </c>
      <c r="C14" s="418">
        <v>2031.5963119999999</v>
      </c>
      <c r="D14" s="418">
        <v>2347.8199989999998</v>
      </c>
      <c r="E14" s="418">
        <v>2429.2127529999998</v>
      </c>
      <c r="F14" s="418">
        <v>2588.0829229999999</v>
      </c>
      <c r="G14" s="418">
        <v>2757.5081960000002</v>
      </c>
      <c r="H14" s="418">
        <v>2909.0273550000002</v>
      </c>
      <c r="I14" s="418">
        <v>3102.2484060000002</v>
      </c>
      <c r="J14" s="418">
        <v>3426.6098980000002</v>
      </c>
      <c r="K14" s="418">
        <v>3906.160222</v>
      </c>
    </row>
    <row r="15" spans="1:11" s="239" customFormat="1" x14ac:dyDescent="0.25">
      <c r="A15" s="699" t="s">
        <v>384</v>
      </c>
      <c r="B15" s="418">
        <v>2701.5944279999999</v>
      </c>
      <c r="C15" s="418">
        <v>2798.0044339999999</v>
      </c>
      <c r="D15" s="418">
        <v>2865.8651799999998</v>
      </c>
      <c r="E15" s="418">
        <v>2906.5679289999998</v>
      </c>
      <c r="F15" s="418">
        <v>2940.9012269999998</v>
      </c>
      <c r="G15" s="418">
        <v>3082.5804159999998</v>
      </c>
      <c r="H15" s="418">
        <v>3119.8262840000002</v>
      </c>
      <c r="I15" s="418">
        <v>3158.7381839999998</v>
      </c>
      <c r="J15" s="418">
        <v>3304.8442650000002</v>
      </c>
      <c r="K15" s="418">
        <v>3454.1076760000001</v>
      </c>
    </row>
    <row r="16" spans="1:11" s="239" customFormat="1" x14ac:dyDescent="0.25">
      <c r="A16" s="699" t="s">
        <v>385</v>
      </c>
      <c r="B16" s="418">
        <v>162.879312</v>
      </c>
      <c r="C16" s="418">
        <v>162.65161800000001</v>
      </c>
      <c r="D16" s="418">
        <v>142.859477</v>
      </c>
      <c r="E16" s="418">
        <v>161.43039999999999</v>
      </c>
      <c r="F16" s="418">
        <v>199.667373</v>
      </c>
      <c r="G16" s="418">
        <v>192.76891000000001</v>
      </c>
      <c r="H16" s="418">
        <v>211.53039200000001</v>
      </c>
      <c r="I16" s="418">
        <v>223.445617</v>
      </c>
      <c r="J16" s="418">
        <v>226.38113100000001</v>
      </c>
      <c r="K16" s="418">
        <v>259.36853300000001</v>
      </c>
    </row>
    <row r="17" spans="1:11" s="335" customFormat="1" x14ac:dyDescent="0.25">
      <c r="A17" s="413" t="s">
        <v>320</v>
      </c>
      <c r="B17" s="337">
        <v>3973.8561570000002</v>
      </c>
      <c r="C17" s="337">
        <v>4179.2500149999996</v>
      </c>
      <c r="D17" s="337">
        <v>4479.2268439999998</v>
      </c>
      <c r="E17" s="337">
        <v>4526.4241160000001</v>
      </c>
      <c r="F17" s="337">
        <v>4517.4438769999997</v>
      </c>
      <c r="G17" s="337">
        <v>4491.8468990000001</v>
      </c>
      <c r="H17" s="337">
        <v>4848.8868240000002</v>
      </c>
      <c r="I17" s="337">
        <v>4772.250642</v>
      </c>
      <c r="J17" s="337">
        <v>4862.1006960000004</v>
      </c>
      <c r="K17" s="337">
        <v>5207.4467619999996</v>
      </c>
    </row>
    <row r="18" spans="1:11" s="335" customFormat="1" x14ac:dyDescent="0.25">
      <c r="A18" s="414" t="s">
        <v>327</v>
      </c>
      <c r="B18" s="345">
        <v>668.359285</v>
      </c>
      <c r="C18" s="345">
        <v>627.73113499999999</v>
      </c>
      <c r="D18" s="345">
        <v>616.94466</v>
      </c>
      <c r="E18" s="345">
        <v>613.87884299999996</v>
      </c>
      <c r="F18" s="345">
        <v>651.57208400000002</v>
      </c>
      <c r="G18" s="345">
        <v>672.430297</v>
      </c>
      <c r="H18" s="345">
        <v>673.58650599999999</v>
      </c>
      <c r="I18" s="345">
        <v>631.93111899999997</v>
      </c>
      <c r="J18" s="345">
        <v>678.60143200000005</v>
      </c>
      <c r="K18" s="345">
        <v>753.95771100000002</v>
      </c>
    </row>
    <row r="19" spans="1:11" s="335" customFormat="1" ht="13.5" x14ac:dyDescent="0.2">
      <c r="A19" s="415" t="s">
        <v>386</v>
      </c>
      <c r="B19" s="288">
        <v>12745.698200000001</v>
      </c>
      <c r="C19" s="288">
        <v>12978.469614</v>
      </c>
      <c r="D19" s="288">
        <v>13678.061753</v>
      </c>
      <c r="E19" s="288">
        <v>14113.229111000001</v>
      </c>
      <c r="F19" s="288">
        <v>14555.517163</v>
      </c>
      <c r="G19" s="288">
        <v>14907.102158</v>
      </c>
      <c r="H19" s="288">
        <v>15619.55658</v>
      </c>
      <c r="I19" s="288">
        <v>15502.292405</v>
      </c>
      <c r="J19" s="288">
        <v>16199.172930999999</v>
      </c>
      <c r="K19" s="288">
        <v>17592.959511000001</v>
      </c>
    </row>
    <row r="20" spans="1:11" s="335" customFormat="1" x14ac:dyDescent="0.25">
      <c r="A20" s="373" t="s">
        <v>333</v>
      </c>
      <c r="B20" s="374">
        <v>725.37748699999997</v>
      </c>
      <c r="C20" s="374">
        <v>758.23776899999996</v>
      </c>
      <c r="D20" s="374">
        <v>769.54463399999997</v>
      </c>
      <c r="E20" s="374">
        <v>734.01665700000001</v>
      </c>
      <c r="F20" s="374">
        <v>685.93138099999999</v>
      </c>
      <c r="G20" s="374">
        <v>672.04169000000002</v>
      </c>
      <c r="H20" s="374">
        <v>627.71563800000001</v>
      </c>
      <c r="I20" s="374">
        <v>609.28528100000005</v>
      </c>
      <c r="J20" s="374">
        <v>551.94502</v>
      </c>
      <c r="K20" s="374">
        <v>529.22231599999998</v>
      </c>
    </row>
    <row r="21" spans="1:11" s="335" customFormat="1" x14ac:dyDescent="0.25">
      <c r="A21" s="408"/>
      <c r="B21" s="409"/>
      <c r="C21" s="409"/>
      <c r="D21" s="409"/>
      <c r="E21" s="409"/>
      <c r="F21" s="409"/>
      <c r="G21" s="409"/>
      <c r="H21" s="409"/>
      <c r="I21" s="409"/>
      <c r="J21" s="409"/>
      <c r="K21" s="409"/>
    </row>
    <row r="22" spans="1:11" s="335" customFormat="1" ht="25.5" x14ac:dyDescent="0.25">
      <c r="A22" s="1644" t="s">
        <v>2030</v>
      </c>
      <c r="B22" s="700"/>
      <c r="C22" s="700"/>
      <c r="D22" s="700"/>
      <c r="E22" s="700"/>
      <c r="F22" s="700"/>
      <c r="G22" s="700"/>
      <c r="H22" s="700"/>
      <c r="I22" s="700"/>
      <c r="J22" s="700"/>
      <c r="K22" s="700"/>
    </row>
    <row r="23" spans="1:11" s="335" customFormat="1" x14ac:dyDescent="0.25">
      <c r="A23" s="408" t="s">
        <v>275</v>
      </c>
      <c r="B23" s="409">
        <v>274.87457899999998</v>
      </c>
      <c r="C23" s="409">
        <v>289.45009199999998</v>
      </c>
      <c r="D23" s="409">
        <v>327.933695</v>
      </c>
      <c r="E23" s="409">
        <v>333.99292600000001</v>
      </c>
      <c r="F23" s="409">
        <v>805.53701999999998</v>
      </c>
      <c r="G23" s="409">
        <v>825.69302800000003</v>
      </c>
      <c r="H23" s="409">
        <v>1018.152056</v>
      </c>
      <c r="I23" s="409">
        <v>970.27313400000003</v>
      </c>
      <c r="J23" s="409">
        <v>1007.8927169999999</v>
      </c>
      <c r="K23" s="409">
        <v>940.83001100000001</v>
      </c>
    </row>
    <row r="24" spans="1:11" s="335" customFormat="1" x14ac:dyDescent="0.25">
      <c r="A24" s="336" t="s">
        <v>382</v>
      </c>
      <c r="B24" s="337">
        <v>2.9113519999999999</v>
      </c>
      <c r="C24" s="337">
        <v>0.50775400000000004</v>
      </c>
      <c r="D24" s="337">
        <v>0.86174200000000001</v>
      </c>
      <c r="E24" s="337">
        <v>0.27256200000000003</v>
      </c>
      <c r="F24" s="337">
        <v>8.0630000000000007E-3</v>
      </c>
      <c r="G24" s="337">
        <v>7.456E-3</v>
      </c>
      <c r="H24" s="337">
        <v>2.1759000000000001E-2</v>
      </c>
      <c r="I24" s="337">
        <v>3.1350000000000002E-3</v>
      </c>
      <c r="J24" s="337">
        <v>0</v>
      </c>
      <c r="K24" s="337">
        <v>4.6610000000000002E-3</v>
      </c>
    </row>
    <row r="25" spans="1:11" s="335" customFormat="1" x14ac:dyDescent="0.25">
      <c r="A25" s="336" t="s">
        <v>282</v>
      </c>
      <c r="B25" s="337">
        <v>16.442319000000001</v>
      </c>
      <c r="C25" s="337">
        <v>39.636153</v>
      </c>
      <c r="D25" s="337">
        <v>42.979036000000001</v>
      </c>
      <c r="E25" s="337">
        <v>81.980753000000007</v>
      </c>
      <c r="F25" s="337">
        <v>16.994592000000001</v>
      </c>
      <c r="G25" s="337">
        <v>18.198269</v>
      </c>
      <c r="H25" s="337">
        <v>22.320599000000001</v>
      </c>
      <c r="I25" s="337">
        <v>15.107544000000001</v>
      </c>
      <c r="J25" s="337">
        <v>8.0802709999999998</v>
      </c>
      <c r="K25" s="337">
        <v>8.6164489999999994</v>
      </c>
    </row>
    <row r="26" spans="1:11" s="335" customFormat="1" x14ac:dyDescent="0.25">
      <c r="A26" s="336" t="s">
        <v>288</v>
      </c>
      <c r="B26" s="337">
        <v>267.22726499999999</v>
      </c>
      <c r="C26" s="337">
        <v>274.58496600000001</v>
      </c>
      <c r="D26" s="337">
        <v>181.69884500000001</v>
      </c>
      <c r="E26" s="337">
        <v>170.11559600000001</v>
      </c>
      <c r="F26" s="337">
        <v>197.83058700000001</v>
      </c>
      <c r="G26" s="337">
        <v>174.01653200000001</v>
      </c>
      <c r="H26" s="337">
        <v>202.641346</v>
      </c>
      <c r="I26" s="337">
        <v>168.31630999999999</v>
      </c>
      <c r="J26" s="337">
        <v>214.61864800000001</v>
      </c>
      <c r="K26" s="337">
        <v>234.563412</v>
      </c>
    </row>
    <row r="27" spans="1:11" s="335" customFormat="1" x14ac:dyDescent="0.25">
      <c r="A27" s="413" t="s">
        <v>293</v>
      </c>
      <c r="B27" s="337">
        <v>141.965598</v>
      </c>
      <c r="C27" s="337">
        <v>149.59255999999999</v>
      </c>
      <c r="D27" s="337">
        <v>128.21996300000001</v>
      </c>
      <c r="E27" s="337">
        <v>121.238922</v>
      </c>
      <c r="F27" s="337">
        <v>125.458826</v>
      </c>
      <c r="G27" s="337">
        <v>103.054526</v>
      </c>
      <c r="H27" s="337">
        <v>186.74408399999999</v>
      </c>
      <c r="I27" s="337">
        <v>105.47827100000001</v>
      </c>
      <c r="J27" s="337">
        <v>118.04458700000001</v>
      </c>
      <c r="K27" s="337">
        <v>120.372094</v>
      </c>
    </row>
    <row r="28" spans="1:11" s="335" customFormat="1" x14ac:dyDescent="0.25">
      <c r="A28" s="413" t="s">
        <v>311</v>
      </c>
      <c r="B28" s="337">
        <v>444.29537599999998</v>
      </c>
      <c r="C28" s="337">
        <v>386.61061899999999</v>
      </c>
      <c r="D28" s="337">
        <v>380.22088000000002</v>
      </c>
      <c r="E28" s="337">
        <v>314.92692099999999</v>
      </c>
      <c r="F28" s="337">
        <v>349.533931</v>
      </c>
      <c r="G28" s="337">
        <v>363.72288500000002</v>
      </c>
      <c r="H28" s="337">
        <v>363.30400100000003</v>
      </c>
      <c r="I28" s="337">
        <v>328.20029899999997</v>
      </c>
      <c r="J28" s="337">
        <v>387.61802899999998</v>
      </c>
      <c r="K28" s="337">
        <v>426.30484200000001</v>
      </c>
    </row>
    <row r="29" spans="1:11" s="335" customFormat="1" x14ac:dyDescent="0.25">
      <c r="A29" s="413" t="s">
        <v>315</v>
      </c>
      <c r="B29" s="337">
        <v>3912.1036410000002</v>
      </c>
      <c r="C29" s="337">
        <v>3546.0309510000002</v>
      </c>
      <c r="D29" s="337">
        <v>3312.7977129999999</v>
      </c>
      <c r="E29" s="337">
        <v>3215.1150940000002</v>
      </c>
      <c r="F29" s="337">
        <v>3393.603474</v>
      </c>
      <c r="G29" s="337">
        <v>3558.2318690000002</v>
      </c>
      <c r="H29" s="337">
        <v>3960.477789</v>
      </c>
      <c r="I29" s="337">
        <v>3404.1957470000002</v>
      </c>
      <c r="J29" s="337">
        <v>3924.3913929999999</v>
      </c>
      <c r="K29" s="337">
        <v>4365.3931860000002</v>
      </c>
    </row>
    <row r="30" spans="1:11" s="335" customFormat="1" x14ac:dyDescent="0.25">
      <c r="A30" s="698" t="s">
        <v>383</v>
      </c>
      <c r="B30" s="418">
        <v>206.16476399999999</v>
      </c>
      <c r="C30" s="418">
        <v>213.937838</v>
      </c>
      <c r="D30" s="418">
        <v>201.53608399999999</v>
      </c>
      <c r="E30" s="418">
        <v>242.585375</v>
      </c>
      <c r="F30" s="418">
        <v>253.408918</v>
      </c>
      <c r="G30" s="418">
        <v>284.37621100000001</v>
      </c>
      <c r="H30" s="418">
        <v>310.460534</v>
      </c>
      <c r="I30" s="418">
        <v>324.65133100000003</v>
      </c>
      <c r="J30" s="418">
        <v>397.21906100000001</v>
      </c>
      <c r="K30" s="418">
        <v>456.61365699999999</v>
      </c>
    </row>
    <row r="31" spans="1:11" s="335" customFormat="1" x14ac:dyDescent="0.25">
      <c r="A31" s="699" t="s">
        <v>384</v>
      </c>
      <c r="B31" s="418">
        <v>3583.4922790000001</v>
      </c>
      <c r="C31" s="418">
        <v>3233.6566969999999</v>
      </c>
      <c r="D31" s="418">
        <v>3014.2339160000001</v>
      </c>
      <c r="E31" s="418">
        <v>2903.3802000000001</v>
      </c>
      <c r="F31" s="418">
        <v>3064.7751170000001</v>
      </c>
      <c r="G31" s="418">
        <v>3124.992193</v>
      </c>
      <c r="H31" s="418">
        <v>3465.6723870000001</v>
      </c>
      <c r="I31" s="418">
        <v>2957.2613200000001</v>
      </c>
      <c r="J31" s="418">
        <v>3360.5152979999998</v>
      </c>
      <c r="K31" s="418">
        <v>3750.6882420000002</v>
      </c>
    </row>
    <row r="32" spans="1:11" s="335" customFormat="1" x14ac:dyDescent="0.25">
      <c r="A32" s="699" t="s">
        <v>385</v>
      </c>
      <c r="B32" s="418">
        <v>122.446597</v>
      </c>
      <c r="C32" s="418">
        <v>98.436414999999997</v>
      </c>
      <c r="D32" s="418">
        <v>97.027713000000006</v>
      </c>
      <c r="E32" s="418">
        <v>69.149518</v>
      </c>
      <c r="F32" s="418">
        <v>75.419438</v>
      </c>
      <c r="G32" s="418">
        <v>148.86346399999999</v>
      </c>
      <c r="H32" s="418">
        <v>184.34486699999999</v>
      </c>
      <c r="I32" s="418">
        <v>122.283095</v>
      </c>
      <c r="J32" s="418">
        <v>166.65703400000001</v>
      </c>
      <c r="K32" s="418">
        <v>158.091286</v>
      </c>
    </row>
    <row r="33" spans="1:11" s="335" customFormat="1" x14ac:dyDescent="0.25">
      <c r="A33" s="413" t="s">
        <v>320</v>
      </c>
      <c r="B33" s="337">
        <v>1417.0345990000001</v>
      </c>
      <c r="C33" s="337">
        <v>1127.1790590000001</v>
      </c>
      <c r="D33" s="337">
        <v>1210.7568659999999</v>
      </c>
      <c r="E33" s="337">
        <v>1076.3773269999999</v>
      </c>
      <c r="F33" s="337">
        <v>1310.3008339999999</v>
      </c>
      <c r="G33" s="337">
        <v>1675.192284</v>
      </c>
      <c r="H33" s="337">
        <v>1831.35916</v>
      </c>
      <c r="I33" s="337">
        <v>1228.1633079999999</v>
      </c>
      <c r="J33" s="337">
        <v>1128.1834160000001</v>
      </c>
      <c r="K33" s="337">
        <v>1268.5246509999999</v>
      </c>
    </row>
    <row r="34" spans="1:11" s="335" customFormat="1" x14ac:dyDescent="0.25">
      <c r="A34" s="414" t="s">
        <v>327</v>
      </c>
      <c r="B34" s="345">
        <v>299.505154</v>
      </c>
      <c r="C34" s="345">
        <v>263.933468</v>
      </c>
      <c r="D34" s="345">
        <v>222.126608</v>
      </c>
      <c r="E34" s="345">
        <v>224.94387399999999</v>
      </c>
      <c r="F34" s="345">
        <v>262.14336300000002</v>
      </c>
      <c r="G34" s="345">
        <v>276.04164100000003</v>
      </c>
      <c r="H34" s="345">
        <v>298.17446999999999</v>
      </c>
      <c r="I34" s="345">
        <v>229.78818899999999</v>
      </c>
      <c r="J34" s="345">
        <v>288.88118600000001</v>
      </c>
      <c r="K34" s="345">
        <v>257.778797</v>
      </c>
    </row>
    <row r="35" spans="1:11" s="335" customFormat="1" ht="13.5" x14ac:dyDescent="0.2">
      <c r="A35" s="415" t="s">
        <v>386</v>
      </c>
      <c r="B35" s="288">
        <v>6776.3598869999996</v>
      </c>
      <c r="C35" s="288">
        <v>6077.5256259999996</v>
      </c>
      <c r="D35" s="288">
        <v>5807.595354</v>
      </c>
      <c r="E35" s="288">
        <v>5538.9639790000001</v>
      </c>
      <c r="F35" s="288">
        <v>6461.4106940000001</v>
      </c>
      <c r="G35" s="288">
        <v>6994.1584940000002</v>
      </c>
      <c r="H35" s="288">
        <v>7883.1952689999998</v>
      </c>
      <c r="I35" s="288">
        <v>6449.5259400000004</v>
      </c>
      <c r="J35" s="288">
        <v>7077.7102519999999</v>
      </c>
      <c r="K35" s="288">
        <v>7622.3881069999998</v>
      </c>
    </row>
    <row r="36" spans="1:11" s="335" customFormat="1" x14ac:dyDescent="0.25">
      <c r="A36" s="701"/>
      <c r="B36" s="409"/>
      <c r="C36" s="409"/>
      <c r="D36" s="409"/>
      <c r="E36" s="409"/>
      <c r="F36" s="409"/>
      <c r="G36" s="409"/>
      <c r="H36" s="409"/>
      <c r="I36" s="409"/>
      <c r="J36" s="409"/>
      <c r="K36" s="409"/>
    </row>
    <row r="37" spans="1:11" s="335" customFormat="1" ht="25.5" x14ac:dyDescent="0.25">
      <c r="A37" s="697" t="s">
        <v>584</v>
      </c>
      <c r="B37" s="258"/>
      <c r="C37" s="258"/>
      <c r="D37" s="258"/>
      <c r="E37" s="258"/>
      <c r="F37" s="258"/>
      <c r="G37" s="258"/>
      <c r="H37" s="258"/>
      <c r="I37" s="258"/>
      <c r="J37" s="258"/>
      <c r="K37" s="258"/>
    </row>
    <row r="38" spans="1:11" s="335" customFormat="1" x14ac:dyDescent="0.25">
      <c r="A38" s="408" t="s">
        <v>275</v>
      </c>
      <c r="B38" s="409">
        <v>959.24415700000009</v>
      </c>
      <c r="C38" s="409">
        <v>977.48424799999998</v>
      </c>
      <c r="D38" s="409">
        <v>1069.091592</v>
      </c>
      <c r="E38" s="409">
        <v>1301.440679</v>
      </c>
      <c r="F38" s="409">
        <v>1916.5703550000001</v>
      </c>
      <c r="G38" s="409">
        <v>1887.0844459999998</v>
      </c>
      <c r="H38" s="409">
        <v>2160.0327739999998</v>
      </c>
      <c r="I38" s="409">
        <v>2111.9481989999999</v>
      </c>
      <c r="J38" s="409">
        <v>2141.6586310000002</v>
      </c>
      <c r="K38" s="409">
        <v>2120.129398</v>
      </c>
    </row>
    <row r="39" spans="1:11" s="335" customFormat="1" x14ac:dyDescent="0.25">
      <c r="A39" s="336" t="s">
        <v>382</v>
      </c>
      <c r="B39" s="337">
        <v>3.4412120000000002</v>
      </c>
      <c r="C39" s="337">
        <v>1.071224</v>
      </c>
      <c r="D39" s="337">
        <v>1.4343170000000001</v>
      </c>
      <c r="E39" s="337">
        <v>0.82121599999999995</v>
      </c>
      <c r="F39" s="337">
        <v>0.46499099999999999</v>
      </c>
      <c r="G39" s="337">
        <v>0.39740300000000001</v>
      </c>
      <c r="H39" s="337">
        <v>0.43018699999999999</v>
      </c>
      <c r="I39" s="337">
        <v>0.35846600000000001</v>
      </c>
      <c r="J39" s="337">
        <v>0.355935</v>
      </c>
      <c r="K39" s="337">
        <v>0.65587000000000006</v>
      </c>
    </row>
    <row r="40" spans="1:11" s="335" customFormat="1" x14ac:dyDescent="0.25">
      <c r="A40" s="336" t="s">
        <v>282</v>
      </c>
      <c r="B40" s="337">
        <v>117.218915</v>
      </c>
      <c r="C40" s="337">
        <v>132.08678399999999</v>
      </c>
      <c r="D40" s="337">
        <v>140.60973300000001</v>
      </c>
      <c r="E40" s="337">
        <v>182.371467</v>
      </c>
      <c r="F40" s="337">
        <v>109.813309</v>
      </c>
      <c r="G40" s="337">
        <v>117.54003999999999</v>
      </c>
      <c r="H40" s="337">
        <v>127.246844</v>
      </c>
      <c r="I40" s="337">
        <v>102.69143800000001</v>
      </c>
      <c r="J40" s="337">
        <v>104.87192499999999</v>
      </c>
      <c r="K40" s="337">
        <v>111.076922</v>
      </c>
    </row>
    <row r="41" spans="1:11" s="335" customFormat="1" x14ac:dyDescent="0.25">
      <c r="A41" s="336" t="s">
        <v>288</v>
      </c>
      <c r="B41" s="337">
        <v>773.139905</v>
      </c>
      <c r="C41" s="337">
        <v>780.38084900000001</v>
      </c>
      <c r="D41" s="337">
        <v>750.04494799999998</v>
      </c>
      <c r="E41" s="337">
        <v>735.05080499999997</v>
      </c>
      <c r="F41" s="337">
        <v>779.42226300000004</v>
      </c>
      <c r="G41" s="337">
        <v>792.62809800000002</v>
      </c>
      <c r="H41" s="337">
        <v>836.41699000000006</v>
      </c>
      <c r="I41" s="337">
        <v>707.97196099999996</v>
      </c>
      <c r="J41" s="337">
        <v>767.46263699999997</v>
      </c>
      <c r="K41" s="337">
        <v>883.64224100000001</v>
      </c>
    </row>
    <row r="42" spans="1:11" s="335" customFormat="1" x14ac:dyDescent="0.25">
      <c r="A42" s="413" t="s">
        <v>293</v>
      </c>
      <c r="B42" s="337">
        <v>905.24090999999999</v>
      </c>
      <c r="C42" s="337">
        <v>945.41930899999988</v>
      </c>
      <c r="D42" s="337">
        <v>974.67967599999997</v>
      </c>
      <c r="E42" s="337">
        <v>974.54816900000003</v>
      </c>
      <c r="F42" s="337">
        <v>1029.694692</v>
      </c>
      <c r="G42" s="337">
        <v>1013.654488</v>
      </c>
      <c r="H42" s="337">
        <v>1130.4277939999999</v>
      </c>
      <c r="I42" s="337">
        <v>1074.071152</v>
      </c>
      <c r="J42" s="337">
        <v>1117.9021110000001</v>
      </c>
      <c r="K42" s="337">
        <v>1209.0406930000001</v>
      </c>
    </row>
    <row r="43" spans="1:11" s="335" customFormat="1" x14ac:dyDescent="0.25">
      <c r="A43" s="413" t="s">
        <v>311</v>
      </c>
      <c r="B43" s="337">
        <v>1753.4610170000001</v>
      </c>
      <c r="C43" s="337">
        <v>1483.1758240000001</v>
      </c>
      <c r="D43" s="337">
        <v>1351.3994829999999</v>
      </c>
      <c r="E43" s="337">
        <v>1304.010409</v>
      </c>
      <c r="F43" s="337">
        <v>1317.2470820000001</v>
      </c>
      <c r="G43" s="337">
        <v>1383.3556560000002</v>
      </c>
      <c r="H43" s="337">
        <v>1395.328473</v>
      </c>
      <c r="I43" s="337">
        <v>1204.015909</v>
      </c>
      <c r="J43" s="337">
        <v>1304.6385169999999</v>
      </c>
      <c r="K43" s="337">
        <v>1418.064946</v>
      </c>
    </row>
    <row r="44" spans="1:11" s="335" customFormat="1" x14ac:dyDescent="0.25">
      <c r="A44" s="413" t="s">
        <v>315</v>
      </c>
      <c r="B44" s="337">
        <v>8651.5567680000004</v>
      </c>
      <c r="C44" s="337">
        <v>8538.2833160000009</v>
      </c>
      <c r="D44" s="337">
        <v>8669.3423700000003</v>
      </c>
      <c r="E44" s="337">
        <v>8712.3261770000008</v>
      </c>
      <c r="F44" s="337">
        <v>9122.2549990000007</v>
      </c>
      <c r="G44" s="337">
        <v>9591.0893919999999</v>
      </c>
      <c r="H44" s="337">
        <v>10200.86182</v>
      </c>
      <c r="I44" s="337">
        <v>9888.6279539999996</v>
      </c>
      <c r="J44" s="337">
        <v>10882.226687999999</v>
      </c>
      <c r="K44" s="337">
        <v>11985.029618</v>
      </c>
    </row>
    <row r="45" spans="1:11" s="335" customFormat="1" x14ac:dyDescent="0.25">
      <c r="A45" s="698" t="s">
        <v>383</v>
      </c>
      <c r="B45" s="418">
        <v>2081.144151</v>
      </c>
      <c r="C45" s="418">
        <v>2245.53415</v>
      </c>
      <c r="D45" s="418">
        <v>2549.3560829999997</v>
      </c>
      <c r="E45" s="418">
        <v>2671.7981279999999</v>
      </c>
      <c r="F45" s="418">
        <v>2841.491841</v>
      </c>
      <c r="G45" s="418">
        <v>3041.8844070000005</v>
      </c>
      <c r="H45" s="418">
        <v>3219.487889</v>
      </c>
      <c r="I45" s="418">
        <v>3426.8997370000002</v>
      </c>
      <c r="J45" s="418">
        <v>3823.8289590000004</v>
      </c>
      <c r="K45" s="418">
        <v>4362.7738790000003</v>
      </c>
    </row>
    <row r="46" spans="1:11" s="335" customFormat="1" x14ac:dyDescent="0.25">
      <c r="A46" s="699" t="s">
        <v>384</v>
      </c>
      <c r="B46" s="418">
        <v>6285.0867070000004</v>
      </c>
      <c r="C46" s="418">
        <v>6031.6611309999998</v>
      </c>
      <c r="D46" s="418">
        <v>5880.0990959999999</v>
      </c>
      <c r="E46" s="418">
        <v>5809.9481290000003</v>
      </c>
      <c r="F46" s="418">
        <v>6005.6763439999995</v>
      </c>
      <c r="G46" s="418">
        <v>6207.5726089999998</v>
      </c>
      <c r="H46" s="418">
        <v>6585.4986710000003</v>
      </c>
      <c r="I46" s="418">
        <v>6115.9995039999994</v>
      </c>
      <c r="J46" s="418">
        <v>6665.359563</v>
      </c>
      <c r="K46" s="418">
        <v>7204.7959179999998</v>
      </c>
    </row>
    <row r="47" spans="1:11" s="335" customFormat="1" x14ac:dyDescent="0.25">
      <c r="A47" s="699" t="s">
        <v>385</v>
      </c>
      <c r="B47" s="418">
        <v>285.32590900000002</v>
      </c>
      <c r="C47" s="418">
        <v>261.088033</v>
      </c>
      <c r="D47" s="418">
        <v>239.88719</v>
      </c>
      <c r="E47" s="418">
        <v>230.57991799999999</v>
      </c>
      <c r="F47" s="418">
        <v>275.08681100000001</v>
      </c>
      <c r="G47" s="418">
        <v>341.63237400000003</v>
      </c>
      <c r="H47" s="418">
        <v>395.87525900000003</v>
      </c>
      <c r="I47" s="418">
        <v>345.72871199999997</v>
      </c>
      <c r="J47" s="418">
        <v>393.03816500000005</v>
      </c>
      <c r="K47" s="418">
        <v>417.45981900000004</v>
      </c>
    </row>
    <row r="48" spans="1:11" s="335" customFormat="1" x14ac:dyDescent="0.25">
      <c r="A48" s="413" t="s">
        <v>320</v>
      </c>
      <c r="B48" s="337">
        <v>5390.8907560000007</v>
      </c>
      <c r="C48" s="337">
        <v>5306.4290739999997</v>
      </c>
      <c r="D48" s="337">
        <v>5689.9837099999995</v>
      </c>
      <c r="E48" s="337">
        <v>5602.8014430000003</v>
      </c>
      <c r="F48" s="337">
        <v>5827.7447109999994</v>
      </c>
      <c r="G48" s="337">
        <v>6167.0391829999999</v>
      </c>
      <c r="H48" s="337">
        <v>6680.2459840000001</v>
      </c>
      <c r="I48" s="337">
        <v>6000.4139500000001</v>
      </c>
      <c r="J48" s="337">
        <v>5990.2841120000003</v>
      </c>
      <c r="K48" s="337">
        <v>6475.9714129999993</v>
      </c>
    </row>
    <row r="49" spans="1:11" s="335" customFormat="1" x14ac:dyDescent="0.25">
      <c r="A49" s="414" t="s">
        <v>327</v>
      </c>
      <c r="B49" s="345">
        <v>967.86443899999995</v>
      </c>
      <c r="C49" s="345">
        <v>891.66460299999994</v>
      </c>
      <c r="D49" s="345">
        <v>839.07126800000003</v>
      </c>
      <c r="E49" s="345">
        <v>838.82271700000001</v>
      </c>
      <c r="F49" s="345">
        <v>913.71544700000004</v>
      </c>
      <c r="G49" s="345">
        <v>948.47193800000002</v>
      </c>
      <c r="H49" s="345">
        <v>971.76097600000003</v>
      </c>
      <c r="I49" s="345">
        <v>861.71930799999996</v>
      </c>
      <c r="J49" s="345">
        <v>967.482618</v>
      </c>
      <c r="K49" s="345">
        <v>1011.736508</v>
      </c>
    </row>
    <row r="50" spans="1:11" s="335" customFormat="1" ht="13.5" x14ac:dyDescent="0.2">
      <c r="A50" s="415" t="s">
        <v>386</v>
      </c>
      <c r="B50" s="288">
        <v>19522.058087000001</v>
      </c>
      <c r="C50" s="288">
        <v>19055.99524</v>
      </c>
      <c r="D50" s="288">
        <v>19485.657106999999</v>
      </c>
      <c r="E50" s="288">
        <v>19652.193090000001</v>
      </c>
      <c r="F50" s="288">
        <v>21016.927857000002</v>
      </c>
      <c r="G50" s="288">
        <v>21901.260652000001</v>
      </c>
      <c r="H50" s="288">
        <v>23502.751849</v>
      </c>
      <c r="I50" s="288">
        <v>21951.818345</v>
      </c>
      <c r="J50" s="288">
        <v>23276.883182999998</v>
      </c>
      <c r="K50" s="288">
        <v>25215.347618</v>
      </c>
    </row>
    <row r="51" spans="1:11" s="335" customFormat="1" x14ac:dyDescent="0.25">
      <c r="A51" s="373" t="s">
        <v>333</v>
      </c>
      <c r="B51" s="374">
        <v>725.37748699999997</v>
      </c>
      <c r="C51" s="374">
        <v>758.23776899999996</v>
      </c>
      <c r="D51" s="374">
        <v>769.54463399999997</v>
      </c>
      <c r="E51" s="374">
        <v>734.01665700000001</v>
      </c>
      <c r="F51" s="374">
        <v>685.93138099999999</v>
      </c>
      <c r="G51" s="374">
        <v>672.04169000000002</v>
      </c>
      <c r="H51" s="374">
        <v>627.71563800000001</v>
      </c>
      <c r="I51" s="374">
        <v>609.28528100000005</v>
      </c>
      <c r="J51" s="374">
        <v>551.94502</v>
      </c>
      <c r="K51" s="374">
        <v>529.22231599999998</v>
      </c>
    </row>
    <row r="52" spans="1:11" s="382" customFormat="1" x14ac:dyDescent="0.25">
      <c r="A52" s="682" t="s">
        <v>387</v>
      </c>
      <c r="B52" s="416"/>
      <c r="C52" s="416"/>
      <c r="D52" s="416"/>
      <c r="E52" s="416"/>
      <c r="F52" s="416"/>
      <c r="G52" s="416"/>
      <c r="H52" s="416"/>
      <c r="I52" s="416"/>
      <c r="J52" s="416"/>
      <c r="K52" s="416"/>
    </row>
    <row r="53" spans="1:11" s="239" customFormat="1" x14ac:dyDescent="0.25">
      <c r="A53" s="702" t="s">
        <v>388</v>
      </c>
      <c r="B53" s="702"/>
      <c r="C53" s="702"/>
      <c r="D53" s="702"/>
      <c r="E53" s="702"/>
      <c r="F53" s="702"/>
      <c r="G53" s="702"/>
      <c r="H53" s="702"/>
      <c r="I53" s="702"/>
      <c r="J53" s="702"/>
      <c r="K53" s="702"/>
    </row>
    <row r="54" spans="1:11" x14ac:dyDescent="0.25">
      <c r="A54" s="702" t="s">
        <v>389</v>
      </c>
      <c r="B54" s="702"/>
      <c r="C54" s="702"/>
      <c r="D54" s="702"/>
      <c r="E54" s="702"/>
      <c r="F54" s="702"/>
      <c r="G54" s="702"/>
      <c r="H54" s="702"/>
      <c r="I54" s="702"/>
      <c r="J54" s="702"/>
      <c r="K54" s="702"/>
    </row>
    <row r="55" spans="1:11" x14ac:dyDescent="0.25">
      <c r="A55" s="401"/>
      <c r="B55" s="243"/>
      <c r="C55" s="243"/>
      <c r="D55" s="243"/>
      <c r="E55" s="243"/>
      <c r="F55" s="243"/>
      <c r="G55" s="243"/>
      <c r="H55" s="243"/>
      <c r="I55" s="243"/>
      <c r="J55" s="243"/>
      <c r="K55" s="243"/>
    </row>
    <row r="56" spans="1:11" x14ac:dyDescent="0.2">
      <c r="A56" s="307"/>
      <c r="B56" s="243"/>
      <c r="C56" s="243"/>
      <c r="D56" s="243"/>
      <c r="E56" s="243"/>
      <c r="F56" s="243"/>
      <c r="G56" s="243"/>
      <c r="H56" s="243"/>
      <c r="I56" s="243"/>
      <c r="J56" s="243"/>
      <c r="K56" s="243"/>
    </row>
    <row r="57" spans="1:11" ht="18.75" x14ac:dyDescent="0.25">
      <c r="A57" s="417" t="s">
        <v>390</v>
      </c>
      <c r="B57" s="243"/>
      <c r="C57" s="243"/>
      <c r="D57" s="243"/>
      <c r="E57" s="243"/>
      <c r="F57" s="243"/>
      <c r="G57" s="243"/>
      <c r="H57" s="243"/>
      <c r="I57" s="243"/>
      <c r="J57" s="243"/>
      <c r="K57" s="243"/>
    </row>
    <row r="58" spans="1:11" s="239" customFormat="1" x14ac:dyDescent="0.25">
      <c r="A58" s="693"/>
      <c r="B58" s="694">
        <v>2013</v>
      </c>
      <c r="C58" s="694">
        <v>2014</v>
      </c>
      <c r="D58" s="694">
        <v>2015</v>
      </c>
      <c r="E58" s="694">
        <v>2016</v>
      </c>
      <c r="F58" s="694">
        <v>2017</v>
      </c>
      <c r="G58" s="694">
        <v>2018</v>
      </c>
      <c r="H58" s="694">
        <v>2019</v>
      </c>
      <c r="I58" s="694">
        <v>2020</v>
      </c>
      <c r="J58" s="694">
        <v>2021</v>
      </c>
      <c r="K58" s="694">
        <v>2022</v>
      </c>
    </row>
    <row r="59" spans="1:11" s="239" customFormat="1" x14ac:dyDescent="0.2">
      <c r="A59" s="695" t="s">
        <v>622</v>
      </c>
      <c r="B59" s="696">
        <v>15626</v>
      </c>
      <c r="C59" s="696">
        <v>14496</v>
      </c>
      <c r="D59" s="696">
        <v>13999</v>
      </c>
      <c r="E59" s="696">
        <v>13393</v>
      </c>
      <c r="F59" s="696">
        <v>12304</v>
      </c>
      <c r="G59" s="696">
        <v>11454</v>
      </c>
      <c r="H59" s="696">
        <v>10836</v>
      </c>
      <c r="I59" s="696">
        <v>10269</v>
      </c>
      <c r="J59" s="696">
        <v>9947</v>
      </c>
      <c r="K59" s="696">
        <v>9781</v>
      </c>
    </row>
    <row r="60" spans="1:11" s="239" customFormat="1" ht="25.5" x14ac:dyDescent="0.25">
      <c r="A60" s="697" t="s">
        <v>2031</v>
      </c>
      <c r="B60" s="258"/>
      <c r="C60" s="258"/>
      <c r="D60" s="258"/>
      <c r="E60" s="258"/>
      <c r="F60" s="258"/>
      <c r="G60" s="258"/>
      <c r="H60" s="258"/>
      <c r="I60" s="258"/>
      <c r="J60" s="258"/>
      <c r="K60" s="258"/>
    </row>
    <row r="61" spans="1:11" s="335" customFormat="1" x14ac:dyDescent="0.25">
      <c r="A61" s="408" t="s">
        <v>275</v>
      </c>
      <c r="B61" s="409">
        <v>788.99687800000004</v>
      </c>
      <c r="C61" s="409">
        <v>801.67210699999998</v>
      </c>
      <c r="D61" s="409">
        <v>754.34968100000003</v>
      </c>
      <c r="E61" s="409">
        <v>765.363607</v>
      </c>
      <c r="F61" s="409">
        <v>774.20228699999996</v>
      </c>
      <c r="G61" s="409">
        <v>794.67077600000005</v>
      </c>
      <c r="H61" s="409">
        <v>821.24447799999996</v>
      </c>
      <c r="I61" s="409">
        <v>771.15862900000002</v>
      </c>
      <c r="J61" s="409">
        <v>832.08071600000005</v>
      </c>
      <c r="K61" s="409">
        <v>835.25335700000005</v>
      </c>
    </row>
    <row r="62" spans="1:11" s="335" customFormat="1" x14ac:dyDescent="0.25">
      <c r="A62" s="336" t="s">
        <v>382</v>
      </c>
      <c r="B62" s="337">
        <v>49.652006</v>
      </c>
      <c r="C62" s="337">
        <v>52.464393999999999</v>
      </c>
      <c r="D62" s="337">
        <v>43.420372</v>
      </c>
      <c r="E62" s="337">
        <v>47.060321000000002</v>
      </c>
      <c r="F62" s="337">
        <v>29.652180000000001</v>
      </c>
      <c r="G62" s="337">
        <v>28.574114000000002</v>
      </c>
      <c r="H62" s="337">
        <v>28.102456</v>
      </c>
      <c r="I62" s="337">
        <v>27.821173000000002</v>
      </c>
      <c r="J62" s="337">
        <v>28.196138000000001</v>
      </c>
      <c r="K62" s="337">
        <v>30.094753000000001</v>
      </c>
    </row>
    <row r="63" spans="1:11" s="335" customFormat="1" x14ac:dyDescent="0.25">
      <c r="A63" s="336" t="s">
        <v>282</v>
      </c>
      <c r="B63" s="337">
        <v>439.27873599999998</v>
      </c>
      <c r="C63" s="337">
        <v>426.027174</v>
      </c>
      <c r="D63" s="337">
        <v>468.60221300000001</v>
      </c>
      <c r="E63" s="337">
        <v>450.31313699999998</v>
      </c>
      <c r="F63" s="337">
        <v>430.663768</v>
      </c>
      <c r="G63" s="337">
        <v>415.76026300000001</v>
      </c>
      <c r="H63" s="337">
        <v>403.38238899999999</v>
      </c>
      <c r="I63" s="337">
        <v>380.43304599999999</v>
      </c>
      <c r="J63" s="337">
        <v>397.31739599999997</v>
      </c>
      <c r="K63" s="337">
        <v>420.60224699999998</v>
      </c>
    </row>
    <row r="64" spans="1:11" s="335" customFormat="1" x14ac:dyDescent="0.25">
      <c r="A64" s="336" t="s">
        <v>288</v>
      </c>
      <c r="B64" s="337">
        <v>317.76261799999997</v>
      </c>
      <c r="C64" s="337">
        <v>312.81955399999998</v>
      </c>
      <c r="D64" s="337">
        <v>312.56205199999999</v>
      </c>
      <c r="E64" s="337">
        <v>303.15018300000003</v>
      </c>
      <c r="F64" s="337">
        <v>294.722149</v>
      </c>
      <c r="G64" s="337">
        <v>285.465825</v>
      </c>
      <c r="H64" s="337">
        <v>284.078417</v>
      </c>
      <c r="I64" s="337">
        <v>257.542801</v>
      </c>
      <c r="J64" s="337">
        <v>268.200063</v>
      </c>
      <c r="K64" s="337">
        <v>292.52876500000002</v>
      </c>
    </row>
    <row r="65" spans="1:11" s="335" customFormat="1" x14ac:dyDescent="0.25">
      <c r="A65" s="413" t="s">
        <v>293</v>
      </c>
      <c r="B65" s="337">
        <v>435.89545399999997</v>
      </c>
      <c r="C65" s="337">
        <v>421.10208299999999</v>
      </c>
      <c r="D65" s="337">
        <v>427.51263299999999</v>
      </c>
      <c r="E65" s="337">
        <v>439.08790399999998</v>
      </c>
      <c r="F65" s="337">
        <v>447.02837099999999</v>
      </c>
      <c r="G65" s="337">
        <v>461.528614</v>
      </c>
      <c r="H65" s="337">
        <v>442.82901700000002</v>
      </c>
      <c r="I65" s="337">
        <v>435.26619199999999</v>
      </c>
      <c r="J65" s="337">
        <v>447.51719400000002</v>
      </c>
      <c r="K65" s="337">
        <v>475.43742400000002</v>
      </c>
    </row>
    <row r="66" spans="1:11" s="335" customFormat="1" x14ac:dyDescent="0.25">
      <c r="A66" s="413" t="s">
        <v>311</v>
      </c>
      <c r="B66" s="337">
        <v>114.076402</v>
      </c>
      <c r="C66" s="337">
        <v>91.796317000000002</v>
      </c>
      <c r="D66" s="337">
        <v>90.679204999999996</v>
      </c>
      <c r="E66" s="337">
        <v>93.170895999999999</v>
      </c>
      <c r="F66" s="337">
        <v>95.011449999999996</v>
      </c>
      <c r="G66" s="337">
        <v>95.680701999999997</v>
      </c>
      <c r="H66" s="337">
        <v>118.250365</v>
      </c>
      <c r="I66" s="337">
        <v>100.2598</v>
      </c>
      <c r="J66" s="337">
        <v>132.63670500000001</v>
      </c>
      <c r="K66" s="337">
        <v>182.91032799999999</v>
      </c>
    </row>
    <row r="67" spans="1:11" s="335" customFormat="1" x14ac:dyDescent="0.25">
      <c r="A67" s="413" t="s">
        <v>315</v>
      </c>
      <c r="B67" s="337">
        <v>5941.8360709999997</v>
      </c>
      <c r="C67" s="337">
        <v>6073.4979229999999</v>
      </c>
      <c r="D67" s="337">
        <v>6142.2300720000003</v>
      </c>
      <c r="E67" s="337">
        <v>6043.8395170000003</v>
      </c>
      <c r="F67" s="337">
        <v>5980.4487499999996</v>
      </c>
      <c r="G67" s="337">
        <v>6154.1191529999996</v>
      </c>
      <c r="H67" s="337">
        <v>6429.1770850000003</v>
      </c>
      <c r="I67" s="337">
        <v>6331.4727810000004</v>
      </c>
      <c r="J67" s="337">
        <v>6889.2417310000001</v>
      </c>
      <c r="K67" s="337">
        <v>7453.6408810000003</v>
      </c>
    </row>
    <row r="68" spans="1:11" s="239" customFormat="1" x14ac:dyDescent="0.25">
      <c r="A68" s="698" t="s">
        <v>383</v>
      </c>
      <c r="B68" s="337">
        <v>3412.5552520000001</v>
      </c>
      <c r="C68" s="337">
        <v>3541.331232</v>
      </c>
      <c r="D68" s="337">
        <v>3526.6097049999998</v>
      </c>
      <c r="E68" s="337">
        <v>3446.5114039999999</v>
      </c>
      <c r="F68" s="337">
        <v>3368.531148</v>
      </c>
      <c r="G68" s="337">
        <v>3489.3730350000001</v>
      </c>
      <c r="H68" s="337">
        <v>3609.4887650000001</v>
      </c>
      <c r="I68" s="337">
        <v>3557.4004839999998</v>
      </c>
      <c r="J68" s="337">
        <v>3909.4630830000001</v>
      </c>
      <c r="K68" s="337">
        <v>4191.8504640000001</v>
      </c>
    </row>
    <row r="69" spans="1:11" s="239" customFormat="1" x14ac:dyDescent="0.25">
      <c r="A69" s="699" t="s">
        <v>384</v>
      </c>
      <c r="B69" s="337">
        <v>1775.5124229999999</v>
      </c>
      <c r="C69" s="337">
        <v>1780.471088</v>
      </c>
      <c r="D69" s="337">
        <v>1846.717357</v>
      </c>
      <c r="E69" s="337">
        <v>1811.5478250000001</v>
      </c>
      <c r="F69" s="337">
        <v>1804.059974</v>
      </c>
      <c r="G69" s="337">
        <v>1819.0941800000001</v>
      </c>
      <c r="H69" s="337">
        <v>1908.872895</v>
      </c>
      <c r="I69" s="337">
        <v>1902.4612159999999</v>
      </c>
      <c r="J69" s="337">
        <v>1992.151157</v>
      </c>
      <c r="K69" s="337">
        <v>2161.297646</v>
      </c>
    </row>
    <row r="70" spans="1:11" s="239" customFormat="1" x14ac:dyDescent="0.25">
      <c r="A70" s="699" t="s">
        <v>385</v>
      </c>
      <c r="B70" s="337">
        <v>753.76839500000006</v>
      </c>
      <c r="C70" s="337">
        <v>751.69560100000001</v>
      </c>
      <c r="D70" s="337">
        <v>768.903009</v>
      </c>
      <c r="E70" s="337">
        <v>785.78028700000004</v>
      </c>
      <c r="F70" s="337">
        <v>807.85762699999998</v>
      </c>
      <c r="G70" s="337">
        <v>845.65193699999998</v>
      </c>
      <c r="H70" s="337">
        <v>910.81542400000001</v>
      </c>
      <c r="I70" s="337">
        <v>871.61108000000002</v>
      </c>
      <c r="J70" s="337">
        <v>987.62748999999997</v>
      </c>
      <c r="K70" s="337">
        <v>1100.4927709999999</v>
      </c>
    </row>
    <row r="71" spans="1:11" s="335" customFormat="1" x14ac:dyDescent="0.25">
      <c r="A71" s="413" t="s">
        <v>320</v>
      </c>
      <c r="B71" s="337">
        <v>1892.309064</v>
      </c>
      <c r="C71" s="337">
        <v>1844.508257</v>
      </c>
      <c r="D71" s="337">
        <v>1784.3755839999999</v>
      </c>
      <c r="E71" s="337">
        <v>1738.999468</v>
      </c>
      <c r="F71" s="337">
        <v>1799.0903479999999</v>
      </c>
      <c r="G71" s="337">
        <v>1852.0632000000001</v>
      </c>
      <c r="H71" s="337">
        <v>2006.224021</v>
      </c>
      <c r="I71" s="337">
        <v>2097.0159210000002</v>
      </c>
      <c r="J71" s="337">
        <v>2136.1562060000001</v>
      </c>
      <c r="K71" s="337">
        <v>1793.721029</v>
      </c>
    </row>
    <row r="72" spans="1:11" s="335" customFormat="1" x14ac:dyDescent="0.25">
      <c r="A72" s="414" t="s">
        <v>327</v>
      </c>
      <c r="B72" s="345">
        <v>207.66829899999999</v>
      </c>
      <c r="C72" s="345">
        <v>201.05805899999999</v>
      </c>
      <c r="D72" s="345">
        <v>188.53359900000001</v>
      </c>
      <c r="E72" s="345">
        <v>189.96122500000001</v>
      </c>
      <c r="F72" s="345">
        <v>175.69160099999999</v>
      </c>
      <c r="G72" s="345">
        <v>151.62729400000001</v>
      </c>
      <c r="H72" s="345">
        <v>151.004786</v>
      </c>
      <c r="I72" s="345">
        <v>138.36515600000001</v>
      </c>
      <c r="J72" s="345">
        <v>168.74218400000001</v>
      </c>
      <c r="K72" s="345">
        <v>184.67849200000001</v>
      </c>
    </row>
    <row r="73" spans="1:11" s="335" customFormat="1" ht="13.5" x14ac:dyDescent="0.2">
      <c r="A73" s="415" t="s">
        <v>386</v>
      </c>
      <c r="B73" s="288">
        <v>10187.475533000001</v>
      </c>
      <c r="C73" s="288">
        <v>10224.945871</v>
      </c>
      <c r="D73" s="288">
        <v>10212.265414</v>
      </c>
      <c r="E73" s="288">
        <v>10070.946264</v>
      </c>
      <c r="F73" s="288">
        <v>10026.510908</v>
      </c>
      <c r="G73" s="288">
        <v>10239.489944000001</v>
      </c>
      <c r="H73" s="288">
        <v>10684.293019000001</v>
      </c>
      <c r="I73" s="288">
        <v>10539.335502</v>
      </c>
      <c r="J73" s="288">
        <v>11300.088336000001</v>
      </c>
      <c r="K73" s="288">
        <v>11668.867281000001</v>
      </c>
    </row>
    <row r="74" spans="1:11" s="335" customFormat="1" x14ac:dyDescent="0.25">
      <c r="A74" s="373" t="s">
        <v>333</v>
      </c>
      <c r="B74" s="374">
        <v>705.66523400000005</v>
      </c>
      <c r="C74" s="374">
        <v>677.69897000000003</v>
      </c>
      <c r="D74" s="374">
        <v>707.59018200000003</v>
      </c>
      <c r="E74" s="374">
        <v>707.73457299999995</v>
      </c>
      <c r="F74" s="374">
        <v>591.31760099999997</v>
      </c>
      <c r="G74" s="374">
        <v>585.06523000000004</v>
      </c>
      <c r="H74" s="374">
        <v>538.93019200000003</v>
      </c>
      <c r="I74" s="374">
        <v>500.23557599999998</v>
      </c>
      <c r="J74" s="374">
        <v>464.65575699999999</v>
      </c>
      <c r="K74" s="374">
        <v>423.48539899999997</v>
      </c>
    </row>
    <row r="75" spans="1:11" s="335" customFormat="1" x14ac:dyDescent="0.25">
      <c r="A75" s="1647" t="s">
        <v>2034</v>
      </c>
      <c r="B75" s="1648">
        <v>575.79144099999996</v>
      </c>
      <c r="C75" s="1648">
        <v>577.32340899999997</v>
      </c>
      <c r="D75" s="1648">
        <v>614.61675200000002</v>
      </c>
      <c r="E75" s="1648">
        <v>588.45073100000002</v>
      </c>
      <c r="F75" s="1648">
        <v>557.56926199999998</v>
      </c>
      <c r="G75" s="1648">
        <v>570.00265100000001</v>
      </c>
      <c r="H75" s="1648">
        <v>590.34696099999996</v>
      </c>
      <c r="I75" s="1648">
        <v>535.458934</v>
      </c>
      <c r="J75" s="1648">
        <v>574.77965099999994</v>
      </c>
      <c r="K75" s="1648">
        <v>602.53454199999999</v>
      </c>
    </row>
    <row r="76" spans="1:11" s="335" customFormat="1" x14ac:dyDescent="0.25">
      <c r="A76" s="408"/>
      <c r="B76" s="409"/>
      <c r="C76" s="409"/>
      <c r="D76" s="409"/>
      <c r="E76" s="409"/>
      <c r="F76" s="409"/>
      <c r="G76" s="409"/>
      <c r="H76" s="409"/>
      <c r="I76" s="409"/>
      <c r="J76" s="409"/>
      <c r="K76" s="409"/>
    </row>
    <row r="77" spans="1:11" s="335" customFormat="1" ht="25.5" x14ac:dyDescent="0.25">
      <c r="A77" s="1644" t="s">
        <v>2030</v>
      </c>
      <c r="B77" s="700"/>
      <c r="C77" s="700"/>
      <c r="D77" s="700"/>
      <c r="E77" s="700"/>
      <c r="F77" s="700"/>
      <c r="G77" s="700"/>
      <c r="H77" s="700"/>
      <c r="I77" s="700"/>
      <c r="J77" s="700"/>
      <c r="K77" s="700"/>
    </row>
    <row r="78" spans="1:11" s="335" customFormat="1" x14ac:dyDescent="0.25">
      <c r="A78" s="408" t="s">
        <v>275</v>
      </c>
      <c r="B78" s="409">
        <v>399.30849499999999</v>
      </c>
      <c r="C78" s="409">
        <v>492.645625</v>
      </c>
      <c r="D78" s="409">
        <v>593.106357</v>
      </c>
      <c r="E78" s="409">
        <v>540.60098800000003</v>
      </c>
      <c r="F78" s="409">
        <v>699.50888299999997</v>
      </c>
      <c r="G78" s="409">
        <v>805.49591699999996</v>
      </c>
      <c r="H78" s="409">
        <v>1097.8906609999999</v>
      </c>
      <c r="I78" s="409">
        <v>1069.1886099999999</v>
      </c>
      <c r="J78" s="409">
        <v>915.77956099999994</v>
      </c>
      <c r="K78" s="409">
        <v>975.57865400000003</v>
      </c>
    </row>
    <row r="79" spans="1:11" s="335" customFormat="1" x14ac:dyDescent="0.25">
      <c r="A79" s="336" t="s">
        <v>382</v>
      </c>
      <c r="B79" s="337">
        <v>4.5480270000000003</v>
      </c>
      <c r="C79" s="337">
        <v>7.5441050000000001</v>
      </c>
      <c r="D79" s="337">
        <v>6.2670719999999998</v>
      </c>
      <c r="E79" s="337">
        <v>8.0063399999999998</v>
      </c>
      <c r="F79" s="337">
        <v>3.0876809999999999</v>
      </c>
      <c r="G79" s="337">
        <v>2.822889</v>
      </c>
      <c r="H79" s="337">
        <v>3.4056799999999998</v>
      </c>
      <c r="I79" s="337">
        <v>2.832646</v>
      </c>
      <c r="J79" s="337">
        <v>2.9365619999999999</v>
      </c>
      <c r="K79" s="337">
        <v>3.1668500000000002</v>
      </c>
    </row>
    <row r="80" spans="1:11" s="335" customFormat="1" x14ac:dyDescent="0.25">
      <c r="A80" s="336" t="s">
        <v>282</v>
      </c>
      <c r="B80" s="337">
        <v>107.764732</v>
      </c>
      <c r="C80" s="337">
        <v>86.035078999999996</v>
      </c>
      <c r="D80" s="337">
        <v>65.144351999999998</v>
      </c>
      <c r="E80" s="337">
        <v>67.887332000000001</v>
      </c>
      <c r="F80" s="337">
        <v>67.456092999999996</v>
      </c>
      <c r="G80" s="337">
        <v>65.691865000000007</v>
      </c>
      <c r="H80" s="337">
        <v>77.759039000000001</v>
      </c>
      <c r="I80" s="337">
        <v>56.394441999999998</v>
      </c>
      <c r="J80" s="337">
        <v>61.375264999999999</v>
      </c>
      <c r="K80" s="337">
        <v>65.303220999999994</v>
      </c>
    </row>
    <row r="81" spans="1:11" s="335" customFormat="1" x14ac:dyDescent="0.25">
      <c r="A81" s="336" t="s">
        <v>288</v>
      </c>
      <c r="B81" s="337">
        <v>113.434347</v>
      </c>
      <c r="C81" s="337">
        <v>120.073583</v>
      </c>
      <c r="D81" s="337">
        <v>85.922398000000001</v>
      </c>
      <c r="E81" s="337">
        <v>75.048281000000003</v>
      </c>
      <c r="F81" s="337">
        <v>51.276868999999998</v>
      </c>
      <c r="G81" s="337">
        <v>56.214792000000003</v>
      </c>
      <c r="H81" s="337">
        <v>61.957388000000002</v>
      </c>
      <c r="I81" s="337">
        <v>52.053089</v>
      </c>
      <c r="J81" s="337">
        <v>49.221228000000004</v>
      </c>
      <c r="K81" s="337">
        <v>43.933926</v>
      </c>
    </row>
    <row r="82" spans="1:11" s="335" customFormat="1" x14ac:dyDescent="0.25">
      <c r="A82" s="413" t="s">
        <v>293</v>
      </c>
      <c r="B82" s="337">
        <v>48.301718999999999</v>
      </c>
      <c r="C82" s="337">
        <v>33.094603999999997</v>
      </c>
      <c r="D82" s="337">
        <v>31.739654000000002</v>
      </c>
      <c r="E82" s="337">
        <v>26.644141000000001</v>
      </c>
      <c r="F82" s="337">
        <v>17.588473</v>
      </c>
      <c r="G82" s="337">
        <v>22.627427000000001</v>
      </c>
      <c r="H82" s="337">
        <v>26.455052999999999</v>
      </c>
      <c r="I82" s="337">
        <v>19.161038000000001</v>
      </c>
      <c r="J82" s="337">
        <v>21.179683000000001</v>
      </c>
      <c r="K82" s="337">
        <v>19.744088000000001</v>
      </c>
    </row>
    <row r="83" spans="1:11" s="335" customFormat="1" x14ac:dyDescent="0.25">
      <c r="A83" s="413" t="s">
        <v>311</v>
      </c>
      <c r="B83" s="337">
        <v>90.337864999999994</v>
      </c>
      <c r="C83" s="337">
        <v>123.479392</v>
      </c>
      <c r="D83" s="337">
        <v>111.995608</v>
      </c>
      <c r="E83" s="337">
        <v>143.453564</v>
      </c>
      <c r="F83" s="337">
        <v>192.12325000000001</v>
      </c>
      <c r="G83" s="337">
        <v>241.94234</v>
      </c>
      <c r="H83" s="337">
        <v>349.521162</v>
      </c>
      <c r="I83" s="337">
        <v>366.46080699999999</v>
      </c>
      <c r="J83" s="337">
        <v>737.05564700000002</v>
      </c>
      <c r="K83" s="337">
        <v>702.97529999999995</v>
      </c>
    </row>
    <row r="84" spans="1:11" s="335" customFormat="1" x14ac:dyDescent="0.25">
      <c r="A84" s="413" t="s">
        <v>315</v>
      </c>
      <c r="B84" s="337">
        <v>4783.4338580000003</v>
      </c>
      <c r="C84" s="337">
        <v>4597.465381</v>
      </c>
      <c r="D84" s="337">
        <v>4400.8247709999996</v>
      </c>
      <c r="E84" s="337">
        <v>4300.3409899999997</v>
      </c>
      <c r="F84" s="337">
        <v>4391.2975120000001</v>
      </c>
      <c r="G84" s="337">
        <v>4398.543721</v>
      </c>
      <c r="H84" s="337">
        <v>4631.2117200000002</v>
      </c>
      <c r="I84" s="337">
        <v>4356.379664</v>
      </c>
      <c r="J84" s="337">
        <v>4809.407475</v>
      </c>
      <c r="K84" s="337">
        <v>5345.2849040000001</v>
      </c>
    </row>
    <row r="85" spans="1:11" s="335" customFormat="1" x14ac:dyDescent="0.25">
      <c r="A85" s="698" t="s">
        <v>383</v>
      </c>
      <c r="B85" s="418">
        <v>530.12785099999996</v>
      </c>
      <c r="C85" s="418">
        <v>553.21891600000004</v>
      </c>
      <c r="D85" s="418">
        <v>568.54843500000004</v>
      </c>
      <c r="E85" s="418">
        <v>591.09314900000004</v>
      </c>
      <c r="F85" s="418">
        <v>593.232258</v>
      </c>
      <c r="G85" s="418">
        <v>651.69655699999998</v>
      </c>
      <c r="H85" s="418">
        <v>697.06040800000005</v>
      </c>
      <c r="I85" s="418">
        <v>654.48899800000004</v>
      </c>
      <c r="J85" s="418">
        <v>693.25965599999995</v>
      </c>
      <c r="K85" s="418">
        <v>872.627973</v>
      </c>
    </row>
    <row r="86" spans="1:11" s="335" customFormat="1" x14ac:dyDescent="0.25">
      <c r="A86" s="699" t="s">
        <v>384</v>
      </c>
      <c r="B86" s="418">
        <v>2387.1318230000002</v>
      </c>
      <c r="C86" s="418">
        <v>2229.3623339999999</v>
      </c>
      <c r="D86" s="418">
        <v>2103.4637680000001</v>
      </c>
      <c r="E86" s="418">
        <v>2000.5385960000001</v>
      </c>
      <c r="F86" s="418">
        <v>2074.5318520000001</v>
      </c>
      <c r="G86" s="418">
        <v>1941.596732</v>
      </c>
      <c r="H86" s="418">
        <v>2017.517795</v>
      </c>
      <c r="I86" s="418">
        <v>1882.7820360000001</v>
      </c>
      <c r="J86" s="418">
        <v>2141.3416860000002</v>
      </c>
      <c r="K86" s="418">
        <v>2290.970937</v>
      </c>
    </row>
    <row r="87" spans="1:11" s="335" customFormat="1" x14ac:dyDescent="0.25">
      <c r="A87" s="699" t="s">
        <v>385</v>
      </c>
      <c r="B87" s="418">
        <v>1866.174182</v>
      </c>
      <c r="C87" s="418">
        <v>1814.8841299999999</v>
      </c>
      <c r="D87" s="418">
        <v>1728.8125680000001</v>
      </c>
      <c r="E87" s="418">
        <v>1708.7092439999999</v>
      </c>
      <c r="F87" s="418">
        <v>1723.533402</v>
      </c>
      <c r="G87" s="418">
        <v>1805.2504309999999</v>
      </c>
      <c r="H87" s="418">
        <v>1916.6335160000001</v>
      </c>
      <c r="I87" s="418">
        <v>1819.1086290000001</v>
      </c>
      <c r="J87" s="418">
        <v>1974.8061319999999</v>
      </c>
      <c r="K87" s="418">
        <v>2181.6859920000002</v>
      </c>
    </row>
    <row r="88" spans="1:11" s="335" customFormat="1" x14ac:dyDescent="0.25">
      <c r="A88" s="413" t="s">
        <v>320</v>
      </c>
      <c r="B88" s="337">
        <v>989.77216799999997</v>
      </c>
      <c r="C88" s="337">
        <v>619.217623</v>
      </c>
      <c r="D88" s="337">
        <v>552.140533</v>
      </c>
      <c r="E88" s="337">
        <v>762.77697899999998</v>
      </c>
      <c r="F88" s="337">
        <v>629.57536300000004</v>
      </c>
      <c r="G88" s="337">
        <v>838.33869000000004</v>
      </c>
      <c r="H88" s="337">
        <v>780.34897699999999</v>
      </c>
      <c r="I88" s="337">
        <v>689.66773499999999</v>
      </c>
      <c r="J88" s="337">
        <v>839.95293900000001</v>
      </c>
      <c r="K88" s="337">
        <v>606.27212699999995</v>
      </c>
    </row>
    <row r="89" spans="1:11" s="335" customFormat="1" x14ac:dyDescent="0.25">
      <c r="A89" s="414" t="s">
        <v>327</v>
      </c>
      <c r="B89" s="345">
        <v>82.871429000000006</v>
      </c>
      <c r="C89" s="345">
        <v>90.455461</v>
      </c>
      <c r="D89" s="345">
        <v>91.044999000000004</v>
      </c>
      <c r="E89" s="345">
        <v>55.357125000000003</v>
      </c>
      <c r="F89" s="345">
        <v>48.545043</v>
      </c>
      <c r="G89" s="345">
        <v>66.443792999999999</v>
      </c>
      <c r="H89" s="345">
        <v>52.948042000000001</v>
      </c>
      <c r="I89" s="345">
        <v>69.942335999999997</v>
      </c>
      <c r="J89" s="345">
        <v>70.242330999999993</v>
      </c>
      <c r="K89" s="345">
        <v>58.421684999999997</v>
      </c>
    </row>
    <row r="90" spans="1:11" s="335" customFormat="1" ht="13.5" x14ac:dyDescent="0.2">
      <c r="A90" s="415" t="s">
        <v>386</v>
      </c>
      <c r="B90" s="288">
        <v>6619.7726419999999</v>
      </c>
      <c r="C90" s="288">
        <v>6170.0108559999999</v>
      </c>
      <c r="D90" s="288">
        <v>5938.1857470000004</v>
      </c>
      <c r="E90" s="288">
        <v>5980.1157430000003</v>
      </c>
      <c r="F90" s="288">
        <v>6100.4591700000001</v>
      </c>
      <c r="G90" s="288">
        <v>6498.1214380000001</v>
      </c>
      <c r="H90" s="288">
        <v>7081.4977239999998</v>
      </c>
      <c r="I90" s="288">
        <v>6682.0803699999997</v>
      </c>
      <c r="J90" s="288">
        <v>7507.1506939999999</v>
      </c>
      <c r="K90" s="288">
        <v>7820.6807589999999</v>
      </c>
    </row>
    <row r="91" spans="1:11" s="335" customFormat="1" x14ac:dyDescent="0.25">
      <c r="A91" s="1656" t="s">
        <v>2034</v>
      </c>
      <c r="B91" s="1648">
        <f>+'[2]Diff_Synd et BA 2020-2021'!B151/1000000</f>
        <v>398.09209099999998</v>
      </c>
      <c r="C91" s="1648">
        <f>+'[2]Diff_Synd et BA 2020-2021'!C151/1000000</f>
        <v>390.530058</v>
      </c>
      <c r="D91" s="1648">
        <f>+'[2]Diff_Synd et BA 2020-2021'!D151/1000000</f>
        <v>317.44874099999998</v>
      </c>
      <c r="E91" s="1648">
        <f>+'[2]Diff_Synd et BA 2020-2021'!E151/1000000</f>
        <v>323.85114700000003</v>
      </c>
      <c r="F91" s="1648">
        <f>+'[2]Diff_Synd et BA 2020-2021'!F151/1000000</f>
        <v>302.45473900000002</v>
      </c>
      <c r="G91" s="1648">
        <f>+'[2]Diff_Synd et BA 2020-2021'!G151/1000000</f>
        <v>299.24841500000002</v>
      </c>
      <c r="H91" s="1648">
        <f>+'[2]Diff_Synd et BA 2020-2021'!H151/1000000</f>
        <v>321.60427900000002</v>
      </c>
      <c r="I91" s="1648">
        <f>+'[2]Diff_Synd et BA 2020-2021'!I151/1000000</f>
        <v>236.26257200000001</v>
      </c>
      <c r="J91" s="1648">
        <v>263.76893000000001</v>
      </c>
      <c r="K91" s="1648">
        <v>275.30592300000001</v>
      </c>
    </row>
    <row r="92" spans="1:11" s="335" customFormat="1" x14ac:dyDescent="0.25">
      <c r="A92" s="701"/>
      <c r="B92" s="409"/>
      <c r="C92" s="409"/>
      <c r="D92" s="409"/>
      <c r="E92" s="409"/>
      <c r="F92" s="409"/>
      <c r="G92" s="409"/>
      <c r="H92" s="409"/>
      <c r="I92" s="409"/>
      <c r="J92" s="409"/>
      <c r="K92" s="409"/>
    </row>
    <row r="93" spans="1:11" s="335" customFormat="1" ht="25.5" x14ac:dyDescent="0.25">
      <c r="A93" s="697" t="s">
        <v>584</v>
      </c>
      <c r="B93" s="258"/>
      <c r="C93" s="258"/>
      <c r="D93" s="258"/>
      <c r="E93" s="258"/>
      <c r="F93" s="258"/>
      <c r="G93" s="258"/>
      <c r="H93" s="258"/>
      <c r="I93" s="258"/>
      <c r="J93" s="258"/>
      <c r="K93" s="258"/>
    </row>
    <row r="94" spans="1:11" s="335" customFormat="1" x14ac:dyDescent="0.25">
      <c r="A94" s="408" t="s">
        <v>275</v>
      </c>
      <c r="B94" s="409">
        <v>1188.3053730000001</v>
      </c>
      <c r="C94" s="409">
        <v>1294.317732</v>
      </c>
      <c r="D94" s="409">
        <v>1347.456038</v>
      </c>
      <c r="E94" s="409">
        <v>1305.9645949999999</v>
      </c>
      <c r="F94" s="409">
        <v>1473.71117</v>
      </c>
      <c r="G94" s="409">
        <v>1600.1666930000001</v>
      </c>
      <c r="H94" s="409">
        <v>1919.135139</v>
      </c>
      <c r="I94" s="409">
        <v>1840.3472389999999</v>
      </c>
      <c r="J94" s="409">
        <v>1747.860277</v>
      </c>
      <c r="K94" s="409">
        <v>1810.832011</v>
      </c>
    </row>
    <row r="95" spans="1:11" s="335" customFormat="1" x14ac:dyDescent="0.25">
      <c r="A95" s="336" t="s">
        <v>382</v>
      </c>
      <c r="B95" s="337">
        <v>54.200032999999998</v>
      </c>
      <c r="C95" s="337">
        <v>60.008499</v>
      </c>
      <c r="D95" s="337">
        <v>49.687443999999999</v>
      </c>
      <c r="E95" s="337">
        <v>55.066661000000003</v>
      </c>
      <c r="F95" s="337">
        <v>32.739861000000005</v>
      </c>
      <c r="G95" s="337">
        <v>31.397003000000002</v>
      </c>
      <c r="H95" s="337">
        <v>31.508136</v>
      </c>
      <c r="I95" s="337">
        <v>30.653819000000002</v>
      </c>
      <c r="J95" s="337">
        <v>31.1327</v>
      </c>
      <c r="K95" s="337">
        <v>33.261603000000001</v>
      </c>
    </row>
    <row r="96" spans="1:11" s="335" customFormat="1" x14ac:dyDescent="0.25">
      <c r="A96" s="336" t="s">
        <v>282</v>
      </c>
      <c r="B96" s="337">
        <v>547.04346799999996</v>
      </c>
      <c r="C96" s="337">
        <v>512.06225300000006</v>
      </c>
      <c r="D96" s="337">
        <v>533.74656500000003</v>
      </c>
      <c r="E96" s="337">
        <v>518.200469</v>
      </c>
      <c r="F96" s="337">
        <v>498.11986100000001</v>
      </c>
      <c r="G96" s="337">
        <v>481.45212800000002</v>
      </c>
      <c r="H96" s="337">
        <v>481.14142800000002</v>
      </c>
      <c r="I96" s="337">
        <v>436.82748800000002</v>
      </c>
      <c r="J96" s="337">
        <v>458.69266099999999</v>
      </c>
      <c r="K96" s="337">
        <v>485.90546799999998</v>
      </c>
    </row>
    <row r="97" spans="1:12" s="335" customFormat="1" x14ac:dyDescent="0.25">
      <c r="A97" s="336" t="s">
        <v>288</v>
      </c>
      <c r="B97" s="337">
        <v>431.19696499999998</v>
      </c>
      <c r="C97" s="337">
        <v>432.89313699999997</v>
      </c>
      <c r="D97" s="337">
        <v>398.48444999999998</v>
      </c>
      <c r="E97" s="337">
        <v>378.19846400000006</v>
      </c>
      <c r="F97" s="337">
        <v>345.99901799999998</v>
      </c>
      <c r="G97" s="337">
        <v>341.68061699999998</v>
      </c>
      <c r="H97" s="337">
        <v>346.03580499999998</v>
      </c>
      <c r="I97" s="337">
        <v>309.59589</v>
      </c>
      <c r="J97" s="337">
        <v>317.421291</v>
      </c>
      <c r="K97" s="337">
        <v>336.46269100000001</v>
      </c>
    </row>
    <row r="98" spans="1:12" s="335" customFormat="1" x14ac:dyDescent="0.25">
      <c r="A98" s="413" t="s">
        <v>293</v>
      </c>
      <c r="B98" s="337">
        <v>484.19717299999996</v>
      </c>
      <c r="C98" s="337">
        <v>454.196687</v>
      </c>
      <c r="D98" s="337">
        <v>459.25228700000002</v>
      </c>
      <c r="E98" s="337">
        <v>465.73204499999997</v>
      </c>
      <c r="F98" s="337">
        <v>464.61684400000001</v>
      </c>
      <c r="G98" s="337">
        <v>484.15604100000002</v>
      </c>
      <c r="H98" s="337">
        <v>469.28407000000004</v>
      </c>
      <c r="I98" s="337">
        <v>454.42723000000001</v>
      </c>
      <c r="J98" s="337">
        <v>468.69687700000003</v>
      </c>
      <c r="K98" s="337">
        <v>495.181512</v>
      </c>
    </row>
    <row r="99" spans="1:12" s="335" customFormat="1" x14ac:dyDescent="0.25">
      <c r="A99" s="413" t="s">
        <v>311</v>
      </c>
      <c r="B99" s="337">
        <v>204.414267</v>
      </c>
      <c r="C99" s="337">
        <v>215.27570900000001</v>
      </c>
      <c r="D99" s="337">
        <v>202.674813</v>
      </c>
      <c r="E99" s="337">
        <v>236.62446</v>
      </c>
      <c r="F99" s="337">
        <v>287.13470000000001</v>
      </c>
      <c r="G99" s="337">
        <v>337.623042</v>
      </c>
      <c r="H99" s="337">
        <v>467.77152699999999</v>
      </c>
      <c r="I99" s="337">
        <v>466.72060699999997</v>
      </c>
      <c r="J99" s="337">
        <v>869.69235200000003</v>
      </c>
      <c r="K99" s="337">
        <v>885.885628</v>
      </c>
    </row>
    <row r="100" spans="1:12" s="335" customFormat="1" x14ac:dyDescent="0.25">
      <c r="A100" s="413" t="s">
        <v>315</v>
      </c>
      <c r="B100" s="337">
        <v>10725.269929</v>
      </c>
      <c r="C100" s="337">
        <v>10670.963304000001</v>
      </c>
      <c r="D100" s="337">
        <v>10543.054843</v>
      </c>
      <c r="E100" s="337">
        <v>10344.180507000001</v>
      </c>
      <c r="F100" s="337">
        <v>10371.746262000001</v>
      </c>
      <c r="G100" s="337">
        <v>10552.662874</v>
      </c>
      <c r="H100" s="337">
        <v>11060.388805000001</v>
      </c>
      <c r="I100" s="337">
        <v>10687.852445</v>
      </c>
      <c r="J100" s="337">
        <v>11698.649206</v>
      </c>
      <c r="K100" s="337">
        <v>12798.925784999999</v>
      </c>
    </row>
    <row r="101" spans="1:12" s="335" customFormat="1" x14ac:dyDescent="0.25">
      <c r="A101" s="698" t="s">
        <v>383</v>
      </c>
      <c r="B101" s="418">
        <v>3942.6831030000003</v>
      </c>
      <c r="C101" s="418">
        <v>4094.5501480000003</v>
      </c>
      <c r="D101" s="418">
        <v>4095.15814</v>
      </c>
      <c r="E101" s="418">
        <v>4037.6045530000001</v>
      </c>
      <c r="F101" s="418">
        <v>3961.763406</v>
      </c>
      <c r="G101" s="418">
        <v>4141.0695919999998</v>
      </c>
      <c r="H101" s="418">
        <v>4306.5491730000003</v>
      </c>
      <c r="I101" s="418">
        <v>4211.8894819999996</v>
      </c>
      <c r="J101" s="418">
        <v>4602.7227389999998</v>
      </c>
      <c r="K101" s="418">
        <v>5064.4784369999998</v>
      </c>
    </row>
    <row r="102" spans="1:12" s="335" customFormat="1" x14ac:dyDescent="0.25">
      <c r="A102" s="699" t="s">
        <v>384</v>
      </c>
      <c r="B102" s="418">
        <v>4162.6442459999998</v>
      </c>
      <c r="C102" s="418">
        <v>4009.8334219999997</v>
      </c>
      <c r="D102" s="418">
        <v>3950.1811250000001</v>
      </c>
      <c r="E102" s="418">
        <v>3812.086421</v>
      </c>
      <c r="F102" s="418">
        <v>3878.5918259999999</v>
      </c>
      <c r="G102" s="418">
        <v>3760.690912</v>
      </c>
      <c r="H102" s="418">
        <v>3926.3906900000002</v>
      </c>
      <c r="I102" s="418">
        <v>3785.2432520000002</v>
      </c>
      <c r="J102" s="418">
        <v>4133.492843</v>
      </c>
      <c r="K102" s="418">
        <v>4452.268583</v>
      </c>
    </row>
    <row r="103" spans="1:12" s="335" customFormat="1" x14ac:dyDescent="0.25">
      <c r="A103" s="699" t="s">
        <v>385</v>
      </c>
      <c r="B103" s="418">
        <v>2619.9425769999998</v>
      </c>
      <c r="C103" s="418">
        <v>2566.5797309999998</v>
      </c>
      <c r="D103" s="418">
        <v>2497.7155769999999</v>
      </c>
      <c r="E103" s="418">
        <v>2494.4895310000002</v>
      </c>
      <c r="F103" s="418">
        <v>2531.3910289999999</v>
      </c>
      <c r="G103" s="418">
        <v>2650.902368</v>
      </c>
      <c r="H103" s="418">
        <v>2827.4489400000002</v>
      </c>
      <c r="I103" s="418">
        <v>2690.719709</v>
      </c>
      <c r="J103" s="418">
        <v>2962.433622</v>
      </c>
      <c r="K103" s="418">
        <v>3282.1787629999999</v>
      </c>
    </row>
    <row r="104" spans="1:12" s="335" customFormat="1" x14ac:dyDescent="0.25">
      <c r="A104" s="413" t="s">
        <v>320</v>
      </c>
      <c r="B104" s="337">
        <v>2882.081232</v>
      </c>
      <c r="C104" s="337">
        <v>2463.72588</v>
      </c>
      <c r="D104" s="337">
        <v>2336.5161170000001</v>
      </c>
      <c r="E104" s="337">
        <v>2501.7764470000002</v>
      </c>
      <c r="F104" s="337">
        <v>2428.6657110000001</v>
      </c>
      <c r="G104" s="337">
        <v>2690.4018900000001</v>
      </c>
      <c r="H104" s="337">
        <v>2786.5729980000001</v>
      </c>
      <c r="I104" s="337">
        <v>2786.6836560000002</v>
      </c>
      <c r="J104" s="337">
        <v>2976.1091450000004</v>
      </c>
      <c r="K104" s="337">
        <v>2399.993156</v>
      </c>
    </row>
    <row r="105" spans="1:12" s="335" customFormat="1" x14ac:dyDescent="0.25">
      <c r="A105" s="414" t="s">
        <v>327</v>
      </c>
      <c r="B105" s="345">
        <v>290.53972799999997</v>
      </c>
      <c r="C105" s="345">
        <v>291.51351999999997</v>
      </c>
      <c r="D105" s="345">
        <v>279.578598</v>
      </c>
      <c r="E105" s="345">
        <v>245.31835000000001</v>
      </c>
      <c r="F105" s="345">
        <v>224.23664399999998</v>
      </c>
      <c r="G105" s="345">
        <v>218.07108700000001</v>
      </c>
      <c r="H105" s="345">
        <v>203.95282800000001</v>
      </c>
      <c r="I105" s="345">
        <v>208.30749200000002</v>
      </c>
      <c r="J105" s="345">
        <v>238.98451499999999</v>
      </c>
      <c r="K105" s="345">
        <v>243.100177</v>
      </c>
    </row>
    <row r="106" spans="1:12" s="335" customFormat="1" ht="13.5" x14ac:dyDescent="0.2">
      <c r="A106" s="415" t="s">
        <v>386</v>
      </c>
      <c r="B106" s="288">
        <v>16807.248175000001</v>
      </c>
      <c r="C106" s="288">
        <v>16394.956727000001</v>
      </c>
      <c r="D106" s="288">
        <v>16150.451161000001</v>
      </c>
      <c r="E106" s="288">
        <v>16051.062007</v>
      </c>
      <c r="F106" s="288">
        <v>16126.970078</v>
      </c>
      <c r="G106" s="288">
        <v>16737.611382000003</v>
      </c>
      <c r="H106" s="288">
        <v>17765.790743000001</v>
      </c>
      <c r="I106" s="288">
        <v>17221.415871999998</v>
      </c>
      <c r="J106" s="288">
        <v>18807.239030000001</v>
      </c>
      <c r="K106" s="288">
        <v>19489.548040000001</v>
      </c>
    </row>
    <row r="107" spans="1:12" s="335" customFormat="1" x14ac:dyDescent="0.25">
      <c r="A107" s="373" t="s">
        <v>333</v>
      </c>
      <c r="B107" s="374">
        <v>705.66523400000005</v>
      </c>
      <c r="C107" s="374">
        <v>677.69897000000003</v>
      </c>
      <c r="D107" s="374">
        <v>707.59018200000003</v>
      </c>
      <c r="E107" s="374">
        <v>707.73457299999995</v>
      </c>
      <c r="F107" s="374">
        <v>591.31760099999997</v>
      </c>
      <c r="G107" s="374">
        <v>585.06523000000004</v>
      </c>
      <c r="H107" s="374">
        <v>538.93019200000003</v>
      </c>
      <c r="I107" s="374">
        <v>500.23557599999998</v>
      </c>
      <c r="J107" s="374">
        <v>464.65575699999999</v>
      </c>
      <c r="K107" s="374">
        <v>423.48539899999997</v>
      </c>
    </row>
    <row r="108" spans="1:12" s="335" customFormat="1" x14ac:dyDescent="0.25">
      <c r="A108" s="1656" t="s">
        <v>2034</v>
      </c>
      <c r="B108" s="1645">
        <f>+B75+B91</f>
        <v>973.88353199999995</v>
      </c>
      <c r="C108" s="1645">
        <f t="shared" ref="C108:I108" si="0">+C75+C91</f>
        <v>967.85346699999991</v>
      </c>
      <c r="D108" s="1645">
        <f t="shared" si="0"/>
        <v>932.06549300000006</v>
      </c>
      <c r="E108" s="1645">
        <f t="shared" si="0"/>
        <v>912.30187799999999</v>
      </c>
      <c r="F108" s="1645">
        <f t="shared" si="0"/>
        <v>860.024001</v>
      </c>
      <c r="G108" s="1645">
        <f t="shared" si="0"/>
        <v>869.25106600000004</v>
      </c>
      <c r="H108" s="1645">
        <f t="shared" si="0"/>
        <v>911.95123999999998</v>
      </c>
      <c r="I108" s="1645">
        <f t="shared" si="0"/>
        <v>771.72150599999998</v>
      </c>
      <c r="J108" s="1645">
        <v>838.54858100000001</v>
      </c>
      <c r="K108" s="1645">
        <v>877.84046499999999</v>
      </c>
    </row>
    <row r="109" spans="1:12" s="382" customFormat="1" ht="15" customHeight="1" x14ac:dyDescent="0.25">
      <c r="A109" s="682" t="s">
        <v>392</v>
      </c>
      <c r="B109" s="389"/>
    </row>
    <row r="110" spans="1:12" s="239" customFormat="1" ht="15" customHeight="1" x14ac:dyDescent="0.25">
      <c r="A110" s="702" t="s">
        <v>393</v>
      </c>
      <c r="B110" s="389"/>
    </row>
    <row r="111" spans="1:12" ht="27.95" customHeight="1" x14ac:dyDescent="0.25">
      <c r="A111" s="1749" t="s">
        <v>394</v>
      </c>
      <c r="B111" s="1749"/>
      <c r="C111" s="1749"/>
      <c r="D111" s="1749"/>
      <c r="E111" s="1749"/>
      <c r="F111" s="1749"/>
      <c r="G111" s="1749"/>
      <c r="H111" s="1749"/>
      <c r="I111" s="1749"/>
      <c r="J111" s="1749"/>
      <c r="K111" s="1749"/>
      <c r="L111" s="1749"/>
    </row>
    <row r="112" spans="1:12" x14ac:dyDescent="0.2">
      <c r="A112" s="651" t="s">
        <v>389</v>
      </c>
    </row>
    <row r="115" spans="1:10" ht="15.75" x14ac:dyDescent="0.25">
      <c r="A115" s="417" t="s">
        <v>395</v>
      </c>
    </row>
    <row r="116" spans="1:10" x14ac:dyDescent="0.25">
      <c r="A116" s="389" t="s">
        <v>396</v>
      </c>
    </row>
    <row r="117" spans="1:10" x14ac:dyDescent="0.25">
      <c r="A117" s="693"/>
      <c r="B117" s="694">
        <v>2013</v>
      </c>
      <c r="C117" s="694">
        <v>2014</v>
      </c>
      <c r="D117" s="694">
        <v>2015</v>
      </c>
      <c r="E117" s="694">
        <v>2016</v>
      </c>
      <c r="F117" s="694">
        <v>2017</v>
      </c>
      <c r="G117" s="694">
        <v>2018</v>
      </c>
      <c r="H117" s="694">
        <v>2019</v>
      </c>
      <c r="I117" s="694">
        <v>2020</v>
      </c>
      <c r="J117" s="694">
        <v>2021</v>
      </c>
    </row>
    <row r="118" spans="1:10" ht="25.5" x14ac:dyDescent="0.25">
      <c r="A118" s="697" t="s">
        <v>2031</v>
      </c>
      <c r="B118" s="258"/>
      <c r="C118" s="258"/>
      <c r="D118" s="258"/>
      <c r="E118" s="258"/>
      <c r="F118" s="258"/>
      <c r="G118" s="258"/>
      <c r="H118" s="258"/>
      <c r="I118" s="258"/>
      <c r="J118" s="258"/>
    </row>
    <row r="119" spans="1:10" x14ac:dyDescent="0.25">
      <c r="A119" s="408" t="s">
        <v>2033</v>
      </c>
      <c r="B119" s="409">
        <f>+'4.13a Série'!B8+'4.13a Série'!B67+'4.13b Série'!B9+'4.13b Série'!B68+'4.13c Série'!B14+'4.13c Série'!B73+'4.13d Série'!B11+'4.13d Série'!B66+'4.13f série'!B7+'4.13f série'!B61</f>
        <v>30336.150637000002</v>
      </c>
      <c r="C119" s="409">
        <f>+'4.13a Série'!C8+'4.13a Série'!C67+'4.13b Série'!C9+'4.13b Série'!C68+'4.13c Série'!C14+'4.13c Série'!C73+'4.13d Série'!C11+'4.13d Série'!C66+'4.13f série'!C7+'4.13f série'!C61</f>
        <v>31189.900809999999</v>
      </c>
      <c r="D119" s="409">
        <f>+'4.13a Série'!D8+'4.13a Série'!D67+'4.13b Série'!D9+'4.13b Série'!D68+'4.13c Série'!D14+'4.13c Série'!D73+'4.13d Série'!D11+'4.13d Série'!D66+'4.13f série'!D7+'4.13f série'!D61</f>
        <v>31207.028451999999</v>
      </c>
      <c r="E119" s="409">
        <f>+'4.13a Série'!E8+'4.13a Série'!E67+'4.13b Série'!E9+'4.13b Série'!E68+'4.13c Série'!E14+'4.13c Série'!E73+'4.13d Série'!E11+'4.13d Série'!E66+'4.13f série'!E7+'4.13f série'!E61</f>
        <v>31243.432851000001</v>
      </c>
      <c r="F119" s="409">
        <f>+'4.13a Série'!F8+'4.13a Série'!F67+'4.13b Série'!F9+'4.13b Série'!F68+'4.13c Série'!F14+'4.13c Série'!F73+'4.13d Série'!F11+'4.13d Série'!F66+'4.13f série'!F7+'4.13f série'!F61</f>
        <v>32675.686861000002</v>
      </c>
      <c r="G119" s="409">
        <f>+'4.13a Série'!G8+'4.13a Série'!G67+'4.13b Série'!G9+'4.13b Série'!G68+'4.13c Série'!G14+'4.13c Série'!G73+'4.13d Série'!G11+'4.13d Série'!G66+'4.13f série'!G7+'4.13f série'!G61</f>
        <v>32901.276334000002</v>
      </c>
      <c r="H119" s="409">
        <f>+'4.13a Série'!H8+'4.13a Série'!H67+'4.13b Série'!H9+'4.13b Série'!H68+'4.13c Série'!H14+'4.13c Série'!H73+'4.13d Série'!H11+'4.13d Série'!H66+'4.13f série'!H7+'4.13f série'!H61</f>
        <v>33306.739060999993</v>
      </c>
      <c r="I119" s="409">
        <f>+'4.13a Série'!I8+'4.13a Série'!I67+'4.13b Série'!I9+'4.13b Série'!I68+'4.13c Série'!I14+'4.13c Série'!I73+'4.13d Série'!I11+'4.13d Série'!I66+'4.13f série'!I7+'4.13f série'!I61</f>
        <v>34348.087864999994</v>
      </c>
      <c r="J119" s="409">
        <f>+'4.13a Série'!J8+'4.13a Série'!J67+'4.13b Série'!J9+'4.13b Série'!J68+'4.13c Série'!J14+'4.13c Série'!J73+'4.13d Série'!J11+'4.13d Série'!J66+'4.13f série'!J7+'4.13f série'!J61</f>
        <v>35732.445340999999</v>
      </c>
    </row>
    <row r="120" spans="1:10" x14ac:dyDescent="0.25">
      <c r="A120" s="336" t="s">
        <v>382</v>
      </c>
      <c r="B120" s="337">
        <f>+'4.13a Série'!B13+'4.13b Série'!B14+'4.13c Série'!B19+'4.13d Série'!B17+'4.13f série'!B8+'4.13f série'!B62</f>
        <v>5625.9266070000003</v>
      </c>
      <c r="C120" s="337">
        <f>+'4.13a Série'!C13+'4.13b Série'!C14+'4.13c Série'!C19+'4.13d Série'!C17+'4.13f série'!C8+'4.13f série'!C62</f>
        <v>5757.952217</v>
      </c>
      <c r="D120" s="337">
        <f>+'4.13a Série'!D13+'4.13b Série'!D14+'4.13c Série'!D19+'4.13d Série'!D17+'4.13f série'!D8+'4.13f série'!D62</f>
        <v>5876.766482</v>
      </c>
      <c r="E120" s="337">
        <f>+'4.13a Série'!E13+'4.13b Série'!E14+'4.13c Série'!E19+'4.13d Série'!E17+'4.13f série'!E8+'4.13f série'!E62</f>
        <v>5993.4850839999999</v>
      </c>
      <c r="F120" s="337">
        <f>+'4.13a Série'!F13+'4.13b Série'!F14+'4.13c Série'!F19+'4.13d Série'!F17+'4.13f série'!F8+'4.13f série'!F62</f>
        <v>6153.3021829999989</v>
      </c>
      <c r="G120" s="337">
        <f>+'4.13a Série'!G13+'4.13b Série'!G14+'4.13c Série'!G19+'4.13d Série'!G17+'4.13f série'!G8+'4.13f série'!G62</f>
        <v>6461.0972339999989</v>
      </c>
      <c r="H120" s="337">
        <f>+'4.13a Série'!H13+'4.13b Série'!H14+'4.13c Série'!H19+'4.13d Série'!H17+'4.13f série'!H8+'4.13f série'!H62</f>
        <v>6658.0200159999995</v>
      </c>
      <c r="I120" s="337">
        <f>+'4.13a Série'!I13+'4.13b Série'!I14+'4.13c Série'!I19+'4.13d Série'!I17+'4.13f série'!I8+'4.13f série'!I62</f>
        <v>6897.4054079999996</v>
      </c>
      <c r="J120" s="337">
        <f>+'4.13a Série'!J13+'4.13b Série'!J14+'4.13c Série'!J19+'4.13d Série'!J17+'4.13f série'!J8+'4.13f série'!J62</f>
        <v>7120.7516929999992</v>
      </c>
    </row>
    <row r="121" spans="1:10" x14ac:dyDescent="0.25">
      <c r="A121" s="336" t="s">
        <v>282</v>
      </c>
      <c r="B121" s="337">
        <f>+'4.13a Série'!B19+'4.13b Série'!B20+'4.13c Série'!B22+'4.13d Série'!B18+'4.13f série'!B9+'4.13f série'!B63</f>
        <v>20217.885251</v>
      </c>
      <c r="C121" s="337">
        <f>+'4.13a Série'!C19+'4.13b Série'!C20+'4.13c Série'!C22+'4.13d Série'!C18+'4.13f série'!C9+'4.13f série'!C63</f>
        <v>20760.353337</v>
      </c>
      <c r="D121" s="337">
        <f>+'4.13a Série'!D19+'4.13b Série'!D20+'4.13c Série'!D22+'4.13d Série'!D18+'4.13f série'!D9+'4.13f série'!D63</f>
        <v>21222.303105999999</v>
      </c>
      <c r="E121" s="337">
        <f>+'4.13a Série'!E19+'4.13b Série'!E20+'4.13c Série'!E22+'4.13d Série'!E18+'4.13f série'!E9+'4.13f série'!E63</f>
        <v>21482.212339000002</v>
      </c>
      <c r="F121" s="337">
        <f>+'4.13a Série'!F19+'4.13b Série'!F20+'4.13c Série'!F22+'4.13d Série'!F18+'4.13f série'!F9+'4.13f série'!F63</f>
        <v>21766.074934999997</v>
      </c>
      <c r="G121" s="337">
        <f>+'4.13a Série'!G19+'4.13b Série'!G20+'4.13c Série'!G22+'4.13d Série'!G18+'4.13f série'!G9+'4.13f série'!G63</f>
        <v>21475.683185999998</v>
      </c>
      <c r="H121" s="337">
        <f>+'4.13a Série'!H19+'4.13b Série'!H20+'4.13c Série'!H22+'4.13d Série'!H18+'4.13f série'!H9+'4.13f série'!H63</f>
        <v>21876.024359999999</v>
      </c>
      <c r="I121" s="337">
        <f>+'4.13a Série'!I19+'4.13b Série'!I20+'4.13c Série'!I22+'4.13d Série'!I18+'4.13f série'!I9+'4.13f série'!I63</f>
        <v>21205.036642999996</v>
      </c>
      <c r="J121" s="337">
        <f>+'4.13a Série'!J19+'4.13b Série'!J20+'4.13c Série'!J22+'4.13d Série'!J18+'4.13f série'!J9+'4.13f série'!J63</f>
        <v>22233.670835000001</v>
      </c>
    </row>
    <row r="122" spans="1:10" x14ac:dyDescent="0.25">
      <c r="A122" s="336" t="s">
        <v>288</v>
      </c>
      <c r="B122" s="337">
        <f>+'4.13a Série'!B26+'4.13b Série'!B27+'4.13c Série'!B28+'4.13d Série'!B28+'4.13f série'!B10+'4.13f série'!B64</f>
        <v>14627.855769000002</v>
      </c>
      <c r="C122" s="337">
        <f>+'4.13a Série'!C26+'4.13b Série'!C27+'4.13c Série'!C28+'4.13d Série'!C28+'4.13f série'!C10+'4.13f série'!C64</f>
        <v>14857.036158000001</v>
      </c>
      <c r="D122" s="337">
        <f>+'4.13a Série'!D26+'4.13b Série'!D27+'4.13c Série'!D28+'4.13d Série'!D28+'4.13f série'!D10+'4.13f série'!D64</f>
        <v>15026.583628</v>
      </c>
      <c r="E122" s="337">
        <f>+'4.13a Série'!E26+'4.13b Série'!E27+'4.13c Série'!E28+'4.13d Série'!E28+'4.13f série'!E10+'4.13f série'!E64</f>
        <v>15008.781636999998</v>
      </c>
      <c r="F122" s="337">
        <f>+'4.13a Série'!F26+'4.13b Série'!F27+'4.13c Série'!F28+'4.13d Série'!F28+'4.13f série'!F10+'4.13f série'!F64</f>
        <v>15418.606706999999</v>
      </c>
      <c r="G122" s="337">
        <f>+'4.13a Série'!G26+'4.13b Série'!G27+'4.13c Série'!G28+'4.13d Série'!G28+'4.13f série'!G10+'4.13f série'!G64</f>
        <v>15628.864959999999</v>
      </c>
      <c r="H122" s="337">
        <f>+'4.13a Série'!H26+'4.13b Série'!H27+'4.13c Série'!H28+'4.13d Série'!H28+'4.13f série'!H10+'4.13f série'!H64</f>
        <v>15980.866302999999</v>
      </c>
      <c r="I122" s="337">
        <f>+'4.13a Série'!I26+'4.13b Série'!I27+'4.13c Série'!I28+'4.13d Série'!I28+'4.13f série'!I10+'4.13f série'!I64</f>
        <v>15612.793363000001</v>
      </c>
      <c r="J122" s="337">
        <f>+'4.13a Série'!J26+'4.13b Série'!J27+'4.13c Série'!J28+'4.13d Série'!J28+'4.13f série'!J10+'4.13f série'!J64</f>
        <v>16474.643505</v>
      </c>
    </row>
    <row r="123" spans="1:10" x14ac:dyDescent="0.25">
      <c r="A123" s="413" t="s">
        <v>293</v>
      </c>
      <c r="B123" s="337">
        <f>+'4.13a Série'!B33+'4.13b Série'!B34+'4.13c Série'!B33+'4.13d Série'!B33+'4.13f série'!B11+'4.13f série'!B65</f>
        <v>45243.430928999995</v>
      </c>
      <c r="C123" s="337">
        <f>+'4.13a Série'!C33+'4.13b Série'!C34+'4.13c Série'!C33+'4.13d Série'!C33+'4.13f série'!C11+'4.13f série'!C65</f>
        <v>47016.808999000001</v>
      </c>
      <c r="D123" s="337">
        <f>+'4.13a Série'!D33+'4.13b Série'!D34+'4.13c Série'!D33+'4.13d Série'!D33+'4.13f série'!D11+'4.13f série'!D65</f>
        <v>48208.582219999997</v>
      </c>
      <c r="E123" s="337">
        <f>+'4.13a Série'!E33+'4.13b Série'!E34+'4.13c Série'!E33+'4.13d Série'!E33+'4.13f série'!E11+'4.13f série'!E65</f>
        <v>48768.161980999997</v>
      </c>
      <c r="F123" s="337">
        <f>+'4.13a Série'!F33+'4.13b Série'!F34+'4.13c Série'!F33+'4.13d Série'!F33+'4.13f série'!F11+'4.13f série'!F65</f>
        <v>49816.717848</v>
      </c>
      <c r="G123" s="337">
        <f>+'4.13a Série'!G33+'4.13b Série'!G34+'4.13c Série'!G33+'4.13d Série'!G33+'4.13f série'!G11+'4.13f série'!G65</f>
        <v>50261.986422000002</v>
      </c>
      <c r="H123" s="337">
        <f>+'4.13a Série'!H33+'4.13b Série'!H34+'4.13c Série'!H33+'4.13d Série'!H33+'4.13f série'!H11+'4.13f série'!H65</f>
        <v>51066.060985000004</v>
      </c>
      <c r="I123" s="337">
        <f>+'4.13a Série'!I33+'4.13b Série'!I34+'4.13c Série'!I33+'4.13d Série'!I33+'4.13f série'!I11+'4.13f série'!I65</f>
        <v>52475.433508000002</v>
      </c>
      <c r="J123" s="337">
        <f>+'4.13a Série'!J33+'4.13b Série'!J34+'4.13c Série'!J33+'4.13d Série'!J33+'4.13f série'!J11+'4.13f série'!J65</f>
        <v>53330.071603000004</v>
      </c>
    </row>
    <row r="124" spans="1:10" x14ac:dyDescent="0.25">
      <c r="A124" s="413" t="s">
        <v>311</v>
      </c>
      <c r="B124" s="337">
        <f>+'4.13a Série'!B42+'4.13b Série'!B43+'4.13c Série'!B51+'4.13d Série'!B37+'4.13f série'!B12+'4.13f série'!B66</f>
        <v>5796.4127130000006</v>
      </c>
      <c r="C124" s="337">
        <f>+'4.13a Série'!C42+'4.13b Série'!C43+'4.13c Série'!C51+'4.13d Série'!C37+'4.13f série'!C12+'4.13f série'!C66</f>
        <v>5658.6669839999995</v>
      </c>
      <c r="D124" s="337">
        <f>+'4.13a Série'!D42+'4.13b Série'!D43+'4.13c Série'!D51+'4.13d Série'!D37+'4.13f série'!D12+'4.13f série'!D66</f>
        <v>5662.8453930000005</v>
      </c>
      <c r="E124" s="337">
        <f>+'4.13a Série'!E42+'4.13b Série'!E43+'4.13c Série'!E51+'4.13d Série'!E37+'4.13f série'!E12+'4.13f série'!E66</f>
        <v>5740.8292010000005</v>
      </c>
      <c r="F124" s="337">
        <f>+'4.13a Série'!F42+'4.13b Série'!F43+'4.13c Série'!F51+'4.13d Série'!F37+'4.13f série'!F12+'4.13f série'!F66</f>
        <v>5783.1892009999992</v>
      </c>
      <c r="G124" s="337">
        <f>+'4.13a Série'!G42+'4.13b Série'!G43+'4.13c Série'!G51+'4.13d Série'!G37+'4.13f série'!G12+'4.13f série'!G66</f>
        <v>5927.2317409999996</v>
      </c>
      <c r="H124" s="337">
        <f>+'4.13a Série'!H42+'4.13b Série'!H43+'4.13c Série'!H51+'4.13d Série'!H37+'4.13f série'!H12+'4.13f série'!H66</f>
        <v>5992.4074949999995</v>
      </c>
      <c r="I124" s="337">
        <f>+'4.13a Série'!I42+'4.13b Série'!I43+'4.13c Série'!I51+'4.13d Série'!I37+'4.13f série'!I12+'4.13f série'!I66</f>
        <v>6031.3106769999995</v>
      </c>
      <c r="J124" s="337">
        <f>+'4.13a Série'!J42+'4.13b Série'!J43+'4.13c Série'!J51+'4.13d Série'!J37+'4.13f série'!J12+'4.13f série'!J66</f>
        <v>6460.5150549999998</v>
      </c>
    </row>
    <row r="125" spans="1:10" x14ac:dyDescent="0.25">
      <c r="A125" s="413" t="s">
        <v>315</v>
      </c>
      <c r="B125" s="337">
        <f>+'4.13a Série'!B49+'4.13b Série'!B50+'4.13c Série'!B55+'4.13d Série'!B41+'4.13f série'!B13+'4.13f série'!B67</f>
        <v>18080.314052999998</v>
      </c>
      <c r="C125" s="337">
        <f>+'4.13a Série'!C49+'4.13b Série'!C50+'4.13c Série'!C55+'4.13d Série'!C41+'4.13f série'!C13+'4.13f série'!C67</f>
        <v>18827.266376</v>
      </c>
      <c r="D125" s="337">
        <f>+'4.13a Série'!D49+'4.13b Série'!D50+'4.13c Série'!D55+'4.13d Série'!D41+'4.13f série'!D13+'4.13f série'!D67</f>
        <v>19104.213247</v>
      </c>
      <c r="E125" s="337">
        <f>+'4.13a Série'!E49+'4.13b Série'!E50+'4.13c Série'!E55+'4.13d Série'!E41+'4.13f série'!E13+'4.13f série'!E67</f>
        <v>19085.095892999998</v>
      </c>
      <c r="F125" s="337">
        <f>+'4.13a Série'!F49+'4.13b Série'!F50+'4.13c Série'!F55+'4.13d Série'!F41+'4.13f série'!F13+'4.13f série'!F67</f>
        <v>19528.079678000002</v>
      </c>
      <c r="G125" s="337">
        <f>+'4.13a Série'!G49+'4.13b Série'!G50+'4.13c Série'!G55+'4.13d Série'!G41+'4.13f série'!G13+'4.13f série'!G67</f>
        <v>20181.75909</v>
      </c>
      <c r="H125" s="337">
        <f>+'4.13a Série'!H49+'4.13b Série'!H50+'4.13c Série'!H55+'4.13d Série'!H41+'4.13f série'!H13+'4.13f série'!H67</f>
        <v>20750.476321999999</v>
      </c>
      <c r="I125" s="337">
        <f>+'4.13a Série'!I49+'4.13b Série'!I50+'4.13c Série'!I55+'4.13d Série'!I41+'4.13f série'!I13+'4.13f série'!I67</f>
        <v>20957.274998000001</v>
      </c>
      <c r="J125" s="337">
        <f>+'4.13a Série'!J49+'4.13b Série'!J50+'4.13c Série'!J55+'4.13d Série'!J41+'4.13f série'!J13+'4.13f série'!J67</f>
        <v>22503.112867999997</v>
      </c>
    </row>
    <row r="126" spans="1:10" x14ac:dyDescent="0.25">
      <c r="A126" s="413" t="s">
        <v>320</v>
      </c>
      <c r="B126" s="337">
        <f>+'4.13a Série'!B55+'4.13b Série'!B56+'4.13c Série'!B60+'4.13d Série'!B46+'4.13f série'!B17+'4.13f série'!B71</f>
        <v>21018.081891000002</v>
      </c>
      <c r="C126" s="337">
        <f>+'4.13a Série'!C55+'4.13b Série'!C56+'4.13c Série'!C60+'4.13d Série'!C46+'4.13f série'!C17+'4.13f série'!C71</f>
        <v>21435.277470000001</v>
      </c>
      <c r="D126" s="337">
        <f>+'4.13a Série'!D55+'4.13b Série'!D56+'4.13c Série'!D60+'4.13d Série'!D46+'4.13f série'!D17+'4.13f série'!D71</f>
        <v>21719.143999</v>
      </c>
      <c r="E126" s="337">
        <f>+'4.13a Série'!E55+'4.13b Série'!E56+'4.13c Série'!E60+'4.13d Série'!E46+'4.13f série'!E17+'4.13f série'!E71</f>
        <v>21517.318294999997</v>
      </c>
      <c r="F126" s="337">
        <f>+'4.13a Série'!F55+'4.13b Série'!F56+'4.13c Série'!F60+'4.13d Série'!F46+'4.13f série'!F17+'4.13f série'!F71</f>
        <v>22429.938462000002</v>
      </c>
      <c r="G126" s="337">
        <f>+'4.13a Série'!G55+'4.13b Série'!G56+'4.13c Série'!G60+'4.13d Série'!G46+'4.13f série'!G17+'4.13f série'!G71</f>
        <v>22019.573854999999</v>
      </c>
      <c r="H126" s="337">
        <f>+'4.13a Série'!H55+'4.13b Série'!H56+'4.13c Série'!H60+'4.13d Série'!H46+'4.13f série'!H17+'4.13f série'!H71</f>
        <v>22620.780937000003</v>
      </c>
      <c r="I126" s="337">
        <f>+'4.13a Série'!I55+'4.13b Série'!I56+'4.13c Série'!I60+'4.13d Série'!I46+'4.13f série'!I17+'4.13f série'!I71</f>
        <v>22473.559107000001</v>
      </c>
      <c r="J126" s="337">
        <f>+'4.13a Série'!J55+'4.13b Série'!J56+'4.13c Série'!J60+'4.13d Série'!J46+'4.13f série'!J17+'4.13f série'!J71</f>
        <v>23368.399163999999</v>
      </c>
    </row>
    <row r="127" spans="1:10" x14ac:dyDescent="0.25">
      <c r="A127" s="414" t="s">
        <v>327</v>
      </c>
      <c r="B127" s="345">
        <f>+'4.13a Série'!B61+'4.13b Série'!B62+'4.13c Série'!B68+'4.13d Série'!B60+'4.13f série'!B18+'4.13f série'!B72</f>
        <v>4135.9787710000001</v>
      </c>
      <c r="C127" s="345">
        <f>+'4.13a Série'!C61+'4.13b Série'!C62+'4.13c Série'!C68+'4.13d Série'!C60+'4.13f série'!C18+'4.13f série'!C72</f>
        <v>4164.1895009999998</v>
      </c>
      <c r="D127" s="345">
        <f>+'4.13a Série'!D61+'4.13b Série'!D62+'4.13c Série'!D68+'4.13d Série'!D60+'4.13f série'!D18+'4.13f série'!D72</f>
        <v>4128.2597620000006</v>
      </c>
      <c r="E127" s="345">
        <f>+'4.13a Série'!E61+'4.13b Série'!E62+'4.13c Série'!E68+'4.13d Série'!E60+'4.13f série'!E18+'4.13f série'!E72</f>
        <v>4016.2160130000007</v>
      </c>
      <c r="F127" s="345">
        <f>+'4.13a Série'!F61+'4.13b Série'!F62+'4.13c Série'!F68+'4.13d Série'!F60+'4.13f série'!F18+'4.13f série'!F72</f>
        <v>4164.7600179999999</v>
      </c>
      <c r="G127" s="345">
        <f>+'4.13a Série'!G61+'4.13b Série'!G62+'4.13c Série'!G68+'4.13d Série'!G60+'4.13f série'!G18+'4.13f série'!G72</f>
        <v>4037.4216219999998</v>
      </c>
      <c r="H127" s="345">
        <f>+'4.13a Série'!H61+'4.13b Série'!H62+'4.13c Série'!H68+'4.13d Série'!H60+'4.13f série'!H18+'4.13f série'!H72</f>
        <v>4137.0652020000007</v>
      </c>
      <c r="I127" s="345">
        <f>+'4.13a Série'!I61+'4.13b Série'!I62+'4.13c Série'!I68+'4.13d Série'!I60+'4.13f série'!I18+'4.13f série'!I72</f>
        <v>4416.1864720000003</v>
      </c>
      <c r="J127" s="345">
        <f>+'4.13a Série'!J61+'4.13b Série'!J62+'4.13c Série'!J68+'4.13d Série'!J60+'4.13f série'!J18+'4.13f série'!J72</f>
        <v>4411.2531410000001</v>
      </c>
    </row>
    <row r="128" spans="1:10" ht="13.5" x14ac:dyDescent="0.2">
      <c r="A128" s="415" t="s">
        <v>386</v>
      </c>
      <c r="B128" s="288">
        <f>+'4.13a Série'!B68+'4.13b Série'!B69+'4.13c Série'!B74+'4.13d Série'!B67+'4.13f série'!B19+B73</f>
        <v>165082.03664400001</v>
      </c>
      <c r="C128" s="288">
        <f>+'4.13a Série'!C68+'4.13b Série'!C69+'4.13c Série'!C74+'4.13d Série'!C67+'4.13f série'!C19+C73</f>
        <v>169667.45187600001</v>
      </c>
      <c r="D128" s="288">
        <f>+'4.13a Série'!D68+'4.13b Série'!D69+'4.13c Série'!D74+'4.13d Série'!D67+'4.13f série'!D19+D73</f>
        <v>172155.72630999997</v>
      </c>
      <c r="E128" s="288">
        <f>+'4.13a Série'!E68+'4.13b Série'!E69+'4.13c Série'!E74+'4.13d Série'!E67+'4.13f série'!E19+E73</f>
        <v>172855.533321</v>
      </c>
      <c r="F128" s="288">
        <f>+'4.13a Série'!F68+'4.13b Série'!F69+'4.13c Série'!F74+'4.13d Série'!F67+'4.13f série'!F19+F73</f>
        <v>177736.35591700001</v>
      </c>
      <c r="G128" s="288">
        <f>+'4.13a Série'!G68+'4.13b Série'!G69+'4.13c Série'!G74+'4.13d Série'!G67+'4.13f série'!G19+G73</f>
        <v>178894.89446999997</v>
      </c>
      <c r="H128" s="288">
        <f>+'4.13a Série'!H68+'4.13b Série'!H69+'4.13c Série'!H74+'4.13d Série'!H67+'4.13f série'!H19+H73</f>
        <v>182388.44070200002</v>
      </c>
      <c r="I128" s="288">
        <f>+'4.13a Série'!I68+'4.13b Série'!I69+'4.13c Série'!I74+'4.13d Série'!I67+'4.13f série'!I19+I73</f>
        <v>184417.08806699998</v>
      </c>
      <c r="J128" s="288">
        <f>+'4.13a Série'!J68+'4.13b Série'!J69+'4.13c Série'!J74+'4.13d Série'!J67+'4.13f série'!J19+J73</f>
        <v>191634.86323200003</v>
      </c>
    </row>
    <row r="129" spans="1:10" x14ac:dyDescent="0.25">
      <c r="A129" s="373" t="s">
        <v>333</v>
      </c>
      <c r="B129" s="374">
        <f>+'4.13a Série'!B69+'4.13b Série'!B70+'4.13c Série'!B75+'4.13d Série'!B68+'4.13f série'!B20+'4.13f série'!B74</f>
        <v>5296.3256839999995</v>
      </c>
      <c r="C129" s="374">
        <f>+'4.13a Série'!C69+'4.13b Série'!C70+'4.13c Série'!C75+'4.13d Série'!C68+'4.13f série'!C20+'4.13f série'!C74</f>
        <v>5382.3115130000006</v>
      </c>
      <c r="D129" s="374">
        <f>+'4.13a Série'!D69+'4.13b Série'!D70+'4.13c Série'!D75+'4.13d Série'!D68+'4.13f série'!D20+'4.13f série'!D74</f>
        <v>5474.5383350000002</v>
      </c>
      <c r="E129" s="374">
        <f>+'4.13a Série'!E69+'4.13b Série'!E70+'4.13c Série'!E75+'4.13d Série'!E68+'4.13f série'!E20+'4.13f série'!E74</f>
        <v>5317.0545599999996</v>
      </c>
      <c r="F129" s="374">
        <f>+'4.13a Série'!F69+'4.13b Série'!F70+'4.13c Série'!F75+'4.13d Série'!F68+'4.13f série'!F20+'4.13f série'!F74</f>
        <v>4819.0663110000005</v>
      </c>
      <c r="G129" s="374">
        <f>+'4.13a Série'!G69+'4.13b Série'!G70+'4.13c Série'!G75+'4.13d Série'!G68+'4.13f série'!G20+'4.13f série'!G74</f>
        <v>4577.3483629999992</v>
      </c>
      <c r="H129" s="374">
        <f>+'4.13a Série'!H69+'4.13b Série'!H70+'4.13c Série'!H75+'4.13d Série'!H68+'4.13f série'!H20+'4.13f série'!H74</f>
        <v>4316.0825220000006</v>
      </c>
      <c r="I129" s="374">
        <f>+'4.13a Série'!I69+'4.13b Série'!I70+'4.13c Série'!I75+'4.13d Série'!I68+'4.13f série'!I20+'4.13f série'!I74</f>
        <v>3957.9779699999999</v>
      </c>
      <c r="J129" s="374">
        <f>+'4.13a Série'!J69+'4.13b Série'!J70+'4.13c Série'!J75+'4.13d Série'!J68+'4.13f série'!J20+'4.13f série'!J74</f>
        <v>3715.0834589999999</v>
      </c>
    </row>
    <row r="130" spans="1:10" x14ac:dyDescent="0.25">
      <c r="A130" s="1647" t="s">
        <v>270</v>
      </c>
      <c r="B130" s="1648">
        <f>+'4.13a Série'!B74+'4.13b Série'!B75+B75</f>
        <v>17243.393876000002</v>
      </c>
      <c r="C130" s="1648">
        <f>+'4.13a Série'!C74+'4.13b Série'!C75+C75</f>
        <v>16895.827472000001</v>
      </c>
      <c r="D130" s="1648">
        <f>+'4.13a Série'!D74+'4.13b Série'!D75+D75</f>
        <v>17146.352326</v>
      </c>
      <c r="E130" s="1648">
        <f>+'4.13a Série'!E74+'4.13b Série'!E75+E75</f>
        <v>16652.100237999999</v>
      </c>
      <c r="F130" s="1648">
        <f>+'4.13a Série'!F74+'4.13b Série'!F75+F75</f>
        <v>15833.652957999999</v>
      </c>
      <c r="G130" s="1648">
        <f>+'4.13a Série'!G74+'4.13b Série'!G75+G75</f>
        <v>15999.63838</v>
      </c>
      <c r="H130" s="1648">
        <f>+'4.13a Série'!H74+'4.13b Série'!H75+H75</f>
        <v>16053.776383</v>
      </c>
      <c r="I130" s="1648">
        <f>+'4.13a Série'!I74+'4.13b Série'!I75+I75</f>
        <v>16328.291901000001</v>
      </c>
      <c r="J130" s="1648">
        <f>+'4.13a Série'!J74+'4.13b Série'!J75+J75</f>
        <v>17363.380525</v>
      </c>
    </row>
    <row r="131" spans="1:10" x14ac:dyDescent="0.25">
      <c r="A131" s="408"/>
      <c r="B131" s="409"/>
      <c r="C131" s="409"/>
      <c r="D131" s="409"/>
      <c r="E131" s="409"/>
      <c r="F131" s="409"/>
      <c r="G131" s="409"/>
      <c r="H131" s="409"/>
      <c r="I131" s="409"/>
      <c r="J131" s="409"/>
    </row>
    <row r="132" spans="1:10" ht="25.5" x14ac:dyDescent="0.25">
      <c r="A132" s="1644" t="s">
        <v>2030</v>
      </c>
      <c r="B132" s="700"/>
      <c r="C132" s="700"/>
      <c r="D132" s="700"/>
      <c r="E132" s="700"/>
      <c r="F132" s="700"/>
      <c r="G132" s="700"/>
      <c r="H132" s="700"/>
      <c r="I132" s="700"/>
      <c r="J132" s="700"/>
    </row>
    <row r="133" spans="1:10" x14ac:dyDescent="0.25">
      <c r="A133" s="408" t="s">
        <v>2033</v>
      </c>
      <c r="B133" s="409">
        <f>+'4.13a Série'!B85+'4.13b Série'!B86+'4.13c Série'!B92+'4.13d Série'!B82+'4.13f série'!B23+'4.13f série'!B78+'4.13a Série'!B144+'4.13b Série'!B145+'4.13c Série'!B151+'4.13d Série'!B137</f>
        <v>6582.9359000000013</v>
      </c>
      <c r="C133" s="409">
        <f>+'4.13a Série'!C85+'4.13b Série'!C86+'4.13c Série'!C92+'4.13d Série'!C82+'4.13f série'!C23+'4.13f série'!C78+'4.13a Série'!C144+'4.13b Série'!C145+'4.13c Série'!C151+'4.13d Série'!C137</f>
        <v>6449.0724540000001</v>
      </c>
      <c r="D133" s="409">
        <f>+'4.13a Série'!D85+'4.13b Série'!D86+'4.13c Série'!D92+'4.13d Série'!D82+'4.13f série'!D23+'4.13f série'!D78+'4.13a Série'!D144+'4.13b Série'!D145+'4.13c Série'!D151+'4.13d Série'!D137</f>
        <v>6208.5391009999994</v>
      </c>
      <c r="E133" s="409">
        <f>+'4.13a Série'!E85+'4.13b Série'!E86+'4.13c Série'!E92+'4.13d Série'!E82+'4.13f série'!E23+'4.13f série'!E78+'4.13a Série'!E144+'4.13b Série'!E145+'4.13c Série'!E151+'4.13d Série'!E137</f>
        <v>6037.4979370000001</v>
      </c>
      <c r="F133" s="409">
        <f>+'4.13a Série'!F85+'4.13b Série'!F86+'4.13c Série'!F92+'4.13d Série'!F82+'4.13f série'!F23+'4.13f série'!F78+'4.13a Série'!F144+'4.13b Série'!F145+'4.13c Série'!F151+'4.13d Série'!F137</f>
        <v>7937.1083369999997</v>
      </c>
      <c r="G133" s="409">
        <f>+'4.13a Série'!G85+'4.13b Série'!G86+'4.13c Série'!G92+'4.13d Série'!G82+'4.13f série'!G23+'4.13f série'!G78+'4.13a Série'!G144+'4.13b Série'!G145+'4.13c Série'!G151+'4.13d Série'!G137</f>
        <v>8575.647352</v>
      </c>
      <c r="H133" s="409">
        <f>+'4.13a Série'!H85+'4.13b Série'!H86+'4.13c Série'!H92+'4.13d Série'!H82+'4.13f série'!H23+'4.13f série'!H78+'4.13a Série'!H144+'4.13b Série'!H145+'4.13c Série'!H151+'4.13d Série'!H137</f>
        <v>10408.687802</v>
      </c>
      <c r="I133" s="409">
        <f>+'4.13a Série'!I85+'4.13b Série'!I86+'4.13c Série'!I92+'4.13d Série'!I82+'4.13f série'!I23+'4.13f série'!I78+'4.13a Série'!I144+'4.13b Série'!I145+'4.13c Série'!I151+'4.13d Série'!I137</f>
        <v>10241.442941999998</v>
      </c>
      <c r="J133" s="409">
        <f>+'4.13a Série'!J85+'4.13b Série'!J86+'4.13c Série'!J92+'4.13d Série'!J82+'4.13f série'!J23+'4.13f série'!J78+'4.13a Série'!J144+'4.13b Série'!J145+'4.13c Série'!J151+'4.13d Série'!J137</f>
        <v>10443.648988999999</v>
      </c>
    </row>
    <row r="134" spans="1:10" x14ac:dyDescent="0.25">
      <c r="A134" s="336" t="s">
        <v>382</v>
      </c>
      <c r="B134" s="337">
        <f>+'4.13a Série'!B90+'4.13b Série'!B91+'4.13c Série'!B97+'4.13d Série'!B88+'4.13f série'!B24+'4.13f série'!B79</f>
        <v>386.44432500000005</v>
      </c>
      <c r="C134" s="337">
        <f>+'4.13a Série'!C90+'4.13b Série'!C91+'4.13c Série'!C97+'4.13d Série'!C88+'4.13f série'!C24+'4.13f série'!C79</f>
        <v>359.02029099999999</v>
      </c>
      <c r="D134" s="337">
        <f>+'4.13a Série'!D90+'4.13b Série'!D91+'4.13c Série'!D97+'4.13d Série'!D88+'4.13f série'!D24+'4.13f série'!D79</f>
        <v>322.88342299999994</v>
      </c>
      <c r="E134" s="337">
        <f>+'4.13a Série'!E90+'4.13b Série'!E91+'4.13c Série'!E97+'4.13d Série'!E88+'4.13f série'!E24+'4.13f série'!E79</f>
        <v>381.41759700000006</v>
      </c>
      <c r="F134" s="337">
        <f>+'4.13a Série'!F90+'4.13b Série'!F91+'4.13c Série'!F97+'4.13d Série'!F88+'4.13f série'!F24+'4.13f série'!F79</f>
        <v>440.88291300000003</v>
      </c>
      <c r="G134" s="337">
        <f>+'4.13a Série'!G90+'4.13b Série'!G91+'4.13c Série'!G97+'4.13d Série'!G88+'4.13f série'!G24+'4.13f série'!G79</f>
        <v>464.3262279999999</v>
      </c>
      <c r="H134" s="337">
        <f>+'4.13a Série'!H90+'4.13b Série'!H91+'4.13c Série'!H97+'4.13d Série'!H88+'4.13f série'!H24+'4.13f série'!H79</f>
        <v>534.86141899999996</v>
      </c>
      <c r="I134" s="337">
        <f>+'4.13a Série'!I90+'4.13b Série'!I91+'4.13c Série'!I97+'4.13d Série'!I88+'4.13f série'!I24+'4.13f série'!I79</f>
        <v>575.39452399999993</v>
      </c>
      <c r="J134" s="337">
        <f>+'4.13a Série'!J90+'4.13b Série'!J91+'4.13c Série'!J97+'4.13d Série'!J88+'4.13f série'!J24+'4.13f série'!J79</f>
        <v>634.63268100000005</v>
      </c>
    </row>
    <row r="135" spans="1:10" x14ac:dyDescent="0.25">
      <c r="A135" s="336" t="s">
        <v>282</v>
      </c>
      <c r="B135" s="337">
        <f>+'4.13a Série'!B96+'4.13b Série'!B97+'4.13c Série'!B100+'4.13d Série'!B89+'4.13f série'!B25+'4.13f série'!B80</f>
        <v>7284.2583089999989</v>
      </c>
      <c r="C135" s="337">
        <f>+'4.13a Série'!C96+'4.13b Série'!C97+'4.13c Série'!C100+'4.13d Série'!C89+'4.13f série'!C25+'4.13f série'!C80</f>
        <v>7166.7149020000006</v>
      </c>
      <c r="D135" s="337">
        <f>+'4.13a Série'!D96+'4.13b Série'!D97+'4.13c Série'!D100+'4.13d Série'!D89+'4.13f série'!D25+'4.13f série'!D80</f>
        <v>6644.9883030000001</v>
      </c>
      <c r="E135" s="337">
        <f>+'4.13a Série'!E96+'4.13b Série'!E97+'4.13c Série'!E100+'4.13d Série'!E89+'4.13f série'!E25+'4.13f série'!E80</f>
        <v>6725.3347229999999</v>
      </c>
      <c r="F135" s="337">
        <f>+'4.13a Série'!F96+'4.13b Série'!F97+'4.13c Série'!F100+'4.13d Série'!F89+'4.13f série'!F25+'4.13f série'!F80</f>
        <v>6940.6139149999999</v>
      </c>
      <c r="G135" s="337">
        <f>+'4.13a Série'!G96+'4.13b Série'!G97+'4.13c Série'!G100+'4.13d Série'!G89+'4.13f série'!G25+'4.13f série'!G80</f>
        <v>7268.0043730000007</v>
      </c>
      <c r="H135" s="337">
        <f>+'4.13a Série'!H96+'4.13b Série'!H97+'4.13c Série'!H100+'4.13d Série'!H89+'4.13f série'!H25+'4.13f série'!H80</f>
        <v>8178.3649259999984</v>
      </c>
      <c r="I135" s="337">
        <f>+'4.13a Série'!I96+'4.13b Série'!I97+'4.13c Série'!I100+'4.13d Série'!I89+'4.13f série'!I25+'4.13f série'!I80</f>
        <v>7730.3945469999999</v>
      </c>
      <c r="J135" s="337">
        <f>+'4.13a Série'!J96+'4.13b Série'!J97+'4.13c Série'!J100+'4.13d Série'!J89+'4.13f série'!J25+'4.13f série'!J80</f>
        <v>9006.079842000001</v>
      </c>
    </row>
    <row r="136" spans="1:10" x14ac:dyDescent="0.25">
      <c r="A136" s="336" t="s">
        <v>288</v>
      </c>
      <c r="B136" s="337">
        <f>+'4.13a Série'!B103+'4.13b Série'!B104+'4.13c Série'!B106+'4.13d Série'!B99+'4.13f série'!B26+'4.13f série'!B81</f>
        <v>6434.2345609999993</v>
      </c>
      <c r="C136" s="337">
        <f>+'4.13a Série'!C103+'4.13b Série'!C104+'4.13c Série'!C106+'4.13d Série'!C99+'4.13f série'!C26+'4.13f série'!C81</f>
        <v>5690.3509280000007</v>
      </c>
      <c r="D136" s="337">
        <f>+'4.13a Série'!D103+'4.13b Série'!D104+'4.13c Série'!D106+'4.13d Série'!D99+'4.13f série'!D26+'4.13f série'!D81</f>
        <v>4696.1784779999998</v>
      </c>
      <c r="E136" s="337">
        <f>+'4.13a Série'!E103+'4.13b Série'!E104+'4.13c Série'!E106+'4.13d Série'!E99+'4.13f série'!E26+'4.13f série'!E81</f>
        <v>4343.6827359999997</v>
      </c>
      <c r="F136" s="337">
        <f>+'4.13a Série'!F103+'4.13b Série'!F104+'4.13c Série'!F106+'4.13d Série'!F99+'4.13f série'!F26+'4.13f série'!F81</f>
        <v>4514.5918110000011</v>
      </c>
      <c r="G136" s="337">
        <f>+'4.13a Série'!G103+'4.13b Série'!G104+'4.13c Série'!G106+'4.13d Série'!G99+'4.13f série'!G26+'4.13f série'!G81</f>
        <v>4854.5607469999995</v>
      </c>
      <c r="H136" s="337">
        <f>+'4.13a Série'!H103+'4.13b Série'!H104+'4.13c Série'!H106+'4.13d Série'!H99+'4.13f série'!H26+'4.13f série'!H81</f>
        <v>5907.7831980000001</v>
      </c>
      <c r="I136" s="337">
        <f>+'4.13a Série'!I103+'4.13b Série'!I104+'4.13c Série'!I106+'4.13d Série'!I99+'4.13f série'!I26+'4.13f série'!I81</f>
        <v>5274.7927570000002</v>
      </c>
      <c r="J136" s="337">
        <f>+'4.13a Série'!J103+'4.13b Série'!J104+'4.13c Série'!J106+'4.13d Série'!J99+'4.13f série'!J26+'4.13f série'!J81</f>
        <v>5959.5217319999992</v>
      </c>
    </row>
    <row r="137" spans="1:10" x14ac:dyDescent="0.25">
      <c r="A137" s="413" t="s">
        <v>293</v>
      </c>
      <c r="B137" s="337">
        <f>+'4.13a Série'!B110+'4.13b Série'!B111+'4.13c Série'!B111+'4.13d Série'!B104+'4.13f série'!B27+'4.13f série'!B82</f>
        <v>1643.1943140000001</v>
      </c>
      <c r="C137" s="337">
        <f>+'4.13a Série'!C110+'4.13b Série'!C111+'4.13c Série'!C111+'4.13d Série'!C104+'4.13f série'!C27+'4.13f série'!C82</f>
        <v>1520.2071130000002</v>
      </c>
      <c r="D137" s="337">
        <f>+'4.13a Série'!D110+'4.13b Série'!D111+'4.13c Série'!D111+'4.13d Série'!D104+'4.13f série'!D27+'4.13f série'!D82</f>
        <v>1250.1363099999999</v>
      </c>
      <c r="E137" s="337">
        <f>+'4.13a Série'!E110+'4.13b Série'!E111+'4.13c Série'!E111+'4.13d Série'!E104+'4.13f série'!E27+'4.13f série'!E82</f>
        <v>1129.538769</v>
      </c>
      <c r="F137" s="337">
        <f>+'4.13a Série'!F110+'4.13b Série'!F111+'4.13c Série'!F111+'4.13d Série'!F104+'4.13f série'!F27+'4.13f série'!F82</f>
        <v>1139.37174</v>
      </c>
      <c r="G137" s="337">
        <f>+'4.13a Série'!G110+'4.13b Série'!G111+'4.13c Série'!G111+'4.13d Série'!G104+'4.13f série'!G27+'4.13f série'!G82</f>
        <v>1268.7527679999998</v>
      </c>
      <c r="H137" s="337">
        <f>+'4.13a Série'!H110+'4.13b Série'!H111+'4.13c Série'!H111+'4.13d Série'!H104+'4.13f série'!H27+'4.13f série'!H82</f>
        <v>1503.7405159999996</v>
      </c>
      <c r="I137" s="337">
        <f>+'4.13a Série'!I110+'4.13b Série'!I111+'4.13c Série'!I111+'4.13d Série'!I104+'4.13f série'!I27+'4.13f série'!I82</f>
        <v>1255.0289409999998</v>
      </c>
      <c r="J137" s="337">
        <f>+'4.13a Série'!J110+'4.13b Série'!J111+'4.13c Série'!J111+'4.13d Série'!J104+'4.13f série'!J27+'4.13f série'!J82</f>
        <v>1312.2701760000002</v>
      </c>
    </row>
    <row r="138" spans="1:10" x14ac:dyDescent="0.25">
      <c r="A138" s="413" t="s">
        <v>311</v>
      </c>
      <c r="B138" s="337">
        <f>+'4.13a Série'!B119+'4.13b Série'!B120+'4.13c Série'!B129+'4.13d Série'!B108+'4.13f série'!B28+'4.13f série'!B83</f>
        <v>5288.0738730000003</v>
      </c>
      <c r="C138" s="337">
        <f>+'4.13a Série'!C119+'4.13b Série'!C120+'4.13c Série'!C129+'4.13d Série'!C108+'4.13f série'!C28+'4.13f série'!C83</f>
        <v>5066.2922570000001</v>
      </c>
      <c r="D138" s="337">
        <f>+'4.13a Série'!D119+'4.13b Série'!D120+'4.13c Série'!D129+'4.13d Série'!D108+'4.13f série'!D28+'4.13f série'!D83</f>
        <v>4905.4249529999997</v>
      </c>
      <c r="E138" s="337">
        <f>+'4.13a Série'!E119+'4.13b Série'!E120+'4.13c Série'!E129+'4.13d Série'!E108+'4.13f série'!E28+'4.13f série'!E83</f>
        <v>4944.4148990000003</v>
      </c>
      <c r="F138" s="337">
        <f>+'4.13a Série'!F119+'4.13b Série'!F120+'4.13c Série'!F129+'4.13d Série'!F108+'4.13f série'!F28+'4.13f série'!F83</f>
        <v>5027.6761529999994</v>
      </c>
      <c r="G138" s="337">
        <f>+'4.13a Série'!G119+'4.13b Série'!G120+'4.13c Série'!G129+'4.13d Série'!G108+'4.13f série'!G28+'4.13f série'!G83</f>
        <v>5643.0604479999993</v>
      </c>
      <c r="H138" s="337">
        <f>+'4.13a Série'!H119+'4.13b Série'!H120+'4.13c Série'!H129+'4.13d Série'!H108+'4.13f série'!H28+'4.13f série'!H83</f>
        <v>6338.2591490000004</v>
      </c>
      <c r="I138" s="337">
        <f>+'4.13a Série'!I119+'4.13b Série'!I120+'4.13c Série'!I129+'4.13d Série'!I108+'4.13f série'!I28+'4.13f série'!I83</f>
        <v>6388.3542780000007</v>
      </c>
      <c r="J138" s="337">
        <f>+'4.13a Série'!J119+'4.13b Série'!J120+'4.13c Série'!J129+'4.13d Série'!J108+'4.13f série'!J28+'4.13f série'!J83</f>
        <v>7759.6685219999999</v>
      </c>
    </row>
    <row r="139" spans="1:10" x14ac:dyDescent="0.25">
      <c r="A139" s="413" t="s">
        <v>315</v>
      </c>
      <c r="B139" s="337">
        <f>+'4.13a Série'!B126+'4.13b Série'!B127+'4.13c Série'!B133+'4.13d Série'!B112+'4.13f série'!B29+'4.13f série'!B84</f>
        <v>11174.119677000001</v>
      </c>
      <c r="C139" s="337">
        <f>+'4.13a Série'!C126+'4.13b Série'!C127+'4.13c Série'!C133+'4.13d Série'!C112+'4.13f série'!C29+'4.13f série'!C84</f>
        <v>10332.980942</v>
      </c>
      <c r="D139" s="337">
        <f>+'4.13a Série'!D126+'4.13b Série'!D127+'4.13c Série'!D133+'4.13d Série'!D112+'4.13f série'!D29+'4.13f série'!D84</f>
        <v>9708.9733610000003</v>
      </c>
      <c r="E139" s="337">
        <f>+'4.13a Série'!E126+'4.13b Série'!E127+'4.13c Série'!E133+'4.13d Série'!E112+'4.13f série'!E29+'4.13f série'!E84</f>
        <v>9483.3450569999986</v>
      </c>
      <c r="F139" s="337">
        <f>+'4.13a Série'!F126+'4.13b Série'!F127+'4.13c Série'!F133+'4.13d Série'!F112+'4.13f série'!F29+'4.13f série'!F84</f>
        <v>9745.3346710000005</v>
      </c>
      <c r="G139" s="337">
        <f>+'4.13a Série'!G126+'4.13b Série'!G127+'4.13c Série'!G133+'4.13d Série'!G112+'4.13f série'!G29+'4.13f série'!G84</f>
        <v>10108.906136</v>
      </c>
      <c r="H139" s="337">
        <f>+'4.13a Série'!H126+'4.13b Série'!H127+'4.13c Série'!H133+'4.13d Série'!H112+'4.13f série'!H29+'4.13f série'!H84</f>
        <v>10896.942551</v>
      </c>
      <c r="I139" s="337">
        <f>+'4.13a Série'!I126+'4.13b Série'!I127+'4.13c Série'!I133+'4.13d Série'!I112+'4.13f série'!I29+'4.13f série'!I84</f>
        <v>10014.356363999999</v>
      </c>
      <c r="J139" s="337">
        <f>+'4.13a Série'!J126+'4.13b Série'!J127+'4.13c Série'!J133+'4.13d Série'!J112+'4.13f série'!J29+'4.13f série'!J84</f>
        <v>11125.248056</v>
      </c>
    </row>
    <row r="140" spans="1:10" x14ac:dyDescent="0.25">
      <c r="A140" s="698" t="s">
        <v>383</v>
      </c>
      <c r="B140" s="418">
        <f>+'4.13a Série'!B128+'4.13a Série'!B129+'4.13b Série'!B129+'4.13b Série'!B130+'4.13c Série'!B135+'4.13d Série'!B114+'4.13f série'!B30+'4.13f série'!B85</f>
        <v>1163.7904779999999</v>
      </c>
      <c r="C140" s="418">
        <f>+'4.13a Série'!C128+'4.13a Série'!C129+'4.13b Série'!C129+'4.13b Série'!C130+'4.13c Série'!C135+'4.13d Série'!C114+'4.13f série'!C30+'4.13f série'!C85</f>
        <v>1159.171233</v>
      </c>
      <c r="D140" s="418">
        <f>+'4.13a Série'!D128+'4.13a Série'!D129+'4.13b Série'!D129+'4.13b Série'!D130+'4.13c Série'!D135+'4.13d Série'!D114+'4.13f série'!D30+'4.13f série'!D85</f>
        <v>1106.9822119999999</v>
      </c>
      <c r="E140" s="418">
        <f>+'4.13a Série'!E128+'4.13a Série'!E129+'4.13b Série'!E129+'4.13b Série'!E130+'4.13c Série'!E135+'4.13d Série'!E114+'4.13f série'!E30+'4.13f série'!E85</f>
        <v>1205.528636</v>
      </c>
      <c r="F140" s="418">
        <f>+'4.13a Série'!F128+'4.13a Série'!F129+'4.13b Série'!F129+'4.13b Série'!F130+'4.13c Série'!F135+'4.13d Série'!F114+'4.13f série'!F30+'4.13f série'!F85</f>
        <v>1215.9273889999999</v>
      </c>
      <c r="G140" s="418">
        <f>+'4.13a Série'!G128+'4.13a Série'!G129+'4.13b Série'!G129+'4.13b Série'!G130+'4.13c Série'!G135+'4.13d Série'!G114+'4.13f série'!G30+'4.13f série'!G85</f>
        <v>1351.6888589999999</v>
      </c>
      <c r="H140" s="418">
        <f>+'4.13a Série'!H128+'4.13a Série'!H129+'4.13b Série'!H129+'4.13b Série'!H130+'4.13c Série'!H135+'4.13d Série'!H114+'4.13f série'!H30+'4.13f série'!H85</f>
        <v>1454.6858279999999</v>
      </c>
      <c r="I140" s="418">
        <f>+'4.13a Série'!I128+'4.13a Série'!I129+'4.13b Série'!I129+'4.13b Série'!I130+'4.13c Série'!I135+'4.13d Série'!I114+'4.13f série'!I30+'4.13f série'!I85</f>
        <v>1414.98603</v>
      </c>
      <c r="J140" s="418">
        <f>+'4.13a Série'!J128+'4.13a Série'!J129+'4.13b Série'!J129+'4.13b Série'!J130+'4.13c Série'!J135+'4.13d Série'!J114+'4.13f série'!J30+'4.13f série'!J85</f>
        <v>1544.8991599999999</v>
      </c>
    </row>
    <row r="141" spans="1:10" x14ac:dyDescent="0.25">
      <c r="A141" s="699" t="s">
        <v>384</v>
      </c>
      <c r="B141" s="418">
        <f>+'4.13a Série'!B130+'4.13b Série'!B131+'4.13c Série'!B136+'4.13d Série'!B115+'4.13f série'!B31+'4.13f série'!B86</f>
        <v>6767.7610970000005</v>
      </c>
      <c r="C141" s="418">
        <f>+'4.13a Série'!C130+'4.13b Série'!C131+'4.13c Série'!C136+'4.13d Série'!C115+'4.13f série'!C31+'4.13f série'!C86</f>
        <v>6181.3273790000003</v>
      </c>
      <c r="D141" s="418">
        <f>+'4.13a Série'!D130+'4.13b Série'!D131+'4.13c Série'!D136+'4.13d Série'!D115+'4.13f série'!D31+'4.13f série'!D86</f>
        <v>5782.7481619999999</v>
      </c>
      <c r="E141" s="418">
        <f>+'4.13a Série'!E130+'4.13b Série'!E131+'4.13c Série'!E136+'4.13d Série'!E115+'4.13f série'!E31+'4.13f série'!E86</f>
        <v>5588.4396370000004</v>
      </c>
      <c r="F141" s="418">
        <f>+'4.13a Série'!F130+'4.13b Série'!F131+'4.13c Série'!F136+'4.13d Série'!F115+'4.13f série'!F31+'4.13f série'!F86</f>
        <v>5804.0785070000002</v>
      </c>
      <c r="G141" s="418">
        <f>+'4.13a Série'!G130+'4.13b Série'!G131+'4.13c Série'!G136+'4.13d Série'!G115+'4.13f série'!G31+'4.13f série'!G86</f>
        <v>5736.9766730000001</v>
      </c>
      <c r="H141" s="418">
        <f>+'4.13a Série'!H130+'4.13b Série'!H131+'4.13c Série'!H136+'4.13d Série'!H115+'4.13f série'!H31+'4.13f série'!H86</f>
        <v>6153.485471</v>
      </c>
      <c r="I141" s="418">
        <f>+'4.13a Série'!I130+'4.13b Série'!I131+'4.13c Série'!I136+'4.13d Série'!I115+'4.13f série'!I31+'4.13f série'!I86</f>
        <v>5438.9179260000001</v>
      </c>
      <c r="J141" s="418">
        <f>+'4.13a Série'!J130+'4.13b Série'!J131+'4.13c Série'!J136+'4.13d Série'!J115+'4.13f série'!J31+'4.13f série'!J86</f>
        <v>6158.3947200000002</v>
      </c>
    </row>
    <row r="142" spans="1:10" x14ac:dyDescent="0.25">
      <c r="A142" s="699" t="s">
        <v>385</v>
      </c>
      <c r="B142" s="418">
        <f>+B139-B140-B141</f>
        <v>3242.5681019999993</v>
      </c>
      <c r="C142" s="418">
        <f t="shared" ref="C142:J142" si="1">+C139-C140-C141</f>
        <v>2992.4823300000007</v>
      </c>
      <c r="D142" s="418">
        <f t="shared" si="1"/>
        <v>2819.2429870000014</v>
      </c>
      <c r="E142" s="418">
        <f t="shared" si="1"/>
        <v>2689.3767839999991</v>
      </c>
      <c r="F142" s="418">
        <f t="shared" si="1"/>
        <v>2725.328775</v>
      </c>
      <c r="G142" s="418">
        <f t="shared" si="1"/>
        <v>3020.2406039999996</v>
      </c>
      <c r="H142" s="418">
        <f t="shared" si="1"/>
        <v>3288.7712520000005</v>
      </c>
      <c r="I142" s="418">
        <f t="shared" si="1"/>
        <v>3160.4524079999992</v>
      </c>
      <c r="J142" s="418">
        <f t="shared" si="1"/>
        <v>3421.9541759999993</v>
      </c>
    </row>
    <row r="143" spans="1:10" x14ac:dyDescent="0.25">
      <c r="A143" s="413" t="s">
        <v>320</v>
      </c>
      <c r="B143" s="337">
        <f>+'4.13a Série'!B132+'4.13b Série'!B133+'4.13c Série'!B138+'4.13d Série'!B117+'4.13f série'!B33+'4.13f série'!B88</f>
        <v>17728.120741999999</v>
      </c>
      <c r="C143" s="337">
        <f>+'4.13a Série'!C132+'4.13b Série'!C133+'4.13c Série'!C138+'4.13d Série'!C117+'4.13f série'!C33+'4.13f série'!C88</f>
        <v>15761.206309000001</v>
      </c>
      <c r="D143" s="337">
        <f>+'4.13a Série'!D132+'4.13b Série'!D133+'4.13c Série'!D138+'4.13d Série'!D117+'4.13f série'!D33+'4.13f série'!D88</f>
        <v>14620.907042999999</v>
      </c>
      <c r="E143" s="337">
        <f>+'4.13a Série'!E132+'4.13b Série'!E133+'4.13c Série'!E138+'4.13d Série'!E117+'4.13f série'!E33+'4.13f série'!E88</f>
        <v>14159.989604</v>
      </c>
      <c r="F143" s="337">
        <f>+'4.13a Série'!F132+'4.13b Série'!F133+'4.13c Série'!F138+'4.13d Série'!F117+'4.13f série'!F33+'4.13f série'!F88</f>
        <v>14590.502833</v>
      </c>
      <c r="G143" s="337">
        <f>+'4.13a Série'!G132+'4.13b Série'!G133+'4.13c Série'!G138+'4.13d Série'!G117+'4.13f série'!G33+'4.13f série'!G88</f>
        <v>15218.496033000001</v>
      </c>
      <c r="H143" s="337">
        <f>+'4.13a Série'!H132+'4.13b Série'!H133+'4.13c Série'!H138+'4.13d Série'!H117+'4.13f série'!H33+'4.13f série'!H88</f>
        <v>17074.361388000001</v>
      </c>
      <c r="I143" s="337">
        <f>+'4.13a Série'!I132+'4.13b Série'!I133+'4.13c Série'!I138+'4.13d Série'!I117+'4.13f série'!I33+'4.13f série'!I88</f>
        <v>15350.455668999999</v>
      </c>
      <c r="J143" s="337">
        <f>+'4.13a Série'!J132+'4.13b Série'!J133+'4.13c Série'!J138+'4.13d Série'!J117+'4.13f série'!J33+'4.13f série'!J88</f>
        <v>16329.423711000001</v>
      </c>
    </row>
    <row r="144" spans="1:10" x14ac:dyDescent="0.25">
      <c r="A144" s="414" t="s">
        <v>327</v>
      </c>
      <c r="B144" s="345">
        <f>+'4.13a Série'!B138+'4.13b Série'!B139+'4.13c Série'!B146+'4.13d Série'!B131+'4.13f série'!B34+'4.13f série'!B89</f>
        <v>3331.7660069999997</v>
      </c>
      <c r="C144" s="345">
        <f>+'4.13a Série'!C138+'4.13b Série'!C139+'4.13c Série'!C146+'4.13d Série'!C131+'4.13f série'!C34+'4.13f série'!C89</f>
        <v>3287.2144680000001</v>
      </c>
      <c r="D144" s="345">
        <f>+'4.13a Série'!D138+'4.13b Série'!D139+'4.13c Série'!D146+'4.13d Série'!D131+'4.13f série'!D34+'4.13f série'!D89</f>
        <v>3357.927353</v>
      </c>
      <c r="E144" s="345">
        <f>+'4.13a Série'!E138+'4.13b Série'!E139+'4.13c Série'!E146+'4.13d Série'!E131+'4.13f série'!E34+'4.13f série'!E89</f>
        <v>2905.5796609999998</v>
      </c>
      <c r="F144" s="345">
        <f>+'4.13a Série'!F138+'4.13b Série'!F139+'4.13c Série'!F146+'4.13d Série'!F131+'4.13f série'!F34+'4.13f série'!F89</f>
        <v>3545.7788129999999</v>
      </c>
      <c r="G144" s="345">
        <f>+'4.13a Série'!G138+'4.13b Série'!G139+'4.13c Série'!G146+'4.13d Série'!G131+'4.13f série'!G34+'4.13f série'!G89</f>
        <v>3501.7038470000002</v>
      </c>
      <c r="H144" s="345">
        <f>+'4.13a Série'!H138+'4.13b Série'!H139+'4.13c Série'!H146+'4.13d Série'!H131+'4.13f série'!H34+'4.13f série'!H89</f>
        <v>3818.2829769999998</v>
      </c>
      <c r="I144" s="345">
        <f>+'4.13a Série'!I138+'4.13b Série'!I139+'4.13c Série'!I146+'4.13d Série'!I131+'4.13f série'!I34+'4.13f série'!I89</f>
        <v>4954.3325649999997</v>
      </c>
      <c r="J144" s="345">
        <f>+'4.13a Série'!J138+'4.13b Série'!J139+'4.13c Série'!J146+'4.13d Série'!J131+'4.13f série'!J34+'4.13f série'!J89</f>
        <v>4220.2524810000004</v>
      </c>
    </row>
    <row r="145" spans="1:10" ht="13.5" x14ac:dyDescent="0.2">
      <c r="A145" s="415" t="s">
        <v>386</v>
      </c>
      <c r="B145" s="288">
        <f>+'4.13a Série'!B145+'4.13b Série'!B146+'4.13c Série'!B152+'4.13d Série'!B138+'4.13f série'!B35+'4.13f série'!B90</f>
        <v>59853.147727999996</v>
      </c>
      <c r="C145" s="288">
        <f>+'4.13a Série'!C145+'4.13b Série'!C146+'4.13c Série'!C152+'4.13d Série'!C138+'4.13f série'!C35+'4.13f série'!C90</f>
        <v>55633.059688000001</v>
      </c>
      <c r="D145" s="288">
        <f>+'4.13a Série'!D145+'4.13b Série'!D146+'4.13c Série'!D152+'4.13d Série'!D138+'4.13f série'!D35+'4.13f série'!D90</f>
        <v>51715.958351000001</v>
      </c>
      <c r="E145" s="288">
        <f>+'4.13a Série'!E145+'4.13b Série'!E146+'4.13c Série'!E152+'4.13d Série'!E138+'4.13f série'!E35+'4.13f série'!E90</f>
        <v>50110.801006000002</v>
      </c>
      <c r="F145" s="288">
        <f>+'4.13a Série'!F145+'4.13b Série'!F146+'4.13c Série'!F152+'4.13d Série'!F138+'4.13f série'!F35+'4.13f série'!F90</f>
        <v>53881.861211000003</v>
      </c>
      <c r="G145" s="288">
        <f>+'4.13a Série'!G145+'4.13b Série'!G146+'4.13c Série'!G152+'4.13d Série'!G138+'4.13f série'!G35+'4.13f série'!G90</f>
        <v>56903.457953000012</v>
      </c>
      <c r="H145" s="288">
        <f>+'4.13a Série'!H145+'4.13b Série'!H146+'4.13c Série'!H152+'4.13d Série'!H138+'4.13f série'!H35+'4.13f série'!H90</f>
        <v>64661.283947999997</v>
      </c>
      <c r="I145" s="288">
        <f>+'4.13a Série'!I145+'4.13b Série'!I146+'4.13c Série'!I152+'4.13d Série'!I138+'4.13f série'!I35+'4.13f série'!I90</f>
        <v>61784.552609999999</v>
      </c>
      <c r="J145" s="288">
        <f>+'4.13a Série'!J145+'4.13b Série'!J146+'4.13c Série'!J152+'4.13d Série'!J138+'4.13f série'!J35+'4.13f série'!J90</f>
        <v>66790.746214999992</v>
      </c>
    </row>
    <row r="146" spans="1:10" x14ac:dyDescent="0.2">
      <c r="A146" s="1646" t="s">
        <v>270</v>
      </c>
      <c r="B146" s="1645">
        <f>+'4.13a Série'!B150+'4.13b Série'!B151+B91</f>
        <v>9390.2145990000008</v>
      </c>
      <c r="C146" s="1645">
        <f>+'4.13a Série'!C150+'4.13b Série'!C151+C91</f>
        <v>8171.938099</v>
      </c>
      <c r="D146" s="1645">
        <f>+'4.13a Série'!D150+'4.13b Série'!D151+D91</f>
        <v>7241.1333090000007</v>
      </c>
      <c r="E146" s="1645">
        <f>+'4.13a Série'!E150+'4.13b Série'!E151+E91</f>
        <v>7223.4001490000001</v>
      </c>
      <c r="F146" s="1645">
        <f>+'4.13a Série'!F150+'4.13b Série'!F151+F91</f>
        <v>7273.9799350000003</v>
      </c>
      <c r="G146" s="1645">
        <f>+'4.13a Série'!G150+'4.13b Série'!G151+G91</f>
        <v>7697.7722349999995</v>
      </c>
      <c r="H146" s="1645">
        <f>+'4.13a Série'!H150+'4.13b Série'!H151+H91</f>
        <v>8410.4713009999996</v>
      </c>
      <c r="I146" s="1645">
        <f>+'4.13a Série'!I150+'4.13b Série'!I151+I91</f>
        <v>7421.482062</v>
      </c>
      <c r="J146" s="1645">
        <f>+'4.13a Série'!J150+'4.13b Série'!J151+J91</f>
        <v>8182.211182</v>
      </c>
    </row>
    <row r="147" spans="1:10" x14ac:dyDescent="0.25">
      <c r="A147" s="701"/>
      <c r="B147" s="337"/>
      <c r="C147" s="337"/>
      <c r="D147" s="337"/>
      <c r="E147" s="337"/>
      <c r="F147" s="337"/>
      <c r="G147" s="337"/>
      <c r="H147" s="337"/>
      <c r="I147" s="337"/>
      <c r="J147" s="337"/>
    </row>
    <row r="148" spans="1:10" ht="25.5" x14ac:dyDescent="0.25">
      <c r="A148" s="697" t="s">
        <v>584</v>
      </c>
      <c r="B148" s="258"/>
      <c r="C148" s="258"/>
      <c r="D148" s="258"/>
      <c r="E148" s="258"/>
      <c r="F148" s="258"/>
      <c r="G148" s="258"/>
      <c r="H148" s="258"/>
      <c r="I148" s="258"/>
      <c r="J148" s="258"/>
    </row>
    <row r="149" spans="1:10" x14ac:dyDescent="0.25">
      <c r="A149" s="408" t="s">
        <v>275</v>
      </c>
      <c r="B149" s="409">
        <f>+B119+B133</f>
        <v>36919.086537000003</v>
      </c>
      <c r="C149" s="409">
        <f t="shared" ref="C149:J149" si="2">+C119+C133</f>
        <v>37638.973264</v>
      </c>
      <c r="D149" s="409">
        <f t="shared" si="2"/>
        <v>37415.567553000001</v>
      </c>
      <c r="E149" s="409">
        <f t="shared" si="2"/>
        <v>37280.930787999998</v>
      </c>
      <c r="F149" s="409">
        <f t="shared" si="2"/>
        <v>40612.795198</v>
      </c>
      <c r="G149" s="409">
        <f t="shared" si="2"/>
        <v>41476.923686000002</v>
      </c>
      <c r="H149" s="409">
        <f t="shared" si="2"/>
        <v>43715.426862999993</v>
      </c>
      <c r="I149" s="409">
        <f t="shared" si="2"/>
        <v>44589.530806999988</v>
      </c>
      <c r="J149" s="409">
        <f t="shared" si="2"/>
        <v>46176.09433</v>
      </c>
    </row>
    <row r="150" spans="1:10" x14ac:dyDescent="0.25">
      <c r="A150" s="336" t="s">
        <v>382</v>
      </c>
      <c r="B150" s="337">
        <f t="shared" ref="B150:J155" si="3">+B120+B134</f>
        <v>6012.3709320000007</v>
      </c>
      <c r="C150" s="337">
        <f t="shared" si="3"/>
        <v>6116.9725079999998</v>
      </c>
      <c r="D150" s="337">
        <f t="shared" si="3"/>
        <v>6199.6499050000002</v>
      </c>
      <c r="E150" s="337">
        <f t="shared" si="3"/>
        <v>6374.9026809999996</v>
      </c>
      <c r="F150" s="337">
        <f t="shared" si="3"/>
        <v>6594.1850959999992</v>
      </c>
      <c r="G150" s="337">
        <f t="shared" si="3"/>
        <v>6925.4234619999988</v>
      </c>
      <c r="H150" s="337">
        <f t="shared" si="3"/>
        <v>7192.8814349999993</v>
      </c>
      <c r="I150" s="337">
        <f t="shared" si="3"/>
        <v>7472.7999319999999</v>
      </c>
      <c r="J150" s="337">
        <f t="shared" si="3"/>
        <v>7755.3843739999993</v>
      </c>
    </row>
    <row r="151" spans="1:10" x14ac:dyDescent="0.25">
      <c r="A151" s="336" t="s">
        <v>282</v>
      </c>
      <c r="B151" s="337">
        <f t="shared" si="3"/>
        <v>27502.143559999997</v>
      </c>
      <c r="C151" s="337">
        <f t="shared" si="3"/>
        <v>27927.068239</v>
      </c>
      <c r="D151" s="337">
        <f t="shared" si="3"/>
        <v>27867.291408999998</v>
      </c>
      <c r="E151" s="337">
        <f t="shared" si="3"/>
        <v>28207.547062000001</v>
      </c>
      <c r="F151" s="337">
        <f t="shared" si="3"/>
        <v>28706.688849999999</v>
      </c>
      <c r="G151" s="337">
        <f t="shared" si="3"/>
        <v>28743.687558999998</v>
      </c>
      <c r="H151" s="337">
        <f t="shared" si="3"/>
        <v>30054.389285999998</v>
      </c>
      <c r="I151" s="337">
        <f t="shared" si="3"/>
        <v>28935.431189999996</v>
      </c>
      <c r="J151" s="337">
        <f t="shared" si="3"/>
        <v>31239.750677000004</v>
      </c>
    </row>
    <row r="152" spans="1:10" x14ac:dyDescent="0.25">
      <c r="A152" s="336" t="s">
        <v>288</v>
      </c>
      <c r="B152" s="337">
        <f t="shared" si="3"/>
        <v>21062.090329999999</v>
      </c>
      <c r="C152" s="337">
        <f t="shared" si="3"/>
        <v>20547.387086000002</v>
      </c>
      <c r="D152" s="337">
        <f t="shared" si="3"/>
        <v>19722.762106000002</v>
      </c>
      <c r="E152" s="337">
        <f t="shared" si="3"/>
        <v>19352.464372999999</v>
      </c>
      <c r="F152" s="337">
        <f t="shared" si="3"/>
        <v>19933.198518000001</v>
      </c>
      <c r="G152" s="337">
        <f t="shared" si="3"/>
        <v>20483.425706999999</v>
      </c>
      <c r="H152" s="337">
        <f t="shared" si="3"/>
        <v>21888.649501</v>
      </c>
      <c r="I152" s="337">
        <f t="shared" si="3"/>
        <v>20887.58612</v>
      </c>
      <c r="J152" s="337">
        <f t="shared" si="3"/>
        <v>22434.165237000001</v>
      </c>
    </row>
    <row r="153" spans="1:10" x14ac:dyDescent="0.25">
      <c r="A153" s="413" t="s">
        <v>293</v>
      </c>
      <c r="B153" s="337">
        <f t="shared" si="3"/>
        <v>46886.625242999995</v>
      </c>
      <c r="C153" s="337">
        <f t="shared" si="3"/>
        <v>48537.016111999998</v>
      </c>
      <c r="D153" s="337">
        <f t="shared" si="3"/>
        <v>49458.718529999998</v>
      </c>
      <c r="E153" s="337">
        <f t="shared" si="3"/>
        <v>49897.700749999996</v>
      </c>
      <c r="F153" s="337">
        <f t="shared" si="3"/>
        <v>50956.089588000003</v>
      </c>
      <c r="G153" s="337">
        <f t="shared" si="3"/>
        <v>51530.73919</v>
      </c>
      <c r="H153" s="337">
        <f t="shared" si="3"/>
        <v>52569.801501000002</v>
      </c>
      <c r="I153" s="337">
        <f t="shared" si="3"/>
        <v>53730.462448999999</v>
      </c>
      <c r="J153" s="337">
        <f t="shared" si="3"/>
        <v>54642.341779000002</v>
      </c>
    </row>
    <row r="154" spans="1:10" x14ac:dyDescent="0.25">
      <c r="A154" s="413" t="s">
        <v>311</v>
      </c>
      <c r="B154" s="337">
        <f t="shared" si="3"/>
        <v>11084.486586000001</v>
      </c>
      <c r="C154" s="337">
        <f t="shared" si="3"/>
        <v>10724.959241</v>
      </c>
      <c r="D154" s="337">
        <f t="shared" si="3"/>
        <v>10568.270346000001</v>
      </c>
      <c r="E154" s="337">
        <f t="shared" si="3"/>
        <v>10685.2441</v>
      </c>
      <c r="F154" s="337">
        <f t="shared" si="3"/>
        <v>10810.865353999998</v>
      </c>
      <c r="G154" s="337">
        <f t="shared" si="3"/>
        <v>11570.292189</v>
      </c>
      <c r="H154" s="337">
        <f t="shared" si="3"/>
        <v>12330.666644000001</v>
      </c>
      <c r="I154" s="337">
        <f t="shared" si="3"/>
        <v>12419.664955</v>
      </c>
      <c r="J154" s="337">
        <f t="shared" si="3"/>
        <v>14220.183577</v>
      </c>
    </row>
    <row r="155" spans="1:10" x14ac:dyDescent="0.25">
      <c r="A155" s="413" t="s">
        <v>315</v>
      </c>
      <c r="B155" s="337">
        <f t="shared" si="3"/>
        <v>29254.433729999997</v>
      </c>
      <c r="C155" s="337">
        <f t="shared" si="3"/>
        <v>29160.247318000002</v>
      </c>
      <c r="D155" s="337">
        <f t="shared" si="3"/>
        <v>28813.186608</v>
      </c>
      <c r="E155" s="337">
        <f t="shared" si="3"/>
        <v>28568.440949999997</v>
      </c>
      <c r="F155" s="337">
        <f t="shared" si="3"/>
        <v>29273.414349000002</v>
      </c>
      <c r="G155" s="337">
        <f t="shared" si="3"/>
        <v>30290.665225999997</v>
      </c>
      <c r="H155" s="337">
        <f t="shared" si="3"/>
        <v>31647.418872999999</v>
      </c>
      <c r="I155" s="337">
        <f t="shared" si="3"/>
        <v>30971.631362</v>
      </c>
      <c r="J155" s="337">
        <f t="shared" si="3"/>
        <v>33628.360923999993</v>
      </c>
    </row>
    <row r="156" spans="1:10" x14ac:dyDescent="0.25">
      <c r="A156" s="413" t="s">
        <v>320</v>
      </c>
      <c r="B156" s="337">
        <f>+B126+B143</f>
        <v>38746.202633000001</v>
      </c>
      <c r="C156" s="337">
        <f t="shared" ref="C156:J156" si="4">+C126+C143</f>
        <v>37196.483779000002</v>
      </c>
      <c r="D156" s="337">
        <f t="shared" si="4"/>
        <v>36340.051041999999</v>
      </c>
      <c r="E156" s="337">
        <f t="shared" si="4"/>
        <v>35677.307898999999</v>
      </c>
      <c r="F156" s="337">
        <f t="shared" si="4"/>
        <v>37020.441295000004</v>
      </c>
      <c r="G156" s="337">
        <f t="shared" si="4"/>
        <v>37238.069887999998</v>
      </c>
      <c r="H156" s="337">
        <f t="shared" si="4"/>
        <v>39695.142325000008</v>
      </c>
      <c r="I156" s="337">
        <f t="shared" si="4"/>
        <v>37824.014775999996</v>
      </c>
      <c r="J156" s="337">
        <f t="shared" si="4"/>
        <v>39697.822874999998</v>
      </c>
    </row>
    <row r="157" spans="1:10" x14ac:dyDescent="0.25">
      <c r="A157" s="414" t="s">
        <v>327</v>
      </c>
      <c r="B157" s="345">
        <f t="shared" ref="B157:J158" si="5">+B127+B144</f>
        <v>7467.7447780000002</v>
      </c>
      <c r="C157" s="345">
        <f t="shared" si="5"/>
        <v>7451.403969</v>
      </c>
      <c r="D157" s="345">
        <f t="shared" si="5"/>
        <v>7486.1871150000006</v>
      </c>
      <c r="E157" s="345">
        <f t="shared" si="5"/>
        <v>6921.7956740000009</v>
      </c>
      <c r="F157" s="345">
        <f t="shared" si="5"/>
        <v>7710.5388309999998</v>
      </c>
      <c r="G157" s="345">
        <f t="shared" si="5"/>
        <v>7539.1254690000005</v>
      </c>
      <c r="H157" s="345">
        <f t="shared" si="5"/>
        <v>7955.3481790000005</v>
      </c>
      <c r="I157" s="345">
        <f t="shared" si="5"/>
        <v>9370.519037</v>
      </c>
      <c r="J157" s="345">
        <f t="shared" si="5"/>
        <v>8631.5056220000006</v>
      </c>
    </row>
    <row r="158" spans="1:10" ht="13.5" x14ac:dyDescent="0.2">
      <c r="A158" s="415" t="s">
        <v>386</v>
      </c>
      <c r="B158" s="288">
        <f t="shared" si="5"/>
        <v>224935.18437199999</v>
      </c>
      <c r="C158" s="288">
        <f t="shared" si="5"/>
        <v>225300.51156400001</v>
      </c>
      <c r="D158" s="288">
        <f t="shared" si="5"/>
        <v>223871.68466099998</v>
      </c>
      <c r="E158" s="288">
        <f t="shared" si="5"/>
        <v>222966.33432699999</v>
      </c>
      <c r="F158" s="288">
        <f t="shared" si="5"/>
        <v>231618.21712800002</v>
      </c>
      <c r="G158" s="288">
        <f t="shared" si="5"/>
        <v>235798.35242299997</v>
      </c>
      <c r="H158" s="288">
        <f t="shared" si="5"/>
        <v>247049.72465000002</v>
      </c>
      <c r="I158" s="288">
        <f t="shared" si="5"/>
        <v>246201.64067699999</v>
      </c>
      <c r="J158" s="288">
        <f t="shared" si="5"/>
        <v>258425.60944700002</v>
      </c>
    </row>
    <row r="159" spans="1:10" x14ac:dyDescent="0.25">
      <c r="A159" s="373" t="s">
        <v>333</v>
      </c>
      <c r="B159" s="374">
        <f>+B129</f>
        <v>5296.3256839999995</v>
      </c>
      <c r="C159" s="374">
        <f t="shared" ref="C159:J159" si="6">+C129</f>
        <v>5382.3115130000006</v>
      </c>
      <c r="D159" s="374">
        <f t="shared" si="6"/>
        <v>5474.5383350000002</v>
      </c>
      <c r="E159" s="374">
        <f t="shared" si="6"/>
        <v>5317.0545599999996</v>
      </c>
      <c r="F159" s="374">
        <f t="shared" si="6"/>
        <v>4819.0663110000005</v>
      </c>
      <c r="G159" s="374">
        <f t="shared" si="6"/>
        <v>4577.3483629999992</v>
      </c>
      <c r="H159" s="374">
        <f t="shared" si="6"/>
        <v>4316.0825220000006</v>
      </c>
      <c r="I159" s="374">
        <f t="shared" si="6"/>
        <v>3957.9779699999999</v>
      </c>
      <c r="J159" s="374">
        <f t="shared" si="6"/>
        <v>3715.0834589999999</v>
      </c>
    </row>
    <row r="160" spans="1:10" x14ac:dyDescent="0.2">
      <c r="A160" s="1646" t="s">
        <v>270</v>
      </c>
      <c r="B160" s="1645">
        <f>+B130+B146</f>
        <v>26633.608475000001</v>
      </c>
      <c r="C160" s="1645">
        <f t="shared" ref="C160:J160" si="7">+C130+C146</f>
        <v>25067.765571</v>
      </c>
      <c r="D160" s="1645">
        <f t="shared" si="7"/>
        <v>24387.485635000001</v>
      </c>
      <c r="E160" s="1645">
        <f t="shared" si="7"/>
        <v>23875.500387</v>
      </c>
      <c r="F160" s="1645">
        <f t="shared" si="7"/>
        <v>23107.632892999998</v>
      </c>
      <c r="G160" s="1645">
        <f t="shared" si="7"/>
        <v>23697.410615000001</v>
      </c>
      <c r="H160" s="1645">
        <f t="shared" si="7"/>
        <v>24464.247684000002</v>
      </c>
      <c r="I160" s="1645">
        <f t="shared" si="7"/>
        <v>23749.773963</v>
      </c>
      <c r="J160" s="1645">
        <f t="shared" si="7"/>
        <v>25545.591707</v>
      </c>
    </row>
  </sheetData>
  <mergeCells count="1">
    <mergeCell ref="A111:L111"/>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sqref="A1:XFD1048576"/>
    </sheetView>
  </sheetViews>
  <sheetFormatPr baseColWidth="10" defaultColWidth="11.42578125" defaultRowHeight="15" x14ac:dyDescent="0.25"/>
  <cols>
    <col min="1" max="1" width="4.7109375" style="758" customWidth="1"/>
    <col min="2" max="2" width="13.140625" style="1141" customWidth="1"/>
    <col min="3" max="3" width="63.140625" style="1141" customWidth="1"/>
    <col min="4" max="4" width="20.42578125" style="1141" customWidth="1"/>
    <col min="5" max="5" width="77.7109375" style="1141" customWidth="1"/>
    <col min="6" max="6" width="6.5703125" style="758" customWidth="1"/>
    <col min="7" max="7" width="75.140625" style="758" customWidth="1"/>
    <col min="8" max="8" width="16.5703125" style="1201" customWidth="1"/>
    <col min="9" max="9" width="11.140625" style="1202" customWidth="1"/>
    <col min="10" max="10" width="4.28515625" style="758" bestFit="1" customWidth="1"/>
    <col min="11" max="11" width="77.140625" style="758" customWidth="1"/>
    <col min="13" max="13" width="52.85546875" style="758" customWidth="1"/>
    <col min="14" max="14" width="4.5703125" style="758" customWidth="1"/>
    <col min="15" max="15" width="2" style="758" customWidth="1"/>
    <col min="16" max="16" width="11.42578125" style="758"/>
    <col min="17" max="17" width="11.140625" style="758" customWidth="1"/>
    <col min="18" max="16384" width="11.42578125" style="758"/>
  </cols>
  <sheetData>
    <row r="1" spans="2:12" ht="24" thickBot="1" x14ac:dyDescent="0.3">
      <c r="B1" s="1750" t="s">
        <v>642</v>
      </c>
      <c r="C1" s="1751"/>
      <c r="D1" s="1751"/>
      <c r="E1" s="1751"/>
      <c r="F1" s="1751"/>
      <c r="G1" s="1751"/>
      <c r="H1" s="1751"/>
      <c r="I1" s="1751"/>
      <c r="J1" s="1751"/>
      <c r="K1" s="1752"/>
    </row>
    <row r="2" spans="2:12" ht="21" thickBot="1" x14ac:dyDescent="0.3">
      <c r="B2" s="1753" t="s">
        <v>643</v>
      </c>
      <c r="C2" s="1754"/>
      <c r="D2" s="1754"/>
      <c r="E2" s="1755"/>
      <c r="F2" s="1753" t="s">
        <v>644</v>
      </c>
      <c r="G2" s="1754"/>
      <c r="H2" s="1754"/>
      <c r="I2" s="1754"/>
      <c r="J2" s="1754"/>
      <c r="K2" s="1755"/>
    </row>
    <row r="3" spans="2:12" ht="21" thickBot="1" x14ac:dyDescent="0.3">
      <c r="B3" s="1756" t="s">
        <v>645</v>
      </c>
      <c r="C3" s="1757"/>
      <c r="D3" s="1756" t="s">
        <v>646</v>
      </c>
      <c r="E3" s="1757"/>
      <c r="F3" s="1758" t="s">
        <v>647</v>
      </c>
      <c r="G3" s="1759"/>
      <c r="H3" s="759" t="s">
        <v>648</v>
      </c>
      <c r="I3" s="760"/>
      <c r="J3" s="1758" t="s">
        <v>649</v>
      </c>
      <c r="K3" s="1759"/>
    </row>
    <row r="4" spans="2:12" ht="24" thickBot="1" x14ac:dyDescent="0.3">
      <c r="B4" s="761"/>
      <c r="C4" s="761"/>
      <c r="D4" s="761"/>
      <c r="E4" s="761"/>
      <c r="F4" s="762"/>
      <c r="G4" s="762"/>
      <c r="H4" s="763" t="s">
        <v>650</v>
      </c>
      <c r="I4" s="764"/>
      <c r="J4" s="762"/>
      <c r="K4" s="762"/>
      <c r="L4" s="765"/>
    </row>
    <row r="5" spans="2:12" ht="32.25" thickBot="1" x14ac:dyDescent="0.3">
      <c r="B5" s="766" t="s">
        <v>651</v>
      </c>
      <c r="C5" s="758"/>
      <c r="D5" s="767"/>
      <c r="E5" s="767"/>
      <c r="F5" s="768" t="s">
        <v>652</v>
      </c>
      <c r="G5" s="769"/>
      <c r="H5" s="770" t="s">
        <v>653</v>
      </c>
      <c r="I5" s="771" t="s">
        <v>654</v>
      </c>
      <c r="J5" s="772" t="s">
        <v>655</v>
      </c>
      <c r="K5" s="773" t="s">
        <v>656</v>
      </c>
      <c r="L5" s="758"/>
    </row>
    <row r="6" spans="2:12" x14ac:dyDescent="0.25">
      <c r="B6" s="774" t="s">
        <v>657</v>
      </c>
      <c r="C6" s="775" t="s">
        <v>658</v>
      </c>
      <c r="D6" s="776" t="s">
        <v>657</v>
      </c>
      <c r="E6" s="775" t="s">
        <v>658</v>
      </c>
      <c r="F6" s="777" t="s">
        <v>659</v>
      </c>
      <c r="G6" s="778" t="s">
        <v>660</v>
      </c>
      <c r="H6" s="779">
        <v>222568976</v>
      </c>
      <c r="I6" s="780">
        <v>3.1352764272934682E-3</v>
      </c>
      <c r="J6" s="781" t="s">
        <v>661</v>
      </c>
      <c r="K6" s="778" t="s">
        <v>662</v>
      </c>
      <c r="L6" s="758"/>
    </row>
    <row r="7" spans="2:12" x14ac:dyDescent="0.25">
      <c r="B7" s="782" t="s">
        <v>663</v>
      </c>
      <c r="C7" s="783" t="s">
        <v>276</v>
      </c>
      <c r="D7" s="782" t="s">
        <v>664</v>
      </c>
      <c r="E7" s="784" t="s">
        <v>276</v>
      </c>
      <c r="F7" s="785" t="s">
        <v>665</v>
      </c>
      <c r="G7" s="786" t="s">
        <v>666</v>
      </c>
      <c r="H7" s="787">
        <v>1989761718</v>
      </c>
      <c r="I7" s="788">
        <v>2.8029301848323883E-2</v>
      </c>
      <c r="J7" s="789" t="s">
        <v>661</v>
      </c>
      <c r="K7" s="786"/>
      <c r="L7" s="758"/>
    </row>
    <row r="8" spans="2:12" x14ac:dyDescent="0.25">
      <c r="B8" s="790">
        <v>0</v>
      </c>
      <c r="C8" s="791" t="s">
        <v>275</v>
      </c>
      <c r="D8" s="790">
        <v>0</v>
      </c>
      <c r="E8" s="792" t="s">
        <v>275</v>
      </c>
      <c r="F8" s="793" t="s">
        <v>667</v>
      </c>
      <c r="G8" s="794" t="s">
        <v>668</v>
      </c>
      <c r="H8" s="795">
        <v>16451158590</v>
      </c>
      <c r="I8" s="796">
        <v>0.23174357296271808</v>
      </c>
      <c r="J8" s="797" t="s">
        <v>669</v>
      </c>
      <c r="K8" s="794" t="s">
        <v>670</v>
      </c>
      <c r="L8" s="758"/>
    </row>
    <row r="9" spans="2:12" x14ac:dyDescent="0.25">
      <c r="B9" s="798" t="s">
        <v>671</v>
      </c>
      <c r="C9" s="799" t="s">
        <v>277</v>
      </c>
      <c r="D9" s="798" t="s">
        <v>671</v>
      </c>
      <c r="E9" s="800" t="s">
        <v>277</v>
      </c>
      <c r="F9" s="777" t="s">
        <v>667</v>
      </c>
      <c r="G9" s="778"/>
      <c r="H9" s="801"/>
      <c r="I9" s="780"/>
      <c r="J9" s="781" t="s">
        <v>669</v>
      </c>
      <c r="K9" s="778"/>
      <c r="L9" s="758"/>
    </row>
    <row r="10" spans="2:12" x14ac:dyDescent="0.25">
      <c r="B10" s="798" t="s">
        <v>672</v>
      </c>
      <c r="C10" s="799" t="s">
        <v>673</v>
      </c>
      <c r="D10" s="798" t="s">
        <v>672</v>
      </c>
      <c r="E10" s="800" t="s">
        <v>673</v>
      </c>
      <c r="F10" s="777" t="s">
        <v>667</v>
      </c>
      <c r="G10" s="778"/>
      <c r="H10" s="801"/>
      <c r="I10" s="780"/>
      <c r="J10" s="781" t="s">
        <v>669</v>
      </c>
      <c r="K10" s="778"/>
      <c r="L10" s="758"/>
    </row>
    <row r="11" spans="2:12" x14ac:dyDescent="0.25">
      <c r="B11" s="802"/>
      <c r="C11" s="803"/>
      <c r="D11" s="798" t="s">
        <v>674</v>
      </c>
      <c r="E11" s="800" t="s">
        <v>675</v>
      </c>
      <c r="F11" s="777" t="s">
        <v>667</v>
      </c>
      <c r="G11" s="778"/>
      <c r="H11" s="801"/>
      <c r="I11" s="780"/>
      <c r="J11" s="781" t="s">
        <v>669</v>
      </c>
      <c r="K11" s="778"/>
      <c r="L11" s="758"/>
    </row>
    <row r="12" spans="2:12" x14ac:dyDescent="0.25">
      <c r="B12" s="802"/>
      <c r="C12" s="803"/>
      <c r="D12" s="798" t="s">
        <v>676</v>
      </c>
      <c r="E12" s="800" t="s">
        <v>677</v>
      </c>
      <c r="F12" s="777" t="s">
        <v>667</v>
      </c>
      <c r="G12" s="778"/>
      <c r="H12" s="801"/>
      <c r="I12" s="780"/>
      <c r="J12" s="781" t="s">
        <v>669</v>
      </c>
      <c r="K12" s="778"/>
      <c r="L12" s="758"/>
    </row>
    <row r="13" spans="2:12" x14ac:dyDescent="0.25">
      <c r="B13" s="798" t="s">
        <v>678</v>
      </c>
      <c r="C13" s="804" t="s">
        <v>679</v>
      </c>
      <c r="D13" s="798" t="s">
        <v>680</v>
      </c>
      <c r="E13" s="800" t="s">
        <v>679</v>
      </c>
      <c r="F13" s="777" t="s">
        <v>681</v>
      </c>
      <c r="G13" s="778" t="s">
        <v>682</v>
      </c>
      <c r="H13" s="801">
        <v>514047258</v>
      </c>
      <c r="I13" s="780">
        <v>7.2412619201799432E-3</v>
      </c>
      <c r="J13" s="781" t="s">
        <v>669</v>
      </c>
      <c r="K13" s="778"/>
      <c r="L13" s="758"/>
    </row>
    <row r="14" spans="2:12" x14ac:dyDescent="0.25">
      <c r="B14" s="798" t="s">
        <v>683</v>
      </c>
      <c r="C14" s="804" t="s">
        <v>684</v>
      </c>
      <c r="D14" s="798" t="s">
        <v>678</v>
      </c>
      <c r="E14" s="800" t="s">
        <v>684</v>
      </c>
      <c r="F14" s="777" t="s">
        <v>685</v>
      </c>
      <c r="G14" s="778" t="s">
        <v>686</v>
      </c>
      <c r="H14" s="801">
        <v>475451471</v>
      </c>
      <c r="I14" s="780">
        <v>6.6975722139652749E-3</v>
      </c>
      <c r="J14" s="781" t="s">
        <v>669</v>
      </c>
      <c r="K14" s="778"/>
      <c r="L14" s="758"/>
    </row>
    <row r="15" spans="2:12" x14ac:dyDescent="0.25">
      <c r="B15" s="798" t="s">
        <v>687</v>
      </c>
      <c r="C15" s="804" t="s">
        <v>688</v>
      </c>
      <c r="D15" s="798" t="s">
        <v>683</v>
      </c>
      <c r="E15" s="800" t="s">
        <v>689</v>
      </c>
      <c r="F15" s="777" t="s">
        <v>690</v>
      </c>
      <c r="G15" s="778" t="s">
        <v>691</v>
      </c>
      <c r="H15" s="801">
        <v>401837418</v>
      </c>
      <c r="I15" s="780">
        <v>5.6605884921709483E-3</v>
      </c>
      <c r="J15" s="781" t="s">
        <v>669</v>
      </c>
      <c r="K15" s="778"/>
      <c r="L15" s="758"/>
    </row>
    <row r="16" spans="2:12" x14ac:dyDescent="0.25">
      <c r="B16" s="798" t="s">
        <v>692</v>
      </c>
      <c r="C16" s="804" t="s">
        <v>693</v>
      </c>
      <c r="D16" s="798" t="s">
        <v>687</v>
      </c>
      <c r="E16" s="800" t="s">
        <v>693</v>
      </c>
      <c r="F16" s="777" t="s">
        <v>694</v>
      </c>
      <c r="G16" s="778" t="s">
        <v>695</v>
      </c>
      <c r="H16" s="801">
        <v>279507088</v>
      </c>
      <c r="I16" s="780">
        <v>3.9373501195774973E-3</v>
      </c>
      <c r="J16" s="781" t="s">
        <v>669</v>
      </c>
      <c r="K16" s="778"/>
      <c r="L16" s="758"/>
    </row>
    <row r="17" spans="2:12" x14ac:dyDescent="0.25">
      <c r="B17" s="782" t="s">
        <v>680</v>
      </c>
      <c r="C17" s="805" t="s">
        <v>696</v>
      </c>
      <c r="D17" s="782" t="s">
        <v>692</v>
      </c>
      <c r="E17" s="806" t="s">
        <v>696</v>
      </c>
      <c r="F17" s="785" t="s">
        <v>697</v>
      </c>
      <c r="G17" s="786" t="s">
        <v>698</v>
      </c>
      <c r="H17" s="787">
        <v>445690131</v>
      </c>
      <c r="I17" s="788">
        <v>6.2783312693213715E-3</v>
      </c>
      <c r="J17" s="789" t="s">
        <v>669</v>
      </c>
      <c r="K17" s="786"/>
      <c r="L17" s="758"/>
    </row>
    <row r="18" spans="2:12" x14ac:dyDescent="0.25">
      <c r="B18" s="807" t="s">
        <v>674</v>
      </c>
      <c r="C18" s="808" t="s">
        <v>699</v>
      </c>
      <c r="D18" s="807" t="s">
        <v>700</v>
      </c>
      <c r="E18" s="809" t="s">
        <v>701</v>
      </c>
      <c r="F18" s="793" t="s">
        <v>702</v>
      </c>
      <c r="G18" s="794" t="s">
        <v>703</v>
      </c>
      <c r="H18" s="795">
        <v>633548762</v>
      </c>
      <c r="I18" s="796">
        <v>8.924651291200441E-3</v>
      </c>
      <c r="J18" s="797" t="s">
        <v>704</v>
      </c>
      <c r="K18" s="794" t="s">
        <v>705</v>
      </c>
      <c r="L18" s="758"/>
    </row>
    <row r="19" spans="2:12" x14ac:dyDescent="0.25">
      <c r="B19" s="810"/>
      <c r="C19" s="811"/>
      <c r="D19" s="798" t="s">
        <v>706</v>
      </c>
      <c r="E19" s="800" t="s">
        <v>707</v>
      </c>
      <c r="F19" s="777" t="s">
        <v>702</v>
      </c>
      <c r="G19" s="778"/>
      <c r="H19" s="801"/>
      <c r="I19" s="780"/>
      <c r="J19" s="781" t="s">
        <v>704</v>
      </c>
      <c r="K19" s="778"/>
      <c r="L19" s="758"/>
    </row>
    <row r="20" spans="2:12" x14ac:dyDescent="0.25">
      <c r="B20" s="810"/>
      <c r="C20" s="812"/>
      <c r="D20" s="798" t="s">
        <v>708</v>
      </c>
      <c r="E20" s="800" t="s">
        <v>709</v>
      </c>
      <c r="F20" s="777" t="s">
        <v>702</v>
      </c>
      <c r="G20" s="778"/>
      <c r="H20" s="801"/>
      <c r="I20" s="780"/>
      <c r="J20" s="781" t="s">
        <v>704</v>
      </c>
      <c r="K20" s="778"/>
      <c r="L20" s="758"/>
    </row>
    <row r="21" spans="2:12" x14ac:dyDescent="0.25">
      <c r="B21" s="810"/>
      <c r="C21" s="812"/>
      <c r="D21" s="798" t="s">
        <v>710</v>
      </c>
      <c r="E21" s="813" t="s">
        <v>711</v>
      </c>
      <c r="F21" s="777" t="s">
        <v>702</v>
      </c>
      <c r="G21" s="778"/>
      <c r="H21" s="801"/>
      <c r="I21" s="780"/>
      <c r="J21" s="781" t="s">
        <v>704</v>
      </c>
      <c r="K21" s="778"/>
      <c r="L21" s="758"/>
    </row>
    <row r="22" spans="2:12" x14ac:dyDescent="0.25">
      <c r="B22" s="810"/>
      <c r="C22" s="812"/>
      <c r="D22" s="798" t="s">
        <v>712</v>
      </c>
      <c r="E22" s="813" t="s">
        <v>713</v>
      </c>
      <c r="F22" s="777" t="s">
        <v>702</v>
      </c>
      <c r="G22" s="778"/>
      <c r="H22" s="801"/>
      <c r="I22" s="780"/>
      <c r="J22" s="781" t="s">
        <v>704</v>
      </c>
      <c r="K22" s="778"/>
      <c r="L22" s="758"/>
    </row>
    <row r="23" spans="2:12" x14ac:dyDescent="0.25">
      <c r="B23" s="810"/>
      <c r="C23" s="814"/>
      <c r="D23" s="815" t="s">
        <v>714</v>
      </c>
      <c r="E23" s="813" t="s">
        <v>715</v>
      </c>
      <c r="F23" s="777" t="s">
        <v>702</v>
      </c>
      <c r="G23" s="778"/>
      <c r="H23" s="801"/>
      <c r="I23" s="780"/>
      <c r="J23" s="781" t="s">
        <v>704</v>
      </c>
      <c r="K23" s="778"/>
      <c r="L23" s="758"/>
    </row>
    <row r="24" spans="2:12" x14ac:dyDescent="0.25">
      <c r="B24" s="810"/>
      <c r="C24" s="814"/>
      <c r="D24" s="815" t="s">
        <v>716</v>
      </c>
      <c r="E24" s="800" t="s">
        <v>717</v>
      </c>
      <c r="F24" s="777" t="s">
        <v>702</v>
      </c>
      <c r="G24" s="778"/>
      <c r="H24" s="801"/>
      <c r="I24" s="780"/>
      <c r="J24" s="781" t="s">
        <v>704</v>
      </c>
      <c r="K24" s="778"/>
      <c r="L24" s="758"/>
    </row>
    <row r="25" spans="2:12" x14ac:dyDescent="0.25">
      <c r="B25" s="810"/>
      <c r="C25" s="814"/>
      <c r="D25" s="798" t="s">
        <v>718</v>
      </c>
      <c r="E25" s="800" t="s">
        <v>719</v>
      </c>
      <c r="F25" s="777" t="s">
        <v>702</v>
      </c>
      <c r="G25" s="778"/>
      <c r="H25" s="801"/>
      <c r="I25" s="780"/>
      <c r="J25" s="781" t="s">
        <v>704</v>
      </c>
      <c r="K25" s="778"/>
      <c r="L25" s="758"/>
    </row>
    <row r="26" spans="2:12" x14ac:dyDescent="0.25">
      <c r="B26" s="816"/>
      <c r="C26" s="817"/>
      <c r="D26" s="782" t="s">
        <v>720</v>
      </c>
      <c r="E26" s="784" t="s">
        <v>721</v>
      </c>
      <c r="F26" s="785" t="s">
        <v>702</v>
      </c>
      <c r="G26" s="786"/>
      <c r="H26" s="787"/>
      <c r="I26" s="788"/>
      <c r="J26" s="789" t="s">
        <v>704</v>
      </c>
      <c r="K26" s="786"/>
      <c r="L26" s="758"/>
    </row>
    <row r="27" spans="2:12" ht="28.5" x14ac:dyDescent="0.25">
      <c r="B27" s="818" t="s">
        <v>722</v>
      </c>
      <c r="C27" s="819" t="s">
        <v>723</v>
      </c>
      <c r="D27" s="818" t="s">
        <v>724</v>
      </c>
      <c r="E27" s="820" t="s">
        <v>725</v>
      </c>
      <c r="F27" s="793" t="s">
        <v>726</v>
      </c>
      <c r="G27" s="821" t="s">
        <v>727</v>
      </c>
      <c r="H27" s="822">
        <v>2750375</v>
      </c>
      <c r="I27" s="823">
        <v>3.8743880924883588E-5</v>
      </c>
      <c r="J27" s="797" t="s">
        <v>728</v>
      </c>
      <c r="K27" s="821" t="s">
        <v>729</v>
      </c>
      <c r="L27" s="758"/>
    </row>
    <row r="28" spans="2:12" x14ac:dyDescent="0.25">
      <c r="B28" s="798" t="s">
        <v>730</v>
      </c>
      <c r="C28" s="799" t="s">
        <v>731</v>
      </c>
      <c r="D28" s="798" t="s">
        <v>732</v>
      </c>
      <c r="E28" s="800" t="s">
        <v>733</v>
      </c>
      <c r="F28" s="777" t="s">
        <v>734</v>
      </c>
      <c r="G28" s="778" t="s">
        <v>735</v>
      </c>
      <c r="H28" s="801">
        <v>3755891</v>
      </c>
      <c r="I28" s="780">
        <v>5.2908346560320659E-5</v>
      </c>
      <c r="J28" s="781" t="s">
        <v>728</v>
      </c>
      <c r="K28" s="778"/>
      <c r="L28" s="758"/>
    </row>
    <row r="29" spans="2:12" x14ac:dyDescent="0.25">
      <c r="B29" s="810"/>
      <c r="C29" s="811"/>
      <c r="D29" s="798" t="s">
        <v>736</v>
      </c>
      <c r="E29" s="800" t="s">
        <v>737</v>
      </c>
      <c r="F29" s="777" t="s">
        <v>734</v>
      </c>
      <c r="G29" s="778"/>
      <c r="H29" s="801"/>
      <c r="I29" s="780"/>
      <c r="J29" s="781" t="s">
        <v>728</v>
      </c>
      <c r="K29" s="778"/>
      <c r="L29" s="758"/>
    </row>
    <row r="30" spans="2:12" x14ac:dyDescent="0.25">
      <c r="B30" s="810"/>
      <c r="C30" s="812"/>
      <c r="D30" s="798" t="s">
        <v>738</v>
      </c>
      <c r="E30" s="813" t="s">
        <v>739</v>
      </c>
      <c r="F30" s="777" t="s">
        <v>734</v>
      </c>
      <c r="G30" s="778"/>
      <c r="H30" s="801"/>
      <c r="I30" s="780"/>
      <c r="J30" s="781" t="s">
        <v>728</v>
      </c>
      <c r="K30" s="778"/>
      <c r="L30" s="758"/>
    </row>
    <row r="31" spans="2:12" x14ac:dyDescent="0.25">
      <c r="B31" s="810"/>
      <c r="C31" s="812"/>
      <c r="D31" s="798" t="s">
        <v>740</v>
      </c>
      <c r="E31" s="813" t="s">
        <v>741</v>
      </c>
      <c r="F31" s="777" t="s">
        <v>734</v>
      </c>
      <c r="G31" s="778"/>
      <c r="H31" s="801"/>
      <c r="I31" s="780"/>
      <c r="J31" s="781" t="s">
        <v>728</v>
      </c>
      <c r="K31" s="778"/>
      <c r="L31" s="758"/>
    </row>
    <row r="32" spans="2:12" x14ac:dyDescent="0.25">
      <c r="B32" s="810"/>
      <c r="C32" s="812"/>
      <c r="D32" s="798" t="s">
        <v>742</v>
      </c>
      <c r="E32" s="813" t="s">
        <v>743</v>
      </c>
      <c r="F32" s="777" t="s">
        <v>734</v>
      </c>
      <c r="G32" s="778"/>
      <c r="H32" s="801"/>
      <c r="I32" s="780"/>
      <c r="J32" s="781" t="s">
        <v>728</v>
      </c>
      <c r="K32" s="778"/>
      <c r="L32" s="758"/>
    </row>
    <row r="33" spans="2:12" x14ac:dyDescent="0.25">
      <c r="B33" s="810"/>
      <c r="C33" s="812"/>
      <c r="D33" s="815" t="s">
        <v>744</v>
      </c>
      <c r="E33" s="813" t="s">
        <v>745</v>
      </c>
      <c r="F33" s="777" t="s">
        <v>734</v>
      </c>
      <c r="G33" s="778"/>
      <c r="H33" s="801"/>
      <c r="I33" s="780"/>
      <c r="J33" s="781" t="s">
        <v>728</v>
      </c>
      <c r="K33" s="778"/>
      <c r="L33" s="758"/>
    </row>
    <row r="34" spans="2:12" x14ac:dyDescent="0.25">
      <c r="B34" s="810"/>
      <c r="C34" s="812"/>
      <c r="D34" s="815" t="s">
        <v>746</v>
      </c>
      <c r="E34" s="813" t="s">
        <v>747</v>
      </c>
      <c r="F34" s="777" t="s">
        <v>734</v>
      </c>
      <c r="G34" s="778"/>
      <c r="H34" s="801"/>
      <c r="I34" s="780"/>
      <c r="J34" s="781" t="s">
        <v>728</v>
      </c>
      <c r="K34" s="778"/>
      <c r="L34" s="758"/>
    </row>
    <row r="35" spans="2:12" x14ac:dyDescent="0.25">
      <c r="B35" s="798" t="s">
        <v>748</v>
      </c>
      <c r="C35" s="824" t="s">
        <v>749</v>
      </c>
      <c r="D35" s="798" t="s">
        <v>750</v>
      </c>
      <c r="E35" s="800" t="s">
        <v>751</v>
      </c>
      <c r="F35" s="777" t="s">
        <v>752</v>
      </c>
      <c r="G35" s="778" t="s">
        <v>753</v>
      </c>
      <c r="H35" s="801">
        <v>9209988</v>
      </c>
      <c r="I35" s="780">
        <v>1.2973891865349516E-4</v>
      </c>
      <c r="J35" s="781" t="s">
        <v>728</v>
      </c>
      <c r="K35" s="778"/>
      <c r="L35" s="758"/>
    </row>
    <row r="36" spans="2:12" x14ac:dyDescent="0.25">
      <c r="B36" s="810"/>
      <c r="C36" s="814"/>
      <c r="D36" s="798" t="s">
        <v>754</v>
      </c>
      <c r="E36" s="800" t="s">
        <v>755</v>
      </c>
      <c r="F36" s="777" t="s">
        <v>752</v>
      </c>
      <c r="G36" s="778"/>
      <c r="H36" s="801"/>
      <c r="I36" s="780"/>
      <c r="J36" s="781" t="s">
        <v>728</v>
      </c>
      <c r="K36" s="778"/>
      <c r="L36" s="758"/>
    </row>
    <row r="37" spans="2:12" x14ac:dyDescent="0.25">
      <c r="B37" s="810"/>
      <c r="C37" s="814"/>
      <c r="D37" s="798" t="s">
        <v>756</v>
      </c>
      <c r="E37" s="800" t="s">
        <v>757</v>
      </c>
      <c r="F37" s="777" t="s">
        <v>752</v>
      </c>
      <c r="G37" s="778"/>
      <c r="H37" s="801"/>
      <c r="I37" s="780"/>
      <c r="J37" s="781" t="s">
        <v>728</v>
      </c>
      <c r="K37" s="778"/>
      <c r="L37" s="758"/>
    </row>
    <row r="38" spans="2:12" x14ac:dyDescent="0.25">
      <c r="B38" s="825"/>
      <c r="C38" s="826"/>
      <c r="D38" s="782" t="s">
        <v>758</v>
      </c>
      <c r="E38" s="784" t="s">
        <v>759</v>
      </c>
      <c r="F38" s="785" t="s">
        <v>752</v>
      </c>
      <c r="G38" s="786"/>
      <c r="H38" s="787"/>
      <c r="I38" s="788"/>
      <c r="J38" s="789" t="s">
        <v>728</v>
      </c>
      <c r="K38" s="786"/>
      <c r="L38" s="758"/>
    </row>
    <row r="39" spans="2:12" ht="15.75" thickBot="1" x14ac:dyDescent="0.3">
      <c r="B39" s="827" t="s">
        <v>736</v>
      </c>
      <c r="C39" s="828" t="s">
        <v>760</v>
      </c>
      <c r="D39" s="827" t="s">
        <v>761</v>
      </c>
      <c r="E39" s="829" t="s">
        <v>760</v>
      </c>
      <c r="F39" s="830" t="s">
        <v>762</v>
      </c>
      <c r="G39" s="831" t="s">
        <v>763</v>
      </c>
      <c r="H39" s="832"/>
      <c r="I39" s="833"/>
      <c r="J39" s="834" t="s">
        <v>764</v>
      </c>
      <c r="K39" s="831" t="s">
        <v>765</v>
      </c>
      <c r="L39" s="758"/>
    </row>
    <row r="40" spans="2:12" ht="15.75" thickBot="1" x14ac:dyDescent="0.3">
      <c r="B40" s="835"/>
      <c r="C40" s="836"/>
      <c r="D40" s="837"/>
      <c r="E40" s="836"/>
      <c r="F40" s="777"/>
      <c r="G40" s="838"/>
      <c r="H40" s="839"/>
      <c r="I40" s="840"/>
      <c r="J40" s="838"/>
      <c r="K40" s="777"/>
      <c r="L40" s="758"/>
    </row>
    <row r="41" spans="2:12" ht="24" thickBot="1" x14ac:dyDescent="0.3">
      <c r="B41" s="841" t="s">
        <v>651</v>
      </c>
      <c r="C41" s="758"/>
      <c r="D41" s="842"/>
      <c r="E41" s="842"/>
      <c r="F41" s="768" t="s">
        <v>652</v>
      </c>
      <c r="G41" s="769"/>
      <c r="H41" s="770" t="s">
        <v>653</v>
      </c>
      <c r="I41" s="843" t="s">
        <v>446</v>
      </c>
      <c r="J41" s="844" t="s">
        <v>766</v>
      </c>
      <c r="K41" s="773" t="s">
        <v>767</v>
      </c>
      <c r="L41" s="758"/>
    </row>
    <row r="42" spans="2:12" x14ac:dyDescent="0.25">
      <c r="B42" s="845">
        <v>1</v>
      </c>
      <c r="C42" s="846" t="s">
        <v>768</v>
      </c>
      <c r="D42" s="845">
        <v>1</v>
      </c>
      <c r="E42" s="846" t="s">
        <v>768</v>
      </c>
      <c r="F42" s="847" t="s">
        <v>769</v>
      </c>
      <c r="G42" s="848" t="s">
        <v>770</v>
      </c>
      <c r="H42" s="779">
        <v>282120508</v>
      </c>
      <c r="I42" s="780">
        <v>3.9741647478688056E-3</v>
      </c>
      <c r="J42" s="781" t="s">
        <v>771</v>
      </c>
      <c r="K42" s="778" t="s">
        <v>772</v>
      </c>
      <c r="L42" s="758"/>
    </row>
    <row r="43" spans="2:12" x14ac:dyDescent="0.25">
      <c r="B43" s="849" t="s">
        <v>773</v>
      </c>
      <c r="C43" s="850" t="s">
        <v>344</v>
      </c>
      <c r="D43" s="851" t="s">
        <v>774</v>
      </c>
      <c r="E43" s="850" t="s">
        <v>344</v>
      </c>
      <c r="F43" s="777" t="s">
        <v>769</v>
      </c>
      <c r="G43" s="778"/>
      <c r="H43" s="801"/>
      <c r="I43" s="780"/>
      <c r="J43" s="781" t="s">
        <v>771</v>
      </c>
      <c r="K43" s="778"/>
      <c r="L43" s="758"/>
    </row>
    <row r="44" spans="2:12" x14ac:dyDescent="0.2">
      <c r="B44" s="849" t="s">
        <v>775</v>
      </c>
      <c r="C44" s="850" t="s">
        <v>776</v>
      </c>
      <c r="D44" s="849" t="s">
        <v>775</v>
      </c>
      <c r="E44" s="850" t="s">
        <v>345</v>
      </c>
      <c r="F44" s="852" t="s">
        <v>777</v>
      </c>
      <c r="G44" s="853" t="s">
        <v>778</v>
      </c>
      <c r="H44" s="854">
        <v>1629579193</v>
      </c>
      <c r="I44" s="855">
        <v>2.2955495963735813E-2</v>
      </c>
      <c r="J44" s="856" t="s">
        <v>771</v>
      </c>
      <c r="K44" s="853"/>
      <c r="L44" s="758"/>
    </row>
    <row r="45" spans="2:12" x14ac:dyDescent="0.2">
      <c r="B45" s="849" t="s">
        <v>779</v>
      </c>
      <c r="C45" s="850" t="s">
        <v>780</v>
      </c>
      <c r="D45" s="857"/>
      <c r="E45" s="814"/>
      <c r="F45" s="852" t="s">
        <v>777</v>
      </c>
      <c r="G45" s="853"/>
      <c r="H45" s="854"/>
      <c r="I45" s="855"/>
      <c r="J45" s="856" t="s">
        <v>771</v>
      </c>
      <c r="K45" s="853"/>
      <c r="L45" s="758"/>
    </row>
    <row r="46" spans="2:12" x14ac:dyDescent="0.2">
      <c r="B46" s="849" t="s">
        <v>781</v>
      </c>
      <c r="C46" s="850" t="s">
        <v>782</v>
      </c>
      <c r="D46" s="857"/>
      <c r="E46" s="814"/>
      <c r="F46" s="852" t="s">
        <v>777</v>
      </c>
      <c r="G46" s="853"/>
      <c r="H46" s="854"/>
      <c r="I46" s="855"/>
      <c r="J46" s="856" t="s">
        <v>771</v>
      </c>
      <c r="K46" s="853"/>
      <c r="L46" s="758"/>
    </row>
    <row r="47" spans="2:12" x14ac:dyDescent="0.2">
      <c r="B47" s="858" t="s">
        <v>700</v>
      </c>
      <c r="C47" s="799" t="s">
        <v>783</v>
      </c>
      <c r="D47" s="857"/>
      <c r="E47" s="814"/>
      <c r="F47" s="852" t="s">
        <v>777</v>
      </c>
      <c r="G47" s="853"/>
      <c r="H47" s="854"/>
      <c r="I47" s="855"/>
      <c r="J47" s="856" t="s">
        <v>771</v>
      </c>
      <c r="K47" s="853"/>
      <c r="L47" s="758"/>
    </row>
    <row r="48" spans="2:12" x14ac:dyDescent="0.2">
      <c r="B48" s="849" t="s">
        <v>784</v>
      </c>
      <c r="C48" s="850" t="s">
        <v>785</v>
      </c>
      <c r="D48" s="849" t="s">
        <v>786</v>
      </c>
      <c r="E48" s="850" t="s">
        <v>280</v>
      </c>
      <c r="F48" s="852" t="s">
        <v>787</v>
      </c>
      <c r="G48" s="853" t="s">
        <v>788</v>
      </c>
      <c r="H48" s="854">
        <v>760148976</v>
      </c>
      <c r="I48" s="855">
        <v>1.0708038507954803E-2</v>
      </c>
      <c r="J48" s="856" t="s">
        <v>771</v>
      </c>
      <c r="K48" s="853"/>
      <c r="L48" s="758"/>
    </row>
    <row r="49" spans="1:13" x14ac:dyDescent="0.2">
      <c r="B49" s="849" t="s">
        <v>786</v>
      </c>
      <c r="C49" s="850" t="s">
        <v>346</v>
      </c>
      <c r="D49" s="849" t="s">
        <v>789</v>
      </c>
      <c r="E49" s="850" t="s">
        <v>346</v>
      </c>
      <c r="F49" s="852" t="s">
        <v>790</v>
      </c>
      <c r="G49" s="853" t="s">
        <v>791</v>
      </c>
      <c r="H49" s="854">
        <v>133204501</v>
      </c>
      <c r="I49" s="855">
        <v>1.8764202428405352E-3</v>
      </c>
      <c r="J49" s="856" t="s">
        <v>771</v>
      </c>
      <c r="K49" s="853"/>
      <c r="L49" s="758"/>
    </row>
    <row r="50" spans="1:13" x14ac:dyDescent="0.2">
      <c r="A50" s="859"/>
      <c r="B50" s="860" t="s">
        <v>792</v>
      </c>
      <c r="C50" s="861" t="s">
        <v>793</v>
      </c>
      <c r="D50" s="862" t="s">
        <v>794</v>
      </c>
      <c r="E50" s="861" t="s">
        <v>795</v>
      </c>
      <c r="F50" s="863" t="s">
        <v>796</v>
      </c>
      <c r="G50" s="864" t="s">
        <v>797</v>
      </c>
      <c r="H50" s="865">
        <v>277012731</v>
      </c>
      <c r="I50" s="866">
        <v>3.9022127035552635E-3</v>
      </c>
      <c r="J50" s="867" t="s">
        <v>771</v>
      </c>
      <c r="K50" s="864"/>
      <c r="L50" s="859"/>
      <c r="M50" s="859"/>
    </row>
    <row r="51" spans="1:13" ht="15.75" thickBot="1" x14ac:dyDescent="0.25">
      <c r="B51" s="868">
        <v>13</v>
      </c>
      <c r="C51" s="869" t="s">
        <v>798</v>
      </c>
      <c r="D51" s="868">
        <v>14</v>
      </c>
      <c r="E51" s="869" t="s">
        <v>798</v>
      </c>
      <c r="F51" s="870" t="s">
        <v>799</v>
      </c>
      <c r="G51" s="871" t="s">
        <v>800</v>
      </c>
      <c r="H51" s="872"/>
      <c r="I51" s="873"/>
      <c r="J51" s="874" t="s">
        <v>801</v>
      </c>
      <c r="K51" s="871" t="s">
        <v>802</v>
      </c>
      <c r="L51" s="758"/>
    </row>
    <row r="52" spans="1:13" s="881" customFormat="1" ht="15.75" thickBot="1" x14ac:dyDescent="0.3">
      <c r="A52" s="859"/>
      <c r="B52" s="875"/>
      <c r="C52" s="876"/>
      <c r="D52" s="877"/>
      <c r="E52" s="877"/>
      <c r="F52" s="847"/>
      <c r="G52" s="847"/>
      <c r="H52" s="878"/>
      <c r="I52" s="879"/>
      <c r="J52" s="880"/>
      <c r="K52" s="880"/>
      <c r="L52" s="859"/>
      <c r="M52" s="859"/>
    </row>
    <row r="53" spans="1:13" ht="24" thickBot="1" x14ac:dyDescent="0.3">
      <c r="A53" s="859"/>
      <c r="B53" s="841" t="s">
        <v>651</v>
      </c>
      <c r="C53" s="859"/>
      <c r="D53" s="842"/>
      <c r="E53" s="842"/>
      <c r="F53" s="768" t="s">
        <v>652</v>
      </c>
      <c r="G53" s="769"/>
      <c r="H53" s="770" t="s">
        <v>653</v>
      </c>
      <c r="I53" s="843" t="s">
        <v>446</v>
      </c>
      <c r="J53" s="844" t="s">
        <v>803</v>
      </c>
      <c r="K53" s="773" t="s">
        <v>804</v>
      </c>
      <c r="L53" s="859"/>
      <c r="M53" s="859"/>
    </row>
    <row r="54" spans="1:13" x14ac:dyDescent="0.25">
      <c r="B54" s="882">
        <v>2</v>
      </c>
      <c r="C54" s="883" t="s">
        <v>805</v>
      </c>
      <c r="D54" s="882">
        <v>2</v>
      </c>
      <c r="E54" s="884" t="s">
        <v>806</v>
      </c>
      <c r="F54" s="885" t="s">
        <v>807</v>
      </c>
      <c r="G54" s="848" t="s">
        <v>808</v>
      </c>
      <c r="H54" s="779">
        <v>1560799988</v>
      </c>
      <c r="I54" s="780">
        <v>2.1986619600102435E-2</v>
      </c>
      <c r="J54" s="781" t="s">
        <v>809</v>
      </c>
      <c r="K54" s="778" t="s">
        <v>810</v>
      </c>
      <c r="L54" s="758"/>
    </row>
    <row r="55" spans="1:13" x14ac:dyDescent="0.25">
      <c r="B55" s="886" t="s">
        <v>811</v>
      </c>
      <c r="C55" s="887" t="s">
        <v>283</v>
      </c>
      <c r="D55" s="886" t="s">
        <v>812</v>
      </c>
      <c r="E55" s="888" t="s">
        <v>813</v>
      </c>
      <c r="F55" s="781" t="s">
        <v>807</v>
      </c>
      <c r="G55" s="778"/>
      <c r="H55" s="801"/>
      <c r="I55" s="889"/>
      <c r="J55" s="758" t="s">
        <v>809</v>
      </c>
      <c r="K55" s="890"/>
      <c r="L55" s="758"/>
    </row>
    <row r="56" spans="1:13" x14ac:dyDescent="0.25">
      <c r="B56" s="891"/>
      <c r="C56" s="892"/>
      <c r="D56" s="886" t="s">
        <v>814</v>
      </c>
      <c r="E56" s="888" t="s">
        <v>813</v>
      </c>
      <c r="F56" s="781" t="s">
        <v>807</v>
      </c>
      <c r="G56" s="778"/>
      <c r="H56" s="801"/>
      <c r="I56" s="889"/>
      <c r="J56" s="758" t="s">
        <v>809</v>
      </c>
      <c r="K56" s="890"/>
      <c r="L56" s="758"/>
    </row>
    <row r="57" spans="1:13" x14ac:dyDescent="0.25">
      <c r="B57" s="816"/>
      <c r="C57" s="893"/>
      <c r="D57" s="894" t="s">
        <v>815</v>
      </c>
      <c r="E57" s="895" t="s">
        <v>816</v>
      </c>
      <c r="F57" s="785" t="s">
        <v>807</v>
      </c>
      <c r="G57" s="896"/>
      <c r="H57" s="897"/>
      <c r="I57" s="898"/>
      <c r="J57" s="789" t="s">
        <v>809</v>
      </c>
      <c r="K57" s="786"/>
      <c r="L57" s="758"/>
    </row>
    <row r="58" spans="1:13" x14ac:dyDescent="0.25">
      <c r="B58" s="899" t="s">
        <v>817</v>
      </c>
      <c r="C58" s="900" t="s">
        <v>284</v>
      </c>
      <c r="D58" s="899" t="s">
        <v>817</v>
      </c>
      <c r="E58" s="900" t="s">
        <v>284</v>
      </c>
      <c r="F58" s="793" t="s">
        <v>818</v>
      </c>
      <c r="G58" s="794" t="s">
        <v>819</v>
      </c>
      <c r="H58" s="795">
        <v>43410170</v>
      </c>
      <c r="I58" s="796">
        <v>6.1150877876978735E-4</v>
      </c>
      <c r="J58" s="797" t="s">
        <v>820</v>
      </c>
      <c r="K58" s="794" t="s">
        <v>821</v>
      </c>
      <c r="L58" s="758"/>
    </row>
    <row r="59" spans="1:13" x14ac:dyDescent="0.25">
      <c r="B59" s="886" t="s">
        <v>822</v>
      </c>
      <c r="C59" s="901" t="s">
        <v>823</v>
      </c>
      <c r="D59" s="886" t="s">
        <v>822</v>
      </c>
      <c r="E59" s="901" t="s">
        <v>823</v>
      </c>
      <c r="F59" s="777" t="s">
        <v>824</v>
      </c>
      <c r="G59" s="778" t="s">
        <v>825</v>
      </c>
      <c r="H59" s="801">
        <v>2042549491</v>
      </c>
      <c r="I59" s="780">
        <v>2.8772910698535863E-2</v>
      </c>
      <c r="J59" s="781" t="s">
        <v>820</v>
      </c>
      <c r="K59" s="778"/>
      <c r="L59" s="758"/>
    </row>
    <row r="60" spans="1:13" x14ac:dyDescent="0.25">
      <c r="B60" s="886" t="s">
        <v>826</v>
      </c>
      <c r="C60" s="901" t="s">
        <v>827</v>
      </c>
      <c r="D60" s="886" t="s">
        <v>826</v>
      </c>
      <c r="E60" s="901" t="s">
        <v>827</v>
      </c>
      <c r="F60" s="777" t="s">
        <v>828</v>
      </c>
      <c r="G60" s="778" t="s">
        <v>829</v>
      </c>
      <c r="H60" s="801">
        <v>1991281535</v>
      </c>
      <c r="I60" s="780">
        <v>2.8050711150282927E-2</v>
      </c>
      <c r="J60" s="781" t="s">
        <v>820</v>
      </c>
      <c r="K60" s="778"/>
      <c r="L60" s="758"/>
    </row>
    <row r="61" spans="1:13" x14ac:dyDescent="0.25">
      <c r="B61" s="902" t="s">
        <v>830</v>
      </c>
      <c r="C61" s="903" t="s">
        <v>831</v>
      </c>
      <c r="D61" s="902" t="s">
        <v>830</v>
      </c>
      <c r="E61" s="903" t="s">
        <v>831</v>
      </c>
      <c r="F61" s="785" t="s">
        <v>832</v>
      </c>
      <c r="G61" s="786" t="s">
        <v>833</v>
      </c>
      <c r="H61" s="787">
        <v>1982684595</v>
      </c>
      <c r="I61" s="788">
        <v>2.7929608093543987E-2</v>
      </c>
      <c r="J61" s="789" t="s">
        <v>820</v>
      </c>
      <c r="K61" s="786"/>
      <c r="L61" s="758"/>
    </row>
    <row r="62" spans="1:13" x14ac:dyDescent="0.25">
      <c r="B62" s="899" t="s">
        <v>834</v>
      </c>
      <c r="C62" s="904" t="s">
        <v>285</v>
      </c>
      <c r="D62" s="899" t="s">
        <v>834</v>
      </c>
      <c r="E62" s="900" t="s">
        <v>285</v>
      </c>
      <c r="F62" s="793" t="s">
        <v>835</v>
      </c>
      <c r="G62" s="794" t="s">
        <v>836</v>
      </c>
      <c r="H62" s="795">
        <v>167350185</v>
      </c>
      <c r="I62" s="796">
        <v>2.3574224025441036E-3</v>
      </c>
      <c r="J62" s="797" t="s">
        <v>837</v>
      </c>
      <c r="K62" s="794" t="s">
        <v>838</v>
      </c>
      <c r="L62" s="758"/>
    </row>
    <row r="63" spans="1:13" x14ac:dyDescent="0.25">
      <c r="B63" s="891"/>
      <c r="C63" s="892"/>
      <c r="D63" s="886" t="s">
        <v>839</v>
      </c>
      <c r="E63" s="901" t="s">
        <v>840</v>
      </c>
      <c r="F63" s="777" t="s">
        <v>835</v>
      </c>
      <c r="G63" s="778"/>
      <c r="H63" s="801"/>
      <c r="I63" s="780"/>
      <c r="J63" s="781" t="s">
        <v>837</v>
      </c>
      <c r="K63" s="778"/>
      <c r="L63" s="758"/>
    </row>
    <row r="64" spans="1:13" x14ac:dyDescent="0.25">
      <c r="B64" s="891"/>
      <c r="C64" s="892"/>
      <c r="D64" s="886" t="s">
        <v>841</v>
      </c>
      <c r="E64" s="901" t="s">
        <v>842</v>
      </c>
      <c r="F64" s="777" t="s">
        <v>835</v>
      </c>
      <c r="G64" s="778"/>
      <c r="H64" s="801"/>
      <c r="I64" s="780"/>
      <c r="J64" s="781" t="s">
        <v>837</v>
      </c>
      <c r="K64" s="778"/>
      <c r="L64" s="758"/>
    </row>
    <row r="65" spans="2:12" x14ac:dyDescent="0.25">
      <c r="B65" s="816"/>
      <c r="C65" s="905"/>
      <c r="D65" s="902" t="s">
        <v>843</v>
      </c>
      <c r="E65" s="903" t="s">
        <v>844</v>
      </c>
      <c r="F65" s="785" t="s">
        <v>835</v>
      </c>
      <c r="G65" s="786"/>
      <c r="H65" s="787"/>
      <c r="I65" s="788"/>
      <c r="J65" s="789" t="s">
        <v>837</v>
      </c>
      <c r="K65" s="786"/>
      <c r="L65" s="758"/>
    </row>
    <row r="66" spans="2:12" x14ac:dyDescent="0.25">
      <c r="B66" s="906" t="s">
        <v>845</v>
      </c>
      <c r="C66" s="904" t="s">
        <v>846</v>
      </c>
      <c r="D66" s="899" t="s">
        <v>845</v>
      </c>
      <c r="E66" s="907" t="s">
        <v>846</v>
      </c>
      <c r="F66" s="793" t="s">
        <v>847</v>
      </c>
      <c r="G66" s="794" t="s">
        <v>848</v>
      </c>
      <c r="H66" s="795">
        <v>151200807</v>
      </c>
      <c r="I66" s="796">
        <v>2.129929941245941E-3</v>
      </c>
      <c r="J66" s="797" t="s">
        <v>849</v>
      </c>
      <c r="K66" s="794" t="s">
        <v>850</v>
      </c>
      <c r="L66" s="758"/>
    </row>
    <row r="67" spans="2:12" x14ac:dyDescent="0.25">
      <c r="B67" s="908" t="s">
        <v>851</v>
      </c>
      <c r="C67" s="887" t="s">
        <v>852</v>
      </c>
      <c r="D67" s="886" t="s">
        <v>853</v>
      </c>
      <c r="E67" s="901" t="s">
        <v>854</v>
      </c>
      <c r="F67" s="777" t="s">
        <v>847</v>
      </c>
      <c r="G67" s="778"/>
      <c r="H67" s="801"/>
      <c r="I67" s="780"/>
      <c r="J67" s="781" t="s">
        <v>849</v>
      </c>
      <c r="K67" s="778"/>
      <c r="L67" s="758"/>
    </row>
    <row r="68" spans="2:12" x14ac:dyDescent="0.25">
      <c r="B68" s="802"/>
      <c r="C68" s="836"/>
      <c r="D68" s="908" t="s">
        <v>855</v>
      </c>
      <c r="E68" s="901" t="s">
        <v>856</v>
      </c>
      <c r="F68" s="777" t="s">
        <v>847</v>
      </c>
      <c r="G68" s="778"/>
      <c r="H68" s="801"/>
      <c r="I68" s="780"/>
      <c r="J68" s="781" t="s">
        <v>849</v>
      </c>
      <c r="K68" s="778"/>
      <c r="L68" s="758"/>
    </row>
    <row r="69" spans="2:12" x14ac:dyDescent="0.25">
      <c r="B69" s="802"/>
      <c r="C69" s="836"/>
      <c r="D69" s="908" t="s">
        <v>857</v>
      </c>
      <c r="E69" s="901" t="s">
        <v>858</v>
      </c>
      <c r="F69" s="777" t="s">
        <v>847</v>
      </c>
      <c r="G69" s="778"/>
      <c r="H69" s="801"/>
      <c r="I69" s="780"/>
      <c r="J69" s="781" t="s">
        <v>849</v>
      </c>
      <c r="K69" s="778"/>
      <c r="L69" s="758"/>
    </row>
    <row r="70" spans="2:12" x14ac:dyDescent="0.25">
      <c r="B70" s="802"/>
      <c r="C70" s="836"/>
      <c r="D70" s="908" t="s">
        <v>859</v>
      </c>
      <c r="E70" s="901" t="s">
        <v>860</v>
      </c>
      <c r="F70" s="777" t="s">
        <v>847</v>
      </c>
      <c r="G70" s="778"/>
      <c r="H70" s="801"/>
      <c r="I70" s="780"/>
      <c r="J70" s="781" t="s">
        <v>849</v>
      </c>
      <c r="K70" s="778"/>
      <c r="L70" s="758"/>
    </row>
    <row r="71" spans="2:12" x14ac:dyDescent="0.25">
      <c r="B71" s="802"/>
      <c r="C71" s="836"/>
      <c r="D71" s="908" t="s">
        <v>861</v>
      </c>
      <c r="E71" s="901" t="s">
        <v>862</v>
      </c>
      <c r="F71" s="777" t="s">
        <v>847</v>
      </c>
      <c r="G71" s="778"/>
      <c r="H71" s="801"/>
      <c r="I71" s="780"/>
      <c r="J71" s="781" t="s">
        <v>849</v>
      </c>
      <c r="K71" s="778"/>
      <c r="L71" s="758"/>
    </row>
    <row r="72" spans="2:12" x14ac:dyDescent="0.25">
      <c r="B72" s="802"/>
      <c r="C72" s="836"/>
      <c r="D72" s="908" t="s">
        <v>863</v>
      </c>
      <c r="E72" s="901" t="s">
        <v>864</v>
      </c>
      <c r="F72" s="777" t="s">
        <v>847</v>
      </c>
      <c r="G72" s="778"/>
      <c r="H72" s="801"/>
      <c r="I72" s="780"/>
      <c r="J72" s="781" t="s">
        <v>849</v>
      </c>
      <c r="K72" s="778"/>
      <c r="L72" s="758"/>
    </row>
    <row r="73" spans="2:12" x14ac:dyDescent="0.25">
      <c r="B73" s="802"/>
      <c r="C73" s="836"/>
      <c r="D73" s="908" t="s">
        <v>865</v>
      </c>
      <c r="E73" s="901" t="s">
        <v>866</v>
      </c>
      <c r="F73" s="777" t="s">
        <v>847</v>
      </c>
      <c r="G73" s="778"/>
      <c r="H73" s="801"/>
      <c r="I73" s="780"/>
      <c r="J73" s="781" t="s">
        <v>849</v>
      </c>
      <c r="K73" s="778"/>
      <c r="L73" s="758"/>
    </row>
    <row r="74" spans="2:12" x14ac:dyDescent="0.25">
      <c r="B74" s="810"/>
      <c r="C74" s="892"/>
      <c r="D74" s="886" t="s">
        <v>867</v>
      </c>
      <c r="E74" s="901" t="s">
        <v>868</v>
      </c>
      <c r="F74" s="777" t="s">
        <v>847</v>
      </c>
      <c r="G74" s="778"/>
      <c r="H74" s="801"/>
      <c r="I74" s="780"/>
      <c r="J74" s="781" t="s">
        <v>849</v>
      </c>
      <c r="K74" s="778"/>
      <c r="L74" s="758"/>
    </row>
    <row r="75" spans="2:12" x14ac:dyDescent="0.25">
      <c r="B75" s="816"/>
      <c r="C75" s="905"/>
      <c r="D75" s="902" t="s">
        <v>869</v>
      </c>
      <c r="E75" s="903" t="s">
        <v>870</v>
      </c>
      <c r="F75" s="785" t="s">
        <v>847</v>
      </c>
      <c r="G75" s="786"/>
      <c r="H75" s="787"/>
      <c r="I75" s="788"/>
      <c r="J75" s="789" t="s">
        <v>849</v>
      </c>
      <c r="K75" s="786"/>
      <c r="L75" s="758"/>
    </row>
    <row r="76" spans="2:12" x14ac:dyDescent="0.25">
      <c r="B76" s="899" t="s">
        <v>855</v>
      </c>
      <c r="C76" s="904" t="s">
        <v>871</v>
      </c>
      <c r="D76" s="899" t="s">
        <v>872</v>
      </c>
      <c r="E76" s="900" t="s">
        <v>873</v>
      </c>
      <c r="F76" s="793" t="s">
        <v>874</v>
      </c>
      <c r="G76" s="794" t="s">
        <v>875</v>
      </c>
      <c r="H76" s="795">
        <v>2337024202</v>
      </c>
      <c r="I76" s="796">
        <v>3.2921106176742841E-2</v>
      </c>
      <c r="J76" s="797" t="s">
        <v>876</v>
      </c>
      <c r="K76" s="794" t="s">
        <v>877</v>
      </c>
      <c r="L76" s="758"/>
    </row>
    <row r="77" spans="2:12" x14ac:dyDescent="0.25">
      <c r="B77" s="908" t="s">
        <v>859</v>
      </c>
      <c r="C77" s="909" t="s">
        <v>878</v>
      </c>
      <c r="D77" s="908" t="s">
        <v>879</v>
      </c>
      <c r="E77" s="901" t="s">
        <v>878</v>
      </c>
      <c r="F77" s="777" t="s">
        <v>880</v>
      </c>
      <c r="G77" s="778" t="s">
        <v>881</v>
      </c>
      <c r="H77" s="801">
        <v>56270899</v>
      </c>
      <c r="I77" s="780">
        <v>7.9267482084884825E-4</v>
      </c>
      <c r="J77" s="781" t="s">
        <v>876</v>
      </c>
      <c r="K77" s="778"/>
      <c r="L77" s="758"/>
    </row>
    <row r="78" spans="2:12" x14ac:dyDescent="0.25">
      <c r="B78" s="908" t="s">
        <v>861</v>
      </c>
      <c r="C78" s="910" t="s">
        <v>882</v>
      </c>
      <c r="D78" s="908" t="s">
        <v>883</v>
      </c>
      <c r="E78" s="901" t="s">
        <v>882</v>
      </c>
      <c r="F78" s="777" t="s">
        <v>884</v>
      </c>
      <c r="G78" s="778" t="s">
        <v>885</v>
      </c>
      <c r="H78" s="801">
        <v>9310542</v>
      </c>
      <c r="I78" s="780">
        <v>1.311553990252702E-4</v>
      </c>
      <c r="J78" s="781" t="s">
        <v>886</v>
      </c>
      <c r="K78" s="778"/>
      <c r="L78" s="758"/>
    </row>
    <row r="79" spans="2:12" x14ac:dyDescent="0.25">
      <c r="B79" s="908" t="s">
        <v>863</v>
      </c>
      <c r="C79" s="909" t="s">
        <v>887</v>
      </c>
      <c r="D79" s="908" t="s">
        <v>888</v>
      </c>
      <c r="E79" s="901" t="s">
        <v>889</v>
      </c>
      <c r="F79" s="777" t="s">
        <v>890</v>
      </c>
      <c r="G79" s="778" t="s">
        <v>891</v>
      </c>
      <c r="H79" s="801">
        <v>315644219</v>
      </c>
      <c r="I79" s="780">
        <v>4.4464053212975967E-3</v>
      </c>
      <c r="J79" s="781" t="s">
        <v>876</v>
      </c>
      <c r="K79" s="778"/>
      <c r="L79" s="758"/>
    </row>
    <row r="80" spans="2:12" x14ac:dyDescent="0.25">
      <c r="B80" s="911"/>
      <c r="C80" s="812"/>
      <c r="D80" s="908" t="s">
        <v>892</v>
      </c>
      <c r="E80" s="901" t="s">
        <v>287</v>
      </c>
      <c r="F80" s="777" t="s">
        <v>890</v>
      </c>
      <c r="G80" s="778"/>
      <c r="H80" s="801"/>
      <c r="I80" s="780"/>
      <c r="J80" s="781" t="s">
        <v>876</v>
      </c>
      <c r="K80" s="778"/>
      <c r="L80" s="758"/>
    </row>
    <row r="81" spans="2:12" x14ac:dyDescent="0.25">
      <c r="B81" s="911"/>
      <c r="C81" s="812"/>
      <c r="D81" s="908" t="s">
        <v>851</v>
      </c>
      <c r="E81" s="901" t="s">
        <v>893</v>
      </c>
      <c r="F81" s="777" t="s">
        <v>890</v>
      </c>
      <c r="G81" s="778"/>
      <c r="H81" s="801"/>
      <c r="I81" s="780"/>
      <c r="J81" s="781" t="s">
        <v>876</v>
      </c>
      <c r="K81" s="778"/>
      <c r="L81" s="758"/>
    </row>
    <row r="82" spans="2:12" x14ac:dyDescent="0.25">
      <c r="B82" s="894" t="s">
        <v>853</v>
      </c>
      <c r="C82" s="912" t="s">
        <v>894</v>
      </c>
      <c r="D82" s="894" t="s">
        <v>895</v>
      </c>
      <c r="E82" s="903" t="s">
        <v>896</v>
      </c>
      <c r="F82" s="785" t="s">
        <v>890</v>
      </c>
      <c r="G82" s="786"/>
      <c r="H82" s="787"/>
      <c r="I82" s="788"/>
      <c r="J82" s="789" t="s">
        <v>876</v>
      </c>
      <c r="K82" s="786"/>
      <c r="L82" s="758"/>
    </row>
    <row r="83" spans="2:12" ht="15.75" thickBot="1" x14ac:dyDescent="0.3">
      <c r="B83" s="913" t="s">
        <v>867</v>
      </c>
      <c r="C83" s="914" t="s">
        <v>897</v>
      </c>
      <c r="D83" s="913" t="s">
        <v>898</v>
      </c>
      <c r="E83" s="915" t="s">
        <v>899</v>
      </c>
      <c r="F83" s="834" t="s">
        <v>900</v>
      </c>
      <c r="G83" s="831" t="s">
        <v>901</v>
      </c>
      <c r="H83" s="832"/>
      <c r="I83" s="833"/>
      <c r="J83" s="834" t="s">
        <v>902</v>
      </c>
      <c r="K83" s="831" t="s">
        <v>903</v>
      </c>
      <c r="L83" s="758"/>
    </row>
    <row r="84" spans="2:12" ht="15.75" thickBot="1" x14ac:dyDescent="0.3">
      <c r="B84" s="916"/>
      <c r="C84" s="917"/>
      <c r="D84" s="837"/>
      <c r="E84" s="918"/>
      <c r="F84" s="777"/>
      <c r="G84" s="777"/>
      <c r="H84" s="919"/>
      <c r="I84" s="780"/>
      <c r="J84" s="838"/>
      <c r="K84" s="777"/>
      <c r="L84" s="758"/>
    </row>
    <row r="85" spans="2:12" ht="16.5" thickBot="1" x14ac:dyDescent="0.3">
      <c r="B85" s="841" t="s">
        <v>651</v>
      </c>
      <c r="C85" s="917"/>
      <c r="D85" s="837"/>
      <c r="E85" s="918"/>
      <c r="F85" s="768" t="s">
        <v>652</v>
      </c>
      <c r="G85" s="777"/>
      <c r="H85" s="770" t="s">
        <v>653</v>
      </c>
      <c r="I85" s="843" t="s">
        <v>446</v>
      </c>
      <c r="J85" s="844" t="s">
        <v>904</v>
      </c>
      <c r="K85" s="773" t="s">
        <v>905</v>
      </c>
      <c r="L85" s="758"/>
    </row>
    <row r="86" spans="2:12" x14ac:dyDescent="0.25">
      <c r="B86" s="920"/>
      <c r="C86" s="921"/>
      <c r="D86" s="922">
        <v>3</v>
      </c>
      <c r="E86" s="923" t="s">
        <v>906</v>
      </c>
      <c r="F86" s="847" t="s">
        <v>907</v>
      </c>
      <c r="G86" s="848" t="s">
        <v>908</v>
      </c>
      <c r="H86" s="779">
        <v>1577214092</v>
      </c>
      <c r="I86" s="924">
        <v>2.221784119383589E-2</v>
      </c>
      <c r="J86" s="777" t="s">
        <v>909</v>
      </c>
      <c r="K86" s="778" t="s">
        <v>910</v>
      </c>
      <c r="L86" s="758"/>
    </row>
    <row r="87" spans="2:12" x14ac:dyDescent="0.25">
      <c r="B87" s="810"/>
      <c r="C87" s="892"/>
      <c r="D87" s="925" t="s">
        <v>911</v>
      </c>
      <c r="E87" s="926" t="s">
        <v>912</v>
      </c>
      <c r="F87" s="777" t="s">
        <v>907</v>
      </c>
      <c r="G87" s="778"/>
      <c r="H87" s="801"/>
      <c r="I87" s="889"/>
      <c r="J87" s="777" t="s">
        <v>909</v>
      </c>
      <c r="K87" s="778"/>
      <c r="L87" s="758"/>
    </row>
    <row r="88" spans="2:12" x14ac:dyDescent="0.25">
      <c r="B88" s="927" t="s">
        <v>913</v>
      </c>
      <c r="C88" s="928" t="s">
        <v>914</v>
      </c>
      <c r="D88" s="929"/>
      <c r="E88" s="930"/>
      <c r="F88" s="777" t="s">
        <v>907</v>
      </c>
      <c r="G88" s="778"/>
      <c r="H88" s="801"/>
      <c r="I88" s="889"/>
      <c r="J88" s="777" t="s">
        <v>909</v>
      </c>
      <c r="K88" s="778"/>
      <c r="L88" s="758"/>
    </row>
    <row r="89" spans="2:12" x14ac:dyDescent="0.25">
      <c r="B89" s="931" t="s">
        <v>915</v>
      </c>
      <c r="C89" s="928" t="s">
        <v>916</v>
      </c>
      <c r="D89" s="929"/>
      <c r="E89" s="930"/>
      <c r="F89" s="777" t="s">
        <v>907</v>
      </c>
      <c r="G89" s="778"/>
      <c r="H89" s="801"/>
      <c r="I89" s="889"/>
      <c r="J89" s="777" t="s">
        <v>909</v>
      </c>
      <c r="K89" s="778"/>
      <c r="L89" s="758"/>
    </row>
    <row r="90" spans="2:12" x14ac:dyDescent="0.25">
      <c r="B90" s="929"/>
      <c r="C90" s="932"/>
      <c r="D90" s="925" t="s">
        <v>917</v>
      </c>
      <c r="E90" s="926" t="s">
        <v>918</v>
      </c>
      <c r="F90" s="777" t="s">
        <v>907</v>
      </c>
      <c r="G90" s="778"/>
      <c r="H90" s="801"/>
      <c r="I90" s="889"/>
      <c r="J90" s="777" t="s">
        <v>909</v>
      </c>
      <c r="K90" s="778"/>
      <c r="L90" s="758"/>
    </row>
    <row r="91" spans="2:12" x14ac:dyDescent="0.25">
      <c r="B91" s="929"/>
      <c r="C91" s="932"/>
      <c r="D91" s="925" t="s">
        <v>919</v>
      </c>
      <c r="E91" s="926" t="s">
        <v>920</v>
      </c>
      <c r="F91" s="777" t="s">
        <v>907</v>
      </c>
      <c r="G91" s="778"/>
      <c r="H91" s="801"/>
      <c r="I91" s="889"/>
      <c r="J91" s="777" t="s">
        <v>909</v>
      </c>
      <c r="K91" s="778"/>
      <c r="L91" s="758"/>
    </row>
    <row r="92" spans="2:12" x14ac:dyDescent="0.25">
      <c r="B92" s="929"/>
      <c r="C92" s="932"/>
      <c r="D92" s="925" t="s">
        <v>921</v>
      </c>
      <c r="E92" s="926" t="s">
        <v>922</v>
      </c>
      <c r="F92" s="777" t="s">
        <v>907</v>
      </c>
      <c r="G92" s="778"/>
      <c r="H92" s="801"/>
      <c r="I92" s="889"/>
      <c r="J92" s="777" t="s">
        <v>909</v>
      </c>
      <c r="K92" s="778"/>
      <c r="L92" s="758"/>
    </row>
    <row r="93" spans="2:12" x14ac:dyDescent="0.25">
      <c r="B93" s="933"/>
      <c r="C93" s="934"/>
      <c r="D93" s="935" t="s">
        <v>923</v>
      </c>
      <c r="E93" s="936" t="s">
        <v>924</v>
      </c>
      <c r="F93" s="785" t="s">
        <v>907</v>
      </c>
      <c r="G93" s="786"/>
      <c r="H93" s="787"/>
      <c r="I93" s="937"/>
      <c r="J93" s="785" t="s">
        <v>909</v>
      </c>
      <c r="K93" s="786"/>
      <c r="L93" s="758"/>
    </row>
    <row r="94" spans="2:12" x14ac:dyDescent="0.25">
      <c r="B94" s="938">
        <v>3</v>
      </c>
      <c r="C94" s="939" t="s">
        <v>290</v>
      </c>
      <c r="D94" s="938" t="s">
        <v>925</v>
      </c>
      <c r="E94" s="940" t="s">
        <v>290</v>
      </c>
      <c r="F94" s="793" t="s">
        <v>926</v>
      </c>
      <c r="G94" s="794" t="s">
        <v>927</v>
      </c>
      <c r="H94" s="795">
        <v>2461376079</v>
      </c>
      <c r="I94" s="941">
        <v>3.4672821602920643E-2</v>
      </c>
      <c r="J94" s="793" t="s">
        <v>928</v>
      </c>
      <c r="K94" s="794" t="s">
        <v>929</v>
      </c>
      <c r="L94" s="758"/>
    </row>
    <row r="95" spans="2:12" x14ac:dyDescent="0.25">
      <c r="B95" s="925" t="s">
        <v>911</v>
      </c>
      <c r="C95" s="942" t="s">
        <v>930</v>
      </c>
      <c r="D95" s="925" t="s">
        <v>931</v>
      </c>
      <c r="E95" s="926" t="s">
        <v>932</v>
      </c>
      <c r="F95" s="777" t="s">
        <v>926</v>
      </c>
      <c r="G95" s="778"/>
      <c r="H95" s="801"/>
      <c r="I95" s="889"/>
      <c r="J95" s="777" t="s">
        <v>928</v>
      </c>
      <c r="K95" s="778"/>
      <c r="L95" s="758"/>
    </row>
    <row r="96" spans="2:12" x14ac:dyDescent="0.25">
      <c r="B96" s="943" t="s">
        <v>925</v>
      </c>
      <c r="C96" s="944" t="s">
        <v>933</v>
      </c>
      <c r="D96" s="810"/>
      <c r="E96" s="945"/>
      <c r="F96" s="777" t="s">
        <v>926</v>
      </c>
      <c r="G96" s="778"/>
      <c r="H96" s="801"/>
      <c r="I96" s="889"/>
      <c r="J96" s="777" t="s">
        <v>928</v>
      </c>
      <c r="K96" s="778"/>
      <c r="L96" s="758"/>
    </row>
    <row r="97" spans="2:12" x14ac:dyDescent="0.25">
      <c r="B97" s="925" t="s">
        <v>931</v>
      </c>
      <c r="C97" s="942" t="s">
        <v>934</v>
      </c>
      <c r="D97" s="810"/>
      <c r="E97" s="945"/>
      <c r="F97" s="777" t="s">
        <v>926</v>
      </c>
      <c r="G97" s="778"/>
      <c r="H97" s="801"/>
      <c r="I97" s="780"/>
      <c r="J97" s="781" t="s">
        <v>928</v>
      </c>
      <c r="K97" s="778"/>
      <c r="L97" s="758"/>
    </row>
    <row r="98" spans="2:12" x14ac:dyDescent="0.25">
      <c r="B98" s="925" t="s">
        <v>935</v>
      </c>
      <c r="C98" s="942" t="s">
        <v>936</v>
      </c>
      <c r="D98" s="802"/>
      <c r="E98" s="946"/>
      <c r="F98" s="777" t="s">
        <v>926</v>
      </c>
      <c r="G98" s="778"/>
      <c r="H98" s="801"/>
      <c r="I98" s="780"/>
      <c r="J98" s="781" t="s">
        <v>928</v>
      </c>
      <c r="K98" s="778"/>
      <c r="L98" s="758"/>
    </row>
    <row r="99" spans="2:12" x14ac:dyDescent="0.25">
      <c r="B99" s="925" t="s">
        <v>937</v>
      </c>
      <c r="C99" s="942" t="s">
        <v>938</v>
      </c>
      <c r="D99" s="802"/>
      <c r="E99" s="946"/>
      <c r="F99" s="777" t="s">
        <v>926</v>
      </c>
      <c r="G99" s="778"/>
      <c r="H99" s="801"/>
      <c r="I99" s="780"/>
      <c r="J99" s="781" t="s">
        <v>928</v>
      </c>
      <c r="K99" s="778"/>
      <c r="L99" s="758"/>
    </row>
    <row r="100" spans="2:12" x14ac:dyDescent="0.25">
      <c r="B100" s="925" t="s">
        <v>939</v>
      </c>
      <c r="C100" s="942" t="s">
        <v>940</v>
      </c>
      <c r="D100" s="925" t="s">
        <v>941</v>
      </c>
      <c r="E100" s="926" t="s">
        <v>942</v>
      </c>
      <c r="F100" s="777" t="s">
        <v>943</v>
      </c>
      <c r="G100" s="778" t="s">
        <v>944</v>
      </c>
      <c r="H100" s="801">
        <v>432323696</v>
      </c>
      <c r="I100" s="780">
        <v>6.0900414666471194E-3</v>
      </c>
      <c r="J100" s="781" t="s">
        <v>928</v>
      </c>
      <c r="K100" s="778"/>
      <c r="L100" s="758"/>
    </row>
    <row r="101" spans="2:12" x14ac:dyDescent="0.25">
      <c r="B101" s="925" t="s">
        <v>945</v>
      </c>
      <c r="C101" s="947" t="s">
        <v>946</v>
      </c>
      <c r="D101" s="925" t="s">
        <v>947</v>
      </c>
      <c r="E101" s="926" t="s">
        <v>946</v>
      </c>
      <c r="F101" s="777" t="s">
        <v>948</v>
      </c>
      <c r="G101" s="778" t="s">
        <v>949</v>
      </c>
      <c r="H101" s="801">
        <v>275340227</v>
      </c>
      <c r="I101" s="780">
        <v>3.8786525360063324E-3</v>
      </c>
      <c r="J101" s="781" t="s">
        <v>928</v>
      </c>
      <c r="K101" s="778"/>
      <c r="L101" s="758"/>
    </row>
    <row r="102" spans="2:12" x14ac:dyDescent="0.25">
      <c r="B102" s="925" t="s">
        <v>950</v>
      </c>
      <c r="C102" s="942" t="s">
        <v>951</v>
      </c>
      <c r="D102" s="925" t="s">
        <v>935</v>
      </c>
      <c r="E102" s="926" t="s">
        <v>952</v>
      </c>
      <c r="F102" s="777" t="s">
        <v>953</v>
      </c>
      <c r="G102" s="778" t="s">
        <v>954</v>
      </c>
      <c r="H102" s="801">
        <v>344777979</v>
      </c>
      <c r="I102" s="780">
        <v>4.8568056951862979E-3</v>
      </c>
      <c r="J102" s="781" t="s">
        <v>928</v>
      </c>
      <c r="K102" s="778"/>
      <c r="L102" s="758"/>
    </row>
    <row r="103" spans="2:12" x14ac:dyDescent="0.25">
      <c r="B103" s="925" t="s">
        <v>955</v>
      </c>
      <c r="C103" s="942" t="s">
        <v>956</v>
      </c>
      <c r="D103" s="802"/>
      <c r="E103" s="946"/>
      <c r="F103" s="777" t="s">
        <v>953</v>
      </c>
      <c r="G103" s="778"/>
      <c r="H103" s="801"/>
      <c r="I103" s="780"/>
      <c r="J103" s="781" t="s">
        <v>928</v>
      </c>
      <c r="K103" s="778"/>
      <c r="L103" s="758"/>
    </row>
    <row r="104" spans="2:12" x14ac:dyDescent="0.25">
      <c r="B104" s="810"/>
      <c r="C104" s="812"/>
      <c r="D104" s="925" t="s">
        <v>957</v>
      </c>
      <c r="E104" s="926" t="s">
        <v>958</v>
      </c>
      <c r="F104" s="777" t="s">
        <v>953</v>
      </c>
      <c r="G104" s="778"/>
      <c r="H104" s="801"/>
      <c r="I104" s="780"/>
      <c r="J104" s="781" t="s">
        <v>928</v>
      </c>
      <c r="K104" s="778"/>
      <c r="L104" s="758"/>
    </row>
    <row r="105" spans="2:12" x14ac:dyDescent="0.25">
      <c r="B105" s="925" t="s">
        <v>959</v>
      </c>
      <c r="C105" s="942" t="s">
        <v>960</v>
      </c>
      <c r="D105" s="925" t="s">
        <v>939</v>
      </c>
      <c r="E105" s="926" t="s">
        <v>961</v>
      </c>
      <c r="F105" s="777" t="s">
        <v>962</v>
      </c>
      <c r="G105" s="778" t="s">
        <v>963</v>
      </c>
      <c r="H105" s="801">
        <v>988348301</v>
      </c>
      <c r="I105" s="780">
        <v>1.3922628327502615E-2</v>
      </c>
      <c r="J105" s="781" t="s">
        <v>928</v>
      </c>
      <c r="K105" s="778"/>
      <c r="L105" s="758"/>
    </row>
    <row r="106" spans="2:12" x14ac:dyDescent="0.25">
      <c r="B106" s="925" t="s">
        <v>964</v>
      </c>
      <c r="C106" s="942" t="s">
        <v>965</v>
      </c>
      <c r="D106" s="925" t="s">
        <v>945</v>
      </c>
      <c r="E106" s="926" t="s">
        <v>965</v>
      </c>
      <c r="F106" s="777" t="s">
        <v>966</v>
      </c>
      <c r="G106" s="778" t="s">
        <v>967</v>
      </c>
      <c r="H106" s="801">
        <v>583913049</v>
      </c>
      <c r="I106" s="780">
        <v>8.2254447633292611E-3</v>
      </c>
      <c r="J106" s="781" t="s">
        <v>928</v>
      </c>
      <c r="K106" s="778"/>
      <c r="L106" s="758"/>
    </row>
    <row r="107" spans="2:12" x14ac:dyDescent="0.25">
      <c r="B107" s="935" t="s">
        <v>968</v>
      </c>
      <c r="C107" s="948" t="s">
        <v>969</v>
      </c>
      <c r="D107" s="949" t="s">
        <v>970</v>
      </c>
      <c r="E107" s="950" t="s">
        <v>971</v>
      </c>
      <c r="F107" s="785" t="s">
        <v>972</v>
      </c>
      <c r="G107" s="786" t="s">
        <v>973</v>
      </c>
      <c r="H107" s="787">
        <v>66369621</v>
      </c>
      <c r="I107" s="788">
        <v>9.3493312477522269E-4</v>
      </c>
      <c r="J107" s="789" t="s">
        <v>928</v>
      </c>
      <c r="K107" s="786"/>
      <c r="L107" s="758"/>
    </row>
    <row r="108" spans="2:12" x14ac:dyDescent="0.25">
      <c r="B108" s="951" t="s">
        <v>974</v>
      </c>
      <c r="C108" s="952" t="s">
        <v>291</v>
      </c>
      <c r="D108" s="953" t="s">
        <v>950</v>
      </c>
      <c r="E108" s="954" t="s">
        <v>975</v>
      </c>
      <c r="F108" s="793" t="s">
        <v>976</v>
      </c>
      <c r="G108" s="794" t="s">
        <v>977</v>
      </c>
      <c r="H108" s="795">
        <v>35362034</v>
      </c>
      <c r="I108" s="796">
        <v>4.9813659393998448E-4</v>
      </c>
      <c r="J108" s="797" t="s">
        <v>978</v>
      </c>
      <c r="K108" s="794" t="s">
        <v>979</v>
      </c>
      <c r="L108" s="758"/>
    </row>
    <row r="109" spans="2:12" x14ac:dyDescent="0.25">
      <c r="B109" s="955"/>
      <c r="C109" s="956"/>
      <c r="D109" s="925" t="s">
        <v>955</v>
      </c>
      <c r="E109" s="926" t="s">
        <v>980</v>
      </c>
      <c r="F109" s="777" t="s">
        <v>976</v>
      </c>
      <c r="G109" s="778"/>
      <c r="H109" s="801"/>
      <c r="I109" s="780"/>
      <c r="J109" s="781" t="s">
        <v>978</v>
      </c>
      <c r="K109" s="778"/>
      <c r="L109" s="758"/>
    </row>
    <row r="110" spans="2:12" x14ac:dyDescent="0.25">
      <c r="B110" s="955" t="s">
        <v>981</v>
      </c>
      <c r="C110" s="956" t="s">
        <v>982</v>
      </c>
      <c r="D110" s="925" t="s">
        <v>959</v>
      </c>
      <c r="E110" s="926" t="s">
        <v>983</v>
      </c>
      <c r="F110" s="777" t="s">
        <v>984</v>
      </c>
      <c r="G110" s="778" t="s">
        <v>985</v>
      </c>
      <c r="H110" s="801">
        <v>1159320832</v>
      </c>
      <c r="I110" s="780">
        <v>1.6331077859835466E-2</v>
      </c>
      <c r="J110" s="781" t="s">
        <v>978</v>
      </c>
      <c r="K110" s="778"/>
      <c r="L110" s="758"/>
    </row>
    <row r="111" spans="2:12" x14ac:dyDescent="0.25">
      <c r="B111" s="955" t="s">
        <v>986</v>
      </c>
      <c r="C111" s="957" t="s">
        <v>987</v>
      </c>
      <c r="D111" s="925" t="s">
        <v>964</v>
      </c>
      <c r="E111" s="926" t="s">
        <v>987</v>
      </c>
      <c r="F111" s="777" t="s">
        <v>988</v>
      </c>
      <c r="G111" s="778" t="s">
        <v>989</v>
      </c>
      <c r="H111" s="801">
        <v>794722978</v>
      </c>
      <c r="I111" s="780">
        <v>1.1195074281834614E-2</v>
      </c>
      <c r="J111" s="781" t="s">
        <v>978</v>
      </c>
      <c r="K111" s="778"/>
      <c r="L111" s="758"/>
    </row>
    <row r="112" spans="2:12" x14ac:dyDescent="0.25">
      <c r="B112" s="955" t="s">
        <v>990</v>
      </c>
      <c r="C112" s="957" t="s">
        <v>991</v>
      </c>
      <c r="D112" s="925" t="s">
        <v>968</v>
      </c>
      <c r="E112" s="926" t="s">
        <v>991</v>
      </c>
      <c r="F112" s="777" t="s">
        <v>992</v>
      </c>
      <c r="G112" s="778" t="s">
        <v>993</v>
      </c>
      <c r="H112" s="801">
        <v>659443634</v>
      </c>
      <c r="I112" s="780">
        <v>9.2894262172861924E-3</v>
      </c>
      <c r="J112" s="781" t="s">
        <v>978</v>
      </c>
      <c r="K112" s="778"/>
      <c r="L112" s="758"/>
    </row>
    <row r="113" spans="2:12" x14ac:dyDescent="0.25">
      <c r="B113" s="955" t="s">
        <v>994</v>
      </c>
      <c r="C113" s="957" t="s">
        <v>995</v>
      </c>
      <c r="D113" s="925" t="s">
        <v>996</v>
      </c>
      <c r="E113" s="926" t="s">
        <v>995</v>
      </c>
      <c r="F113" s="777" t="s">
        <v>997</v>
      </c>
      <c r="G113" s="778" t="s">
        <v>998</v>
      </c>
      <c r="H113" s="801">
        <v>500405775</v>
      </c>
      <c r="I113" s="780">
        <v>7.0490975815021908E-3</v>
      </c>
      <c r="J113" s="781" t="s">
        <v>978</v>
      </c>
      <c r="K113" s="778"/>
      <c r="L113" s="758"/>
    </row>
    <row r="114" spans="2:12" x14ac:dyDescent="0.25">
      <c r="B114" s="958" t="s">
        <v>999</v>
      </c>
      <c r="C114" s="959" t="s">
        <v>1000</v>
      </c>
      <c r="D114" s="935" t="s">
        <v>1001</v>
      </c>
      <c r="E114" s="936" t="s">
        <v>1000</v>
      </c>
      <c r="F114" s="785" t="s">
        <v>1002</v>
      </c>
      <c r="G114" s="786" t="s">
        <v>1003</v>
      </c>
      <c r="H114" s="787">
        <v>171943007</v>
      </c>
      <c r="I114" s="788">
        <v>2.4221203977910014E-3</v>
      </c>
      <c r="J114" s="789" t="s">
        <v>978</v>
      </c>
      <c r="K114" s="786"/>
      <c r="L114" s="758"/>
    </row>
    <row r="115" spans="2:12" x14ac:dyDescent="0.25">
      <c r="B115" s="960" t="s">
        <v>1004</v>
      </c>
      <c r="C115" s="961" t="s">
        <v>1005</v>
      </c>
      <c r="D115" s="953" t="s">
        <v>937</v>
      </c>
      <c r="E115" s="954" t="s">
        <v>1006</v>
      </c>
      <c r="F115" s="793" t="s">
        <v>1007</v>
      </c>
      <c r="G115" s="794" t="s">
        <v>1008</v>
      </c>
      <c r="H115" s="795">
        <v>20742541</v>
      </c>
      <c r="I115" s="796">
        <v>2.9219526013126053E-4</v>
      </c>
      <c r="J115" s="797" t="s">
        <v>1009</v>
      </c>
      <c r="K115" s="794" t="s">
        <v>1010</v>
      </c>
      <c r="L115" s="758"/>
    </row>
    <row r="116" spans="2:12" x14ac:dyDescent="0.25">
      <c r="B116" s="962" t="s">
        <v>1011</v>
      </c>
      <c r="C116" s="957" t="s">
        <v>1012</v>
      </c>
      <c r="D116" s="925" t="s">
        <v>1013</v>
      </c>
      <c r="E116" s="963" t="s">
        <v>1012</v>
      </c>
      <c r="F116" s="777" t="s">
        <v>1014</v>
      </c>
      <c r="G116" s="778" t="s">
        <v>1015</v>
      </c>
      <c r="H116" s="801">
        <v>1366153916</v>
      </c>
      <c r="I116" s="780">
        <v>1.924468650513745E-2</v>
      </c>
      <c r="J116" s="781" t="s">
        <v>1009</v>
      </c>
      <c r="K116" s="778"/>
      <c r="L116" s="758"/>
    </row>
    <row r="117" spans="2:12" x14ac:dyDescent="0.25">
      <c r="B117" s="955" t="s">
        <v>1016</v>
      </c>
      <c r="C117" s="957" t="s">
        <v>1017</v>
      </c>
      <c r="D117" s="925" t="s">
        <v>1018</v>
      </c>
      <c r="E117" s="926" t="s">
        <v>1017</v>
      </c>
      <c r="F117" s="777" t="s">
        <v>1019</v>
      </c>
      <c r="G117" s="778" t="s">
        <v>1020</v>
      </c>
      <c r="H117" s="801">
        <v>64332543</v>
      </c>
      <c r="I117" s="780">
        <v>9.0623728967393648E-4</v>
      </c>
      <c r="J117" s="781" t="s">
        <v>1009</v>
      </c>
      <c r="K117" s="778"/>
      <c r="L117" s="758"/>
    </row>
    <row r="118" spans="2:12" x14ac:dyDescent="0.25">
      <c r="B118" s="958" t="s">
        <v>1021</v>
      </c>
      <c r="C118" s="959" t="s">
        <v>1022</v>
      </c>
      <c r="D118" s="935" t="s">
        <v>1023</v>
      </c>
      <c r="E118" s="936" t="s">
        <v>1024</v>
      </c>
      <c r="F118" s="785" t="s">
        <v>1025</v>
      </c>
      <c r="G118" s="786" t="s">
        <v>1026</v>
      </c>
      <c r="H118" s="787">
        <v>1151882559</v>
      </c>
      <c r="I118" s="788">
        <v>1.6226296670579902E-2</v>
      </c>
      <c r="J118" s="789" t="s">
        <v>1009</v>
      </c>
      <c r="K118" s="786"/>
      <c r="L118" s="758"/>
    </row>
    <row r="119" spans="2:12" x14ac:dyDescent="0.25">
      <c r="B119" s="953" t="s">
        <v>917</v>
      </c>
      <c r="C119" s="964" t="s">
        <v>1027</v>
      </c>
      <c r="D119" s="953" t="s">
        <v>1028</v>
      </c>
      <c r="E119" s="954" t="s">
        <v>1029</v>
      </c>
      <c r="F119" s="793" t="s">
        <v>1030</v>
      </c>
      <c r="G119" s="794" t="s">
        <v>1031</v>
      </c>
      <c r="H119" s="795"/>
      <c r="I119" s="796"/>
      <c r="J119" s="797" t="s">
        <v>1032</v>
      </c>
      <c r="K119" s="794" t="s">
        <v>1031</v>
      </c>
      <c r="L119" s="758"/>
    </row>
    <row r="120" spans="2:12" ht="15.75" thickBot="1" x14ac:dyDescent="0.3">
      <c r="B120" s="965" t="s">
        <v>1033</v>
      </c>
      <c r="C120" s="966" t="s">
        <v>1034</v>
      </c>
      <c r="D120" s="967"/>
      <c r="E120" s="968"/>
      <c r="F120" s="969" t="s">
        <v>1030</v>
      </c>
      <c r="G120" s="970"/>
      <c r="H120" s="971"/>
      <c r="I120" s="972"/>
      <c r="J120" s="973" t="s">
        <v>1032</v>
      </c>
      <c r="K120" s="970"/>
      <c r="L120" s="758"/>
    </row>
    <row r="121" spans="2:12" ht="15.75" thickBot="1" x14ac:dyDescent="0.3">
      <c r="B121" s="916"/>
      <c r="C121" s="917"/>
      <c r="D121" s="917"/>
      <c r="E121" s="917"/>
      <c r="F121" s="777"/>
      <c r="G121" s="838"/>
      <c r="H121" s="839"/>
      <c r="I121" s="840"/>
      <c r="J121" s="838"/>
      <c r="K121" s="777"/>
      <c r="L121" s="758"/>
    </row>
    <row r="122" spans="2:12" ht="16.5" thickBot="1" x14ac:dyDescent="0.3">
      <c r="B122" s="841" t="s">
        <v>651</v>
      </c>
      <c r="C122" s="917"/>
      <c r="D122" s="917"/>
      <c r="E122" s="917"/>
      <c r="F122" s="768" t="s">
        <v>652</v>
      </c>
      <c r="G122" s="838"/>
      <c r="H122" s="770" t="s">
        <v>653</v>
      </c>
      <c r="I122" s="843" t="s">
        <v>446</v>
      </c>
      <c r="J122" s="974" t="s">
        <v>1035</v>
      </c>
      <c r="K122" s="773" t="s">
        <v>1036</v>
      </c>
      <c r="L122" s="758"/>
    </row>
    <row r="123" spans="2:12" x14ac:dyDescent="0.25">
      <c r="B123" s="975">
        <v>5</v>
      </c>
      <c r="C123" s="976" t="s">
        <v>1037</v>
      </c>
      <c r="D123" s="977">
        <v>4</v>
      </c>
      <c r="E123" s="978" t="s">
        <v>1038</v>
      </c>
      <c r="F123" s="847" t="s">
        <v>1039</v>
      </c>
      <c r="G123" s="848" t="s">
        <v>1040</v>
      </c>
      <c r="H123" s="779">
        <v>598858845</v>
      </c>
      <c r="I123" s="924">
        <v>8.4359826501816358E-3</v>
      </c>
      <c r="J123" s="777" t="s">
        <v>1041</v>
      </c>
      <c r="K123" s="778" t="s">
        <v>1042</v>
      </c>
      <c r="L123" s="758"/>
    </row>
    <row r="124" spans="2:12" x14ac:dyDescent="0.25">
      <c r="B124" s="979"/>
      <c r="C124" s="980"/>
      <c r="D124" s="981">
        <v>43</v>
      </c>
      <c r="E124" s="982" t="s">
        <v>1043</v>
      </c>
      <c r="F124" s="777" t="s">
        <v>1039</v>
      </c>
      <c r="G124" s="778"/>
      <c r="H124" s="801"/>
      <c r="I124" s="780"/>
      <c r="J124" s="781" t="s">
        <v>1041</v>
      </c>
      <c r="K124" s="778"/>
      <c r="L124" s="758"/>
    </row>
    <row r="125" spans="2:12" x14ac:dyDescent="0.25">
      <c r="B125" s="979"/>
      <c r="C125" s="980"/>
      <c r="D125" s="981">
        <v>430</v>
      </c>
      <c r="E125" s="982" t="s">
        <v>1044</v>
      </c>
      <c r="F125" s="777" t="s">
        <v>1039</v>
      </c>
      <c r="G125" s="778"/>
      <c r="H125" s="801"/>
      <c r="I125" s="780"/>
      <c r="J125" s="781" t="s">
        <v>1041</v>
      </c>
      <c r="K125" s="778"/>
      <c r="L125" s="758"/>
    </row>
    <row r="126" spans="2:12" x14ac:dyDescent="0.25">
      <c r="B126" s="979"/>
      <c r="C126" s="980"/>
      <c r="D126" s="981">
        <v>431</v>
      </c>
      <c r="E126" s="983" t="s">
        <v>1045</v>
      </c>
      <c r="F126" s="777" t="s">
        <v>1039</v>
      </c>
      <c r="G126" s="778"/>
      <c r="H126" s="801"/>
      <c r="I126" s="780"/>
      <c r="J126" s="781" t="s">
        <v>1041</v>
      </c>
      <c r="K126" s="778"/>
      <c r="L126" s="758"/>
    </row>
    <row r="127" spans="2:12" x14ac:dyDescent="0.25">
      <c r="B127" s="979"/>
      <c r="C127" s="980"/>
      <c r="D127" s="981">
        <v>432</v>
      </c>
      <c r="E127" s="983" t="s">
        <v>1046</v>
      </c>
      <c r="F127" s="777" t="s">
        <v>1039</v>
      </c>
      <c r="G127" s="778"/>
      <c r="H127" s="801"/>
      <c r="I127" s="780"/>
      <c r="J127" s="781" t="s">
        <v>1041</v>
      </c>
      <c r="K127" s="778"/>
      <c r="L127" s="758"/>
    </row>
    <row r="128" spans="2:12" x14ac:dyDescent="0.25">
      <c r="B128" s="984"/>
      <c r="C128" s="917"/>
      <c r="D128" s="981">
        <v>433</v>
      </c>
      <c r="E128" s="982" t="s">
        <v>1047</v>
      </c>
      <c r="F128" s="777" t="s">
        <v>1039</v>
      </c>
      <c r="G128" s="778"/>
      <c r="H128" s="801"/>
      <c r="I128" s="780"/>
      <c r="J128" s="781" t="s">
        <v>1041</v>
      </c>
      <c r="K128" s="778"/>
      <c r="L128" s="758"/>
    </row>
    <row r="129" spans="2:12" x14ac:dyDescent="0.25">
      <c r="B129" s="979"/>
      <c r="C129" s="980"/>
      <c r="D129" s="981">
        <v>44</v>
      </c>
      <c r="E129" s="982" t="s">
        <v>1048</v>
      </c>
      <c r="F129" s="777" t="s">
        <v>1039</v>
      </c>
      <c r="G129" s="778"/>
      <c r="H129" s="801"/>
      <c r="I129" s="780"/>
      <c r="J129" s="781" t="s">
        <v>1041</v>
      </c>
      <c r="K129" s="778"/>
      <c r="L129" s="758"/>
    </row>
    <row r="130" spans="2:12" x14ac:dyDescent="0.25">
      <c r="B130" s="979"/>
      <c r="C130" s="980"/>
      <c r="D130" s="981">
        <v>441</v>
      </c>
      <c r="E130" s="985" t="s">
        <v>1049</v>
      </c>
      <c r="F130" s="777" t="s">
        <v>1039</v>
      </c>
      <c r="G130" s="778"/>
      <c r="H130" s="801"/>
      <c r="I130" s="780"/>
      <c r="J130" s="781" t="s">
        <v>1041</v>
      </c>
      <c r="K130" s="778"/>
      <c r="L130" s="758"/>
    </row>
    <row r="131" spans="2:12" x14ac:dyDescent="0.25">
      <c r="B131" s="979"/>
      <c r="C131" s="980"/>
      <c r="D131" s="981">
        <v>442</v>
      </c>
      <c r="E131" s="983" t="s">
        <v>1050</v>
      </c>
      <c r="F131" s="777" t="s">
        <v>1039</v>
      </c>
      <c r="G131" s="778"/>
      <c r="H131" s="801"/>
      <c r="I131" s="780"/>
      <c r="J131" s="781" t="s">
        <v>1041</v>
      </c>
      <c r="K131" s="778"/>
      <c r="L131" s="758"/>
    </row>
    <row r="132" spans="2:12" x14ac:dyDescent="0.25">
      <c r="B132" s="979"/>
      <c r="C132" s="980"/>
      <c r="D132" s="981">
        <v>443</v>
      </c>
      <c r="E132" s="985" t="s">
        <v>1051</v>
      </c>
      <c r="F132" s="777" t="s">
        <v>1039</v>
      </c>
      <c r="G132" s="778"/>
      <c r="H132" s="801"/>
      <c r="I132" s="780"/>
      <c r="J132" s="781" t="s">
        <v>1041</v>
      </c>
      <c r="K132" s="778"/>
      <c r="L132" s="758"/>
    </row>
    <row r="133" spans="2:12" x14ac:dyDescent="0.25">
      <c r="B133" s="979"/>
      <c r="C133" s="980"/>
      <c r="D133" s="981">
        <v>444</v>
      </c>
      <c r="E133" s="985" t="s">
        <v>1052</v>
      </c>
      <c r="F133" s="777" t="s">
        <v>1039</v>
      </c>
      <c r="G133" s="778"/>
      <c r="H133" s="801"/>
      <c r="I133" s="780"/>
      <c r="J133" s="781" t="s">
        <v>1041</v>
      </c>
      <c r="K133" s="778"/>
      <c r="L133" s="758"/>
    </row>
    <row r="134" spans="2:12" x14ac:dyDescent="0.25">
      <c r="B134" s="979"/>
      <c r="C134" s="980"/>
      <c r="D134" s="981">
        <v>445</v>
      </c>
      <c r="E134" s="985" t="s">
        <v>1053</v>
      </c>
      <c r="F134" s="777" t="s">
        <v>1039</v>
      </c>
      <c r="G134" s="778"/>
      <c r="H134" s="801"/>
      <c r="I134" s="780"/>
      <c r="J134" s="781" t="s">
        <v>1041</v>
      </c>
      <c r="K134" s="778"/>
      <c r="L134" s="758"/>
    </row>
    <row r="135" spans="2:12" x14ac:dyDescent="0.25">
      <c r="B135" s="979"/>
      <c r="C135" s="980"/>
      <c r="D135" s="981">
        <v>446</v>
      </c>
      <c r="E135" s="985" t="s">
        <v>1054</v>
      </c>
      <c r="F135" s="777" t="s">
        <v>1039</v>
      </c>
      <c r="G135" s="778"/>
      <c r="H135" s="801"/>
      <c r="I135" s="780"/>
      <c r="J135" s="781" t="s">
        <v>1041</v>
      </c>
      <c r="K135" s="778"/>
      <c r="L135" s="758"/>
    </row>
    <row r="136" spans="2:12" x14ac:dyDescent="0.25">
      <c r="B136" s="979"/>
      <c r="C136" s="980"/>
      <c r="D136" s="981" t="s">
        <v>1055</v>
      </c>
      <c r="E136" s="985" t="s">
        <v>1056</v>
      </c>
      <c r="F136" s="777" t="s">
        <v>1039</v>
      </c>
      <c r="G136" s="778"/>
      <c r="H136" s="801"/>
      <c r="I136" s="780"/>
      <c r="J136" s="781" t="s">
        <v>1041</v>
      </c>
      <c r="K136" s="778"/>
      <c r="L136" s="758"/>
    </row>
    <row r="137" spans="2:12" x14ac:dyDescent="0.25">
      <c r="B137" s="986"/>
      <c r="C137" s="987"/>
      <c r="D137" s="988">
        <v>448</v>
      </c>
      <c r="E137" s="989" t="s">
        <v>1057</v>
      </c>
      <c r="F137" s="785" t="s">
        <v>1039</v>
      </c>
      <c r="G137" s="786"/>
      <c r="H137" s="787"/>
      <c r="I137" s="788"/>
      <c r="J137" s="789" t="s">
        <v>1041</v>
      </c>
      <c r="K137" s="786"/>
      <c r="L137" s="758"/>
    </row>
    <row r="138" spans="2:12" x14ac:dyDescent="0.2">
      <c r="B138" s="990" t="s">
        <v>1058</v>
      </c>
      <c r="C138" s="991" t="s">
        <v>353</v>
      </c>
      <c r="D138" s="992" t="s">
        <v>974</v>
      </c>
      <c r="E138" s="993" t="s">
        <v>353</v>
      </c>
      <c r="F138" s="793" t="s">
        <v>1059</v>
      </c>
      <c r="G138" s="794" t="s">
        <v>1060</v>
      </c>
      <c r="H138" s="795">
        <v>146635938</v>
      </c>
      <c r="I138" s="796">
        <v>2.0656257132865927E-3</v>
      </c>
      <c r="J138" s="797" t="s">
        <v>1061</v>
      </c>
      <c r="K138" s="794" t="s">
        <v>1062</v>
      </c>
      <c r="L138" s="758"/>
    </row>
    <row r="139" spans="2:12" x14ac:dyDescent="0.2">
      <c r="B139" s="994" t="s">
        <v>1063</v>
      </c>
      <c r="C139" s="995" t="s">
        <v>1064</v>
      </c>
      <c r="D139" s="996" t="s">
        <v>1065</v>
      </c>
      <c r="E139" s="997" t="s">
        <v>1064</v>
      </c>
      <c r="F139" s="777" t="s">
        <v>1059</v>
      </c>
      <c r="G139" s="778"/>
      <c r="H139" s="801"/>
      <c r="I139" s="780"/>
      <c r="J139" s="781" t="s">
        <v>1061</v>
      </c>
      <c r="K139" s="778"/>
      <c r="L139" s="758"/>
    </row>
    <row r="140" spans="2:12" x14ac:dyDescent="0.25">
      <c r="B140" s="979"/>
      <c r="C140" s="980"/>
      <c r="D140" s="996" t="s">
        <v>981</v>
      </c>
      <c r="E140" s="997" t="s">
        <v>1066</v>
      </c>
      <c r="F140" s="777" t="s">
        <v>1059</v>
      </c>
      <c r="G140" s="778"/>
      <c r="H140" s="801"/>
      <c r="I140" s="780"/>
      <c r="J140" s="781" t="s">
        <v>1061</v>
      </c>
      <c r="K140" s="778"/>
      <c r="L140" s="758"/>
    </row>
    <row r="141" spans="2:12" x14ac:dyDescent="0.25">
      <c r="B141" s="998"/>
      <c r="C141" s="999"/>
      <c r="D141" s="996" t="s">
        <v>990</v>
      </c>
      <c r="E141" s="997" t="s">
        <v>1067</v>
      </c>
      <c r="F141" s="777" t="s">
        <v>1059</v>
      </c>
      <c r="G141" s="778"/>
      <c r="H141" s="801"/>
      <c r="I141" s="780"/>
      <c r="J141" s="781" t="s">
        <v>1061</v>
      </c>
      <c r="K141" s="778"/>
      <c r="L141" s="758"/>
    </row>
    <row r="142" spans="2:12" x14ac:dyDescent="0.25">
      <c r="B142" s="979"/>
      <c r="C142" s="758"/>
      <c r="D142" s="996" t="s">
        <v>1068</v>
      </c>
      <c r="E142" s="997" t="s">
        <v>1069</v>
      </c>
      <c r="F142" s="777" t="s">
        <v>1059</v>
      </c>
      <c r="G142" s="778"/>
      <c r="H142" s="801"/>
      <c r="I142" s="780"/>
      <c r="J142" s="781" t="s">
        <v>1061</v>
      </c>
      <c r="K142" s="778"/>
      <c r="L142" s="758"/>
    </row>
    <row r="143" spans="2:12" x14ac:dyDescent="0.25">
      <c r="B143" s="1000" t="s">
        <v>1070</v>
      </c>
      <c r="C143" s="1001" t="s">
        <v>1071</v>
      </c>
      <c r="D143" s="996" t="s">
        <v>986</v>
      </c>
      <c r="E143" s="997" t="s">
        <v>1072</v>
      </c>
      <c r="F143" s="777" t="s">
        <v>1073</v>
      </c>
      <c r="G143" s="778" t="s">
        <v>1074</v>
      </c>
      <c r="H143" s="801">
        <v>147248067</v>
      </c>
      <c r="I143" s="780">
        <v>2.074248629465902E-3</v>
      </c>
      <c r="J143" s="781" t="s">
        <v>1061</v>
      </c>
      <c r="K143" s="778"/>
      <c r="L143" s="758"/>
    </row>
    <row r="144" spans="2:12" x14ac:dyDescent="0.25">
      <c r="B144" s="1002" t="s">
        <v>1075</v>
      </c>
      <c r="C144" s="1003" t="s">
        <v>1076</v>
      </c>
      <c r="D144" s="1004" t="s">
        <v>994</v>
      </c>
      <c r="E144" s="1005" t="s">
        <v>1076</v>
      </c>
      <c r="F144" s="785" t="s">
        <v>1077</v>
      </c>
      <c r="G144" s="786" t="s">
        <v>1078</v>
      </c>
      <c r="H144" s="787">
        <v>227393695</v>
      </c>
      <c r="I144" s="937">
        <v>3.2032411006314761E-3</v>
      </c>
      <c r="J144" s="785" t="s">
        <v>1061</v>
      </c>
      <c r="K144" s="786"/>
      <c r="L144" s="758"/>
    </row>
    <row r="145" spans="2:12" x14ac:dyDescent="0.25">
      <c r="B145" s="1006" t="s">
        <v>1079</v>
      </c>
      <c r="C145" s="1007" t="s">
        <v>1080</v>
      </c>
      <c r="D145" s="992" t="s">
        <v>1004</v>
      </c>
      <c r="E145" s="993" t="s">
        <v>366</v>
      </c>
      <c r="F145" s="793" t="s">
        <v>1081</v>
      </c>
      <c r="G145" s="794" t="s">
        <v>1082</v>
      </c>
      <c r="H145" s="795">
        <v>1692344181</v>
      </c>
      <c r="I145" s="796">
        <v>2.3839651477556199E-2</v>
      </c>
      <c r="J145" s="797" t="s">
        <v>1083</v>
      </c>
      <c r="K145" s="794" t="s">
        <v>1084</v>
      </c>
      <c r="L145" s="758"/>
    </row>
    <row r="146" spans="2:12" x14ac:dyDescent="0.25">
      <c r="B146" s="1000" t="s">
        <v>1085</v>
      </c>
      <c r="C146" s="1001" t="s">
        <v>1086</v>
      </c>
      <c r="D146" s="996" t="s">
        <v>1087</v>
      </c>
      <c r="E146" s="997" t="s">
        <v>1088</v>
      </c>
      <c r="F146" s="777" t="s">
        <v>1081</v>
      </c>
      <c r="G146" s="778"/>
      <c r="H146" s="801"/>
      <c r="I146" s="780"/>
      <c r="J146" s="781" t="s">
        <v>1083</v>
      </c>
      <c r="K146" s="778"/>
      <c r="L146" s="758"/>
    </row>
    <row r="147" spans="2:12" x14ac:dyDescent="0.25">
      <c r="B147" s="996" t="s">
        <v>1089</v>
      </c>
      <c r="C147" s="1008" t="s">
        <v>1090</v>
      </c>
      <c r="D147" s="996" t="s">
        <v>1011</v>
      </c>
      <c r="E147" s="997" t="s">
        <v>1091</v>
      </c>
      <c r="F147" s="777" t="s">
        <v>1092</v>
      </c>
      <c r="G147" s="778" t="s">
        <v>1093</v>
      </c>
      <c r="H147" s="801">
        <v>141805559</v>
      </c>
      <c r="I147" s="780">
        <v>1.9975813088697193E-3</v>
      </c>
      <c r="J147" s="781" t="s">
        <v>1083</v>
      </c>
      <c r="K147" s="778"/>
      <c r="L147" s="758"/>
    </row>
    <row r="148" spans="2:12" x14ac:dyDescent="0.25">
      <c r="B148" s="996">
        <v>60</v>
      </c>
      <c r="C148" s="1008" t="s">
        <v>1094</v>
      </c>
      <c r="D148" s="802"/>
      <c r="E148" s="1009"/>
      <c r="F148" s="777" t="s">
        <v>1092</v>
      </c>
      <c r="G148" s="778"/>
      <c r="H148" s="801"/>
      <c r="I148" s="780"/>
      <c r="J148" s="781" t="s">
        <v>1083</v>
      </c>
      <c r="K148" s="778"/>
      <c r="L148" s="758"/>
    </row>
    <row r="149" spans="2:12" x14ac:dyDescent="0.25">
      <c r="B149" s="996" t="s">
        <v>1095</v>
      </c>
      <c r="C149" s="1008" t="s">
        <v>1096</v>
      </c>
      <c r="D149" s="981" t="s">
        <v>1097</v>
      </c>
      <c r="E149" s="997" t="s">
        <v>1096</v>
      </c>
      <c r="F149" s="777" t="s">
        <v>1098</v>
      </c>
      <c r="G149" s="778" t="s">
        <v>1099</v>
      </c>
      <c r="H149" s="801">
        <v>1248878</v>
      </c>
      <c r="I149" s="780">
        <v>1.759264846492088E-5</v>
      </c>
      <c r="J149" s="781" t="s">
        <v>1083</v>
      </c>
      <c r="K149" s="778"/>
      <c r="L149" s="758"/>
    </row>
    <row r="150" spans="2:12" x14ac:dyDescent="0.25">
      <c r="B150" s="996" t="s">
        <v>1100</v>
      </c>
      <c r="C150" s="1008" t="s">
        <v>1101</v>
      </c>
      <c r="D150" s="981" t="s">
        <v>1102</v>
      </c>
      <c r="E150" s="997" t="s">
        <v>1101</v>
      </c>
      <c r="F150" s="777" t="s">
        <v>1103</v>
      </c>
      <c r="G150" s="778" t="s">
        <v>1104</v>
      </c>
      <c r="H150" s="801">
        <v>63331560</v>
      </c>
      <c r="I150" s="780">
        <v>8.9213667933540713E-4</v>
      </c>
      <c r="J150" s="781" t="s">
        <v>1083</v>
      </c>
      <c r="K150" s="778"/>
      <c r="L150" s="758"/>
    </row>
    <row r="151" spans="2:12" x14ac:dyDescent="0.25">
      <c r="B151" s="1000" t="s">
        <v>1105</v>
      </c>
      <c r="C151" s="1001" t="s">
        <v>1106</v>
      </c>
      <c r="D151" s="981" t="s">
        <v>1107</v>
      </c>
      <c r="E151" s="997" t="s">
        <v>1108</v>
      </c>
      <c r="F151" s="777" t="s">
        <v>1109</v>
      </c>
      <c r="G151" s="778" t="s">
        <v>1110</v>
      </c>
      <c r="H151" s="801">
        <v>577099518</v>
      </c>
      <c r="I151" s="780">
        <v>8.1294641665953602E-3</v>
      </c>
      <c r="J151" s="781" t="s">
        <v>1083</v>
      </c>
      <c r="K151" s="778"/>
      <c r="L151" s="758"/>
    </row>
    <row r="152" spans="2:12" x14ac:dyDescent="0.25">
      <c r="B152" s="979"/>
      <c r="C152" s="980"/>
      <c r="D152" s="981" t="s">
        <v>1111</v>
      </c>
      <c r="E152" s="997" t="s">
        <v>1112</v>
      </c>
      <c r="F152" s="777" t="s">
        <v>1109</v>
      </c>
      <c r="G152" s="778"/>
      <c r="H152" s="801"/>
      <c r="I152" s="780"/>
      <c r="J152" s="781" t="s">
        <v>1083</v>
      </c>
      <c r="K152" s="778"/>
      <c r="L152" s="758"/>
    </row>
    <row r="153" spans="2:12" x14ac:dyDescent="0.25">
      <c r="B153" s="979"/>
      <c r="C153" s="980"/>
      <c r="D153" s="981" t="s">
        <v>1113</v>
      </c>
      <c r="E153" s="997" t="s">
        <v>1114</v>
      </c>
      <c r="F153" s="777" t="s">
        <v>1109</v>
      </c>
      <c r="G153" s="778"/>
      <c r="H153" s="801"/>
      <c r="I153" s="780"/>
      <c r="J153" s="781" t="s">
        <v>1083</v>
      </c>
      <c r="K153" s="778"/>
      <c r="L153" s="758"/>
    </row>
    <row r="154" spans="2:12" x14ac:dyDescent="0.25">
      <c r="B154" s="979"/>
      <c r="C154" s="980"/>
      <c r="D154" s="981" t="s">
        <v>1115</v>
      </c>
      <c r="E154" s="997" t="s">
        <v>1116</v>
      </c>
      <c r="F154" s="777" t="s">
        <v>1109</v>
      </c>
      <c r="G154" s="778"/>
      <c r="H154" s="801"/>
      <c r="I154" s="780"/>
      <c r="J154" s="781" t="s">
        <v>1083</v>
      </c>
      <c r="K154" s="778"/>
      <c r="L154" s="758"/>
    </row>
    <row r="155" spans="2:12" x14ac:dyDescent="0.25">
      <c r="B155" s="979"/>
      <c r="C155" s="980"/>
      <c r="D155" s="981" t="s">
        <v>1117</v>
      </c>
      <c r="E155" s="997" t="s">
        <v>1118</v>
      </c>
      <c r="F155" s="777" t="s">
        <v>1109</v>
      </c>
      <c r="G155" s="778"/>
      <c r="H155" s="801"/>
      <c r="I155" s="780"/>
      <c r="J155" s="781" t="s">
        <v>1083</v>
      </c>
      <c r="K155" s="778"/>
      <c r="L155" s="758"/>
    </row>
    <row r="156" spans="2:12" ht="28.5" x14ac:dyDescent="0.25">
      <c r="B156" s="996" t="s">
        <v>1119</v>
      </c>
      <c r="C156" s="1008" t="s">
        <v>1120</v>
      </c>
      <c r="D156" s="1010" t="s">
        <v>1121</v>
      </c>
      <c r="E156" s="997" t="s">
        <v>1120</v>
      </c>
      <c r="F156" s="777" t="s">
        <v>1122</v>
      </c>
      <c r="G156" s="778" t="s">
        <v>1123</v>
      </c>
      <c r="H156" s="801">
        <v>3146614081</v>
      </c>
      <c r="I156" s="780">
        <v>4.4325606970258967E-2</v>
      </c>
      <c r="J156" s="781" t="s">
        <v>1083</v>
      </c>
      <c r="K156" s="778"/>
      <c r="L156" s="758"/>
    </row>
    <row r="157" spans="2:12" x14ac:dyDescent="0.25">
      <c r="B157" s="996" t="s">
        <v>1124</v>
      </c>
      <c r="C157" s="1008" t="s">
        <v>1125</v>
      </c>
      <c r="D157" s="981" t="s">
        <v>1016</v>
      </c>
      <c r="E157" s="997" t="s">
        <v>1126</v>
      </c>
      <c r="F157" s="777" t="s">
        <v>1127</v>
      </c>
      <c r="G157" s="778" t="s">
        <v>1128</v>
      </c>
      <c r="H157" s="801">
        <v>358848619</v>
      </c>
      <c r="I157" s="780">
        <v>5.0550154668344924E-3</v>
      </c>
      <c r="J157" s="781" t="s">
        <v>1083</v>
      </c>
      <c r="K157" s="778"/>
      <c r="L157" s="758"/>
    </row>
    <row r="158" spans="2:12" x14ac:dyDescent="0.25">
      <c r="B158" s="979"/>
      <c r="C158" s="980"/>
      <c r="D158" s="981" t="s">
        <v>1129</v>
      </c>
      <c r="E158" s="997" t="s">
        <v>1130</v>
      </c>
      <c r="F158" s="777" t="s">
        <v>1127</v>
      </c>
      <c r="G158" s="778"/>
      <c r="H158" s="801"/>
      <c r="I158" s="780"/>
      <c r="J158" s="781" t="s">
        <v>1083</v>
      </c>
      <c r="K158" s="778"/>
      <c r="L158" s="758"/>
    </row>
    <row r="159" spans="2:12" x14ac:dyDescent="0.25">
      <c r="B159" s="979"/>
      <c r="C159" s="980"/>
      <c r="D159" s="981" t="s">
        <v>1131</v>
      </c>
      <c r="E159" s="997" t="s">
        <v>1132</v>
      </c>
      <c r="F159" s="777" t="s">
        <v>1127</v>
      </c>
      <c r="G159" s="778"/>
      <c r="H159" s="801"/>
      <c r="I159" s="780"/>
      <c r="J159" s="781" t="s">
        <v>1083</v>
      </c>
      <c r="K159" s="778"/>
      <c r="L159" s="758"/>
    </row>
    <row r="160" spans="2:12" x14ac:dyDescent="0.25">
      <c r="B160" s="979"/>
      <c r="C160" s="980"/>
      <c r="D160" s="981" t="s">
        <v>1133</v>
      </c>
      <c r="E160" s="997" t="s">
        <v>1134</v>
      </c>
      <c r="F160" s="777" t="s">
        <v>1127</v>
      </c>
      <c r="G160" s="778"/>
      <c r="H160" s="801"/>
      <c r="I160" s="780"/>
      <c r="J160" s="781" t="s">
        <v>1083</v>
      </c>
      <c r="K160" s="778"/>
      <c r="L160" s="758"/>
    </row>
    <row r="161" spans="2:12" ht="28.5" x14ac:dyDescent="0.25">
      <c r="B161" s="1000" t="s">
        <v>1135</v>
      </c>
      <c r="C161" s="1001" t="s">
        <v>1136</v>
      </c>
      <c r="D161" s="1010" t="s">
        <v>1137</v>
      </c>
      <c r="E161" s="997" t="s">
        <v>1138</v>
      </c>
      <c r="F161" s="777" t="s">
        <v>1139</v>
      </c>
      <c r="G161" s="778" t="s">
        <v>1140</v>
      </c>
      <c r="H161" s="801">
        <v>295150969</v>
      </c>
      <c r="I161" s="780">
        <v>4.1577217644139458E-3</v>
      </c>
      <c r="J161" s="781" t="s">
        <v>1083</v>
      </c>
      <c r="K161" s="778"/>
      <c r="L161" s="758"/>
    </row>
    <row r="162" spans="2:12" x14ac:dyDescent="0.25">
      <c r="B162" s="1000" t="s">
        <v>1141</v>
      </c>
      <c r="C162" s="1001" t="s">
        <v>1142</v>
      </c>
      <c r="D162" s="996" t="s">
        <v>1143</v>
      </c>
      <c r="E162" s="997" t="s">
        <v>1144</v>
      </c>
      <c r="F162" s="777" t="s">
        <v>1145</v>
      </c>
      <c r="G162" s="778" t="s">
        <v>1146</v>
      </c>
      <c r="H162" s="801">
        <v>234080121</v>
      </c>
      <c r="I162" s="780">
        <v>3.2974311993478498E-3</v>
      </c>
      <c r="J162" s="781" t="s">
        <v>1083</v>
      </c>
      <c r="K162" s="778"/>
      <c r="L162" s="758"/>
    </row>
    <row r="163" spans="2:12" x14ac:dyDescent="0.25">
      <c r="B163" s="1011" t="s">
        <v>1147</v>
      </c>
      <c r="C163" s="1012" t="s">
        <v>1148</v>
      </c>
      <c r="D163" s="988" t="s">
        <v>1149</v>
      </c>
      <c r="E163" s="1005" t="s">
        <v>1150</v>
      </c>
      <c r="F163" s="789" t="s">
        <v>1151</v>
      </c>
      <c r="G163" s="786" t="s">
        <v>1152</v>
      </c>
      <c r="H163" s="787">
        <v>574734754</v>
      </c>
      <c r="I163" s="788">
        <v>8.0961522964571233E-3</v>
      </c>
      <c r="J163" s="789" t="s">
        <v>1083</v>
      </c>
      <c r="K163" s="786"/>
      <c r="L163" s="758"/>
    </row>
    <row r="164" spans="2:12" x14ac:dyDescent="0.25">
      <c r="B164" s="1013">
        <v>53</v>
      </c>
      <c r="C164" s="1014" t="s">
        <v>1153</v>
      </c>
      <c r="D164" s="992" t="s">
        <v>1154</v>
      </c>
      <c r="E164" s="1015" t="s">
        <v>1155</v>
      </c>
      <c r="F164" s="793" t="s">
        <v>1156</v>
      </c>
      <c r="G164" s="1016" t="s">
        <v>1157</v>
      </c>
      <c r="H164" s="795"/>
      <c r="I164" s="941"/>
      <c r="J164" s="793" t="s">
        <v>1158</v>
      </c>
      <c r="K164" s="1016" t="s">
        <v>1159</v>
      </c>
      <c r="L164" s="758"/>
    </row>
    <row r="165" spans="2:12" ht="15.75" thickBot="1" x14ac:dyDescent="0.3">
      <c r="B165" s="1017">
        <v>65</v>
      </c>
      <c r="C165" s="1018" t="s">
        <v>1160</v>
      </c>
      <c r="D165" s="1019"/>
      <c r="E165" s="1020"/>
      <c r="F165" s="969" t="s">
        <v>1156</v>
      </c>
      <c r="G165" s="970"/>
      <c r="H165" s="971"/>
      <c r="I165" s="972"/>
      <c r="J165" s="973" t="s">
        <v>1158</v>
      </c>
      <c r="K165" s="970"/>
      <c r="L165" s="758"/>
    </row>
    <row r="166" spans="2:12" ht="15.75" thickBot="1" x14ac:dyDescent="0.3">
      <c r="B166" s="916"/>
      <c r="C166" s="917"/>
      <c r="D166" s="917"/>
      <c r="E166" s="917"/>
      <c r="F166" s="777"/>
      <c r="G166" s="838"/>
      <c r="H166" s="839"/>
      <c r="I166" s="840"/>
      <c r="J166" s="838"/>
      <c r="K166" s="777"/>
      <c r="L166" s="758"/>
    </row>
    <row r="167" spans="2:12" ht="16.5" thickBot="1" x14ac:dyDescent="0.3">
      <c r="B167" s="841" t="s">
        <v>651</v>
      </c>
      <c r="C167" s="917"/>
      <c r="D167" s="917"/>
      <c r="E167" s="917"/>
      <c r="F167" s="768" t="s">
        <v>652</v>
      </c>
      <c r="G167" s="838"/>
      <c r="H167" s="770" t="s">
        <v>653</v>
      </c>
      <c r="I167" s="843" t="s">
        <v>446</v>
      </c>
      <c r="J167" s="1021" t="s">
        <v>1161</v>
      </c>
      <c r="K167" s="1022" t="s">
        <v>1162</v>
      </c>
      <c r="L167" s="758"/>
    </row>
    <row r="168" spans="2:12" s="1032" customFormat="1" x14ac:dyDescent="0.25">
      <c r="B168" s="1023" t="s">
        <v>1163</v>
      </c>
      <c r="C168" s="1024" t="s">
        <v>1164</v>
      </c>
      <c r="D168" s="1025">
        <v>5</v>
      </c>
      <c r="E168" s="1026" t="s">
        <v>311</v>
      </c>
      <c r="F168" s="1027" t="s">
        <v>1165</v>
      </c>
      <c r="G168" s="1028" t="s">
        <v>1166</v>
      </c>
      <c r="H168" s="1029">
        <v>28910552</v>
      </c>
      <c r="I168" s="1030">
        <v>4.0725609568173613E-4</v>
      </c>
      <c r="J168" s="812" t="s">
        <v>1167</v>
      </c>
      <c r="K168" s="1031" t="s">
        <v>1168</v>
      </c>
    </row>
    <row r="169" spans="2:12" s="1032" customFormat="1" x14ac:dyDescent="0.25">
      <c r="B169" s="1033"/>
      <c r="C169" s="812"/>
      <c r="D169" s="1034" t="s">
        <v>1169</v>
      </c>
      <c r="E169" s="1035" t="s">
        <v>1170</v>
      </c>
      <c r="F169" s="1036" t="s">
        <v>1165</v>
      </c>
      <c r="G169" s="1031"/>
      <c r="H169" s="1037"/>
      <c r="I169" s="1038"/>
      <c r="J169" s="1039" t="s">
        <v>1167</v>
      </c>
      <c r="K169" s="1031"/>
    </row>
    <row r="170" spans="2:12" s="1032" customFormat="1" x14ac:dyDescent="0.25">
      <c r="B170" s="1033"/>
      <c r="C170" s="812"/>
      <c r="D170" s="1034" t="s">
        <v>1171</v>
      </c>
      <c r="E170" s="1035" t="s">
        <v>1170</v>
      </c>
      <c r="F170" s="1036" t="s">
        <v>1165</v>
      </c>
      <c r="G170" s="1031"/>
      <c r="H170" s="1037"/>
      <c r="I170" s="1038"/>
      <c r="J170" s="1039" t="s">
        <v>1167</v>
      </c>
      <c r="K170" s="1031"/>
    </row>
    <row r="171" spans="2:12" s="1032" customFormat="1" x14ac:dyDescent="0.25">
      <c r="B171" s="891"/>
      <c r="C171" s="1040"/>
      <c r="D171" s="1034" t="s">
        <v>1172</v>
      </c>
      <c r="E171" s="1041" t="s">
        <v>1173</v>
      </c>
      <c r="F171" s="1036" t="s">
        <v>1165</v>
      </c>
      <c r="G171" s="1031"/>
      <c r="H171" s="1037"/>
      <c r="I171" s="1038"/>
      <c r="J171" s="1039" t="s">
        <v>1167</v>
      </c>
      <c r="K171" s="1031"/>
    </row>
    <row r="172" spans="2:12" s="1032" customFormat="1" x14ac:dyDescent="0.25">
      <c r="B172" s="1042" t="s">
        <v>1174</v>
      </c>
      <c r="C172" s="1043" t="s">
        <v>1175</v>
      </c>
      <c r="D172" s="1044" t="s">
        <v>1075</v>
      </c>
      <c r="E172" s="1045" t="s">
        <v>1175</v>
      </c>
      <c r="F172" s="1046" t="s">
        <v>1176</v>
      </c>
      <c r="G172" s="1047" t="s">
        <v>1177</v>
      </c>
      <c r="H172" s="1048">
        <v>2269685321</v>
      </c>
      <c r="I172" s="1049">
        <v>3.1972519316013338E-2</v>
      </c>
      <c r="J172" s="1050" t="s">
        <v>1178</v>
      </c>
      <c r="K172" s="1047" t="s">
        <v>1179</v>
      </c>
    </row>
    <row r="173" spans="2:12" s="1032" customFormat="1" x14ac:dyDescent="0.25">
      <c r="B173" s="1051" t="s">
        <v>1180</v>
      </c>
      <c r="C173" s="1052" t="s">
        <v>1181</v>
      </c>
      <c r="D173" s="1034" t="s">
        <v>1070</v>
      </c>
      <c r="E173" s="1053" t="s">
        <v>1181</v>
      </c>
      <c r="F173" s="1036" t="s">
        <v>1182</v>
      </c>
      <c r="G173" s="1031" t="s">
        <v>1183</v>
      </c>
      <c r="H173" s="1037">
        <v>928922364</v>
      </c>
      <c r="I173" s="1038">
        <v>1.3085509233932598E-2</v>
      </c>
      <c r="J173" s="1039" t="s">
        <v>1178</v>
      </c>
      <c r="K173" s="1031"/>
    </row>
    <row r="174" spans="2:12" s="1032" customFormat="1" x14ac:dyDescent="0.25">
      <c r="B174" s="1051" t="s">
        <v>1184</v>
      </c>
      <c r="C174" s="1054" t="s">
        <v>1185</v>
      </c>
      <c r="D174" s="1034" t="s">
        <v>1058</v>
      </c>
      <c r="E174" s="1053" t="s">
        <v>1186</v>
      </c>
      <c r="F174" s="1036" t="s">
        <v>1187</v>
      </c>
      <c r="G174" s="1031" t="s">
        <v>1188</v>
      </c>
      <c r="H174" s="1037">
        <v>1264221506</v>
      </c>
      <c r="I174" s="1038">
        <v>1.7808788798306049E-2</v>
      </c>
      <c r="J174" s="1039" t="s">
        <v>1178</v>
      </c>
      <c r="K174" s="1031"/>
    </row>
    <row r="175" spans="2:12" s="1032" customFormat="1" x14ac:dyDescent="0.25">
      <c r="B175" s="891"/>
      <c r="C175" s="1055"/>
      <c r="D175" s="1034" t="s">
        <v>1189</v>
      </c>
      <c r="E175" s="1053" t="s">
        <v>1190</v>
      </c>
      <c r="F175" s="1036" t="s">
        <v>1187</v>
      </c>
      <c r="G175" s="1031"/>
      <c r="H175" s="1037"/>
      <c r="I175" s="1038"/>
      <c r="J175" s="1039" t="s">
        <v>1178</v>
      </c>
      <c r="K175" s="1031"/>
    </row>
    <row r="176" spans="2:12" s="1032" customFormat="1" x14ac:dyDescent="0.25">
      <c r="B176" s="891"/>
      <c r="C176" s="1040"/>
      <c r="D176" s="1034" t="s">
        <v>1191</v>
      </c>
      <c r="E176" s="1053" t="s">
        <v>1192</v>
      </c>
      <c r="F176" s="1036" t="s">
        <v>1187</v>
      </c>
      <c r="G176" s="1031"/>
      <c r="H176" s="1037"/>
      <c r="I176" s="1038"/>
      <c r="J176" s="1039" t="s">
        <v>1178</v>
      </c>
      <c r="K176" s="1031"/>
    </row>
    <row r="177" spans="2:11" s="1032" customFormat="1" x14ac:dyDescent="0.25">
      <c r="B177" s="891"/>
      <c r="C177" s="1040"/>
      <c r="D177" s="1034" t="s">
        <v>1193</v>
      </c>
      <c r="E177" s="1053" t="s">
        <v>1194</v>
      </c>
      <c r="F177" s="1036" t="s">
        <v>1187</v>
      </c>
      <c r="G177" s="1031"/>
      <c r="H177" s="1037"/>
      <c r="I177" s="1038"/>
      <c r="J177" s="1039" t="s">
        <v>1178</v>
      </c>
      <c r="K177" s="1031"/>
    </row>
    <row r="178" spans="2:11" s="1032" customFormat="1" x14ac:dyDescent="0.25">
      <c r="B178" s="891"/>
      <c r="C178" s="1040"/>
      <c r="D178" s="1034" t="s">
        <v>1195</v>
      </c>
      <c r="E178" s="1053" t="s">
        <v>1196</v>
      </c>
      <c r="F178" s="1036" t="s">
        <v>1187</v>
      </c>
      <c r="G178" s="1031"/>
      <c r="H178" s="1037"/>
      <c r="I178" s="1038"/>
      <c r="J178" s="1039" t="s">
        <v>1178</v>
      </c>
      <c r="K178" s="1031"/>
    </row>
    <row r="179" spans="2:11" s="1032" customFormat="1" x14ac:dyDescent="0.25">
      <c r="B179" s="891"/>
      <c r="C179" s="1040"/>
      <c r="D179" s="1034" t="s">
        <v>1197</v>
      </c>
      <c r="E179" s="1053" t="s">
        <v>1198</v>
      </c>
      <c r="F179" s="1036" t="s">
        <v>1187</v>
      </c>
      <c r="G179" s="1031"/>
      <c r="H179" s="1037"/>
      <c r="I179" s="1038"/>
      <c r="J179" s="1039" t="s">
        <v>1178</v>
      </c>
      <c r="K179" s="1031"/>
    </row>
    <row r="180" spans="2:11" s="1032" customFormat="1" x14ac:dyDescent="0.25">
      <c r="B180" s="891"/>
      <c r="C180" s="1040"/>
      <c r="D180" s="1034" t="s">
        <v>1079</v>
      </c>
      <c r="E180" s="1053" t="s">
        <v>1199</v>
      </c>
      <c r="F180" s="1036" t="s">
        <v>1187</v>
      </c>
      <c r="G180" s="1031"/>
      <c r="H180" s="1037"/>
      <c r="I180" s="1038"/>
      <c r="J180" s="1039" t="s">
        <v>1178</v>
      </c>
      <c r="K180" s="1031"/>
    </row>
    <row r="181" spans="2:11" s="1032" customFormat="1" x14ac:dyDescent="0.25">
      <c r="B181" s="891"/>
      <c r="C181" s="1040"/>
      <c r="D181" s="1034" t="s">
        <v>1200</v>
      </c>
      <c r="E181" s="1053" t="s">
        <v>1201</v>
      </c>
      <c r="F181" s="1036" t="s">
        <v>1187</v>
      </c>
      <c r="G181" s="1031"/>
      <c r="H181" s="1037"/>
      <c r="I181" s="1038"/>
      <c r="J181" s="1039" t="s">
        <v>1178</v>
      </c>
      <c r="K181" s="1031"/>
    </row>
    <row r="182" spans="2:11" s="1032" customFormat="1" x14ac:dyDescent="0.25">
      <c r="B182" s="891"/>
      <c r="C182" s="1040"/>
      <c r="D182" s="1034" t="s">
        <v>1202</v>
      </c>
      <c r="E182" s="1053" t="s">
        <v>1203</v>
      </c>
      <c r="F182" s="1036" t="s">
        <v>1187</v>
      </c>
      <c r="G182" s="1031"/>
      <c r="H182" s="1037"/>
      <c r="I182" s="1038"/>
      <c r="J182" s="1039" t="s">
        <v>1178</v>
      </c>
      <c r="K182" s="1031"/>
    </row>
    <row r="183" spans="2:11" s="1032" customFormat="1" x14ac:dyDescent="0.25">
      <c r="B183" s="891"/>
      <c r="C183" s="1040"/>
      <c r="D183" s="1034" t="s">
        <v>1204</v>
      </c>
      <c r="E183" s="1053" t="s">
        <v>1205</v>
      </c>
      <c r="F183" s="1036" t="s">
        <v>1187</v>
      </c>
      <c r="G183" s="1031"/>
      <c r="H183" s="1037"/>
      <c r="I183" s="1038"/>
      <c r="J183" s="1039" t="s">
        <v>1178</v>
      </c>
      <c r="K183" s="1031"/>
    </row>
    <row r="184" spans="2:11" s="1032" customFormat="1" x14ac:dyDescent="0.25">
      <c r="B184" s="891"/>
      <c r="C184" s="1040"/>
      <c r="D184" s="1034" t="s">
        <v>1206</v>
      </c>
      <c r="E184" s="1053" t="s">
        <v>1207</v>
      </c>
      <c r="F184" s="1036" t="s">
        <v>1187</v>
      </c>
      <c r="G184" s="1031"/>
      <c r="H184" s="1037"/>
      <c r="I184" s="1038"/>
      <c r="J184" s="1039" t="s">
        <v>1178</v>
      </c>
      <c r="K184" s="1031"/>
    </row>
    <row r="185" spans="2:11" s="1032" customFormat="1" x14ac:dyDescent="0.25">
      <c r="B185" s="1056"/>
      <c r="C185" s="980"/>
      <c r="D185" s="1034" t="s">
        <v>1208</v>
      </c>
      <c r="E185" s="1053" t="s">
        <v>1209</v>
      </c>
      <c r="F185" s="1036" t="s">
        <v>1187</v>
      </c>
      <c r="G185" s="1031"/>
      <c r="H185" s="1037"/>
      <c r="I185" s="1038"/>
      <c r="J185" s="1039" t="s">
        <v>1178</v>
      </c>
      <c r="K185" s="1031"/>
    </row>
    <row r="186" spans="2:11" s="1032" customFormat="1" x14ac:dyDescent="0.25">
      <c r="B186" s="891"/>
      <c r="C186" s="1040"/>
      <c r="D186" s="1034" t="s">
        <v>1210</v>
      </c>
      <c r="E186" s="1053" t="s">
        <v>1211</v>
      </c>
      <c r="F186" s="1036" t="s">
        <v>1187</v>
      </c>
      <c r="G186" s="1031"/>
      <c r="H186" s="1037"/>
      <c r="I186" s="1038"/>
      <c r="J186" s="1039" t="s">
        <v>1178</v>
      </c>
      <c r="K186" s="1031"/>
    </row>
    <row r="187" spans="2:11" s="1032" customFormat="1" x14ac:dyDescent="0.25">
      <c r="B187" s="891"/>
      <c r="C187" s="1040"/>
      <c r="D187" s="1034" t="s">
        <v>1212</v>
      </c>
      <c r="E187" s="1053" t="s">
        <v>1213</v>
      </c>
      <c r="F187" s="1036" t="s">
        <v>1187</v>
      </c>
      <c r="G187" s="1031"/>
      <c r="H187" s="1037"/>
      <c r="I187" s="1038"/>
      <c r="J187" s="1039" t="s">
        <v>1178</v>
      </c>
      <c r="K187" s="1031"/>
    </row>
    <row r="188" spans="2:11" s="1032" customFormat="1" x14ac:dyDescent="0.25">
      <c r="B188" s="1057" t="s">
        <v>1214</v>
      </c>
      <c r="C188" s="1058" t="s">
        <v>1215</v>
      </c>
      <c r="D188" s="1044" t="s">
        <v>1216</v>
      </c>
      <c r="E188" s="1045" t="s">
        <v>1217</v>
      </c>
      <c r="F188" s="1046" t="s">
        <v>1218</v>
      </c>
      <c r="G188" s="1047" t="s">
        <v>1219</v>
      </c>
      <c r="H188" s="1048">
        <v>333531263</v>
      </c>
      <c r="I188" s="1049">
        <v>4.6983758717985841E-3</v>
      </c>
      <c r="J188" s="1050" t="s">
        <v>1220</v>
      </c>
      <c r="K188" s="1047" t="s">
        <v>1221</v>
      </c>
    </row>
    <row r="189" spans="2:11" s="1032" customFormat="1" x14ac:dyDescent="0.25">
      <c r="B189" s="1059" t="s">
        <v>1222</v>
      </c>
      <c r="C189" s="1060" t="s">
        <v>1223</v>
      </c>
      <c r="D189" s="802"/>
      <c r="E189" s="1061"/>
      <c r="F189" s="1036" t="s">
        <v>1218</v>
      </c>
      <c r="G189" s="1031"/>
      <c r="H189" s="1037"/>
      <c r="I189" s="1038"/>
      <c r="J189" s="1039" t="s">
        <v>1220</v>
      </c>
      <c r="K189" s="1031"/>
    </row>
    <row r="190" spans="2:11" s="1032" customFormat="1" x14ac:dyDescent="0.25">
      <c r="B190" s="891"/>
      <c r="C190" s="1040"/>
      <c r="D190" s="1034" t="s">
        <v>1224</v>
      </c>
      <c r="E190" s="1053" t="s">
        <v>1225</v>
      </c>
      <c r="F190" s="1036" t="s">
        <v>1218</v>
      </c>
      <c r="G190" s="1031"/>
      <c r="H190" s="1037"/>
      <c r="I190" s="1038"/>
      <c r="J190" s="1039" t="s">
        <v>1220</v>
      </c>
      <c r="K190" s="1031"/>
    </row>
    <row r="191" spans="2:11" s="1032" customFormat="1" x14ac:dyDescent="0.25">
      <c r="B191" s="891"/>
      <c r="C191" s="1040"/>
      <c r="D191" s="1034" t="s">
        <v>1226</v>
      </c>
      <c r="E191" s="1053" t="s">
        <v>1227</v>
      </c>
      <c r="F191" s="1062" t="s">
        <v>1218</v>
      </c>
      <c r="G191" s="1031"/>
      <c r="H191" s="1037"/>
      <c r="I191" s="1038"/>
      <c r="J191" s="1039" t="s">
        <v>1220</v>
      </c>
      <c r="K191" s="1031"/>
    </row>
    <row r="192" spans="2:11" s="1032" customFormat="1" x14ac:dyDescent="0.25">
      <c r="B192" s="1059" t="s">
        <v>1228</v>
      </c>
      <c r="C192" s="1060" t="s">
        <v>1229</v>
      </c>
      <c r="D192" s="1034" t="s">
        <v>1230</v>
      </c>
      <c r="E192" s="1053" t="s">
        <v>1231</v>
      </c>
      <c r="F192" s="1036" t="s">
        <v>1232</v>
      </c>
      <c r="G192" s="1031" t="s">
        <v>1233</v>
      </c>
      <c r="H192" s="1037">
        <v>221879759</v>
      </c>
      <c r="I192" s="1038">
        <v>3.1255675907241255E-3</v>
      </c>
      <c r="J192" s="1039" t="s">
        <v>1220</v>
      </c>
      <c r="K192" s="1031"/>
    </row>
    <row r="193" spans="2:12" s="1032" customFormat="1" x14ac:dyDescent="0.25">
      <c r="B193" s="1059" t="s">
        <v>1234</v>
      </c>
      <c r="C193" s="1060" t="s">
        <v>1235</v>
      </c>
      <c r="D193" s="1034" t="s">
        <v>1236</v>
      </c>
      <c r="E193" s="1053" t="s">
        <v>1235</v>
      </c>
      <c r="F193" s="1036" t="s">
        <v>1237</v>
      </c>
      <c r="G193" s="1031" t="s">
        <v>1238</v>
      </c>
      <c r="H193" s="1037">
        <v>101390768</v>
      </c>
      <c r="I193" s="1038">
        <v>1.4282677243192281E-3</v>
      </c>
      <c r="J193" s="1039" t="s">
        <v>1220</v>
      </c>
      <c r="K193" s="1031"/>
    </row>
    <row r="194" spans="2:12" s="1032" customFormat="1" x14ac:dyDescent="0.25">
      <c r="B194" s="1059" t="s">
        <v>1239</v>
      </c>
      <c r="C194" s="1060" t="s">
        <v>1240</v>
      </c>
      <c r="D194" s="1034" t="s">
        <v>1241</v>
      </c>
      <c r="E194" s="1053" t="s">
        <v>1240</v>
      </c>
      <c r="F194" s="1036" t="s">
        <v>1242</v>
      </c>
      <c r="G194" s="1031" t="s">
        <v>1243</v>
      </c>
      <c r="H194" s="1037">
        <v>4017491</v>
      </c>
      <c r="I194" s="1038">
        <v>5.6593443774318588E-5</v>
      </c>
      <c r="J194" s="1039" t="s">
        <v>1220</v>
      </c>
      <c r="K194" s="1031"/>
    </row>
    <row r="195" spans="2:12" s="1032" customFormat="1" ht="15.75" thickBot="1" x14ac:dyDescent="0.3">
      <c r="B195" s="1063" t="s">
        <v>1244</v>
      </c>
      <c r="C195" s="1064" t="s">
        <v>1245</v>
      </c>
      <c r="D195" s="1065" t="s">
        <v>1246</v>
      </c>
      <c r="E195" s="1066" t="s">
        <v>1247</v>
      </c>
      <c r="F195" s="1067" t="s">
        <v>1248</v>
      </c>
      <c r="G195" s="1068" t="s">
        <v>1249</v>
      </c>
      <c r="H195" s="1069"/>
      <c r="I195" s="1070"/>
      <c r="J195" s="1071" t="s">
        <v>1250</v>
      </c>
      <c r="K195" s="1068" t="s">
        <v>1251</v>
      </c>
    </row>
    <row r="196" spans="2:12" s="1032" customFormat="1" ht="15.75" thickBot="1" x14ac:dyDescent="0.3">
      <c r="B196" s="1072"/>
      <c r="C196" s="1073"/>
      <c r="D196" s="1074"/>
      <c r="E196" s="1075"/>
      <c r="F196" s="1076"/>
      <c r="G196" s="1027"/>
      <c r="H196" s="1077"/>
      <c r="I196" s="1078"/>
      <c r="J196" s="1079"/>
      <c r="K196" s="1080"/>
    </row>
    <row r="197" spans="2:12" s="1032" customFormat="1" ht="16.5" thickBot="1" x14ac:dyDescent="0.3">
      <c r="B197" s="841" t="s">
        <v>651</v>
      </c>
      <c r="C197" s="1081"/>
      <c r="D197" s="1082"/>
      <c r="E197" s="1083"/>
      <c r="F197" s="768" t="s">
        <v>652</v>
      </c>
      <c r="G197" s="1084"/>
      <c r="H197" s="770" t="s">
        <v>653</v>
      </c>
      <c r="I197" s="843" t="s">
        <v>446</v>
      </c>
      <c r="J197" s="1021" t="s">
        <v>1252</v>
      </c>
      <c r="K197" s="1022" t="s">
        <v>1253</v>
      </c>
    </row>
    <row r="198" spans="2:12" s="1032" customFormat="1" x14ac:dyDescent="0.25">
      <c r="B198" s="1085">
        <v>8</v>
      </c>
      <c r="C198" s="1086" t="s">
        <v>1254</v>
      </c>
      <c r="D198" s="1085">
        <v>7</v>
      </c>
      <c r="E198" s="1087" t="s">
        <v>315</v>
      </c>
      <c r="F198" s="1027" t="s">
        <v>1255</v>
      </c>
      <c r="G198" s="1028" t="s">
        <v>1256</v>
      </c>
      <c r="H198" s="1029">
        <v>558625471</v>
      </c>
      <c r="I198" s="1030">
        <v>7.8692246439234677E-3</v>
      </c>
      <c r="J198" s="1039" t="s">
        <v>1257</v>
      </c>
      <c r="K198" s="1031" t="s">
        <v>1258</v>
      </c>
    </row>
    <row r="199" spans="2:12" s="1032" customFormat="1" x14ac:dyDescent="0.25">
      <c r="B199" s="1051" t="s">
        <v>1259</v>
      </c>
      <c r="C199" s="1054" t="s">
        <v>1260</v>
      </c>
      <c r="D199" s="1088" t="s">
        <v>1222</v>
      </c>
      <c r="E199" s="1089" t="s">
        <v>1261</v>
      </c>
      <c r="F199" s="1036" t="s">
        <v>1255</v>
      </c>
      <c r="G199" s="1031"/>
      <c r="H199" s="1037"/>
      <c r="I199" s="1038"/>
      <c r="J199" s="1039" t="s">
        <v>1257</v>
      </c>
      <c r="K199" s="1031"/>
    </row>
    <row r="200" spans="2:12" s="1032" customFormat="1" x14ac:dyDescent="0.25">
      <c r="B200" s="1051" t="s">
        <v>1262</v>
      </c>
      <c r="C200" s="1090" t="s">
        <v>315</v>
      </c>
      <c r="D200" s="1051" t="s">
        <v>1228</v>
      </c>
      <c r="E200" s="1052" t="s">
        <v>1263</v>
      </c>
      <c r="F200" s="1036" t="s">
        <v>1255</v>
      </c>
      <c r="G200" s="1031"/>
      <c r="H200" s="1037"/>
      <c r="I200" s="1038"/>
      <c r="J200" s="1039" t="s">
        <v>1257</v>
      </c>
      <c r="K200" s="1031"/>
    </row>
    <row r="201" spans="2:12" s="859" customFormat="1" x14ac:dyDescent="0.25">
      <c r="B201" s="1091">
        <v>830</v>
      </c>
      <c r="C201" s="1090" t="s">
        <v>1261</v>
      </c>
      <c r="D201" s="1092"/>
      <c r="E201" s="1093"/>
      <c r="F201" s="1062" t="s">
        <v>1255</v>
      </c>
      <c r="G201" s="1031"/>
      <c r="H201" s="1037"/>
      <c r="I201" s="1038"/>
      <c r="J201" s="1039" t="s">
        <v>1257</v>
      </c>
      <c r="K201" s="1031"/>
    </row>
    <row r="202" spans="2:12" s="859" customFormat="1" x14ac:dyDescent="0.25">
      <c r="B202" s="1094">
        <v>832</v>
      </c>
      <c r="C202" s="1095" t="s">
        <v>1264</v>
      </c>
      <c r="D202" s="1096"/>
      <c r="E202" s="1097"/>
      <c r="F202" s="1098" t="s">
        <v>1255</v>
      </c>
      <c r="G202" s="1099"/>
      <c r="H202" s="1100"/>
      <c r="I202" s="1101"/>
      <c r="J202" s="1102" t="s">
        <v>1257</v>
      </c>
      <c r="K202" s="1099"/>
    </row>
    <row r="203" spans="2:12" x14ac:dyDescent="0.25">
      <c r="B203" s="1042" t="s">
        <v>1265</v>
      </c>
      <c r="C203" s="1103" t="s">
        <v>1266</v>
      </c>
      <c r="D203" s="1104" t="s">
        <v>1234</v>
      </c>
      <c r="E203" s="1105" t="s">
        <v>1267</v>
      </c>
      <c r="F203" s="1046" t="s">
        <v>1268</v>
      </c>
      <c r="G203" s="1047" t="s">
        <v>1269</v>
      </c>
      <c r="H203" s="1048">
        <v>598190810</v>
      </c>
      <c r="I203" s="1049">
        <v>8.4265721994272284E-3</v>
      </c>
      <c r="J203" s="1050" t="s">
        <v>1270</v>
      </c>
      <c r="K203" s="1047" t="s">
        <v>1271</v>
      </c>
      <c r="L203" s="758"/>
    </row>
    <row r="204" spans="2:12" x14ac:dyDescent="0.25">
      <c r="B204" s="891"/>
      <c r="C204" s="812"/>
      <c r="D204" s="1106" t="s">
        <v>1272</v>
      </c>
      <c r="E204" s="1089" t="s">
        <v>1273</v>
      </c>
      <c r="F204" s="1036" t="s">
        <v>1268</v>
      </c>
      <c r="G204" s="1031"/>
      <c r="H204" s="1037"/>
      <c r="I204" s="1038"/>
      <c r="J204" s="1039" t="s">
        <v>1270</v>
      </c>
      <c r="K204" s="1031"/>
      <c r="L204" s="758"/>
    </row>
    <row r="205" spans="2:12" x14ac:dyDescent="0.25">
      <c r="B205" s="1107"/>
      <c r="C205" s="859"/>
      <c r="D205" s="1106" t="s">
        <v>1274</v>
      </c>
      <c r="E205" s="1089" t="s">
        <v>357</v>
      </c>
      <c r="F205" s="1036" t="s">
        <v>1268</v>
      </c>
      <c r="G205" s="1031"/>
      <c r="H205" s="1037"/>
      <c r="I205" s="1038"/>
      <c r="J205" s="1039" t="s">
        <v>1270</v>
      </c>
      <c r="K205" s="1031"/>
      <c r="L205" s="758"/>
    </row>
    <row r="206" spans="2:12" x14ac:dyDescent="0.25">
      <c r="B206" s="891"/>
      <c r="C206" s="812"/>
      <c r="D206" s="1106" t="s">
        <v>1275</v>
      </c>
      <c r="E206" s="1089" t="s">
        <v>1276</v>
      </c>
      <c r="F206" s="1036" t="s">
        <v>1268</v>
      </c>
      <c r="G206" s="1031"/>
      <c r="H206" s="1037"/>
      <c r="I206" s="1038"/>
      <c r="J206" s="1039" t="s">
        <v>1270</v>
      </c>
      <c r="K206" s="1031"/>
      <c r="L206" s="758"/>
    </row>
    <row r="207" spans="2:12" x14ac:dyDescent="0.25">
      <c r="B207" s="891"/>
      <c r="C207" s="812"/>
      <c r="D207" s="1106" t="s">
        <v>1277</v>
      </c>
      <c r="E207" s="1089" t="s">
        <v>1278</v>
      </c>
      <c r="F207" s="1036" t="s">
        <v>1268</v>
      </c>
      <c r="G207" s="1031"/>
      <c r="H207" s="1037"/>
      <c r="I207" s="1038"/>
      <c r="J207" s="1039" t="s">
        <v>1270</v>
      </c>
      <c r="K207" s="1031"/>
      <c r="L207" s="758"/>
    </row>
    <row r="208" spans="2:12" x14ac:dyDescent="0.25">
      <c r="B208" s="891"/>
      <c r="C208" s="812"/>
      <c r="D208" s="1106" t="s">
        <v>1279</v>
      </c>
      <c r="E208" s="1089" t="s">
        <v>1280</v>
      </c>
      <c r="F208" s="1036" t="s">
        <v>1268</v>
      </c>
      <c r="G208" s="1031"/>
      <c r="H208" s="1037"/>
      <c r="I208" s="1038"/>
      <c r="J208" s="1039" t="s">
        <v>1270</v>
      </c>
      <c r="K208" s="1031"/>
      <c r="L208" s="758"/>
    </row>
    <row r="209" spans="2:12" x14ac:dyDescent="0.25">
      <c r="B209" s="1051" t="s">
        <v>1281</v>
      </c>
      <c r="C209" s="1089" t="s">
        <v>358</v>
      </c>
      <c r="D209" s="1106" t="s">
        <v>1282</v>
      </c>
      <c r="E209" s="1089" t="s">
        <v>358</v>
      </c>
      <c r="F209" s="1036" t="s">
        <v>1283</v>
      </c>
      <c r="G209" s="1031" t="s">
        <v>1284</v>
      </c>
      <c r="H209" s="1037">
        <v>836817803</v>
      </c>
      <c r="I209" s="1038">
        <v>1.1788054107259806E-2</v>
      </c>
      <c r="J209" s="1039" t="s">
        <v>1270</v>
      </c>
      <c r="K209" s="1031"/>
      <c r="L209" s="758"/>
    </row>
    <row r="210" spans="2:12" x14ac:dyDescent="0.25">
      <c r="B210" s="891"/>
      <c r="C210" s="812"/>
      <c r="D210" s="1106" t="s">
        <v>1285</v>
      </c>
      <c r="E210" s="1089" t="s">
        <v>1276</v>
      </c>
      <c r="F210" s="1036" t="s">
        <v>1283</v>
      </c>
      <c r="G210" s="1031"/>
      <c r="H210" s="1037"/>
      <c r="I210" s="1038"/>
      <c r="J210" s="1039" t="s">
        <v>1270</v>
      </c>
      <c r="K210" s="1031"/>
      <c r="L210" s="758"/>
    </row>
    <row r="211" spans="2:12" x14ac:dyDescent="0.25">
      <c r="B211" s="1108"/>
      <c r="C211" s="1109"/>
      <c r="D211" s="1110" t="s">
        <v>1286</v>
      </c>
      <c r="E211" s="1111" t="s">
        <v>1287</v>
      </c>
      <c r="F211" s="1112" t="s">
        <v>1283</v>
      </c>
      <c r="G211" s="1099"/>
      <c r="H211" s="1100"/>
      <c r="I211" s="1101"/>
      <c r="J211" s="1102" t="s">
        <v>1270</v>
      </c>
      <c r="K211" s="1099"/>
      <c r="L211" s="758"/>
    </row>
    <row r="212" spans="2:12" x14ac:dyDescent="0.25">
      <c r="B212" s="1042" t="s">
        <v>1288</v>
      </c>
      <c r="C212" s="1103" t="s">
        <v>1289</v>
      </c>
      <c r="D212" s="1104" t="s">
        <v>1239</v>
      </c>
      <c r="E212" s="1105" t="s">
        <v>318</v>
      </c>
      <c r="F212" s="1113" t="s">
        <v>1290</v>
      </c>
      <c r="G212" s="1047" t="s">
        <v>1291</v>
      </c>
      <c r="H212" s="1048">
        <v>251937812</v>
      </c>
      <c r="I212" s="1049">
        <v>3.5489882610930173E-3</v>
      </c>
      <c r="J212" s="1050" t="s">
        <v>1292</v>
      </c>
      <c r="K212" s="1047" t="s">
        <v>1293</v>
      </c>
      <c r="L212" s="758"/>
    </row>
    <row r="213" spans="2:12" x14ac:dyDescent="0.25">
      <c r="B213" s="1114"/>
      <c r="C213" s="980"/>
      <c r="D213" s="1106" t="s">
        <v>1294</v>
      </c>
      <c r="E213" s="1089" t="s">
        <v>1295</v>
      </c>
      <c r="F213" s="1036" t="s">
        <v>1290</v>
      </c>
      <c r="G213" s="1031"/>
      <c r="H213" s="1037"/>
      <c r="I213" s="1038"/>
      <c r="J213" s="1039" t="s">
        <v>1292</v>
      </c>
      <c r="K213" s="1031"/>
      <c r="L213" s="758"/>
    </row>
    <row r="214" spans="2:12" x14ac:dyDescent="0.25">
      <c r="B214" s="891"/>
      <c r="C214" s="812"/>
      <c r="D214" s="1106" t="s">
        <v>1296</v>
      </c>
      <c r="E214" s="1089" t="s">
        <v>1297</v>
      </c>
      <c r="F214" s="1036" t="s">
        <v>1290</v>
      </c>
      <c r="G214" s="1031"/>
      <c r="H214" s="1037"/>
      <c r="I214" s="1038"/>
      <c r="J214" s="1039" t="s">
        <v>1292</v>
      </c>
      <c r="K214" s="1031"/>
      <c r="L214" s="758"/>
    </row>
    <row r="215" spans="2:12" x14ac:dyDescent="0.25">
      <c r="B215" s="891"/>
      <c r="C215" s="812"/>
      <c r="D215" s="1106" t="s">
        <v>1298</v>
      </c>
      <c r="E215" s="1089" t="s">
        <v>1299</v>
      </c>
      <c r="F215" s="1036" t="s">
        <v>1290</v>
      </c>
      <c r="G215" s="1031"/>
      <c r="H215" s="1037"/>
      <c r="I215" s="1038"/>
      <c r="J215" s="1039" t="s">
        <v>1292</v>
      </c>
      <c r="K215" s="1031"/>
      <c r="L215" s="758"/>
    </row>
    <row r="216" spans="2:12" x14ac:dyDescent="0.25">
      <c r="B216" s="891"/>
      <c r="C216" s="812"/>
      <c r="D216" s="1106" t="s">
        <v>1300</v>
      </c>
      <c r="E216" s="1089" t="s">
        <v>1301</v>
      </c>
      <c r="F216" s="1036" t="s">
        <v>1290</v>
      </c>
      <c r="G216" s="1031"/>
      <c r="H216" s="1037"/>
      <c r="I216" s="1038"/>
      <c r="J216" s="1039" t="s">
        <v>1292</v>
      </c>
      <c r="K216" s="1031"/>
      <c r="L216" s="758"/>
    </row>
    <row r="217" spans="2:12" x14ac:dyDescent="0.25">
      <c r="B217" s="1051" t="s">
        <v>1302</v>
      </c>
      <c r="C217" s="1090" t="s">
        <v>1303</v>
      </c>
      <c r="D217" s="1106" t="s">
        <v>1304</v>
      </c>
      <c r="E217" s="1089" t="s">
        <v>1305</v>
      </c>
      <c r="F217" s="1036" t="s">
        <v>1290</v>
      </c>
      <c r="G217" s="1031"/>
      <c r="H217" s="1037"/>
      <c r="I217" s="1038"/>
      <c r="J217" s="1039" t="s">
        <v>1292</v>
      </c>
      <c r="K217" s="1031"/>
      <c r="L217" s="758"/>
    </row>
    <row r="218" spans="2:12" x14ac:dyDescent="0.25">
      <c r="B218" s="1042" t="s">
        <v>1306</v>
      </c>
      <c r="C218" s="1103" t="s">
        <v>1307</v>
      </c>
      <c r="D218" s="1104" t="s">
        <v>1308</v>
      </c>
      <c r="E218" s="1105" t="s">
        <v>1309</v>
      </c>
      <c r="F218" s="1046" t="s">
        <v>1310</v>
      </c>
      <c r="G218" s="1047" t="s">
        <v>1311</v>
      </c>
      <c r="H218" s="1048">
        <v>95483657</v>
      </c>
      <c r="I218" s="1049">
        <v>1.3450556513495168E-3</v>
      </c>
      <c r="J218" s="1050" t="s">
        <v>1312</v>
      </c>
      <c r="K218" s="1047" t="s">
        <v>1313</v>
      </c>
      <c r="L218" s="758"/>
    </row>
    <row r="219" spans="2:12" x14ac:dyDescent="0.25">
      <c r="B219" s="1091">
        <v>816</v>
      </c>
      <c r="C219" s="1090" t="s">
        <v>1314</v>
      </c>
      <c r="D219" s="1106" t="s">
        <v>1244</v>
      </c>
      <c r="E219" s="1089" t="s">
        <v>1315</v>
      </c>
      <c r="F219" s="812" t="s">
        <v>1316</v>
      </c>
      <c r="G219" s="1031" t="s">
        <v>1317</v>
      </c>
      <c r="H219" s="1037">
        <v>173977109</v>
      </c>
      <c r="I219" s="1038">
        <v>2.4507743106854493E-3</v>
      </c>
      <c r="J219" s="812" t="s">
        <v>1312</v>
      </c>
      <c r="K219" s="1031"/>
      <c r="L219" s="758"/>
    </row>
    <row r="220" spans="2:12" x14ac:dyDescent="0.25">
      <c r="B220" s="891"/>
      <c r="C220" s="812"/>
      <c r="D220" s="1106" t="s">
        <v>1318</v>
      </c>
      <c r="E220" s="1089" t="s">
        <v>1319</v>
      </c>
      <c r="F220" s="812" t="s">
        <v>1316</v>
      </c>
      <c r="G220" s="1031"/>
      <c r="H220" s="1037"/>
      <c r="I220" s="1038"/>
      <c r="J220" s="812" t="s">
        <v>1312</v>
      </c>
      <c r="K220" s="1031"/>
      <c r="L220" s="758"/>
    </row>
    <row r="221" spans="2:12" x14ac:dyDescent="0.25">
      <c r="B221" s="891"/>
      <c r="C221" s="812"/>
      <c r="D221" s="1106" t="s">
        <v>1320</v>
      </c>
      <c r="E221" s="1089" t="s">
        <v>1321</v>
      </c>
      <c r="F221" s="812" t="s">
        <v>1316</v>
      </c>
      <c r="G221" s="1031"/>
      <c r="H221" s="1037"/>
      <c r="I221" s="1038"/>
      <c r="J221" s="812" t="s">
        <v>1312</v>
      </c>
      <c r="K221" s="1031"/>
      <c r="L221" s="758"/>
    </row>
    <row r="222" spans="2:12" x14ac:dyDescent="0.25">
      <c r="B222" s="891"/>
      <c r="C222" s="812"/>
      <c r="D222" s="1106" t="s">
        <v>1322</v>
      </c>
      <c r="E222" s="1089" t="s">
        <v>1323</v>
      </c>
      <c r="F222" s="812" t="s">
        <v>1316</v>
      </c>
      <c r="G222" s="1031"/>
      <c r="H222" s="1037"/>
      <c r="I222" s="1038"/>
      <c r="J222" s="812" t="s">
        <v>1312</v>
      </c>
      <c r="K222" s="1031"/>
      <c r="L222" s="758"/>
    </row>
    <row r="223" spans="2:12" x14ac:dyDescent="0.25">
      <c r="B223" s="891"/>
      <c r="C223" s="812"/>
      <c r="D223" s="1106" t="s">
        <v>1324</v>
      </c>
      <c r="E223" s="1089" t="s">
        <v>1325</v>
      </c>
      <c r="F223" s="812" t="s">
        <v>1316</v>
      </c>
      <c r="G223" s="1031"/>
      <c r="H223" s="1037"/>
      <c r="I223" s="1038"/>
      <c r="J223" s="812" t="s">
        <v>1312</v>
      </c>
      <c r="K223" s="1031"/>
      <c r="L223" s="758"/>
    </row>
    <row r="224" spans="2:12" x14ac:dyDescent="0.25">
      <c r="B224" s="891"/>
      <c r="C224" s="812"/>
      <c r="D224" s="1106" t="s">
        <v>1326</v>
      </c>
      <c r="E224" s="1089" t="s">
        <v>1327</v>
      </c>
      <c r="F224" s="812" t="s">
        <v>1316</v>
      </c>
      <c r="G224" s="1031"/>
      <c r="H224" s="1037"/>
      <c r="I224" s="1038"/>
      <c r="J224" s="812" t="s">
        <v>1312</v>
      </c>
      <c r="K224" s="1031"/>
      <c r="L224" s="758"/>
    </row>
    <row r="225" spans="1:12" x14ac:dyDescent="0.25">
      <c r="B225" s="891"/>
      <c r="C225" s="812"/>
      <c r="D225" s="1106" t="s">
        <v>1328</v>
      </c>
      <c r="E225" s="1089" t="s">
        <v>1329</v>
      </c>
      <c r="F225" s="812" t="s">
        <v>1316</v>
      </c>
      <c r="G225" s="1031"/>
      <c r="H225" s="1037"/>
      <c r="I225" s="1038"/>
      <c r="J225" s="812" t="s">
        <v>1312</v>
      </c>
      <c r="K225" s="1031"/>
      <c r="L225" s="758"/>
    </row>
    <row r="226" spans="1:12" x14ac:dyDescent="0.25">
      <c r="B226" s="891"/>
      <c r="C226" s="812"/>
      <c r="D226" s="1106" t="s">
        <v>1330</v>
      </c>
      <c r="E226" s="1089" t="s">
        <v>1331</v>
      </c>
      <c r="F226" s="812" t="s">
        <v>1316</v>
      </c>
      <c r="G226" s="1031"/>
      <c r="H226" s="1037"/>
      <c r="I226" s="1038"/>
      <c r="J226" s="812" t="s">
        <v>1312</v>
      </c>
      <c r="K226" s="1031"/>
      <c r="L226" s="758"/>
    </row>
    <row r="227" spans="1:12" x14ac:dyDescent="0.25">
      <c r="B227" s="1114"/>
      <c r="C227" s="980"/>
      <c r="D227" s="1110" t="s">
        <v>1332</v>
      </c>
      <c r="E227" s="1111" t="s">
        <v>1333</v>
      </c>
      <c r="F227" s="812" t="s">
        <v>1316</v>
      </c>
      <c r="G227" s="1031"/>
      <c r="H227" s="1037"/>
      <c r="I227" s="1038"/>
      <c r="J227" s="812" t="s">
        <v>1312</v>
      </c>
      <c r="K227" s="1031"/>
      <c r="L227" s="758"/>
    </row>
    <row r="228" spans="1:12" ht="15.75" thickBot="1" x14ac:dyDescent="0.3">
      <c r="B228" s="1115" t="s">
        <v>1334</v>
      </c>
      <c r="C228" s="1116" t="s">
        <v>1335</v>
      </c>
      <c r="D228" s="1117" t="s">
        <v>1336</v>
      </c>
      <c r="E228" s="1118" t="s">
        <v>1337</v>
      </c>
      <c r="F228" s="1067" t="s">
        <v>1338</v>
      </c>
      <c r="G228" s="1068" t="s">
        <v>1339</v>
      </c>
      <c r="H228" s="1069"/>
      <c r="I228" s="1070"/>
      <c r="J228" s="1071" t="s">
        <v>1340</v>
      </c>
      <c r="K228" s="1068" t="s">
        <v>1341</v>
      </c>
      <c r="L228" s="758"/>
    </row>
    <row r="229" spans="1:12" ht="15.75" thickBot="1" x14ac:dyDescent="0.3">
      <c r="B229" s="1119"/>
      <c r="C229" s="812"/>
      <c r="D229" s="1039"/>
      <c r="E229" s="1120"/>
      <c r="F229" s="777"/>
      <c r="G229" s="777"/>
      <c r="H229" s="919"/>
      <c r="I229" s="780"/>
      <c r="J229" s="777"/>
      <c r="K229" s="777"/>
      <c r="L229" s="758"/>
    </row>
    <row r="230" spans="1:12" ht="16.5" thickBot="1" x14ac:dyDescent="0.3">
      <c r="B230" s="841" t="s">
        <v>651</v>
      </c>
      <c r="C230" s="812"/>
      <c r="D230" s="1039"/>
      <c r="E230" s="1120"/>
      <c r="F230" s="768" t="s">
        <v>652</v>
      </c>
      <c r="G230" s="777"/>
      <c r="H230" s="770" t="s">
        <v>653</v>
      </c>
      <c r="I230" s="843" t="s">
        <v>446</v>
      </c>
      <c r="J230" s="1021" t="s">
        <v>1342</v>
      </c>
      <c r="K230" s="1022" t="s">
        <v>1343</v>
      </c>
      <c r="L230" s="758"/>
    </row>
    <row r="231" spans="1:12" x14ac:dyDescent="0.25">
      <c r="B231" s="1121"/>
      <c r="C231" s="1122"/>
      <c r="D231" s="1123">
        <v>8</v>
      </c>
      <c r="E231" s="1124" t="s">
        <v>1344</v>
      </c>
      <c r="F231" s="1125" t="s">
        <v>1345</v>
      </c>
      <c r="G231" s="1028" t="s">
        <v>1346</v>
      </c>
      <c r="H231" s="1029">
        <v>937433291</v>
      </c>
      <c r="I231" s="1126">
        <v>1.3205400645921281E-2</v>
      </c>
      <c r="J231" s="1033" t="s">
        <v>1347</v>
      </c>
      <c r="K231" s="1031" t="s">
        <v>1348</v>
      </c>
      <c r="L231" s="758"/>
    </row>
    <row r="232" spans="1:12" x14ac:dyDescent="0.25">
      <c r="A232" s="859"/>
      <c r="B232" s="1051" t="s">
        <v>1349</v>
      </c>
      <c r="C232" s="1127" t="s">
        <v>1350</v>
      </c>
      <c r="D232" s="1092"/>
      <c r="E232" s="1093"/>
      <c r="F232" s="812" t="s">
        <v>1345</v>
      </c>
      <c r="G232" s="1031"/>
      <c r="H232" s="1037"/>
      <c r="I232" s="1126"/>
      <c r="J232" s="1033"/>
      <c r="K232" s="1031"/>
      <c r="L232" s="758"/>
    </row>
    <row r="233" spans="1:12" x14ac:dyDescent="0.25">
      <c r="A233" s="859"/>
      <c r="B233" s="1051" t="s">
        <v>1351</v>
      </c>
      <c r="C233" s="1128" t="s">
        <v>1352</v>
      </c>
      <c r="D233" s="1129" t="s">
        <v>1353</v>
      </c>
      <c r="E233" s="1130" t="s">
        <v>585</v>
      </c>
      <c r="F233" s="812" t="s">
        <v>1345</v>
      </c>
      <c r="G233" s="1031"/>
      <c r="H233" s="1037"/>
      <c r="I233" s="1126"/>
      <c r="J233" s="1033"/>
      <c r="K233" s="1031"/>
      <c r="L233" s="758"/>
    </row>
    <row r="234" spans="1:12" x14ac:dyDescent="0.25">
      <c r="B234" s="891"/>
      <c r="C234" s="811"/>
      <c r="D234" s="1129" t="s">
        <v>1354</v>
      </c>
      <c r="E234" s="1131" t="s">
        <v>1355</v>
      </c>
      <c r="F234" s="777" t="s">
        <v>1345</v>
      </c>
      <c r="G234" s="1031"/>
      <c r="H234" s="1037"/>
      <c r="I234" s="1126"/>
      <c r="J234" s="781"/>
      <c r="K234" s="1031"/>
      <c r="L234" s="758"/>
    </row>
    <row r="235" spans="1:12" x14ac:dyDescent="0.25">
      <c r="B235" s="1132" t="s">
        <v>857</v>
      </c>
      <c r="C235" s="1133" t="s">
        <v>321</v>
      </c>
      <c r="D235" s="1134" t="s">
        <v>1259</v>
      </c>
      <c r="E235" s="1135" t="s">
        <v>321</v>
      </c>
      <c r="F235" s="1136" t="s">
        <v>1356</v>
      </c>
      <c r="G235" s="1137" t="s">
        <v>1357</v>
      </c>
      <c r="H235" s="1138">
        <v>44129371</v>
      </c>
      <c r="I235" s="1139">
        <v>6.2163999284243457E-4</v>
      </c>
      <c r="J235" s="1140" t="s">
        <v>1358</v>
      </c>
      <c r="K235" s="1137" t="s">
        <v>1359</v>
      </c>
      <c r="L235" s="758"/>
    </row>
    <row r="236" spans="1:12" x14ac:dyDescent="0.25">
      <c r="B236" s="1051" t="s">
        <v>1360</v>
      </c>
      <c r="C236" s="1128" t="s">
        <v>1361</v>
      </c>
      <c r="D236" s="1129" t="s">
        <v>1349</v>
      </c>
      <c r="E236" s="1130" t="s">
        <v>1362</v>
      </c>
      <c r="F236" s="812" t="s">
        <v>1363</v>
      </c>
      <c r="G236" s="1031" t="s">
        <v>1364</v>
      </c>
      <c r="H236" s="1037">
        <v>585518354</v>
      </c>
      <c r="I236" s="1126">
        <v>8.2480583144879643E-3</v>
      </c>
      <c r="J236" s="1033" t="s">
        <v>1365</v>
      </c>
      <c r="K236" s="1031" t="s">
        <v>1366</v>
      </c>
      <c r="L236" s="758"/>
    </row>
    <row r="237" spans="1:12" x14ac:dyDescent="0.25">
      <c r="B237" s="891"/>
      <c r="D237" s="1129" t="s">
        <v>1351</v>
      </c>
      <c r="E237" s="1142" t="s">
        <v>1367</v>
      </c>
      <c r="F237" s="1033" t="s">
        <v>1363</v>
      </c>
      <c r="G237" s="1031"/>
      <c r="H237" s="1037"/>
      <c r="I237" s="1126"/>
      <c r="J237" s="1033" t="s">
        <v>1365</v>
      </c>
      <c r="K237" s="1031"/>
      <c r="L237" s="758"/>
    </row>
    <row r="238" spans="1:12" x14ac:dyDescent="0.25">
      <c r="B238" s="891"/>
      <c r="D238" s="1129" t="s">
        <v>1368</v>
      </c>
      <c r="E238" s="1130" t="s">
        <v>1369</v>
      </c>
      <c r="F238" s="812" t="s">
        <v>1363</v>
      </c>
      <c r="G238" s="1031"/>
      <c r="H238" s="1037"/>
      <c r="I238" s="1126"/>
      <c r="J238" s="1033" t="s">
        <v>1365</v>
      </c>
      <c r="K238" s="1031"/>
      <c r="L238" s="758"/>
    </row>
    <row r="239" spans="1:12" x14ac:dyDescent="0.25">
      <c r="B239" s="891"/>
      <c r="D239" s="1129" t="s">
        <v>1370</v>
      </c>
      <c r="E239" s="1130" t="s">
        <v>1371</v>
      </c>
      <c r="F239" s="812" t="s">
        <v>1363</v>
      </c>
      <c r="G239" s="1031"/>
      <c r="H239" s="1037"/>
      <c r="I239" s="1126"/>
      <c r="J239" s="1033" t="s">
        <v>1365</v>
      </c>
      <c r="K239" s="1031"/>
      <c r="L239" s="758"/>
    </row>
    <row r="240" spans="1:12" x14ac:dyDescent="0.25">
      <c r="B240" s="891"/>
      <c r="D240" s="1129" t="s">
        <v>1174</v>
      </c>
      <c r="E240" s="1130" t="s">
        <v>1372</v>
      </c>
      <c r="F240" s="812" t="s">
        <v>1363</v>
      </c>
      <c r="G240" s="1031"/>
      <c r="H240" s="1037"/>
      <c r="I240" s="1126"/>
      <c r="J240" s="1033" t="s">
        <v>1365</v>
      </c>
      <c r="K240" s="1031"/>
      <c r="L240" s="758"/>
    </row>
    <row r="241" spans="2:12" x14ac:dyDescent="0.25">
      <c r="B241" s="891"/>
      <c r="C241" s="811"/>
      <c r="D241" s="1129" t="s">
        <v>1373</v>
      </c>
      <c r="E241" s="1130" t="s">
        <v>1374</v>
      </c>
      <c r="F241" s="812" t="s">
        <v>1363</v>
      </c>
      <c r="G241" s="1031"/>
      <c r="H241" s="1037"/>
      <c r="I241" s="1126"/>
      <c r="J241" s="1033" t="s">
        <v>1365</v>
      </c>
      <c r="K241" s="1031"/>
      <c r="L241" s="758"/>
    </row>
    <row r="242" spans="2:12" x14ac:dyDescent="0.25">
      <c r="B242" s="891"/>
      <c r="C242" s="811"/>
      <c r="D242" s="1129" t="s">
        <v>1375</v>
      </c>
      <c r="E242" s="1130" t="s">
        <v>1376</v>
      </c>
      <c r="F242" s="812" t="s">
        <v>1363</v>
      </c>
      <c r="G242" s="1031"/>
      <c r="H242" s="1037"/>
      <c r="I242" s="1126"/>
      <c r="J242" s="1033" t="s">
        <v>1365</v>
      </c>
      <c r="K242" s="1031"/>
      <c r="L242" s="758"/>
    </row>
    <row r="243" spans="2:12" x14ac:dyDescent="0.25">
      <c r="B243" s="891"/>
      <c r="D243" s="1129" t="s">
        <v>1377</v>
      </c>
      <c r="E243" s="1130" t="s">
        <v>1378</v>
      </c>
      <c r="F243" s="812" t="s">
        <v>1363</v>
      </c>
      <c r="G243" s="1031"/>
      <c r="H243" s="1037"/>
      <c r="I243" s="1126"/>
      <c r="J243" s="1033" t="s">
        <v>1365</v>
      </c>
      <c r="K243" s="1031"/>
      <c r="L243" s="758"/>
    </row>
    <row r="244" spans="2:12" x14ac:dyDescent="0.25">
      <c r="B244" s="891"/>
      <c r="C244" s="811"/>
      <c r="D244" s="1129" t="s">
        <v>1262</v>
      </c>
      <c r="E244" s="1130" t="s">
        <v>1379</v>
      </c>
      <c r="F244" s="812" t="s">
        <v>1363</v>
      </c>
      <c r="G244" s="1031"/>
      <c r="H244" s="1037"/>
      <c r="I244" s="1126"/>
      <c r="J244" s="1033" t="s">
        <v>1365</v>
      </c>
      <c r="K244" s="1031"/>
      <c r="L244" s="758"/>
    </row>
    <row r="245" spans="2:12" x14ac:dyDescent="0.25">
      <c r="B245" s="891"/>
      <c r="C245" s="812"/>
      <c r="D245" s="1129" t="s">
        <v>1380</v>
      </c>
      <c r="E245" s="1130" t="s">
        <v>1381</v>
      </c>
      <c r="F245" s="812" t="s">
        <v>1363</v>
      </c>
      <c r="G245" s="1031"/>
      <c r="H245" s="1037"/>
      <c r="I245" s="1126"/>
      <c r="J245" s="1033" t="s">
        <v>1365</v>
      </c>
      <c r="K245" s="1031"/>
      <c r="L245" s="758"/>
    </row>
    <row r="246" spans="2:12" x14ac:dyDescent="0.25">
      <c r="B246" s="891"/>
      <c r="C246" s="811"/>
      <c r="D246" s="1129" t="s">
        <v>1302</v>
      </c>
      <c r="E246" s="1130" t="s">
        <v>1382</v>
      </c>
      <c r="F246" s="812" t="s">
        <v>1363</v>
      </c>
      <c r="G246" s="1031"/>
      <c r="H246" s="1037"/>
      <c r="I246" s="1126"/>
      <c r="J246" s="1033" t="s">
        <v>1365</v>
      </c>
      <c r="K246" s="1031"/>
      <c r="L246" s="758"/>
    </row>
    <row r="247" spans="2:12" x14ac:dyDescent="0.25">
      <c r="B247" s="891"/>
      <c r="C247" s="811"/>
      <c r="D247" s="1129" t="s">
        <v>1383</v>
      </c>
      <c r="E247" s="1130" t="s">
        <v>1384</v>
      </c>
      <c r="F247" s="812" t="s">
        <v>1363</v>
      </c>
      <c r="G247" s="1031"/>
      <c r="H247" s="1037"/>
      <c r="I247" s="1126"/>
      <c r="J247" s="1033" t="s">
        <v>1365</v>
      </c>
      <c r="K247" s="1031"/>
      <c r="L247" s="758"/>
    </row>
    <row r="248" spans="2:12" x14ac:dyDescent="0.25">
      <c r="B248" s="891"/>
      <c r="C248" s="811"/>
      <c r="D248" s="1129" t="s">
        <v>1306</v>
      </c>
      <c r="E248" s="1130" t="s">
        <v>1385</v>
      </c>
      <c r="F248" s="812" t="s">
        <v>1363</v>
      </c>
      <c r="G248" s="1031"/>
      <c r="H248" s="1037"/>
      <c r="I248" s="1126"/>
      <c r="J248" s="1033" t="s">
        <v>1365</v>
      </c>
      <c r="K248" s="1031"/>
      <c r="L248" s="758"/>
    </row>
    <row r="249" spans="2:12" x14ac:dyDescent="0.25">
      <c r="B249" s="891"/>
      <c r="C249" s="811"/>
      <c r="D249" s="1129" t="s">
        <v>1386</v>
      </c>
      <c r="E249" s="1130" t="s">
        <v>1387</v>
      </c>
      <c r="F249" s="812" t="s">
        <v>1363</v>
      </c>
      <c r="G249" s="1143"/>
      <c r="H249" s="1144"/>
      <c r="I249" s="1145"/>
      <c r="J249" s="1033" t="s">
        <v>1365</v>
      </c>
      <c r="K249" s="1031"/>
      <c r="L249" s="758"/>
    </row>
    <row r="250" spans="2:12" x14ac:dyDescent="0.25">
      <c r="B250" s="891"/>
      <c r="C250" s="811"/>
      <c r="D250" s="1129" t="s">
        <v>1388</v>
      </c>
      <c r="E250" s="1130" t="s">
        <v>1389</v>
      </c>
      <c r="F250" s="812" t="s">
        <v>1363</v>
      </c>
      <c r="G250" s="1143"/>
      <c r="H250" s="1144"/>
      <c r="I250" s="1145"/>
      <c r="J250" s="1033" t="s">
        <v>1365</v>
      </c>
      <c r="K250" s="1031"/>
      <c r="L250" s="758"/>
    </row>
    <row r="251" spans="2:12" x14ac:dyDescent="0.25">
      <c r="B251" s="891"/>
      <c r="C251" s="811"/>
      <c r="D251" s="1129" t="s">
        <v>1390</v>
      </c>
      <c r="E251" s="1130" t="s">
        <v>1391</v>
      </c>
      <c r="F251" s="812" t="s">
        <v>1363</v>
      </c>
      <c r="G251" s="1143"/>
      <c r="H251" s="1144"/>
      <c r="I251" s="1145"/>
      <c r="J251" s="1033" t="s">
        <v>1365</v>
      </c>
      <c r="K251" s="1031"/>
      <c r="L251" s="758"/>
    </row>
    <row r="252" spans="2:12" x14ac:dyDescent="0.25">
      <c r="B252" s="1042" t="s">
        <v>1370</v>
      </c>
      <c r="C252" s="1146" t="s">
        <v>1392</v>
      </c>
      <c r="D252" s="1147" t="s">
        <v>1393</v>
      </c>
      <c r="E252" s="1148" t="s">
        <v>1394</v>
      </c>
      <c r="F252" s="1149" t="s">
        <v>1395</v>
      </c>
      <c r="G252" s="1047" t="s">
        <v>1396</v>
      </c>
      <c r="H252" s="1048">
        <v>3364392602</v>
      </c>
      <c r="I252" s="1150">
        <v>4.7393401393063583E-2</v>
      </c>
      <c r="J252" s="1151" t="s">
        <v>1397</v>
      </c>
      <c r="K252" s="1047" t="s">
        <v>1398</v>
      </c>
      <c r="L252" s="758"/>
    </row>
    <row r="253" spans="2:12" x14ac:dyDescent="0.25">
      <c r="B253" s="1051" t="s">
        <v>1368</v>
      </c>
      <c r="C253" s="1128" t="s">
        <v>1399</v>
      </c>
      <c r="D253" s="1129" t="s">
        <v>1400</v>
      </c>
      <c r="E253" s="1130" t="s">
        <v>1399</v>
      </c>
      <c r="F253" s="812" t="s">
        <v>1395</v>
      </c>
      <c r="G253" s="1031"/>
      <c r="H253" s="1037"/>
      <c r="I253" s="1126"/>
      <c r="J253" s="1033" t="s">
        <v>1397</v>
      </c>
      <c r="K253" s="1031"/>
      <c r="L253" s="758"/>
    </row>
    <row r="254" spans="2:12" x14ac:dyDescent="0.25">
      <c r="B254" s="1152"/>
      <c r="C254" s="1153"/>
      <c r="D254" s="1129" t="s">
        <v>1334</v>
      </c>
      <c r="E254" s="1130" t="s">
        <v>1401</v>
      </c>
      <c r="F254" s="812" t="s">
        <v>1395</v>
      </c>
      <c r="G254" s="1143"/>
      <c r="H254" s="1144"/>
      <c r="I254" s="1145"/>
      <c r="J254" s="1033" t="s">
        <v>1397</v>
      </c>
      <c r="K254" s="1031"/>
      <c r="L254" s="758"/>
    </row>
    <row r="255" spans="2:12" x14ac:dyDescent="0.25">
      <c r="B255" s="891"/>
      <c r="C255" s="811"/>
      <c r="D255" s="1129" t="s">
        <v>1402</v>
      </c>
      <c r="E255" s="1130" t="s">
        <v>1403</v>
      </c>
      <c r="F255" s="812" t="s">
        <v>1395</v>
      </c>
      <c r="G255" s="1143"/>
      <c r="H255" s="1144"/>
      <c r="I255" s="1145"/>
      <c r="J255" s="1033" t="s">
        <v>1397</v>
      </c>
      <c r="K255" s="1031"/>
      <c r="L255" s="758"/>
    </row>
    <row r="256" spans="2:12" x14ac:dyDescent="0.25">
      <c r="B256" s="891"/>
      <c r="C256" s="811"/>
      <c r="D256" s="1129" t="s">
        <v>1404</v>
      </c>
      <c r="E256" s="1130" t="s">
        <v>1405</v>
      </c>
      <c r="F256" s="812" t="s">
        <v>1395</v>
      </c>
      <c r="G256" s="1143"/>
      <c r="H256" s="1144"/>
      <c r="I256" s="1145"/>
      <c r="J256" s="1033" t="s">
        <v>1397</v>
      </c>
      <c r="K256" s="1031"/>
      <c r="L256" s="758"/>
    </row>
    <row r="257" spans="2:12" x14ac:dyDescent="0.25">
      <c r="B257" s="891"/>
      <c r="C257" s="811"/>
      <c r="D257" s="1129" t="s">
        <v>1406</v>
      </c>
      <c r="E257" s="1130" t="s">
        <v>1407</v>
      </c>
      <c r="F257" s="812" t="s">
        <v>1395</v>
      </c>
      <c r="G257" s="1031"/>
      <c r="H257" s="1037"/>
      <c r="I257" s="1126"/>
      <c r="J257" s="1033" t="s">
        <v>1397</v>
      </c>
      <c r="K257" s="1031"/>
      <c r="L257" s="758"/>
    </row>
    <row r="258" spans="2:12" x14ac:dyDescent="0.25">
      <c r="B258" s="891"/>
      <c r="C258" s="811"/>
      <c r="D258" s="1129" t="s">
        <v>1408</v>
      </c>
      <c r="E258" s="1130" t="s">
        <v>1409</v>
      </c>
      <c r="F258" s="812" t="s">
        <v>1395</v>
      </c>
      <c r="G258" s="1031"/>
      <c r="H258" s="1037"/>
      <c r="I258" s="1126"/>
      <c r="J258" s="1033" t="s">
        <v>1397</v>
      </c>
      <c r="K258" s="1031"/>
      <c r="L258" s="758"/>
    </row>
    <row r="259" spans="2:12" x14ac:dyDescent="0.25">
      <c r="B259" s="891"/>
      <c r="C259" s="811"/>
      <c r="D259" s="1129" t="s">
        <v>1410</v>
      </c>
      <c r="E259" s="1130" t="s">
        <v>1411</v>
      </c>
      <c r="F259" s="812" t="s">
        <v>1395</v>
      </c>
      <c r="G259" s="1031"/>
      <c r="H259" s="1037"/>
      <c r="I259" s="1126"/>
      <c r="J259" s="1033" t="s">
        <v>1397</v>
      </c>
      <c r="K259" s="1031"/>
      <c r="L259" s="758"/>
    </row>
    <row r="260" spans="2:12" x14ac:dyDescent="0.25">
      <c r="B260" s="1108"/>
      <c r="C260" s="1154"/>
      <c r="D260" s="1155" t="s">
        <v>1412</v>
      </c>
      <c r="E260" s="1156" t="s">
        <v>1413</v>
      </c>
      <c r="F260" s="1109" t="s">
        <v>1395</v>
      </c>
      <c r="G260" s="1099"/>
      <c r="H260" s="1100"/>
      <c r="I260" s="1157"/>
      <c r="J260" s="1158" t="s">
        <v>1397</v>
      </c>
      <c r="K260" s="1099"/>
      <c r="L260" s="758"/>
    </row>
    <row r="261" spans="2:12" x14ac:dyDescent="0.25">
      <c r="B261" s="1051" t="s">
        <v>1373</v>
      </c>
      <c r="C261" s="1128" t="s">
        <v>1414</v>
      </c>
      <c r="D261" s="1129" t="s">
        <v>1415</v>
      </c>
      <c r="E261" s="1130" t="s">
        <v>1416</v>
      </c>
      <c r="F261" s="812" t="s">
        <v>1417</v>
      </c>
      <c r="G261" s="1031" t="s">
        <v>1418</v>
      </c>
      <c r="H261" s="1037">
        <v>1480576735</v>
      </c>
      <c r="I261" s="1126">
        <v>2.085653364395507E-2</v>
      </c>
      <c r="J261" s="1033" t="s">
        <v>1419</v>
      </c>
      <c r="K261" s="1031" t="s">
        <v>1420</v>
      </c>
      <c r="L261" s="758"/>
    </row>
    <row r="262" spans="2:12" x14ac:dyDescent="0.25">
      <c r="B262" s="891"/>
      <c r="C262" s="811"/>
      <c r="D262" s="1129" t="s">
        <v>1421</v>
      </c>
      <c r="E262" s="1130" t="s">
        <v>1422</v>
      </c>
      <c r="F262" s="812" t="s">
        <v>1417</v>
      </c>
      <c r="G262" s="1031"/>
      <c r="H262" s="1037"/>
      <c r="I262" s="1126"/>
      <c r="J262" s="1033" t="s">
        <v>1419</v>
      </c>
      <c r="K262" s="1031"/>
      <c r="L262" s="758"/>
    </row>
    <row r="263" spans="2:12" x14ac:dyDescent="0.25">
      <c r="B263" s="891"/>
      <c r="C263" s="811"/>
      <c r="D263" s="1129" t="s">
        <v>1423</v>
      </c>
      <c r="E263" s="1130" t="s">
        <v>1424</v>
      </c>
      <c r="F263" s="812" t="s">
        <v>1417</v>
      </c>
      <c r="G263" s="1031"/>
      <c r="H263" s="1037"/>
      <c r="I263" s="1126"/>
      <c r="J263" s="1033" t="s">
        <v>1419</v>
      </c>
      <c r="K263" s="1031"/>
      <c r="L263" s="758"/>
    </row>
    <row r="264" spans="2:12" x14ac:dyDescent="0.25">
      <c r="B264" s="891"/>
      <c r="C264" s="811"/>
      <c r="D264" s="1129" t="s">
        <v>1425</v>
      </c>
      <c r="E264" s="1130" t="s">
        <v>1426</v>
      </c>
      <c r="F264" s="812" t="s">
        <v>1417</v>
      </c>
      <c r="G264" s="1031"/>
      <c r="H264" s="1037"/>
      <c r="I264" s="1126"/>
      <c r="J264" s="1033" t="s">
        <v>1419</v>
      </c>
      <c r="K264" s="1031"/>
      <c r="L264" s="758"/>
    </row>
    <row r="265" spans="2:12" x14ac:dyDescent="0.25">
      <c r="B265" s="891"/>
      <c r="C265" s="811"/>
      <c r="D265" s="1129" t="s">
        <v>1427</v>
      </c>
      <c r="E265" s="1130" t="s">
        <v>1428</v>
      </c>
      <c r="F265" s="812" t="s">
        <v>1417</v>
      </c>
      <c r="G265" s="1031"/>
      <c r="H265" s="1037"/>
      <c r="I265" s="1126"/>
      <c r="J265" s="1033" t="s">
        <v>1419</v>
      </c>
      <c r="K265" s="1031"/>
      <c r="L265" s="758"/>
    </row>
    <row r="266" spans="2:12" x14ac:dyDescent="0.25">
      <c r="B266" s="891"/>
      <c r="C266" s="811"/>
      <c r="D266" s="1129" t="s">
        <v>1429</v>
      </c>
      <c r="E266" s="1130" t="s">
        <v>1430</v>
      </c>
      <c r="F266" s="812" t="s">
        <v>1417</v>
      </c>
      <c r="G266" s="1031"/>
      <c r="H266" s="1037"/>
      <c r="I266" s="1126"/>
      <c r="J266" s="1033" t="s">
        <v>1419</v>
      </c>
      <c r="K266" s="1031"/>
      <c r="L266" s="758"/>
    </row>
    <row r="267" spans="2:12" x14ac:dyDescent="0.25">
      <c r="B267" s="891"/>
      <c r="C267" s="811"/>
      <c r="D267" s="1129" t="s">
        <v>1431</v>
      </c>
      <c r="E267" s="1130" t="s">
        <v>1432</v>
      </c>
      <c r="F267" s="812" t="s">
        <v>1417</v>
      </c>
      <c r="G267" s="1031"/>
      <c r="H267" s="1037"/>
      <c r="I267" s="1126"/>
      <c r="J267" s="1033" t="s">
        <v>1419</v>
      </c>
      <c r="K267" s="1031"/>
      <c r="L267" s="758"/>
    </row>
    <row r="268" spans="2:12" x14ac:dyDescent="0.25">
      <c r="B268" s="891"/>
      <c r="C268" s="811"/>
      <c r="D268" s="1129" t="s">
        <v>1433</v>
      </c>
      <c r="E268" s="1130" t="s">
        <v>1434</v>
      </c>
      <c r="F268" s="812" t="s">
        <v>1417</v>
      </c>
      <c r="G268" s="1031"/>
      <c r="H268" s="1037"/>
      <c r="I268" s="1126"/>
      <c r="J268" s="1033" t="s">
        <v>1419</v>
      </c>
      <c r="K268" s="1031"/>
      <c r="L268" s="758"/>
    </row>
    <row r="269" spans="2:12" ht="15.75" thickBot="1" x14ac:dyDescent="0.3">
      <c r="B269" s="1159" t="s">
        <v>1163</v>
      </c>
      <c r="C269" s="1160" t="s">
        <v>1435</v>
      </c>
      <c r="D269" s="1161" t="s">
        <v>1436</v>
      </c>
      <c r="E269" s="1162" t="s">
        <v>1437</v>
      </c>
      <c r="F269" s="1163" t="s">
        <v>1438</v>
      </c>
      <c r="G269" s="1068" t="s">
        <v>1439</v>
      </c>
      <c r="H269" s="1069"/>
      <c r="I269" s="1164"/>
      <c r="J269" s="1165" t="s">
        <v>1440</v>
      </c>
      <c r="K269" s="1068" t="s">
        <v>1441</v>
      </c>
      <c r="L269" s="758"/>
    </row>
    <row r="270" spans="2:12" ht="15.75" thickBot="1" x14ac:dyDescent="0.3">
      <c r="B270" s="758"/>
      <c r="C270" s="838"/>
      <c r="D270" s="838"/>
      <c r="E270" s="838"/>
      <c r="F270" s="838"/>
      <c r="G270" s="838"/>
      <c r="H270" s="839"/>
      <c r="I270" s="840"/>
      <c r="J270" s="838"/>
      <c r="K270" s="838"/>
      <c r="L270" s="758"/>
    </row>
    <row r="271" spans="2:12" ht="16.5" thickBot="1" x14ac:dyDescent="0.3">
      <c r="B271" s="841" t="s">
        <v>651</v>
      </c>
      <c r="C271" s="838"/>
      <c r="D271" s="838"/>
      <c r="E271" s="838"/>
      <c r="F271" s="768" t="s">
        <v>652</v>
      </c>
      <c r="G271" s="838"/>
      <c r="H271" s="770" t="s">
        <v>653</v>
      </c>
      <c r="I271" s="843" t="s">
        <v>446</v>
      </c>
      <c r="J271" s="1021" t="s">
        <v>1442</v>
      </c>
      <c r="K271" s="1022" t="s">
        <v>1443</v>
      </c>
      <c r="L271" s="758"/>
    </row>
    <row r="272" spans="2:12" ht="28.5" x14ac:dyDescent="0.25">
      <c r="B272" s="1166">
        <v>9</v>
      </c>
      <c r="C272" s="1167" t="s">
        <v>327</v>
      </c>
      <c r="D272" s="1168">
        <v>6</v>
      </c>
      <c r="E272" s="1169" t="s">
        <v>327</v>
      </c>
      <c r="F272" s="1027" t="s">
        <v>1444</v>
      </c>
      <c r="G272" s="1170" t="s">
        <v>1445</v>
      </c>
      <c r="H272" s="1171">
        <v>311925402</v>
      </c>
      <c r="I272" s="1172">
        <v>4.3940192273906088E-3</v>
      </c>
      <c r="J272" s="781" t="s">
        <v>1446</v>
      </c>
      <c r="K272" s="1173" t="s">
        <v>1447</v>
      </c>
      <c r="L272" s="758"/>
    </row>
    <row r="273" spans="2:12" x14ac:dyDescent="0.25">
      <c r="B273" s="1174" t="s">
        <v>1448</v>
      </c>
      <c r="C273" s="1175" t="s">
        <v>1449</v>
      </c>
      <c r="D273" s="1176" t="s">
        <v>1450</v>
      </c>
      <c r="E273" s="1177" t="s">
        <v>283</v>
      </c>
      <c r="F273" s="777" t="s">
        <v>1444</v>
      </c>
      <c r="G273" s="778"/>
      <c r="H273" s="801"/>
      <c r="I273" s="780"/>
      <c r="J273" s="781" t="s">
        <v>1446</v>
      </c>
      <c r="K273" s="778"/>
      <c r="L273" s="758"/>
    </row>
    <row r="274" spans="2:12" x14ac:dyDescent="0.25">
      <c r="B274" s="1178"/>
      <c r="C274" s="917"/>
      <c r="D274" s="1176" t="s">
        <v>1124</v>
      </c>
      <c r="E274" s="1177" t="s">
        <v>1451</v>
      </c>
      <c r="F274" s="777" t="s">
        <v>1444</v>
      </c>
      <c r="G274" s="778"/>
      <c r="H274" s="801"/>
      <c r="I274" s="780"/>
      <c r="J274" s="781" t="s">
        <v>1446</v>
      </c>
      <c r="K274" s="778"/>
      <c r="L274" s="758"/>
    </row>
    <row r="275" spans="2:12" x14ac:dyDescent="0.25">
      <c r="B275" s="1178"/>
      <c r="C275" s="917"/>
      <c r="D275" s="1176" t="s">
        <v>1100</v>
      </c>
      <c r="E275" s="1177" t="s">
        <v>1452</v>
      </c>
      <c r="F275" s="777" t="s">
        <v>1444</v>
      </c>
      <c r="G275" s="778"/>
      <c r="H275" s="801"/>
      <c r="I275" s="780"/>
      <c r="J275" s="781" t="s">
        <v>1446</v>
      </c>
      <c r="K275" s="778"/>
      <c r="L275" s="758"/>
    </row>
    <row r="276" spans="2:12" x14ac:dyDescent="0.25">
      <c r="B276" s="1179"/>
      <c r="C276" s="812"/>
      <c r="D276" s="1180" t="s">
        <v>1119</v>
      </c>
      <c r="E276" s="1181" t="s">
        <v>1453</v>
      </c>
      <c r="F276" s="812" t="s">
        <v>1444</v>
      </c>
      <c r="G276" s="1031"/>
      <c r="H276" s="1037"/>
      <c r="I276" s="1126"/>
      <c r="J276" s="1033" t="s">
        <v>1446</v>
      </c>
      <c r="K276" s="1031"/>
      <c r="L276" s="758"/>
    </row>
    <row r="277" spans="2:12" x14ac:dyDescent="0.25">
      <c r="B277" s="1179"/>
      <c r="C277" s="812"/>
      <c r="D277" s="1180" t="s">
        <v>1454</v>
      </c>
      <c r="E277" s="1181" t="s">
        <v>1455</v>
      </c>
      <c r="F277" s="812" t="s">
        <v>1444</v>
      </c>
      <c r="G277" s="1031"/>
      <c r="H277" s="1037"/>
      <c r="I277" s="1126"/>
      <c r="J277" s="1033" t="s">
        <v>1446</v>
      </c>
      <c r="K277" s="1031"/>
      <c r="L277" s="758"/>
    </row>
    <row r="278" spans="2:12" s="859" customFormat="1" x14ac:dyDescent="0.25">
      <c r="B278" s="1182"/>
      <c r="C278" s="812"/>
      <c r="D278" s="1180" t="s">
        <v>1456</v>
      </c>
      <c r="E278" s="1181" t="s">
        <v>1457</v>
      </c>
      <c r="F278" s="812" t="s">
        <v>1444</v>
      </c>
      <c r="G278" s="1031"/>
      <c r="H278" s="1037"/>
      <c r="I278" s="1126"/>
      <c r="J278" s="1033" t="s">
        <v>1446</v>
      </c>
      <c r="K278" s="1031"/>
    </row>
    <row r="279" spans="2:12" x14ac:dyDescent="0.25">
      <c r="B279" s="1182"/>
      <c r="C279" s="812"/>
      <c r="D279" s="1180" t="s">
        <v>1458</v>
      </c>
      <c r="E279" s="1181" t="s">
        <v>1459</v>
      </c>
      <c r="F279" s="812" t="s">
        <v>1444</v>
      </c>
      <c r="G279" s="1031"/>
      <c r="H279" s="1037"/>
      <c r="I279" s="1126"/>
      <c r="J279" s="1033" t="s">
        <v>1446</v>
      </c>
      <c r="K279" s="1031"/>
    </row>
    <row r="280" spans="2:12" x14ac:dyDescent="0.25">
      <c r="B280" s="1183" t="s">
        <v>1460</v>
      </c>
      <c r="C280" s="1175" t="s">
        <v>359</v>
      </c>
      <c r="D280" s="1180" t="s">
        <v>1095</v>
      </c>
      <c r="E280" s="1181" t="s">
        <v>1461</v>
      </c>
      <c r="F280" s="812" t="s">
        <v>1462</v>
      </c>
      <c r="G280" s="1031" t="s">
        <v>1463</v>
      </c>
      <c r="H280" s="1037">
        <v>161748141</v>
      </c>
      <c r="I280" s="1126">
        <v>2.2785077361179044E-3</v>
      </c>
      <c r="J280" s="1033" t="s">
        <v>1446</v>
      </c>
      <c r="K280" s="778"/>
      <c r="L280" s="758"/>
    </row>
    <row r="281" spans="2:12" s="859" customFormat="1" x14ac:dyDescent="0.25">
      <c r="B281" s="1184" t="s">
        <v>1464</v>
      </c>
      <c r="C281" s="1175" t="s">
        <v>1465</v>
      </c>
      <c r="D281" s="1180" t="s">
        <v>1466</v>
      </c>
      <c r="E281" s="1181" t="s">
        <v>1467</v>
      </c>
      <c r="F281" s="812" t="s">
        <v>1468</v>
      </c>
      <c r="G281" s="1031" t="s">
        <v>1469</v>
      </c>
      <c r="H281" s="1037">
        <v>16786806</v>
      </c>
      <c r="I281" s="1126">
        <v>2.364717584958856E-4</v>
      </c>
      <c r="J281" s="1033" t="s">
        <v>1446</v>
      </c>
      <c r="K281" s="1031"/>
    </row>
    <row r="282" spans="2:12" x14ac:dyDescent="0.25">
      <c r="B282" s="1185" t="s">
        <v>1470</v>
      </c>
      <c r="C282" s="1186" t="s">
        <v>1471</v>
      </c>
      <c r="D282" s="1187" t="s">
        <v>1472</v>
      </c>
      <c r="E282" s="1188" t="s">
        <v>329</v>
      </c>
      <c r="F282" s="793" t="s">
        <v>1473</v>
      </c>
      <c r="G282" s="794" t="s">
        <v>1474</v>
      </c>
      <c r="H282" s="795">
        <v>21557777</v>
      </c>
      <c r="I282" s="796">
        <v>3.0367929649345783E-4</v>
      </c>
      <c r="J282" s="797" t="s">
        <v>1475</v>
      </c>
      <c r="K282" s="794" t="s">
        <v>1476</v>
      </c>
      <c r="L282" s="758"/>
    </row>
    <row r="283" spans="2:12" x14ac:dyDescent="0.25">
      <c r="B283" s="1179"/>
      <c r="C283" s="812"/>
      <c r="D283" s="1180" t="s">
        <v>1477</v>
      </c>
      <c r="E283" s="1181" t="s">
        <v>1478</v>
      </c>
      <c r="F283" s="777" t="s">
        <v>1473</v>
      </c>
      <c r="G283" s="778"/>
      <c r="H283" s="801"/>
      <c r="I283" s="780"/>
      <c r="J283" s="781" t="s">
        <v>1475</v>
      </c>
      <c r="K283" s="778"/>
      <c r="L283" s="758"/>
    </row>
    <row r="284" spans="2:12" x14ac:dyDescent="0.25">
      <c r="B284" s="1179"/>
      <c r="C284" s="1031"/>
      <c r="D284" s="1180" t="s">
        <v>1479</v>
      </c>
      <c r="E284" s="1181" t="s">
        <v>1480</v>
      </c>
      <c r="F284" s="777" t="s">
        <v>1473</v>
      </c>
      <c r="G284" s="778"/>
      <c r="H284" s="801"/>
      <c r="I284" s="780"/>
      <c r="J284" s="781" t="s">
        <v>1475</v>
      </c>
      <c r="K284" s="778"/>
      <c r="L284" s="758"/>
    </row>
    <row r="285" spans="2:12" x14ac:dyDescent="0.25">
      <c r="B285" s="1185" t="s">
        <v>1481</v>
      </c>
      <c r="C285" s="1189" t="s">
        <v>1482</v>
      </c>
      <c r="D285" s="1187" t="s">
        <v>1483</v>
      </c>
      <c r="E285" s="1188" t="s">
        <v>330</v>
      </c>
      <c r="F285" s="793" t="s">
        <v>1484</v>
      </c>
      <c r="G285" s="794" t="s">
        <v>1485</v>
      </c>
      <c r="H285" s="795">
        <v>169416085</v>
      </c>
      <c r="I285" s="796">
        <v>2.3865242463300298E-3</v>
      </c>
      <c r="J285" s="797" t="s">
        <v>1486</v>
      </c>
      <c r="K285" s="794" t="s">
        <v>1487</v>
      </c>
      <c r="L285" s="758"/>
    </row>
    <row r="286" spans="2:12" x14ac:dyDescent="0.25">
      <c r="B286" s="1183" t="s">
        <v>1488</v>
      </c>
      <c r="C286" s="1190" t="s">
        <v>1489</v>
      </c>
      <c r="D286" s="891"/>
      <c r="E286" s="1191"/>
      <c r="F286" s="777" t="s">
        <v>1484</v>
      </c>
      <c r="G286" s="778"/>
      <c r="H286" s="801"/>
      <c r="I286" s="780"/>
      <c r="J286" s="781" t="s">
        <v>1486</v>
      </c>
      <c r="K286" s="778"/>
      <c r="L286" s="758"/>
    </row>
    <row r="287" spans="2:12" x14ac:dyDescent="0.25">
      <c r="B287" s="1192" t="s">
        <v>1490</v>
      </c>
      <c r="C287" s="1193" t="s">
        <v>1491</v>
      </c>
      <c r="D287" s="1194" t="s">
        <v>1492</v>
      </c>
      <c r="E287" s="1195" t="s">
        <v>331</v>
      </c>
      <c r="F287" s="1196" t="s">
        <v>1493</v>
      </c>
      <c r="G287" s="1137" t="s">
        <v>1494</v>
      </c>
      <c r="H287" s="1138">
        <v>199305178</v>
      </c>
      <c r="I287" s="1139">
        <v>2.8075648172139174E-3</v>
      </c>
      <c r="J287" s="1197" t="s">
        <v>1495</v>
      </c>
      <c r="K287" s="1137" t="s">
        <v>1496</v>
      </c>
      <c r="L287" s="758"/>
    </row>
    <row r="288" spans="2:12" ht="15.75" thickBot="1" x14ac:dyDescent="0.3">
      <c r="B288" s="1198">
        <v>97</v>
      </c>
      <c r="C288" s="1199" t="s">
        <v>1497</v>
      </c>
      <c r="D288" s="1200" t="s">
        <v>1498</v>
      </c>
      <c r="E288" s="1199" t="s">
        <v>1497</v>
      </c>
      <c r="F288" s="973" t="s">
        <v>1499</v>
      </c>
      <c r="G288" s="970" t="s">
        <v>1500</v>
      </c>
      <c r="H288" s="971"/>
      <c r="I288" s="972"/>
      <c r="J288" s="973" t="s">
        <v>1501</v>
      </c>
      <c r="K288" s="970" t="s">
        <v>1502</v>
      </c>
      <c r="L288" s="758"/>
    </row>
    <row r="289" spans="7:8" ht="15.75" thickBot="1" x14ac:dyDescent="0.3"/>
    <row r="290" spans="7:8" ht="15.75" thickBot="1" x14ac:dyDescent="0.3">
      <c r="G290" s="1203" t="s">
        <v>1503</v>
      </c>
      <c r="H290" s="1204">
        <v>70988629284</v>
      </c>
    </row>
  </sheetData>
  <mergeCells count="7">
    <mergeCell ref="B1:K1"/>
    <mergeCell ref="B2:E2"/>
    <mergeCell ref="F2:K2"/>
    <mergeCell ref="B3:C3"/>
    <mergeCell ref="D3:E3"/>
    <mergeCell ref="F3:G3"/>
    <mergeCell ref="J3:K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sqref="A1:XFD1048576"/>
    </sheetView>
  </sheetViews>
  <sheetFormatPr baseColWidth="10" defaultColWidth="11.42578125" defaultRowHeight="15" x14ac:dyDescent="0.25"/>
  <cols>
    <col min="1" max="1" width="4.7109375" style="758" customWidth="1"/>
    <col min="2" max="2" width="13.140625" style="1141" customWidth="1"/>
    <col min="3" max="3" width="63.140625" style="1141" customWidth="1"/>
    <col min="4" max="4" width="20.42578125" style="1141" customWidth="1"/>
    <col min="5" max="5" width="77.7109375" style="1141" customWidth="1"/>
    <col min="6" max="6" width="6.5703125" style="758" customWidth="1"/>
    <col min="7" max="7" width="75.140625" style="758" customWidth="1"/>
    <col min="8" max="8" width="16.5703125" style="1201" customWidth="1"/>
    <col min="9" max="9" width="8.42578125" style="1201" customWidth="1"/>
    <col min="10" max="10" width="4.28515625" style="758" bestFit="1" customWidth="1"/>
    <col min="11" max="11" width="77.140625" style="758" customWidth="1"/>
    <col min="13" max="13" width="52.85546875" style="758" customWidth="1"/>
    <col min="14" max="14" width="4.5703125" style="758" customWidth="1"/>
    <col min="15" max="15" width="2" style="758" customWidth="1"/>
    <col min="16" max="16" width="11.42578125" style="758"/>
    <col min="17" max="17" width="11.140625" style="758" customWidth="1"/>
    <col min="18" max="16384" width="11.42578125" style="758"/>
  </cols>
  <sheetData>
    <row r="1" spans="2:12" ht="24" thickBot="1" x14ac:dyDescent="0.3">
      <c r="B1" s="1750" t="s">
        <v>1504</v>
      </c>
      <c r="C1" s="1751"/>
      <c r="D1" s="1751"/>
      <c r="E1" s="1751"/>
      <c r="F1" s="1751"/>
      <c r="G1" s="1751"/>
      <c r="H1" s="1751"/>
      <c r="I1" s="1751"/>
      <c r="J1" s="1751"/>
      <c r="K1" s="1752"/>
    </row>
    <row r="2" spans="2:12" ht="21" thickBot="1" x14ac:dyDescent="0.3">
      <c r="B2" s="1753" t="s">
        <v>643</v>
      </c>
      <c r="C2" s="1754"/>
      <c r="D2" s="1754"/>
      <c r="E2" s="1755"/>
      <c r="F2" s="1753" t="s">
        <v>644</v>
      </c>
      <c r="G2" s="1754"/>
      <c r="H2" s="1754"/>
      <c r="I2" s="1754"/>
      <c r="J2" s="1754"/>
      <c r="K2" s="1755"/>
    </row>
    <row r="3" spans="2:12" ht="21" thickBot="1" x14ac:dyDescent="0.3">
      <c r="B3" s="1756" t="s">
        <v>645</v>
      </c>
      <c r="C3" s="1757"/>
      <c r="D3" s="1756" t="s">
        <v>646</v>
      </c>
      <c r="E3" s="1757"/>
      <c r="F3" s="1758" t="s">
        <v>647</v>
      </c>
      <c r="G3" s="1759"/>
      <c r="H3" s="759" t="s">
        <v>648</v>
      </c>
      <c r="I3" s="759"/>
      <c r="J3" s="1758" t="s">
        <v>649</v>
      </c>
      <c r="K3" s="1759"/>
    </row>
    <row r="4" spans="2:12" ht="24" thickBot="1" x14ac:dyDescent="0.3">
      <c r="B4" s="761"/>
      <c r="C4" s="761"/>
      <c r="D4" s="761"/>
      <c r="E4" s="761"/>
      <c r="F4" s="762"/>
      <c r="G4" s="762"/>
      <c r="H4" s="763" t="s">
        <v>1505</v>
      </c>
      <c r="I4" s="763"/>
      <c r="J4" s="762"/>
      <c r="K4" s="762"/>
      <c r="L4" s="765"/>
    </row>
    <row r="5" spans="2:12" ht="24" thickBot="1" x14ac:dyDescent="0.3">
      <c r="B5" s="766" t="s">
        <v>651</v>
      </c>
      <c r="C5" s="758"/>
      <c r="D5" s="767"/>
      <c r="E5" s="767"/>
      <c r="F5" s="768" t="s">
        <v>652</v>
      </c>
      <c r="G5" s="769"/>
      <c r="H5" s="770" t="s">
        <v>653</v>
      </c>
      <c r="I5" s="1205"/>
      <c r="J5" s="772" t="s">
        <v>655</v>
      </c>
      <c r="K5" s="773" t="s">
        <v>656</v>
      </c>
      <c r="L5" s="758"/>
    </row>
    <row r="6" spans="2:12" x14ac:dyDescent="0.25">
      <c r="B6" s="774" t="s">
        <v>657</v>
      </c>
      <c r="C6" s="775" t="s">
        <v>658</v>
      </c>
      <c r="D6" s="776" t="s">
        <v>657</v>
      </c>
      <c r="E6" s="775" t="s">
        <v>658</v>
      </c>
      <c r="F6" s="777" t="s">
        <v>659</v>
      </c>
      <c r="G6" s="778" t="s">
        <v>660</v>
      </c>
      <c r="H6" s="801">
        <v>118301700</v>
      </c>
      <c r="I6" s="1206">
        <v>3.3823656604444249E-3</v>
      </c>
      <c r="J6" s="781" t="s">
        <v>661</v>
      </c>
      <c r="K6" s="778" t="s">
        <v>662</v>
      </c>
      <c r="L6" s="758"/>
    </row>
    <row r="7" spans="2:12" x14ac:dyDescent="0.25">
      <c r="B7" s="782" t="s">
        <v>663</v>
      </c>
      <c r="C7" s="783" t="s">
        <v>276</v>
      </c>
      <c r="D7" s="782" t="s">
        <v>664</v>
      </c>
      <c r="E7" s="784" t="s">
        <v>276</v>
      </c>
      <c r="F7" s="785" t="s">
        <v>665</v>
      </c>
      <c r="G7" s="786" t="s">
        <v>666</v>
      </c>
      <c r="H7" s="787">
        <v>1578117046</v>
      </c>
      <c r="I7" s="1207">
        <v>4.5119967883406532E-2</v>
      </c>
      <c r="J7" s="789" t="s">
        <v>661</v>
      </c>
      <c r="K7" s="786"/>
      <c r="L7" s="758"/>
    </row>
    <row r="8" spans="2:12" x14ac:dyDescent="0.25">
      <c r="B8" s="790">
        <v>0</v>
      </c>
      <c r="C8" s="791" t="s">
        <v>275</v>
      </c>
      <c r="D8" s="790">
        <v>0</v>
      </c>
      <c r="E8" s="792" t="s">
        <v>275</v>
      </c>
      <c r="F8" s="793" t="s">
        <v>667</v>
      </c>
      <c r="G8" s="794" t="s">
        <v>668</v>
      </c>
      <c r="H8" s="795">
        <v>6628458713</v>
      </c>
      <c r="I8" s="1208">
        <v>0.18951436143795775</v>
      </c>
      <c r="J8" s="797" t="s">
        <v>669</v>
      </c>
      <c r="K8" s="794" t="s">
        <v>670</v>
      </c>
      <c r="L8" s="758"/>
    </row>
    <row r="9" spans="2:12" x14ac:dyDescent="0.25">
      <c r="B9" s="798" t="s">
        <v>671</v>
      </c>
      <c r="C9" s="799" t="s">
        <v>277</v>
      </c>
      <c r="D9" s="798" t="s">
        <v>671</v>
      </c>
      <c r="E9" s="800" t="s">
        <v>277</v>
      </c>
      <c r="F9" s="777" t="s">
        <v>667</v>
      </c>
      <c r="G9" s="778"/>
      <c r="H9" s="801"/>
      <c r="I9" s="919"/>
      <c r="J9" s="781" t="s">
        <v>669</v>
      </c>
      <c r="K9" s="778"/>
      <c r="L9" s="758"/>
    </row>
    <row r="10" spans="2:12" x14ac:dyDescent="0.25">
      <c r="B10" s="798" t="s">
        <v>672</v>
      </c>
      <c r="C10" s="799" t="s">
        <v>673</v>
      </c>
      <c r="D10" s="798" t="s">
        <v>672</v>
      </c>
      <c r="E10" s="800" t="s">
        <v>673</v>
      </c>
      <c r="F10" s="777" t="s">
        <v>667</v>
      </c>
      <c r="G10" s="778"/>
      <c r="H10" s="801"/>
      <c r="I10" s="919"/>
      <c r="J10" s="781" t="s">
        <v>669</v>
      </c>
      <c r="K10" s="778"/>
      <c r="L10" s="758"/>
    </row>
    <row r="11" spans="2:12" x14ac:dyDescent="0.25">
      <c r="B11" s="802"/>
      <c r="C11" s="803"/>
      <c r="D11" s="798" t="s">
        <v>674</v>
      </c>
      <c r="E11" s="800" t="s">
        <v>675</v>
      </c>
      <c r="F11" s="777" t="s">
        <v>667</v>
      </c>
      <c r="G11" s="778"/>
      <c r="H11" s="801"/>
      <c r="I11" s="919"/>
      <c r="J11" s="781" t="s">
        <v>669</v>
      </c>
      <c r="K11" s="778"/>
      <c r="L11" s="758"/>
    </row>
    <row r="12" spans="2:12" x14ac:dyDescent="0.25">
      <c r="B12" s="802"/>
      <c r="C12" s="803"/>
      <c r="D12" s="798" t="s">
        <v>676</v>
      </c>
      <c r="E12" s="800" t="s">
        <v>677</v>
      </c>
      <c r="F12" s="777" t="s">
        <v>667</v>
      </c>
      <c r="G12" s="778"/>
      <c r="H12" s="801"/>
      <c r="I12" s="919"/>
      <c r="J12" s="781" t="s">
        <v>669</v>
      </c>
      <c r="K12" s="778"/>
      <c r="L12" s="758"/>
    </row>
    <row r="13" spans="2:12" x14ac:dyDescent="0.25">
      <c r="B13" s="798" t="s">
        <v>678</v>
      </c>
      <c r="C13" s="804" t="s">
        <v>679</v>
      </c>
      <c r="D13" s="798" t="s">
        <v>680</v>
      </c>
      <c r="E13" s="800" t="s">
        <v>679</v>
      </c>
      <c r="F13" s="777" t="s">
        <v>681</v>
      </c>
      <c r="G13" s="778" t="s">
        <v>682</v>
      </c>
      <c r="H13" s="801">
        <v>178259531</v>
      </c>
      <c r="I13" s="1206">
        <v>5.0966208964142393E-3</v>
      </c>
      <c r="J13" s="781" t="s">
        <v>669</v>
      </c>
      <c r="K13" s="778"/>
      <c r="L13" s="758"/>
    </row>
    <row r="14" spans="2:12" x14ac:dyDescent="0.25">
      <c r="B14" s="798" t="s">
        <v>683</v>
      </c>
      <c r="C14" s="804" t="s">
        <v>684</v>
      </c>
      <c r="D14" s="798" t="s">
        <v>678</v>
      </c>
      <c r="E14" s="800" t="s">
        <v>684</v>
      </c>
      <c r="F14" s="777" t="s">
        <v>685</v>
      </c>
      <c r="G14" s="778" t="s">
        <v>686</v>
      </c>
      <c r="H14" s="801">
        <v>12669681</v>
      </c>
      <c r="I14" s="1206">
        <v>3.6223903750483028E-4</v>
      </c>
      <c r="J14" s="781" t="s">
        <v>669</v>
      </c>
      <c r="K14" s="778"/>
      <c r="L14" s="758"/>
    </row>
    <row r="15" spans="2:12" x14ac:dyDescent="0.25">
      <c r="B15" s="798" t="s">
        <v>687</v>
      </c>
      <c r="C15" s="804" t="s">
        <v>688</v>
      </c>
      <c r="D15" s="798" t="s">
        <v>683</v>
      </c>
      <c r="E15" s="800" t="s">
        <v>689</v>
      </c>
      <c r="F15" s="777" t="s">
        <v>690</v>
      </c>
      <c r="G15" s="778" t="s">
        <v>691</v>
      </c>
      <c r="H15" s="801">
        <v>25569036</v>
      </c>
      <c r="I15" s="1206">
        <v>7.3104468775230848E-4</v>
      </c>
      <c r="J15" s="781" t="s">
        <v>669</v>
      </c>
      <c r="K15" s="778"/>
      <c r="L15" s="758"/>
    </row>
    <row r="16" spans="2:12" x14ac:dyDescent="0.25">
      <c r="B16" s="798" t="s">
        <v>692</v>
      </c>
      <c r="C16" s="804" t="s">
        <v>693</v>
      </c>
      <c r="D16" s="798" t="s">
        <v>687</v>
      </c>
      <c r="E16" s="800" t="s">
        <v>693</v>
      </c>
      <c r="F16" s="777" t="s">
        <v>694</v>
      </c>
      <c r="G16" s="778" t="s">
        <v>695</v>
      </c>
      <c r="H16" s="801">
        <v>21640233</v>
      </c>
      <c r="I16" s="1206">
        <v>6.1871622287098355E-4</v>
      </c>
      <c r="J16" s="781" t="s">
        <v>669</v>
      </c>
      <c r="K16" s="778"/>
      <c r="L16" s="758"/>
    </row>
    <row r="17" spans="2:12" x14ac:dyDescent="0.25">
      <c r="B17" s="782" t="s">
        <v>680</v>
      </c>
      <c r="C17" s="805" t="s">
        <v>696</v>
      </c>
      <c r="D17" s="782" t="s">
        <v>692</v>
      </c>
      <c r="E17" s="806" t="s">
        <v>696</v>
      </c>
      <c r="F17" s="785" t="s">
        <v>697</v>
      </c>
      <c r="G17" s="786" t="s">
        <v>698</v>
      </c>
      <c r="H17" s="787">
        <v>10741143</v>
      </c>
      <c r="I17" s="1207">
        <v>3.0710017892492678E-4</v>
      </c>
      <c r="J17" s="789" t="s">
        <v>669</v>
      </c>
      <c r="K17" s="786"/>
      <c r="L17" s="758"/>
    </row>
    <row r="18" spans="2:12" x14ac:dyDescent="0.25">
      <c r="B18" s="807" t="s">
        <v>674</v>
      </c>
      <c r="C18" s="808" t="s">
        <v>699</v>
      </c>
      <c r="D18" s="807" t="s">
        <v>700</v>
      </c>
      <c r="E18" s="809" t="s">
        <v>701</v>
      </c>
      <c r="F18" s="793" t="s">
        <v>702</v>
      </c>
      <c r="G18" s="794" t="s">
        <v>703</v>
      </c>
      <c r="H18" s="795">
        <v>191258296</v>
      </c>
      <c r="I18" s="1208">
        <v>5.468268779447086E-3</v>
      </c>
      <c r="J18" s="797" t="s">
        <v>704</v>
      </c>
      <c r="K18" s="794" t="s">
        <v>705</v>
      </c>
      <c r="L18" s="758"/>
    </row>
    <row r="19" spans="2:12" x14ac:dyDescent="0.25">
      <c r="B19" s="810"/>
      <c r="C19" s="811"/>
      <c r="D19" s="798" t="s">
        <v>706</v>
      </c>
      <c r="E19" s="800" t="s">
        <v>707</v>
      </c>
      <c r="F19" s="777" t="s">
        <v>702</v>
      </c>
      <c r="G19" s="778"/>
      <c r="H19" s="801"/>
      <c r="I19" s="919"/>
      <c r="J19" s="781" t="s">
        <v>704</v>
      </c>
      <c r="K19" s="778"/>
      <c r="L19" s="758"/>
    </row>
    <row r="20" spans="2:12" x14ac:dyDescent="0.25">
      <c r="B20" s="810"/>
      <c r="C20" s="812"/>
      <c r="D20" s="798" t="s">
        <v>708</v>
      </c>
      <c r="E20" s="800" t="s">
        <v>709</v>
      </c>
      <c r="F20" s="777" t="s">
        <v>702</v>
      </c>
      <c r="G20" s="778"/>
      <c r="H20" s="801"/>
      <c r="I20" s="919"/>
      <c r="J20" s="781" t="s">
        <v>704</v>
      </c>
      <c r="K20" s="778"/>
      <c r="L20" s="758"/>
    </row>
    <row r="21" spans="2:12" x14ac:dyDescent="0.25">
      <c r="B21" s="810"/>
      <c r="C21" s="812"/>
      <c r="D21" s="798" t="s">
        <v>710</v>
      </c>
      <c r="E21" s="813" t="s">
        <v>711</v>
      </c>
      <c r="F21" s="777" t="s">
        <v>702</v>
      </c>
      <c r="G21" s="778"/>
      <c r="H21" s="801"/>
      <c r="I21" s="919"/>
      <c r="J21" s="781" t="s">
        <v>704</v>
      </c>
      <c r="K21" s="778"/>
      <c r="L21" s="758"/>
    </row>
    <row r="22" spans="2:12" x14ac:dyDescent="0.25">
      <c r="B22" s="810"/>
      <c r="C22" s="812"/>
      <c r="D22" s="798" t="s">
        <v>712</v>
      </c>
      <c r="E22" s="813" t="s">
        <v>713</v>
      </c>
      <c r="F22" s="777" t="s">
        <v>702</v>
      </c>
      <c r="G22" s="778"/>
      <c r="H22" s="801"/>
      <c r="I22" s="919"/>
      <c r="J22" s="781" t="s">
        <v>704</v>
      </c>
      <c r="K22" s="778"/>
      <c r="L22" s="758"/>
    </row>
    <row r="23" spans="2:12" x14ac:dyDescent="0.25">
      <c r="B23" s="810"/>
      <c r="C23" s="814"/>
      <c r="D23" s="815" t="s">
        <v>714</v>
      </c>
      <c r="E23" s="813" t="s">
        <v>715</v>
      </c>
      <c r="F23" s="777" t="s">
        <v>702</v>
      </c>
      <c r="G23" s="778"/>
      <c r="H23" s="801"/>
      <c r="I23" s="919"/>
      <c r="J23" s="781" t="s">
        <v>704</v>
      </c>
      <c r="K23" s="778"/>
      <c r="L23" s="758"/>
    </row>
    <row r="24" spans="2:12" x14ac:dyDescent="0.25">
      <c r="B24" s="810"/>
      <c r="C24" s="814"/>
      <c r="D24" s="815" t="s">
        <v>716</v>
      </c>
      <c r="E24" s="800" t="s">
        <v>717</v>
      </c>
      <c r="F24" s="777" t="s">
        <v>702</v>
      </c>
      <c r="G24" s="778"/>
      <c r="H24" s="801"/>
      <c r="I24" s="919"/>
      <c r="J24" s="781" t="s">
        <v>704</v>
      </c>
      <c r="K24" s="778"/>
      <c r="L24" s="758"/>
    </row>
    <row r="25" spans="2:12" x14ac:dyDescent="0.25">
      <c r="B25" s="810"/>
      <c r="C25" s="814"/>
      <c r="D25" s="798" t="s">
        <v>718</v>
      </c>
      <c r="E25" s="800" t="s">
        <v>719</v>
      </c>
      <c r="F25" s="777" t="s">
        <v>702</v>
      </c>
      <c r="G25" s="778"/>
      <c r="H25" s="801"/>
      <c r="I25" s="919"/>
      <c r="J25" s="781" t="s">
        <v>704</v>
      </c>
      <c r="K25" s="778"/>
      <c r="L25" s="758"/>
    </row>
    <row r="26" spans="2:12" x14ac:dyDescent="0.25">
      <c r="B26" s="816"/>
      <c r="C26" s="817"/>
      <c r="D26" s="782" t="s">
        <v>720</v>
      </c>
      <c r="E26" s="784" t="s">
        <v>721</v>
      </c>
      <c r="F26" s="785" t="s">
        <v>702</v>
      </c>
      <c r="G26" s="786"/>
      <c r="H26" s="787"/>
      <c r="I26" s="1209"/>
      <c r="J26" s="789" t="s">
        <v>704</v>
      </c>
      <c r="K26" s="786"/>
      <c r="L26" s="758"/>
    </row>
    <row r="27" spans="2:12" ht="28.5" x14ac:dyDescent="0.25">
      <c r="B27" s="818" t="s">
        <v>722</v>
      </c>
      <c r="C27" s="819" t="s">
        <v>723</v>
      </c>
      <c r="D27" s="818" t="s">
        <v>724</v>
      </c>
      <c r="E27" s="820" t="s">
        <v>725</v>
      </c>
      <c r="F27" s="793" t="s">
        <v>726</v>
      </c>
      <c r="G27" s="821" t="s">
        <v>727</v>
      </c>
      <c r="H27" s="822">
        <v>1048345</v>
      </c>
      <c r="I27" s="1210">
        <v>2.9973247453744201E-5</v>
      </c>
      <c r="J27" s="797" t="s">
        <v>728</v>
      </c>
      <c r="K27" s="821" t="s">
        <v>729</v>
      </c>
      <c r="L27" s="758"/>
    </row>
    <row r="28" spans="2:12" x14ac:dyDescent="0.25">
      <c r="B28" s="798" t="s">
        <v>730</v>
      </c>
      <c r="C28" s="799" t="s">
        <v>731</v>
      </c>
      <c r="D28" s="798" t="s">
        <v>732</v>
      </c>
      <c r="E28" s="800" t="s">
        <v>733</v>
      </c>
      <c r="F28" s="777" t="s">
        <v>734</v>
      </c>
      <c r="G28" s="778" t="s">
        <v>735</v>
      </c>
      <c r="H28" s="801">
        <v>15927623</v>
      </c>
      <c r="I28" s="1206">
        <v>4.5538690557874324E-4</v>
      </c>
      <c r="J28" s="781" t="s">
        <v>728</v>
      </c>
      <c r="K28" s="778"/>
      <c r="L28" s="758"/>
    </row>
    <row r="29" spans="2:12" x14ac:dyDescent="0.25">
      <c r="B29" s="810"/>
      <c r="C29" s="811"/>
      <c r="D29" s="798" t="s">
        <v>736</v>
      </c>
      <c r="E29" s="800" t="s">
        <v>737</v>
      </c>
      <c r="F29" s="777" t="s">
        <v>734</v>
      </c>
      <c r="G29" s="778"/>
      <c r="H29" s="801"/>
      <c r="I29" s="919"/>
      <c r="J29" s="781" t="s">
        <v>728</v>
      </c>
      <c r="K29" s="778"/>
      <c r="L29" s="758"/>
    </row>
    <row r="30" spans="2:12" x14ac:dyDescent="0.25">
      <c r="B30" s="810"/>
      <c r="C30" s="812"/>
      <c r="D30" s="798" t="s">
        <v>738</v>
      </c>
      <c r="E30" s="813" t="s">
        <v>739</v>
      </c>
      <c r="F30" s="777" t="s">
        <v>734</v>
      </c>
      <c r="G30" s="778"/>
      <c r="H30" s="801"/>
      <c r="I30" s="919"/>
      <c r="J30" s="781" t="s">
        <v>728</v>
      </c>
      <c r="K30" s="778"/>
      <c r="L30" s="758"/>
    </row>
    <row r="31" spans="2:12" x14ac:dyDescent="0.25">
      <c r="B31" s="810"/>
      <c r="C31" s="812"/>
      <c r="D31" s="798" t="s">
        <v>740</v>
      </c>
      <c r="E31" s="813" t="s">
        <v>741</v>
      </c>
      <c r="F31" s="777" t="s">
        <v>734</v>
      </c>
      <c r="G31" s="778"/>
      <c r="H31" s="801"/>
      <c r="I31" s="919"/>
      <c r="J31" s="781" t="s">
        <v>728</v>
      </c>
      <c r="K31" s="778"/>
      <c r="L31" s="758"/>
    </row>
    <row r="32" spans="2:12" x14ac:dyDescent="0.25">
      <c r="B32" s="810"/>
      <c r="C32" s="812"/>
      <c r="D32" s="798" t="s">
        <v>742</v>
      </c>
      <c r="E32" s="813" t="s">
        <v>743</v>
      </c>
      <c r="F32" s="777" t="s">
        <v>734</v>
      </c>
      <c r="G32" s="778"/>
      <c r="H32" s="801"/>
      <c r="I32" s="919"/>
      <c r="J32" s="781" t="s">
        <v>728</v>
      </c>
      <c r="K32" s="778"/>
      <c r="L32" s="758"/>
    </row>
    <row r="33" spans="2:12" x14ac:dyDescent="0.25">
      <c r="B33" s="810"/>
      <c r="C33" s="812"/>
      <c r="D33" s="815" t="s">
        <v>744</v>
      </c>
      <c r="E33" s="813" t="s">
        <v>745</v>
      </c>
      <c r="F33" s="777" t="s">
        <v>734</v>
      </c>
      <c r="G33" s="778"/>
      <c r="H33" s="801"/>
      <c r="I33" s="919"/>
      <c r="J33" s="781" t="s">
        <v>728</v>
      </c>
      <c r="K33" s="778"/>
      <c r="L33" s="758"/>
    </row>
    <row r="34" spans="2:12" x14ac:dyDescent="0.25">
      <c r="B34" s="810"/>
      <c r="C34" s="812"/>
      <c r="D34" s="815" t="s">
        <v>746</v>
      </c>
      <c r="E34" s="813" t="s">
        <v>747</v>
      </c>
      <c r="F34" s="777" t="s">
        <v>734</v>
      </c>
      <c r="G34" s="778"/>
      <c r="H34" s="801"/>
      <c r="I34" s="919"/>
      <c r="J34" s="781" t="s">
        <v>728</v>
      </c>
      <c r="K34" s="778"/>
      <c r="L34" s="758"/>
    </row>
    <row r="35" spans="2:12" x14ac:dyDescent="0.25">
      <c r="B35" s="798" t="s">
        <v>748</v>
      </c>
      <c r="C35" s="824" t="s">
        <v>749</v>
      </c>
      <c r="D35" s="798" t="s">
        <v>750</v>
      </c>
      <c r="E35" s="800" t="s">
        <v>751</v>
      </c>
      <c r="F35" s="777" t="s">
        <v>752</v>
      </c>
      <c r="G35" s="778" t="s">
        <v>753</v>
      </c>
      <c r="H35" s="801">
        <v>13011192</v>
      </c>
      <c r="I35" s="1206">
        <v>3.7200318357427843E-4</v>
      </c>
      <c r="J35" s="781" t="s">
        <v>728</v>
      </c>
      <c r="K35" s="778"/>
      <c r="L35" s="758"/>
    </row>
    <row r="36" spans="2:12" x14ac:dyDescent="0.25">
      <c r="B36" s="810"/>
      <c r="C36" s="814"/>
      <c r="D36" s="798" t="s">
        <v>754</v>
      </c>
      <c r="E36" s="800" t="s">
        <v>755</v>
      </c>
      <c r="F36" s="777" t="s">
        <v>752</v>
      </c>
      <c r="G36" s="778"/>
      <c r="H36" s="801"/>
      <c r="I36" s="919"/>
      <c r="J36" s="781" t="s">
        <v>728</v>
      </c>
      <c r="K36" s="778"/>
      <c r="L36" s="758"/>
    </row>
    <row r="37" spans="2:12" x14ac:dyDescent="0.25">
      <c r="B37" s="810"/>
      <c r="C37" s="814"/>
      <c r="D37" s="798" t="s">
        <v>756</v>
      </c>
      <c r="E37" s="800" t="s">
        <v>757</v>
      </c>
      <c r="F37" s="777" t="s">
        <v>752</v>
      </c>
      <c r="G37" s="778"/>
      <c r="H37" s="801"/>
      <c r="I37" s="919"/>
      <c r="J37" s="781" t="s">
        <v>728</v>
      </c>
      <c r="K37" s="778"/>
      <c r="L37" s="758"/>
    </row>
    <row r="38" spans="2:12" x14ac:dyDescent="0.25">
      <c r="B38" s="825"/>
      <c r="C38" s="826"/>
      <c r="D38" s="782" t="s">
        <v>758</v>
      </c>
      <c r="E38" s="784" t="s">
        <v>759</v>
      </c>
      <c r="F38" s="785" t="s">
        <v>752</v>
      </c>
      <c r="G38" s="786"/>
      <c r="H38" s="787"/>
      <c r="I38" s="1209"/>
      <c r="J38" s="789" t="s">
        <v>728</v>
      </c>
      <c r="K38" s="786"/>
      <c r="L38" s="758"/>
    </row>
    <row r="39" spans="2:12" ht="15.75" thickBot="1" x14ac:dyDescent="0.3">
      <c r="B39" s="827" t="s">
        <v>736</v>
      </c>
      <c r="C39" s="828" t="s">
        <v>760</v>
      </c>
      <c r="D39" s="827" t="s">
        <v>761</v>
      </c>
      <c r="E39" s="829" t="s">
        <v>760</v>
      </c>
      <c r="F39" s="830" t="s">
        <v>762</v>
      </c>
      <c r="G39" s="831" t="s">
        <v>763</v>
      </c>
      <c r="H39" s="832"/>
      <c r="I39" s="1211"/>
      <c r="J39" s="834" t="s">
        <v>764</v>
      </c>
      <c r="K39" s="831" t="s">
        <v>765</v>
      </c>
      <c r="L39" s="758"/>
    </row>
    <row r="40" spans="2:12" ht="15.75" thickBot="1" x14ac:dyDescent="0.3">
      <c r="B40" s="835"/>
      <c r="C40" s="836"/>
      <c r="D40" s="837"/>
      <c r="E40" s="836"/>
      <c r="F40" s="777"/>
      <c r="G40" s="838"/>
      <c r="H40" s="839"/>
      <c r="I40" s="839"/>
      <c r="J40" s="838"/>
      <c r="K40" s="777"/>
      <c r="L40" s="758"/>
    </row>
    <row r="41" spans="2:12" ht="24" thickBot="1" x14ac:dyDescent="0.3">
      <c r="B41" s="841" t="s">
        <v>651</v>
      </c>
      <c r="C41" s="758"/>
      <c r="D41" s="842"/>
      <c r="E41" s="842"/>
      <c r="F41" s="768" t="s">
        <v>652</v>
      </c>
      <c r="G41" s="769"/>
      <c r="H41" s="770" t="s">
        <v>653</v>
      </c>
      <c r="I41" s="1212"/>
      <c r="J41" s="844" t="s">
        <v>766</v>
      </c>
      <c r="K41" s="773" t="s">
        <v>767</v>
      </c>
      <c r="L41" s="758"/>
    </row>
    <row r="42" spans="2:12" x14ac:dyDescent="0.25">
      <c r="B42" s="845">
        <v>1</v>
      </c>
      <c r="C42" s="846" t="s">
        <v>768</v>
      </c>
      <c r="D42" s="845">
        <v>1</v>
      </c>
      <c r="E42" s="846" t="s">
        <v>768</v>
      </c>
      <c r="F42" s="847" t="s">
        <v>769</v>
      </c>
      <c r="G42" s="848" t="s">
        <v>770</v>
      </c>
      <c r="H42" s="779">
        <v>71368497</v>
      </c>
      <c r="I42" s="1206">
        <v>2.0404977569242959E-3</v>
      </c>
      <c r="J42" s="781" t="s">
        <v>771</v>
      </c>
      <c r="K42" s="778" t="s">
        <v>772</v>
      </c>
      <c r="L42" s="758"/>
    </row>
    <row r="43" spans="2:12" x14ac:dyDescent="0.25">
      <c r="B43" s="849" t="s">
        <v>773</v>
      </c>
      <c r="C43" s="850" t="s">
        <v>344</v>
      </c>
      <c r="D43" s="851" t="s">
        <v>774</v>
      </c>
      <c r="E43" s="850" t="s">
        <v>344</v>
      </c>
      <c r="F43" s="777" t="s">
        <v>769</v>
      </c>
      <c r="G43" s="778"/>
      <c r="H43" s="801"/>
      <c r="I43" s="919"/>
      <c r="J43" s="781" t="s">
        <v>771</v>
      </c>
      <c r="K43" s="778"/>
      <c r="L43" s="758"/>
    </row>
    <row r="44" spans="2:12" x14ac:dyDescent="0.2">
      <c r="B44" s="849" t="s">
        <v>775</v>
      </c>
      <c r="C44" s="850" t="s">
        <v>776</v>
      </c>
      <c r="D44" s="849" t="s">
        <v>775</v>
      </c>
      <c r="E44" s="850" t="s">
        <v>345</v>
      </c>
      <c r="F44" s="852" t="s">
        <v>777</v>
      </c>
      <c r="G44" s="853" t="s">
        <v>778</v>
      </c>
      <c r="H44" s="854">
        <v>47476038</v>
      </c>
      <c r="I44" s="1213">
        <v>1.357388107061476E-3</v>
      </c>
      <c r="J44" s="856" t="s">
        <v>771</v>
      </c>
      <c r="K44" s="853"/>
      <c r="L44" s="758"/>
    </row>
    <row r="45" spans="2:12" x14ac:dyDescent="0.2">
      <c r="B45" s="849" t="s">
        <v>779</v>
      </c>
      <c r="C45" s="850" t="s">
        <v>780</v>
      </c>
      <c r="D45" s="857"/>
      <c r="E45" s="814"/>
      <c r="F45" s="852" t="s">
        <v>777</v>
      </c>
      <c r="G45" s="853"/>
      <c r="H45" s="854"/>
      <c r="I45" s="1214"/>
      <c r="J45" s="856" t="s">
        <v>771</v>
      </c>
      <c r="K45" s="853"/>
      <c r="L45" s="758"/>
    </row>
    <row r="46" spans="2:12" x14ac:dyDescent="0.2">
      <c r="B46" s="849" t="s">
        <v>781</v>
      </c>
      <c r="C46" s="850" t="s">
        <v>782</v>
      </c>
      <c r="D46" s="857"/>
      <c r="E46" s="814"/>
      <c r="F46" s="852" t="s">
        <v>777</v>
      </c>
      <c r="G46" s="853"/>
      <c r="H46" s="854"/>
      <c r="I46" s="1214"/>
      <c r="J46" s="856" t="s">
        <v>771</v>
      </c>
      <c r="K46" s="853"/>
      <c r="L46" s="758"/>
    </row>
    <row r="47" spans="2:12" x14ac:dyDescent="0.2">
      <c r="B47" s="858" t="s">
        <v>700</v>
      </c>
      <c r="C47" s="799" t="s">
        <v>783</v>
      </c>
      <c r="D47" s="857"/>
      <c r="E47" s="814"/>
      <c r="F47" s="852" t="s">
        <v>777</v>
      </c>
      <c r="G47" s="853"/>
      <c r="H47" s="854"/>
      <c r="I47" s="1214"/>
      <c r="J47" s="856" t="s">
        <v>771</v>
      </c>
      <c r="K47" s="853"/>
      <c r="L47" s="758"/>
    </row>
    <row r="48" spans="2:12" x14ac:dyDescent="0.2">
      <c r="B48" s="849" t="s">
        <v>784</v>
      </c>
      <c r="C48" s="850" t="s">
        <v>785</v>
      </c>
      <c r="D48" s="849" t="s">
        <v>786</v>
      </c>
      <c r="E48" s="850" t="s">
        <v>280</v>
      </c>
      <c r="F48" s="852" t="s">
        <v>787</v>
      </c>
      <c r="G48" s="853" t="s">
        <v>788</v>
      </c>
      <c r="H48" s="854">
        <v>1213531048</v>
      </c>
      <c r="I48" s="1213">
        <v>3.4696084203678687E-2</v>
      </c>
      <c r="J48" s="856" t="s">
        <v>771</v>
      </c>
      <c r="K48" s="853"/>
      <c r="L48" s="758"/>
    </row>
    <row r="49" spans="1:13" x14ac:dyDescent="0.2">
      <c r="B49" s="849" t="s">
        <v>786</v>
      </c>
      <c r="C49" s="850" t="s">
        <v>346</v>
      </c>
      <c r="D49" s="849" t="s">
        <v>789</v>
      </c>
      <c r="E49" s="850" t="s">
        <v>346</v>
      </c>
      <c r="F49" s="852" t="s">
        <v>790</v>
      </c>
      <c r="G49" s="853" t="s">
        <v>791</v>
      </c>
      <c r="H49" s="854">
        <v>28327944</v>
      </c>
      <c r="I49" s="1213">
        <v>8.09924667325936E-4</v>
      </c>
      <c r="J49" s="856" t="s">
        <v>771</v>
      </c>
      <c r="K49" s="853"/>
      <c r="L49" s="758"/>
    </row>
    <row r="50" spans="1:13" x14ac:dyDescent="0.2">
      <c r="A50" s="859"/>
      <c r="B50" s="860" t="s">
        <v>792</v>
      </c>
      <c r="C50" s="861" t="s">
        <v>793</v>
      </c>
      <c r="D50" s="862" t="s">
        <v>794</v>
      </c>
      <c r="E50" s="861" t="s">
        <v>795</v>
      </c>
      <c r="F50" s="863" t="s">
        <v>796</v>
      </c>
      <c r="G50" s="864" t="s">
        <v>797</v>
      </c>
      <c r="H50" s="865">
        <v>35918101</v>
      </c>
      <c r="I50" s="1215">
        <v>1.0269349587603098E-3</v>
      </c>
      <c r="J50" s="867" t="s">
        <v>771</v>
      </c>
      <c r="K50" s="864"/>
      <c r="L50" s="859"/>
      <c r="M50" s="859"/>
    </row>
    <row r="51" spans="1:13" ht="15.75" thickBot="1" x14ac:dyDescent="0.25">
      <c r="B51" s="868">
        <v>13</v>
      </c>
      <c r="C51" s="869" t="s">
        <v>798</v>
      </c>
      <c r="D51" s="868">
        <v>14</v>
      </c>
      <c r="E51" s="869" t="s">
        <v>798</v>
      </c>
      <c r="F51" s="870" t="s">
        <v>799</v>
      </c>
      <c r="G51" s="871" t="s">
        <v>800</v>
      </c>
      <c r="H51" s="872"/>
      <c r="I51" s="1216"/>
      <c r="J51" s="874" t="s">
        <v>801</v>
      </c>
      <c r="K51" s="871" t="s">
        <v>802</v>
      </c>
      <c r="L51" s="758"/>
    </row>
    <row r="52" spans="1:13" s="881" customFormat="1" ht="15.75" thickBot="1" x14ac:dyDescent="0.3">
      <c r="A52" s="859"/>
      <c r="B52" s="875"/>
      <c r="C52" s="876"/>
      <c r="D52" s="877"/>
      <c r="E52" s="877"/>
      <c r="F52" s="847"/>
      <c r="G52" s="847"/>
      <c r="H52" s="878"/>
      <c r="I52" s="878"/>
      <c r="J52" s="880"/>
      <c r="K52" s="880"/>
      <c r="L52" s="859"/>
      <c r="M52" s="859"/>
    </row>
    <row r="53" spans="1:13" ht="24" thickBot="1" x14ac:dyDescent="0.3">
      <c r="A53" s="859"/>
      <c r="B53" s="841" t="s">
        <v>651</v>
      </c>
      <c r="C53" s="859"/>
      <c r="D53" s="842"/>
      <c r="E53" s="842"/>
      <c r="F53" s="768" t="s">
        <v>652</v>
      </c>
      <c r="G53" s="769"/>
      <c r="H53" s="770" t="s">
        <v>653</v>
      </c>
      <c r="I53" s="1212"/>
      <c r="J53" s="844" t="s">
        <v>803</v>
      </c>
      <c r="K53" s="773" t="s">
        <v>804</v>
      </c>
      <c r="L53" s="859"/>
      <c r="M53" s="859"/>
    </row>
    <row r="54" spans="1:13" x14ac:dyDescent="0.25">
      <c r="B54" s="882">
        <v>2</v>
      </c>
      <c r="C54" s="883" t="s">
        <v>805</v>
      </c>
      <c r="D54" s="882">
        <v>2</v>
      </c>
      <c r="E54" s="884" t="s">
        <v>806</v>
      </c>
      <c r="F54" s="885" t="s">
        <v>807</v>
      </c>
      <c r="G54" s="848" t="s">
        <v>808</v>
      </c>
      <c r="H54" s="779">
        <v>39236611</v>
      </c>
      <c r="I54" s="1206">
        <v>1.1218145274211274E-3</v>
      </c>
      <c r="J54" s="781" t="s">
        <v>809</v>
      </c>
      <c r="K54" s="778" t="s">
        <v>810</v>
      </c>
      <c r="L54" s="758"/>
    </row>
    <row r="55" spans="1:13" x14ac:dyDescent="0.25">
      <c r="B55" s="886" t="s">
        <v>811</v>
      </c>
      <c r="C55" s="887" t="s">
        <v>283</v>
      </c>
      <c r="D55" s="886" t="s">
        <v>812</v>
      </c>
      <c r="E55" s="888" t="s">
        <v>813</v>
      </c>
      <c r="F55" s="781" t="s">
        <v>807</v>
      </c>
      <c r="G55" s="778"/>
      <c r="H55" s="801"/>
      <c r="I55" s="801"/>
      <c r="J55" s="758" t="s">
        <v>809</v>
      </c>
      <c r="K55" s="890"/>
      <c r="L55" s="758"/>
    </row>
    <row r="56" spans="1:13" x14ac:dyDescent="0.25">
      <c r="B56" s="891"/>
      <c r="C56" s="892"/>
      <c r="D56" s="886" t="s">
        <v>814</v>
      </c>
      <c r="E56" s="888" t="s">
        <v>813</v>
      </c>
      <c r="F56" s="781" t="s">
        <v>807</v>
      </c>
      <c r="G56" s="778"/>
      <c r="H56" s="801"/>
      <c r="I56" s="801"/>
      <c r="J56" s="758" t="s">
        <v>809</v>
      </c>
      <c r="K56" s="890"/>
      <c r="L56" s="758"/>
    </row>
    <row r="57" spans="1:13" x14ac:dyDescent="0.25">
      <c r="B57" s="816"/>
      <c r="C57" s="893"/>
      <c r="D57" s="894" t="s">
        <v>815</v>
      </c>
      <c r="E57" s="895" t="s">
        <v>816</v>
      </c>
      <c r="F57" s="785" t="s">
        <v>807</v>
      </c>
      <c r="G57" s="896"/>
      <c r="H57" s="897"/>
      <c r="I57" s="1217"/>
      <c r="J57" s="789" t="s">
        <v>809</v>
      </c>
      <c r="K57" s="786"/>
      <c r="L57" s="758"/>
    </row>
    <row r="58" spans="1:13" x14ac:dyDescent="0.25">
      <c r="B58" s="899" t="s">
        <v>817</v>
      </c>
      <c r="C58" s="900" t="s">
        <v>284</v>
      </c>
      <c r="D58" s="899" t="s">
        <v>817</v>
      </c>
      <c r="E58" s="900" t="s">
        <v>284</v>
      </c>
      <c r="F58" s="793" t="s">
        <v>818</v>
      </c>
      <c r="G58" s="794" t="s">
        <v>819</v>
      </c>
      <c r="H58" s="795">
        <v>3738485</v>
      </c>
      <c r="I58" s="1208">
        <v>1.0688708011876901E-4</v>
      </c>
      <c r="J58" s="797" t="s">
        <v>820</v>
      </c>
      <c r="K58" s="794" t="s">
        <v>821</v>
      </c>
      <c r="L58" s="758"/>
    </row>
    <row r="59" spans="1:13" x14ac:dyDescent="0.25">
      <c r="B59" s="886" t="s">
        <v>822</v>
      </c>
      <c r="C59" s="901" t="s">
        <v>823</v>
      </c>
      <c r="D59" s="886" t="s">
        <v>822</v>
      </c>
      <c r="E59" s="901" t="s">
        <v>823</v>
      </c>
      <c r="F59" s="777" t="s">
        <v>824</v>
      </c>
      <c r="G59" s="778" t="s">
        <v>825</v>
      </c>
      <c r="H59" s="801">
        <v>63482714</v>
      </c>
      <c r="I59" s="1206">
        <v>1.815035218136464E-3</v>
      </c>
      <c r="J59" s="781" t="s">
        <v>820</v>
      </c>
      <c r="K59" s="778"/>
      <c r="L59" s="758"/>
    </row>
    <row r="60" spans="1:13" x14ac:dyDescent="0.25">
      <c r="B60" s="886" t="s">
        <v>826</v>
      </c>
      <c r="C60" s="901" t="s">
        <v>827</v>
      </c>
      <c r="D60" s="886" t="s">
        <v>826</v>
      </c>
      <c r="E60" s="901" t="s">
        <v>827</v>
      </c>
      <c r="F60" s="777" t="s">
        <v>828</v>
      </c>
      <c r="G60" s="778" t="s">
        <v>829</v>
      </c>
      <c r="H60" s="801">
        <v>86070923</v>
      </c>
      <c r="I60" s="1206">
        <v>2.4608550368925911E-3</v>
      </c>
      <c r="J60" s="781" t="s">
        <v>820</v>
      </c>
      <c r="K60" s="778"/>
      <c r="L60" s="758"/>
    </row>
    <row r="61" spans="1:13" x14ac:dyDescent="0.25">
      <c r="B61" s="902" t="s">
        <v>830</v>
      </c>
      <c r="C61" s="903" t="s">
        <v>831</v>
      </c>
      <c r="D61" s="902" t="s">
        <v>830</v>
      </c>
      <c r="E61" s="903" t="s">
        <v>831</v>
      </c>
      <c r="F61" s="785" t="s">
        <v>832</v>
      </c>
      <c r="G61" s="786" t="s">
        <v>833</v>
      </c>
      <c r="H61" s="787">
        <v>116712661</v>
      </c>
      <c r="I61" s="1207">
        <v>3.3369334228121089E-3</v>
      </c>
      <c r="J61" s="789" t="s">
        <v>820</v>
      </c>
      <c r="K61" s="786"/>
      <c r="L61" s="758"/>
    </row>
    <row r="62" spans="1:13" x14ac:dyDescent="0.25">
      <c r="B62" s="899" t="s">
        <v>834</v>
      </c>
      <c r="C62" s="904" t="s">
        <v>285</v>
      </c>
      <c r="D62" s="899" t="s">
        <v>834</v>
      </c>
      <c r="E62" s="900" t="s">
        <v>285</v>
      </c>
      <c r="F62" s="793" t="s">
        <v>835</v>
      </c>
      <c r="G62" s="794" t="s">
        <v>836</v>
      </c>
      <c r="H62" s="795">
        <v>128080427</v>
      </c>
      <c r="I62" s="1208">
        <v>3.6619493892299008E-3</v>
      </c>
      <c r="J62" s="797" t="s">
        <v>837</v>
      </c>
      <c r="K62" s="794" t="s">
        <v>838</v>
      </c>
      <c r="L62" s="758"/>
    </row>
    <row r="63" spans="1:13" x14ac:dyDescent="0.25">
      <c r="B63" s="891"/>
      <c r="C63" s="892"/>
      <c r="D63" s="886" t="s">
        <v>839</v>
      </c>
      <c r="E63" s="901" t="s">
        <v>840</v>
      </c>
      <c r="F63" s="777" t="s">
        <v>835</v>
      </c>
      <c r="G63" s="778"/>
      <c r="H63" s="801"/>
      <c r="I63" s="919"/>
      <c r="J63" s="781" t="s">
        <v>837</v>
      </c>
      <c r="K63" s="778"/>
      <c r="L63" s="758"/>
    </row>
    <row r="64" spans="1:13" x14ac:dyDescent="0.25">
      <c r="B64" s="891"/>
      <c r="C64" s="892"/>
      <c r="D64" s="886" t="s">
        <v>841</v>
      </c>
      <c r="E64" s="901" t="s">
        <v>842</v>
      </c>
      <c r="F64" s="777" t="s">
        <v>835</v>
      </c>
      <c r="G64" s="778"/>
      <c r="H64" s="801"/>
      <c r="I64" s="919"/>
      <c r="J64" s="781" t="s">
        <v>837</v>
      </c>
      <c r="K64" s="778"/>
      <c r="L64" s="758"/>
    </row>
    <row r="65" spans="2:12" x14ac:dyDescent="0.25">
      <c r="B65" s="816"/>
      <c r="C65" s="905"/>
      <c r="D65" s="902" t="s">
        <v>843</v>
      </c>
      <c r="E65" s="903" t="s">
        <v>844</v>
      </c>
      <c r="F65" s="785" t="s">
        <v>835</v>
      </c>
      <c r="G65" s="786"/>
      <c r="H65" s="787"/>
      <c r="I65" s="1209"/>
      <c r="J65" s="789" t="s">
        <v>837</v>
      </c>
      <c r="K65" s="786"/>
      <c r="L65" s="758"/>
    </row>
    <row r="66" spans="2:12" x14ac:dyDescent="0.25">
      <c r="B66" s="906" t="s">
        <v>845</v>
      </c>
      <c r="C66" s="904" t="s">
        <v>846</v>
      </c>
      <c r="D66" s="899" t="s">
        <v>845</v>
      </c>
      <c r="E66" s="907" t="s">
        <v>846</v>
      </c>
      <c r="F66" s="793" t="s">
        <v>847</v>
      </c>
      <c r="G66" s="794" t="s">
        <v>848</v>
      </c>
      <c r="H66" s="795">
        <v>221448402</v>
      </c>
      <c r="I66" s="1208">
        <v>6.3314345481518229E-3</v>
      </c>
      <c r="J66" s="797" t="s">
        <v>849</v>
      </c>
      <c r="K66" s="794" t="s">
        <v>850</v>
      </c>
      <c r="L66" s="758"/>
    </row>
    <row r="67" spans="2:12" x14ac:dyDescent="0.25">
      <c r="B67" s="908" t="s">
        <v>851</v>
      </c>
      <c r="C67" s="887" t="s">
        <v>852</v>
      </c>
      <c r="D67" s="886" t="s">
        <v>853</v>
      </c>
      <c r="E67" s="901" t="s">
        <v>854</v>
      </c>
      <c r="F67" s="777" t="s">
        <v>847</v>
      </c>
      <c r="G67" s="778"/>
      <c r="H67" s="801"/>
      <c r="I67" s="919"/>
      <c r="J67" s="781" t="s">
        <v>849</v>
      </c>
      <c r="K67" s="778"/>
      <c r="L67" s="758"/>
    </row>
    <row r="68" spans="2:12" x14ac:dyDescent="0.25">
      <c r="B68" s="802"/>
      <c r="C68" s="836"/>
      <c r="D68" s="908" t="s">
        <v>855</v>
      </c>
      <c r="E68" s="901" t="s">
        <v>856</v>
      </c>
      <c r="F68" s="777" t="s">
        <v>847</v>
      </c>
      <c r="G68" s="778"/>
      <c r="H68" s="801"/>
      <c r="I68" s="919"/>
      <c r="J68" s="781" t="s">
        <v>849</v>
      </c>
      <c r="K68" s="778"/>
      <c r="L68" s="758"/>
    </row>
    <row r="69" spans="2:12" x14ac:dyDescent="0.25">
      <c r="B69" s="802"/>
      <c r="C69" s="836"/>
      <c r="D69" s="908" t="s">
        <v>857</v>
      </c>
      <c r="E69" s="901" t="s">
        <v>858</v>
      </c>
      <c r="F69" s="777" t="s">
        <v>847</v>
      </c>
      <c r="G69" s="778"/>
      <c r="H69" s="801"/>
      <c r="I69" s="919"/>
      <c r="J69" s="781" t="s">
        <v>849</v>
      </c>
      <c r="K69" s="778"/>
      <c r="L69" s="758"/>
    </row>
    <row r="70" spans="2:12" x14ac:dyDescent="0.25">
      <c r="B70" s="802"/>
      <c r="C70" s="836"/>
      <c r="D70" s="908" t="s">
        <v>859</v>
      </c>
      <c r="E70" s="901" t="s">
        <v>860</v>
      </c>
      <c r="F70" s="777" t="s">
        <v>847</v>
      </c>
      <c r="G70" s="778"/>
      <c r="H70" s="801"/>
      <c r="I70" s="919"/>
      <c r="J70" s="781" t="s">
        <v>849</v>
      </c>
      <c r="K70" s="778"/>
      <c r="L70" s="758"/>
    </row>
    <row r="71" spans="2:12" x14ac:dyDescent="0.25">
      <c r="B71" s="802"/>
      <c r="C71" s="836"/>
      <c r="D71" s="908" t="s">
        <v>861</v>
      </c>
      <c r="E71" s="901" t="s">
        <v>862</v>
      </c>
      <c r="F71" s="777" t="s">
        <v>847</v>
      </c>
      <c r="G71" s="778"/>
      <c r="H71" s="801"/>
      <c r="I71" s="919"/>
      <c r="J71" s="781" t="s">
        <v>849</v>
      </c>
      <c r="K71" s="778"/>
      <c r="L71" s="758"/>
    </row>
    <row r="72" spans="2:12" x14ac:dyDescent="0.25">
      <c r="B72" s="802"/>
      <c r="C72" s="836"/>
      <c r="D72" s="908" t="s">
        <v>863</v>
      </c>
      <c r="E72" s="901" t="s">
        <v>864</v>
      </c>
      <c r="F72" s="777" t="s">
        <v>847</v>
      </c>
      <c r="G72" s="778"/>
      <c r="H72" s="801"/>
      <c r="I72" s="919"/>
      <c r="J72" s="781" t="s">
        <v>849</v>
      </c>
      <c r="K72" s="778"/>
      <c r="L72" s="758"/>
    </row>
    <row r="73" spans="2:12" x14ac:dyDescent="0.25">
      <c r="B73" s="802"/>
      <c r="C73" s="836"/>
      <c r="D73" s="908" t="s">
        <v>865</v>
      </c>
      <c r="E73" s="901" t="s">
        <v>866</v>
      </c>
      <c r="F73" s="777" t="s">
        <v>847</v>
      </c>
      <c r="G73" s="778"/>
      <c r="H73" s="801"/>
      <c r="I73" s="919"/>
      <c r="J73" s="781" t="s">
        <v>849</v>
      </c>
      <c r="K73" s="778"/>
      <c r="L73" s="758"/>
    </row>
    <row r="74" spans="2:12" x14ac:dyDescent="0.25">
      <c r="B74" s="810"/>
      <c r="C74" s="892"/>
      <c r="D74" s="886" t="s">
        <v>867</v>
      </c>
      <c r="E74" s="901" t="s">
        <v>868</v>
      </c>
      <c r="F74" s="777" t="s">
        <v>847</v>
      </c>
      <c r="G74" s="778"/>
      <c r="H74" s="801"/>
      <c r="I74" s="919"/>
      <c r="J74" s="781" t="s">
        <v>849</v>
      </c>
      <c r="K74" s="778"/>
      <c r="L74" s="758"/>
    </row>
    <row r="75" spans="2:12" x14ac:dyDescent="0.25">
      <c r="B75" s="816"/>
      <c r="C75" s="905"/>
      <c r="D75" s="902" t="s">
        <v>869</v>
      </c>
      <c r="E75" s="903" t="s">
        <v>870</v>
      </c>
      <c r="F75" s="785" t="s">
        <v>847</v>
      </c>
      <c r="G75" s="786"/>
      <c r="H75" s="787"/>
      <c r="I75" s="1209"/>
      <c r="J75" s="789" t="s">
        <v>849</v>
      </c>
      <c r="K75" s="786"/>
      <c r="L75" s="758"/>
    </row>
    <row r="76" spans="2:12" x14ac:dyDescent="0.25">
      <c r="B76" s="899" t="s">
        <v>855</v>
      </c>
      <c r="C76" s="904" t="s">
        <v>871</v>
      </c>
      <c r="D76" s="899" t="s">
        <v>872</v>
      </c>
      <c r="E76" s="900" t="s">
        <v>349</v>
      </c>
      <c r="F76" s="793" t="s">
        <v>874</v>
      </c>
      <c r="G76" s="794" t="s">
        <v>1506</v>
      </c>
      <c r="H76" s="795">
        <v>185711618</v>
      </c>
      <c r="I76" s="1208">
        <v>5.3096836264294829E-3</v>
      </c>
      <c r="J76" s="797" t="s">
        <v>876</v>
      </c>
      <c r="K76" s="794" t="s">
        <v>877</v>
      </c>
      <c r="L76" s="758"/>
    </row>
    <row r="77" spans="2:12" x14ac:dyDescent="0.25">
      <c r="B77" s="908" t="s">
        <v>859</v>
      </c>
      <c r="C77" s="909" t="s">
        <v>878</v>
      </c>
      <c r="D77" s="908" t="s">
        <v>879</v>
      </c>
      <c r="E77" s="901" t="s">
        <v>878</v>
      </c>
      <c r="F77" s="777" t="s">
        <v>880</v>
      </c>
      <c r="G77" s="778" t="s">
        <v>881</v>
      </c>
      <c r="H77" s="801">
        <v>13328516</v>
      </c>
      <c r="I77" s="1206">
        <v>3.8107579876776144E-4</v>
      </c>
      <c r="J77" s="781" t="s">
        <v>876</v>
      </c>
      <c r="K77" s="778"/>
      <c r="L77" s="758"/>
    </row>
    <row r="78" spans="2:12" x14ac:dyDescent="0.25">
      <c r="B78" s="908" t="s">
        <v>861</v>
      </c>
      <c r="C78" s="910" t="s">
        <v>882</v>
      </c>
      <c r="D78" s="908" t="s">
        <v>883</v>
      </c>
      <c r="E78" s="901" t="s">
        <v>882</v>
      </c>
      <c r="F78" s="777" t="s">
        <v>884</v>
      </c>
      <c r="G78" s="778" t="s">
        <v>885</v>
      </c>
      <c r="H78" s="801">
        <v>127915</v>
      </c>
      <c r="I78" s="1206">
        <v>3.6572196634177581E-6</v>
      </c>
      <c r="J78" s="781" t="s">
        <v>886</v>
      </c>
      <c r="K78" s="778"/>
      <c r="L78" s="758"/>
    </row>
    <row r="79" spans="2:12" x14ac:dyDescent="0.25">
      <c r="B79" s="908" t="s">
        <v>863</v>
      </c>
      <c r="C79" s="909" t="s">
        <v>887</v>
      </c>
      <c r="D79" s="908" t="s">
        <v>888</v>
      </c>
      <c r="E79" s="901" t="s">
        <v>889</v>
      </c>
      <c r="F79" s="777" t="s">
        <v>890</v>
      </c>
      <c r="G79" s="778" t="s">
        <v>891</v>
      </c>
      <c r="H79" s="801">
        <v>35074428</v>
      </c>
      <c r="I79" s="1206">
        <v>1.0028134914961528E-3</v>
      </c>
      <c r="J79" s="781" t="s">
        <v>876</v>
      </c>
      <c r="K79" s="778"/>
      <c r="L79" s="758"/>
    </row>
    <row r="80" spans="2:12" x14ac:dyDescent="0.25">
      <c r="B80" s="911"/>
      <c r="C80" s="812"/>
      <c r="D80" s="908" t="s">
        <v>892</v>
      </c>
      <c r="E80" s="901" t="s">
        <v>287</v>
      </c>
      <c r="F80" s="777" t="s">
        <v>890</v>
      </c>
      <c r="G80" s="778"/>
      <c r="H80" s="801"/>
      <c r="I80" s="919"/>
      <c r="J80" s="781" t="s">
        <v>876</v>
      </c>
      <c r="K80" s="778"/>
      <c r="L80" s="758"/>
    </row>
    <row r="81" spans="2:12" x14ac:dyDescent="0.25">
      <c r="B81" s="911"/>
      <c r="C81" s="812"/>
      <c r="D81" s="908" t="s">
        <v>851</v>
      </c>
      <c r="E81" s="901" t="s">
        <v>893</v>
      </c>
      <c r="F81" s="777" t="s">
        <v>890</v>
      </c>
      <c r="G81" s="778"/>
      <c r="H81" s="801"/>
      <c r="I81" s="919"/>
      <c r="J81" s="781" t="s">
        <v>876</v>
      </c>
      <c r="K81" s="778"/>
      <c r="L81" s="758"/>
    </row>
    <row r="82" spans="2:12" x14ac:dyDescent="0.25">
      <c r="B82" s="894" t="s">
        <v>853</v>
      </c>
      <c r="C82" s="912" t="s">
        <v>894</v>
      </c>
      <c r="D82" s="894" t="s">
        <v>895</v>
      </c>
      <c r="E82" s="903" t="s">
        <v>896</v>
      </c>
      <c r="F82" s="785" t="s">
        <v>890</v>
      </c>
      <c r="G82" s="786"/>
      <c r="H82" s="787"/>
      <c r="I82" s="1209"/>
      <c r="J82" s="789" t="s">
        <v>876</v>
      </c>
      <c r="K82" s="786"/>
      <c r="L82" s="758"/>
    </row>
    <row r="83" spans="2:12" ht="15.75" thickBot="1" x14ac:dyDescent="0.3">
      <c r="B83" s="913" t="s">
        <v>867</v>
      </c>
      <c r="C83" s="914" t="s">
        <v>897</v>
      </c>
      <c r="D83" s="913" t="s">
        <v>898</v>
      </c>
      <c r="E83" s="915" t="s">
        <v>899</v>
      </c>
      <c r="F83" s="834" t="s">
        <v>900</v>
      </c>
      <c r="G83" s="831" t="s">
        <v>901</v>
      </c>
      <c r="H83" s="832"/>
      <c r="I83" s="1211"/>
      <c r="J83" s="834" t="s">
        <v>902</v>
      </c>
      <c r="K83" s="831" t="s">
        <v>903</v>
      </c>
      <c r="L83" s="758"/>
    </row>
    <row r="84" spans="2:12" ht="15.75" thickBot="1" x14ac:dyDescent="0.3">
      <c r="B84" s="916"/>
      <c r="C84" s="917"/>
      <c r="D84" s="837"/>
      <c r="E84" s="918"/>
      <c r="F84" s="777"/>
      <c r="G84" s="777"/>
      <c r="H84" s="919"/>
      <c r="I84" s="919"/>
      <c r="J84" s="838"/>
      <c r="K84" s="777"/>
      <c r="L84" s="758"/>
    </row>
    <row r="85" spans="2:12" ht="16.5" thickBot="1" x14ac:dyDescent="0.3">
      <c r="B85" s="841" t="s">
        <v>651</v>
      </c>
      <c r="C85" s="917"/>
      <c r="D85" s="837"/>
      <c r="E85" s="918"/>
      <c r="F85" s="768" t="s">
        <v>652</v>
      </c>
      <c r="G85" s="777"/>
      <c r="H85" s="770" t="s">
        <v>653</v>
      </c>
      <c r="I85" s="1212"/>
      <c r="J85" s="844" t="s">
        <v>904</v>
      </c>
      <c r="K85" s="773" t="s">
        <v>905</v>
      </c>
      <c r="L85" s="758"/>
    </row>
    <row r="86" spans="2:12" x14ac:dyDescent="0.25">
      <c r="B86" s="920"/>
      <c r="C86" s="921"/>
      <c r="D86" s="922">
        <v>3</v>
      </c>
      <c r="E86" s="923" t="s">
        <v>906</v>
      </c>
      <c r="F86" s="847" t="s">
        <v>907</v>
      </c>
      <c r="G86" s="848" t="s">
        <v>908</v>
      </c>
      <c r="H86" s="779">
        <v>259352965</v>
      </c>
      <c r="I86" s="1218">
        <v>7.4151644714357005E-3</v>
      </c>
      <c r="J86" s="777" t="s">
        <v>909</v>
      </c>
      <c r="K86" s="778" t="s">
        <v>910</v>
      </c>
      <c r="L86" s="758"/>
    </row>
    <row r="87" spans="2:12" x14ac:dyDescent="0.25">
      <c r="B87" s="810"/>
      <c r="C87" s="892"/>
      <c r="D87" s="925" t="s">
        <v>911</v>
      </c>
      <c r="E87" s="926" t="s">
        <v>912</v>
      </c>
      <c r="F87" s="777" t="s">
        <v>907</v>
      </c>
      <c r="G87" s="778"/>
      <c r="H87" s="801"/>
      <c r="I87" s="801"/>
      <c r="J87" s="777" t="s">
        <v>909</v>
      </c>
      <c r="K87" s="778"/>
      <c r="L87" s="758"/>
    </row>
    <row r="88" spans="2:12" x14ac:dyDescent="0.25">
      <c r="B88" s="927" t="s">
        <v>913</v>
      </c>
      <c r="C88" s="928" t="s">
        <v>914</v>
      </c>
      <c r="D88" s="929"/>
      <c r="E88" s="930"/>
      <c r="F88" s="777" t="s">
        <v>907</v>
      </c>
      <c r="G88" s="778"/>
      <c r="H88" s="801"/>
      <c r="I88" s="801"/>
      <c r="J88" s="777" t="s">
        <v>909</v>
      </c>
      <c r="K88" s="778"/>
      <c r="L88" s="758"/>
    </row>
    <row r="89" spans="2:12" x14ac:dyDescent="0.25">
      <c r="B89" s="931" t="s">
        <v>915</v>
      </c>
      <c r="C89" s="928" t="s">
        <v>916</v>
      </c>
      <c r="D89" s="929"/>
      <c r="E89" s="930"/>
      <c r="F89" s="777" t="s">
        <v>907</v>
      </c>
      <c r="G89" s="778"/>
      <c r="H89" s="801"/>
      <c r="I89" s="801"/>
      <c r="J89" s="777" t="s">
        <v>909</v>
      </c>
      <c r="K89" s="778"/>
      <c r="L89" s="758"/>
    </row>
    <row r="90" spans="2:12" x14ac:dyDescent="0.25">
      <c r="B90" s="929"/>
      <c r="C90" s="932"/>
      <c r="D90" s="925" t="s">
        <v>917</v>
      </c>
      <c r="E90" s="926" t="s">
        <v>918</v>
      </c>
      <c r="F90" s="777" t="s">
        <v>907</v>
      </c>
      <c r="G90" s="778"/>
      <c r="H90" s="801"/>
      <c r="I90" s="801"/>
      <c r="J90" s="777" t="s">
        <v>909</v>
      </c>
      <c r="K90" s="778"/>
      <c r="L90" s="758"/>
    </row>
    <row r="91" spans="2:12" x14ac:dyDescent="0.25">
      <c r="B91" s="929"/>
      <c r="C91" s="932"/>
      <c r="D91" s="925" t="s">
        <v>919</v>
      </c>
      <c r="E91" s="926" t="s">
        <v>920</v>
      </c>
      <c r="F91" s="777" t="s">
        <v>907</v>
      </c>
      <c r="G91" s="778"/>
      <c r="H91" s="801"/>
      <c r="I91" s="801"/>
      <c r="J91" s="777" t="s">
        <v>909</v>
      </c>
      <c r="K91" s="778"/>
      <c r="L91" s="758"/>
    </row>
    <row r="92" spans="2:12" x14ac:dyDescent="0.25">
      <c r="B92" s="929"/>
      <c r="C92" s="932"/>
      <c r="D92" s="925" t="s">
        <v>921</v>
      </c>
      <c r="E92" s="926" t="s">
        <v>922</v>
      </c>
      <c r="F92" s="777" t="s">
        <v>907</v>
      </c>
      <c r="G92" s="778"/>
      <c r="H92" s="801"/>
      <c r="I92" s="801"/>
      <c r="J92" s="777" t="s">
        <v>909</v>
      </c>
      <c r="K92" s="778"/>
      <c r="L92" s="758"/>
    </row>
    <row r="93" spans="2:12" x14ac:dyDescent="0.25">
      <c r="B93" s="933"/>
      <c r="C93" s="934"/>
      <c r="D93" s="935" t="s">
        <v>923</v>
      </c>
      <c r="E93" s="936" t="s">
        <v>924</v>
      </c>
      <c r="F93" s="785" t="s">
        <v>907</v>
      </c>
      <c r="G93" s="786"/>
      <c r="H93" s="787"/>
      <c r="I93" s="787"/>
      <c r="J93" s="785" t="s">
        <v>909</v>
      </c>
      <c r="K93" s="786"/>
      <c r="L93" s="758"/>
    </row>
    <row r="94" spans="2:12" x14ac:dyDescent="0.25">
      <c r="B94" s="938">
        <v>3</v>
      </c>
      <c r="C94" s="939" t="s">
        <v>290</v>
      </c>
      <c r="D94" s="938" t="s">
        <v>925</v>
      </c>
      <c r="E94" s="940" t="s">
        <v>290</v>
      </c>
      <c r="F94" s="793" t="s">
        <v>926</v>
      </c>
      <c r="G94" s="794" t="s">
        <v>927</v>
      </c>
      <c r="H94" s="795">
        <v>981633458</v>
      </c>
      <c r="I94" s="1219">
        <v>2.8065896766339912E-2</v>
      </c>
      <c r="J94" s="793" t="s">
        <v>928</v>
      </c>
      <c r="K94" s="794" t="s">
        <v>929</v>
      </c>
      <c r="L94" s="758"/>
    </row>
    <row r="95" spans="2:12" x14ac:dyDescent="0.25">
      <c r="B95" s="925" t="s">
        <v>911</v>
      </c>
      <c r="C95" s="942" t="s">
        <v>930</v>
      </c>
      <c r="D95" s="925" t="s">
        <v>931</v>
      </c>
      <c r="E95" s="926" t="s">
        <v>932</v>
      </c>
      <c r="F95" s="777" t="s">
        <v>926</v>
      </c>
      <c r="G95" s="778"/>
      <c r="H95" s="801"/>
      <c r="I95" s="801"/>
      <c r="J95" s="777" t="s">
        <v>928</v>
      </c>
      <c r="K95" s="778"/>
      <c r="L95" s="758"/>
    </row>
    <row r="96" spans="2:12" x14ac:dyDescent="0.25">
      <c r="B96" s="943" t="s">
        <v>925</v>
      </c>
      <c r="C96" s="944" t="s">
        <v>933</v>
      </c>
      <c r="D96" s="810"/>
      <c r="E96" s="945"/>
      <c r="F96" s="777" t="s">
        <v>926</v>
      </c>
      <c r="G96" s="778"/>
      <c r="H96" s="801"/>
      <c r="I96" s="801"/>
      <c r="J96" s="777" t="s">
        <v>928</v>
      </c>
      <c r="K96" s="778"/>
      <c r="L96" s="758"/>
    </row>
    <row r="97" spans="2:12" x14ac:dyDescent="0.25">
      <c r="B97" s="925" t="s">
        <v>931</v>
      </c>
      <c r="C97" s="942" t="s">
        <v>934</v>
      </c>
      <c r="D97" s="810"/>
      <c r="E97" s="945"/>
      <c r="F97" s="777" t="s">
        <v>926</v>
      </c>
      <c r="G97" s="778"/>
      <c r="H97" s="801"/>
      <c r="I97" s="919"/>
      <c r="J97" s="781" t="s">
        <v>928</v>
      </c>
      <c r="K97" s="778"/>
      <c r="L97" s="758"/>
    </row>
    <row r="98" spans="2:12" x14ac:dyDescent="0.25">
      <c r="B98" s="925" t="s">
        <v>935</v>
      </c>
      <c r="C98" s="942" t="s">
        <v>936</v>
      </c>
      <c r="D98" s="802"/>
      <c r="E98" s="946"/>
      <c r="F98" s="777" t="s">
        <v>926</v>
      </c>
      <c r="G98" s="778"/>
      <c r="H98" s="801"/>
      <c r="I98" s="919"/>
      <c r="J98" s="781" t="s">
        <v>928</v>
      </c>
      <c r="K98" s="778"/>
      <c r="L98" s="758"/>
    </row>
    <row r="99" spans="2:12" x14ac:dyDescent="0.25">
      <c r="B99" s="925" t="s">
        <v>937</v>
      </c>
      <c r="C99" s="942" t="s">
        <v>938</v>
      </c>
      <c r="D99" s="802"/>
      <c r="E99" s="946"/>
      <c r="F99" s="777" t="s">
        <v>926</v>
      </c>
      <c r="G99" s="778"/>
      <c r="H99" s="801"/>
      <c r="I99" s="919"/>
      <c r="J99" s="781" t="s">
        <v>928</v>
      </c>
      <c r="K99" s="778"/>
      <c r="L99" s="758"/>
    </row>
    <row r="100" spans="2:12" x14ac:dyDescent="0.25">
      <c r="B100" s="925" t="s">
        <v>939</v>
      </c>
      <c r="C100" s="942" t="s">
        <v>940</v>
      </c>
      <c r="D100" s="925" t="s">
        <v>941</v>
      </c>
      <c r="E100" s="926" t="s">
        <v>942</v>
      </c>
      <c r="F100" s="777" t="s">
        <v>943</v>
      </c>
      <c r="G100" s="778" t="s">
        <v>944</v>
      </c>
      <c r="H100" s="801">
        <v>124603723</v>
      </c>
      <c r="I100" s="1206">
        <v>3.5625468935672872E-3</v>
      </c>
      <c r="J100" s="781" t="s">
        <v>928</v>
      </c>
      <c r="K100" s="778"/>
      <c r="L100" s="758"/>
    </row>
    <row r="101" spans="2:12" x14ac:dyDescent="0.25">
      <c r="B101" s="925" t="s">
        <v>945</v>
      </c>
      <c r="C101" s="947" t="s">
        <v>946</v>
      </c>
      <c r="D101" s="925" t="s">
        <v>947</v>
      </c>
      <c r="E101" s="926" t="s">
        <v>946</v>
      </c>
      <c r="F101" s="777" t="s">
        <v>948</v>
      </c>
      <c r="G101" s="778" t="s">
        <v>949</v>
      </c>
      <c r="H101" s="801">
        <v>98802157</v>
      </c>
      <c r="I101" s="1206">
        <v>2.8248539371339442E-3</v>
      </c>
      <c r="J101" s="781" t="s">
        <v>928</v>
      </c>
      <c r="K101" s="778"/>
      <c r="L101" s="758"/>
    </row>
    <row r="102" spans="2:12" x14ac:dyDescent="0.25">
      <c r="B102" s="925" t="s">
        <v>950</v>
      </c>
      <c r="C102" s="942" t="s">
        <v>951</v>
      </c>
      <c r="D102" s="925" t="s">
        <v>935</v>
      </c>
      <c r="E102" s="926" t="s">
        <v>952</v>
      </c>
      <c r="F102" s="777" t="s">
        <v>953</v>
      </c>
      <c r="G102" s="778" t="s">
        <v>954</v>
      </c>
      <c r="H102" s="801">
        <v>46386159</v>
      </c>
      <c r="I102" s="1206">
        <v>1.3262273603973154E-3</v>
      </c>
      <c r="J102" s="781" t="s">
        <v>928</v>
      </c>
      <c r="K102" s="778"/>
      <c r="L102" s="758"/>
    </row>
    <row r="103" spans="2:12" x14ac:dyDescent="0.25">
      <c r="B103" s="925" t="s">
        <v>955</v>
      </c>
      <c r="C103" s="942" t="s">
        <v>956</v>
      </c>
      <c r="D103" s="802"/>
      <c r="E103" s="946"/>
      <c r="F103" s="777" t="s">
        <v>953</v>
      </c>
      <c r="G103" s="778"/>
      <c r="H103" s="801"/>
      <c r="I103" s="919"/>
      <c r="J103" s="781" t="s">
        <v>928</v>
      </c>
      <c r="K103" s="778"/>
      <c r="L103" s="758"/>
    </row>
    <row r="104" spans="2:12" x14ac:dyDescent="0.25">
      <c r="B104" s="810"/>
      <c r="C104" s="812"/>
      <c r="D104" s="925" t="s">
        <v>957</v>
      </c>
      <c r="E104" s="926" t="s">
        <v>958</v>
      </c>
      <c r="F104" s="777" t="s">
        <v>953</v>
      </c>
      <c r="G104" s="778"/>
      <c r="H104" s="801"/>
      <c r="I104" s="919"/>
      <c r="J104" s="781" t="s">
        <v>928</v>
      </c>
      <c r="K104" s="778"/>
      <c r="L104" s="758"/>
    </row>
    <row r="105" spans="2:12" x14ac:dyDescent="0.25">
      <c r="B105" s="925" t="s">
        <v>959</v>
      </c>
      <c r="C105" s="942" t="s">
        <v>960</v>
      </c>
      <c r="D105" s="925" t="s">
        <v>939</v>
      </c>
      <c r="E105" s="926" t="s">
        <v>961</v>
      </c>
      <c r="F105" s="777" t="s">
        <v>962</v>
      </c>
      <c r="G105" s="778" t="s">
        <v>963</v>
      </c>
      <c r="H105" s="801">
        <v>441039653</v>
      </c>
      <c r="I105" s="1206">
        <v>1.2609771264500214E-2</v>
      </c>
      <c r="J105" s="781" t="s">
        <v>928</v>
      </c>
      <c r="K105" s="778"/>
      <c r="L105" s="758"/>
    </row>
    <row r="106" spans="2:12" x14ac:dyDescent="0.25">
      <c r="B106" s="925" t="s">
        <v>964</v>
      </c>
      <c r="C106" s="942" t="s">
        <v>965</v>
      </c>
      <c r="D106" s="925" t="s">
        <v>945</v>
      </c>
      <c r="E106" s="926" t="s">
        <v>965</v>
      </c>
      <c r="F106" s="777" t="s">
        <v>966</v>
      </c>
      <c r="G106" s="778" t="s">
        <v>967</v>
      </c>
      <c r="H106" s="801">
        <v>191891327</v>
      </c>
      <c r="I106" s="1206">
        <v>5.4863677781630529E-3</v>
      </c>
      <c r="J106" s="781" t="s">
        <v>928</v>
      </c>
      <c r="K106" s="778"/>
      <c r="L106" s="758"/>
    </row>
    <row r="107" spans="2:12" x14ac:dyDescent="0.25">
      <c r="B107" s="935" t="s">
        <v>968</v>
      </c>
      <c r="C107" s="948" t="s">
        <v>969</v>
      </c>
      <c r="D107" s="949" t="s">
        <v>970</v>
      </c>
      <c r="E107" s="950" t="s">
        <v>971</v>
      </c>
      <c r="F107" s="785" t="s">
        <v>972</v>
      </c>
      <c r="G107" s="786" t="s">
        <v>973</v>
      </c>
      <c r="H107" s="787">
        <v>11929830</v>
      </c>
      <c r="I107" s="1207">
        <v>3.4108594658352085E-4</v>
      </c>
      <c r="J107" s="789" t="s">
        <v>928</v>
      </c>
      <c r="K107" s="786"/>
      <c r="L107" s="758"/>
    </row>
    <row r="108" spans="2:12" x14ac:dyDescent="0.25">
      <c r="B108" s="951" t="s">
        <v>974</v>
      </c>
      <c r="C108" s="952" t="s">
        <v>291</v>
      </c>
      <c r="D108" s="953" t="s">
        <v>950</v>
      </c>
      <c r="E108" s="954" t="s">
        <v>975</v>
      </c>
      <c r="F108" s="793" t="s">
        <v>976</v>
      </c>
      <c r="G108" s="794" t="s">
        <v>977</v>
      </c>
      <c r="H108" s="795">
        <v>12740466</v>
      </c>
      <c r="I108" s="1208">
        <v>3.6426285249036776E-4</v>
      </c>
      <c r="J108" s="797" t="s">
        <v>978</v>
      </c>
      <c r="K108" s="794" t="s">
        <v>979</v>
      </c>
      <c r="L108" s="758"/>
    </row>
    <row r="109" spans="2:12" x14ac:dyDescent="0.25">
      <c r="B109" s="955"/>
      <c r="C109" s="956"/>
      <c r="D109" s="925" t="s">
        <v>955</v>
      </c>
      <c r="E109" s="926" t="s">
        <v>980</v>
      </c>
      <c r="F109" s="777" t="s">
        <v>976</v>
      </c>
      <c r="G109" s="778"/>
      <c r="H109" s="801"/>
      <c r="I109" s="919"/>
      <c r="J109" s="781" t="s">
        <v>978</v>
      </c>
      <c r="K109" s="778"/>
      <c r="L109" s="758"/>
    </row>
    <row r="110" spans="2:12" x14ac:dyDescent="0.25">
      <c r="B110" s="955" t="s">
        <v>981</v>
      </c>
      <c r="C110" s="956" t="s">
        <v>982</v>
      </c>
      <c r="D110" s="925" t="s">
        <v>959</v>
      </c>
      <c r="E110" s="926" t="s">
        <v>983</v>
      </c>
      <c r="F110" s="777" t="s">
        <v>984</v>
      </c>
      <c r="G110" s="778" t="s">
        <v>985</v>
      </c>
      <c r="H110" s="801">
        <v>174907149</v>
      </c>
      <c r="I110" s="1206">
        <v>5.0007728928987191E-3</v>
      </c>
      <c r="J110" s="781" t="s">
        <v>978</v>
      </c>
      <c r="K110" s="778"/>
      <c r="L110" s="758"/>
    </row>
    <row r="111" spans="2:12" x14ac:dyDescent="0.25">
      <c r="B111" s="955" t="s">
        <v>986</v>
      </c>
      <c r="C111" s="957" t="s">
        <v>987</v>
      </c>
      <c r="D111" s="925" t="s">
        <v>964</v>
      </c>
      <c r="E111" s="926" t="s">
        <v>987</v>
      </c>
      <c r="F111" s="777" t="s">
        <v>988</v>
      </c>
      <c r="G111" s="778" t="s">
        <v>989</v>
      </c>
      <c r="H111" s="801">
        <v>131124411</v>
      </c>
      <c r="I111" s="1206">
        <v>3.7489799809504107E-3</v>
      </c>
      <c r="J111" s="781" t="s">
        <v>978</v>
      </c>
      <c r="K111" s="778"/>
      <c r="L111" s="758"/>
    </row>
    <row r="112" spans="2:12" x14ac:dyDescent="0.25">
      <c r="B112" s="955" t="s">
        <v>990</v>
      </c>
      <c r="C112" s="957" t="s">
        <v>991</v>
      </c>
      <c r="D112" s="925" t="s">
        <v>968</v>
      </c>
      <c r="E112" s="926" t="s">
        <v>991</v>
      </c>
      <c r="F112" s="777" t="s">
        <v>992</v>
      </c>
      <c r="G112" s="778" t="s">
        <v>993</v>
      </c>
      <c r="H112" s="801">
        <v>1001172518</v>
      </c>
      <c r="I112" s="1206">
        <v>2.8624538320783877E-2</v>
      </c>
      <c r="J112" s="781" t="s">
        <v>978</v>
      </c>
      <c r="K112" s="778"/>
      <c r="L112" s="758"/>
    </row>
    <row r="113" spans="2:12" x14ac:dyDescent="0.25">
      <c r="B113" s="955" t="s">
        <v>994</v>
      </c>
      <c r="C113" s="957" t="s">
        <v>995</v>
      </c>
      <c r="D113" s="925" t="s">
        <v>996</v>
      </c>
      <c r="E113" s="926" t="s">
        <v>995</v>
      </c>
      <c r="F113" s="777" t="s">
        <v>997</v>
      </c>
      <c r="G113" s="778" t="s">
        <v>998</v>
      </c>
      <c r="H113" s="801">
        <v>238609845</v>
      </c>
      <c r="I113" s="1206">
        <v>6.8220976196619902E-3</v>
      </c>
      <c r="J113" s="781" t="s">
        <v>978</v>
      </c>
      <c r="K113" s="778"/>
      <c r="L113" s="758"/>
    </row>
    <row r="114" spans="2:12" x14ac:dyDescent="0.25">
      <c r="B114" s="958" t="s">
        <v>999</v>
      </c>
      <c r="C114" s="959" t="s">
        <v>1000</v>
      </c>
      <c r="D114" s="935" t="s">
        <v>1001</v>
      </c>
      <c r="E114" s="936" t="s">
        <v>1000</v>
      </c>
      <c r="F114" s="785" t="s">
        <v>1002</v>
      </c>
      <c r="G114" s="786" t="s">
        <v>1003</v>
      </c>
      <c r="H114" s="787">
        <v>38618017</v>
      </c>
      <c r="I114" s="1207">
        <v>1.1041282971864226E-3</v>
      </c>
      <c r="J114" s="789" t="s">
        <v>978</v>
      </c>
      <c r="K114" s="786"/>
      <c r="L114" s="758"/>
    </row>
    <row r="115" spans="2:12" x14ac:dyDescent="0.25">
      <c r="B115" s="960" t="s">
        <v>1004</v>
      </c>
      <c r="C115" s="961" t="s">
        <v>1005</v>
      </c>
      <c r="D115" s="953" t="s">
        <v>937</v>
      </c>
      <c r="E115" s="954" t="s">
        <v>1006</v>
      </c>
      <c r="F115" s="793" t="s">
        <v>1007</v>
      </c>
      <c r="G115" s="794" t="s">
        <v>1008</v>
      </c>
      <c r="H115" s="795">
        <v>10587734</v>
      </c>
      <c r="I115" s="1208">
        <v>3.0271405992914632E-4</v>
      </c>
      <c r="J115" s="797" t="s">
        <v>1009</v>
      </c>
      <c r="K115" s="794" t="s">
        <v>1010</v>
      </c>
      <c r="L115" s="758"/>
    </row>
    <row r="116" spans="2:12" x14ac:dyDescent="0.25">
      <c r="B116" s="962" t="s">
        <v>1011</v>
      </c>
      <c r="C116" s="957" t="s">
        <v>1012</v>
      </c>
      <c r="D116" s="925" t="s">
        <v>1013</v>
      </c>
      <c r="E116" s="963" t="s">
        <v>1012</v>
      </c>
      <c r="F116" s="777" t="s">
        <v>1014</v>
      </c>
      <c r="G116" s="778" t="s">
        <v>1015</v>
      </c>
      <c r="H116" s="801">
        <v>305700990</v>
      </c>
      <c r="I116" s="1206">
        <v>8.740301542073059E-3</v>
      </c>
      <c r="J116" s="781" t="s">
        <v>1009</v>
      </c>
      <c r="K116" s="778"/>
      <c r="L116" s="758"/>
    </row>
    <row r="117" spans="2:12" x14ac:dyDescent="0.25">
      <c r="B117" s="955" t="s">
        <v>1016</v>
      </c>
      <c r="C117" s="957" t="s">
        <v>1017</v>
      </c>
      <c r="D117" s="925" t="s">
        <v>1018</v>
      </c>
      <c r="E117" s="926" t="s">
        <v>1017</v>
      </c>
      <c r="F117" s="777" t="s">
        <v>1019</v>
      </c>
      <c r="G117" s="778" t="s">
        <v>1020</v>
      </c>
      <c r="H117" s="801">
        <v>3176527</v>
      </c>
      <c r="I117" s="1206">
        <v>9.0820130600613075E-5</v>
      </c>
      <c r="J117" s="781" t="s">
        <v>1009</v>
      </c>
      <c r="K117" s="778"/>
      <c r="L117" s="758"/>
    </row>
    <row r="118" spans="2:12" x14ac:dyDescent="0.25">
      <c r="B118" s="958" t="s">
        <v>1021</v>
      </c>
      <c r="C118" s="959" t="s">
        <v>1022</v>
      </c>
      <c r="D118" s="935" t="s">
        <v>1023</v>
      </c>
      <c r="E118" s="936" t="s">
        <v>1024</v>
      </c>
      <c r="F118" s="785" t="s">
        <v>1025</v>
      </c>
      <c r="G118" s="786" t="s">
        <v>1026</v>
      </c>
      <c r="H118" s="787">
        <v>125256685</v>
      </c>
      <c r="I118" s="1207">
        <v>3.5812157398000559E-3</v>
      </c>
      <c r="J118" s="789" t="s">
        <v>1009</v>
      </c>
      <c r="K118" s="786"/>
      <c r="L118" s="758"/>
    </row>
    <row r="119" spans="2:12" x14ac:dyDescent="0.25">
      <c r="B119" s="953" t="s">
        <v>917</v>
      </c>
      <c r="C119" s="964" t="s">
        <v>1027</v>
      </c>
      <c r="D119" s="953" t="s">
        <v>1028</v>
      </c>
      <c r="E119" s="954" t="s">
        <v>1029</v>
      </c>
      <c r="F119" s="793" t="s">
        <v>1030</v>
      </c>
      <c r="G119" s="794" t="s">
        <v>1031</v>
      </c>
      <c r="H119" s="795"/>
      <c r="I119" s="1220"/>
      <c r="J119" s="797" t="s">
        <v>1032</v>
      </c>
      <c r="K119" s="794" t="s">
        <v>1031</v>
      </c>
      <c r="L119" s="758"/>
    </row>
    <row r="120" spans="2:12" ht="15.75" thickBot="1" x14ac:dyDescent="0.3">
      <c r="B120" s="965" t="s">
        <v>1033</v>
      </c>
      <c r="C120" s="966" t="s">
        <v>1034</v>
      </c>
      <c r="D120" s="967"/>
      <c r="E120" s="968"/>
      <c r="F120" s="969" t="s">
        <v>1030</v>
      </c>
      <c r="G120" s="970"/>
      <c r="H120" s="971"/>
      <c r="I120" s="1221"/>
      <c r="J120" s="973" t="s">
        <v>1032</v>
      </c>
      <c r="K120" s="970"/>
      <c r="L120" s="758"/>
    </row>
    <row r="121" spans="2:12" ht="15.75" thickBot="1" x14ac:dyDescent="0.3">
      <c r="B121" s="916"/>
      <c r="C121" s="917"/>
      <c r="D121" s="917"/>
      <c r="E121" s="917"/>
      <c r="F121" s="777"/>
      <c r="G121" s="838"/>
      <c r="H121" s="839"/>
      <c r="I121" s="839"/>
      <c r="J121" s="838"/>
      <c r="K121" s="777"/>
      <c r="L121" s="758"/>
    </row>
    <row r="122" spans="2:12" ht="16.5" thickBot="1" x14ac:dyDescent="0.3">
      <c r="B122" s="841" t="s">
        <v>651</v>
      </c>
      <c r="C122" s="917"/>
      <c r="D122" s="917"/>
      <c r="E122" s="917"/>
      <c r="F122" s="768" t="s">
        <v>652</v>
      </c>
      <c r="G122" s="838"/>
      <c r="H122" s="770" t="s">
        <v>653</v>
      </c>
      <c r="I122" s="1212"/>
      <c r="J122" s="974" t="s">
        <v>1035</v>
      </c>
      <c r="K122" s="773" t="s">
        <v>1036</v>
      </c>
      <c r="L122" s="758"/>
    </row>
    <row r="123" spans="2:12" x14ac:dyDescent="0.25">
      <c r="B123" s="975">
        <v>5</v>
      </c>
      <c r="C123" s="976" t="s">
        <v>1037</v>
      </c>
      <c r="D123" s="977">
        <v>4</v>
      </c>
      <c r="E123" s="978" t="s">
        <v>1038</v>
      </c>
      <c r="F123" s="847" t="s">
        <v>1039</v>
      </c>
      <c r="G123" s="848" t="s">
        <v>1040</v>
      </c>
      <c r="H123" s="779">
        <v>415387888</v>
      </c>
      <c r="I123" s="1218">
        <v>1.1876361270681104E-2</v>
      </c>
      <c r="J123" s="777" t="s">
        <v>1041</v>
      </c>
      <c r="K123" s="778" t="s">
        <v>1507</v>
      </c>
      <c r="L123" s="758"/>
    </row>
    <row r="124" spans="2:12" x14ac:dyDescent="0.25">
      <c r="B124" s="979"/>
      <c r="C124" s="980"/>
      <c r="D124" s="981">
        <v>43</v>
      </c>
      <c r="E124" s="982" t="s">
        <v>1043</v>
      </c>
      <c r="F124" s="777" t="s">
        <v>1039</v>
      </c>
      <c r="G124" s="778"/>
      <c r="H124" s="801"/>
      <c r="I124" s="801"/>
      <c r="J124" s="777" t="s">
        <v>1041</v>
      </c>
      <c r="K124" s="778"/>
      <c r="L124" s="758"/>
    </row>
    <row r="125" spans="2:12" x14ac:dyDescent="0.25">
      <c r="B125" s="979"/>
      <c r="C125" s="980"/>
      <c r="D125" s="981">
        <v>430</v>
      </c>
      <c r="E125" s="982" t="s">
        <v>1044</v>
      </c>
      <c r="F125" s="777" t="s">
        <v>1039</v>
      </c>
      <c r="G125" s="778"/>
      <c r="H125" s="801"/>
      <c r="I125" s="801"/>
      <c r="J125" s="777" t="s">
        <v>1041</v>
      </c>
      <c r="K125" s="778"/>
      <c r="L125" s="758"/>
    </row>
    <row r="126" spans="2:12" x14ac:dyDescent="0.25">
      <c r="B126" s="979"/>
      <c r="C126" s="980"/>
      <c r="D126" s="981">
        <v>431</v>
      </c>
      <c r="E126" s="983" t="s">
        <v>1045</v>
      </c>
      <c r="F126" s="777" t="s">
        <v>1039</v>
      </c>
      <c r="G126" s="778"/>
      <c r="H126" s="801"/>
      <c r="I126" s="801"/>
      <c r="J126" s="777" t="s">
        <v>1041</v>
      </c>
      <c r="K126" s="778"/>
      <c r="L126" s="758"/>
    </row>
    <row r="127" spans="2:12" x14ac:dyDescent="0.25">
      <c r="B127" s="979"/>
      <c r="C127" s="980"/>
      <c r="D127" s="981">
        <v>432</v>
      </c>
      <c r="E127" s="983" t="s">
        <v>1046</v>
      </c>
      <c r="F127" s="777" t="s">
        <v>1039</v>
      </c>
      <c r="G127" s="778"/>
      <c r="H127" s="801"/>
      <c r="I127" s="801"/>
      <c r="J127" s="777" t="s">
        <v>1041</v>
      </c>
      <c r="K127" s="778"/>
      <c r="L127" s="758"/>
    </row>
    <row r="128" spans="2:12" x14ac:dyDescent="0.25">
      <c r="B128" s="984"/>
      <c r="C128" s="917"/>
      <c r="D128" s="981">
        <v>433</v>
      </c>
      <c r="E128" s="982" t="s">
        <v>1047</v>
      </c>
      <c r="F128" s="777" t="s">
        <v>1039</v>
      </c>
      <c r="G128" s="778"/>
      <c r="H128" s="801"/>
      <c r="I128" s="801"/>
      <c r="J128" s="777" t="s">
        <v>1041</v>
      </c>
      <c r="K128" s="778"/>
      <c r="L128" s="758"/>
    </row>
    <row r="129" spans="2:12" x14ac:dyDescent="0.25">
      <c r="B129" s="979"/>
      <c r="C129" s="980"/>
      <c r="D129" s="981">
        <v>44</v>
      </c>
      <c r="E129" s="982" t="s">
        <v>1048</v>
      </c>
      <c r="F129" s="777" t="s">
        <v>1039</v>
      </c>
      <c r="G129" s="778"/>
      <c r="H129" s="801"/>
      <c r="I129" s="801"/>
      <c r="J129" s="777" t="s">
        <v>1041</v>
      </c>
      <c r="K129" s="778"/>
      <c r="L129" s="758"/>
    </row>
    <row r="130" spans="2:12" x14ac:dyDescent="0.25">
      <c r="B130" s="979"/>
      <c r="C130" s="980"/>
      <c r="D130" s="981">
        <v>441</v>
      </c>
      <c r="E130" s="985" t="s">
        <v>1049</v>
      </c>
      <c r="F130" s="777" t="s">
        <v>1039</v>
      </c>
      <c r="G130" s="778"/>
      <c r="H130" s="801"/>
      <c r="I130" s="801"/>
      <c r="J130" s="777" t="s">
        <v>1041</v>
      </c>
      <c r="K130" s="778"/>
      <c r="L130" s="758"/>
    </row>
    <row r="131" spans="2:12" x14ac:dyDescent="0.25">
      <c r="B131" s="979"/>
      <c r="C131" s="980"/>
      <c r="D131" s="981">
        <v>442</v>
      </c>
      <c r="E131" s="983" t="s">
        <v>1050</v>
      </c>
      <c r="F131" s="777" t="s">
        <v>1039</v>
      </c>
      <c r="G131" s="778"/>
      <c r="H131" s="801"/>
      <c r="I131" s="801"/>
      <c r="J131" s="777" t="s">
        <v>1041</v>
      </c>
      <c r="K131" s="778"/>
      <c r="L131" s="758"/>
    </row>
    <row r="132" spans="2:12" x14ac:dyDescent="0.25">
      <c r="B132" s="979"/>
      <c r="C132" s="980"/>
      <c r="D132" s="981">
        <v>443</v>
      </c>
      <c r="E132" s="985" t="s">
        <v>1051</v>
      </c>
      <c r="F132" s="777" t="s">
        <v>1039</v>
      </c>
      <c r="G132" s="778"/>
      <c r="H132" s="801"/>
      <c r="I132" s="801"/>
      <c r="J132" s="777" t="s">
        <v>1041</v>
      </c>
      <c r="K132" s="778"/>
      <c r="L132" s="758"/>
    </row>
    <row r="133" spans="2:12" x14ac:dyDescent="0.25">
      <c r="B133" s="979"/>
      <c r="C133" s="980"/>
      <c r="D133" s="981">
        <v>444</v>
      </c>
      <c r="E133" s="985" t="s">
        <v>1052</v>
      </c>
      <c r="F133" s="777" t="s">
        <v>1039</v>
      </c>
      <c r="G133" s="778"/>
      <c r="H133" s="801"/>
      <c r="I133" s="801"/>
      <c r="J133" s="777" t="s">
        <v>1041</v>
      </c>
      <c r="K133" s="778"/>
      <c r="L133" s="758"/>
    </row>
    <row r="134" spans="2:12" x14ac:dyDescent="0.25">
      <c r="B134" s="979"/>
      <c r="C134" s="980"/>
      <c r="D134" s="981">
        <v>445</v>
      </c>
      <c r="E134" s="985" t="s">
        <v>1053</v>
      </c>
      <c r="F134" s="777" t="s">
        <v>1039</v>
      </c>
      <c r="G134" s="778"/>
      <c r="H134" s="801"/>
      <c r="I134" s="801"/>
      <c r="J134" s="777" t="s">
        <v>1041</v>
      </c>
      <c r="K134" s="778"/>
      <c r="L134" s="758"/>
    </row>
    <row r="135" spans="2:12" x14ac:dyDescent="0.25">
      <c r="B135" s="979"/>
      <c r="C135" s="980"/>
      <c r="D135" s="981">
        <v>446</v>
      </c>
      <c r="E135" s="985" t="s">
        <v>1054</v>
      </c>
      <c r="F135" s="777" t="s">
        <v>1039</v>
      </c>
      <c r="G135" s="778"/>
      <c r="H135" s="801"/>
      <c r="I135" s="801"/>
      <c r="J135" s="777" t="s">
        <v>1041</v>
      </c>
      <c r="K135" s="778"/>
      <c r="L135" s="758"/>
    </row>
    <row r="136" spans="2:12" x14ac:dyDescent="0.25">
      <c r="B136" s="979"/>
      <c r="C136" s="980"/>
      <c r="D136" s="981" t="s">
        <v>1055</v>
      </c>
      <c r="E136" s="985" t="s">
        <v>1056</v>
      </c>
      <c r="F136" s="777" t="s">
        <v>1039</v>
      </c>
      <c r="G136" s="778"/>
      <c r="H136" s="801"/>
      <c r="I136" s="801"/>
      <c r="J136" s="777" t="s">
        <v>1041</v>
      </c>
      <c r="K136" s="778"/>
      <c r="L136" s="758"/>
    </row>
    <row r="137" spans="2:12" x14ac:dyDescent="0.25">
      <c r="B137" s="986"/>
      <c r="C137" s="987"/>
      <c r="D137" s="988">
        <v>448</v>
      </c>
      <c r="E137" s="989" t="s">
        <v>1057</v>
      </c>
      <c r="F137" s="785" t="s">
        <v>1039</v>
      </c>
      <c r="G137" s="786"/>
      <c r="H137" s="787"/>
      <c r="I137" s="787"/>
      <c r="J137" s="785" t="s">
        <v>1041</v>
      </c>
      <c r="K137" s="786"/>
      <c r="L137" s="758"/>
    </row>
    <row r="138" spans="2:12" x14ac:dyDescent="0.2">
      <c r="B138" s="990" t="s">
        <v>1058</v>
      </c>
      <c r="C138" s="991" t="s">
        <v>353</v>
      </c>
      <c r="D138" s="992" t="s">
        <v>974</v>
      </c>
      <c r="E138" s="993" t="s">
        <v>353</v>
      </c>
      <c r="F138" s="793" t="s">
        <v>1059</v>
      </c>
      <c r="G138" s="794" t="s">
        <v>1060</v>
      </c>
      <c r="H138" s="795">
        <v>73789094</v>
      </c>
      <c r="I138" s="1219">
        <v>2.1097050816759671E-3</v>
      </c>
      <c r="J138" s="793" t="s">
        <v>1061</v>
      </c>
      <c r="K138" s="794" t="s">
        <v>1062</v>
      </c>
      <c r="L138" s="758"/>
    </row>
    <row r="139" spans="2:12" x14ac:dyDescent="0.2">
      <c r="B139" s="994" t="s">
        <v>1063</v>
      </c>
      <c r="C139" s="995" t="s">
        <v>1064</v>
      </c>
      <c r="D139" s="996" t="s">
        <v>1065</v>
      </c>
      <c r="E139" s="997" t="s">
        <v>1064</v>
      </c>
      <c r="F139" s="777" t="s">
        <v>1059</v>
      </c>
      <c r="G139" s="778"/>
      <c r="H139" s="801"/>
      <c r="I139" s="801"/>
      <c r="J139" s="777" t="s">
        <v>1061</v>
      </c>
      <c r="K139" s="778"/>
      <c r="L139" s="758"/>
    </row>
    <row r="140" spans="2:12" x14ac:dyDescent="0.25">
      <c r="B140" s="979"/>
      <c r="C140" s="980"/>
      <c r="D140" s="996" t="s">
        <v>981</v>
      </c>
      <c r="E140" s="997" t="s">
        <v>1066</v>
      </c>
      <c r="F140" s="777" t="s">
        <v>1059</v>
      </c>
      <c r="G140" s="778"/>
      <c r="H140" s="801"/>
      <c r="I140" s="801"/>
      <c r="J140" s="777" t="s">
        <v>1061</v>
      </c>
      <c r="K140" s="778"/>
      <c r="L140" s="758"/>
    </row>
    <row r="141" spans="2:12" x14ac:dyDescent="0.25">
      <c r="B141" s="998"/>
      <c r="C141" s="999"/>
      <c r="D141" s="996" t="s">
        <v>990</v>
      </c>
      <c r="E141" s="997" t="s">
        <v>1067</v>
      </c>
      <c r="F141" s="777" t="s">
        <v>1059</v>
      </c>
      <c r="G141" s="778"/>
      <c r="H141" s="801"/>
      <c r="I141" s="801"/>
      <c r="J141" s="777" t="s">
        <v>1061</v>
      </c>
      <c r="K141" s="778"/>
      <c r="L141" s="758"/>
    </row>
    <row r="142" spans="2:12" x14ac:dyDescent="0.25">
      <c r="B142" s="979"/>
      <c r="C142" s="758"/>
      <c r="D142" s="996" t="s">
        <v>1068</v>
      </c>
      <c r="E142" s="997" t="s">
        <v>1069</v>
      </c>
      <c r="F142" s="777" t="s">
        <v>1059</v>
      </c>
      <c r="G142" s="778"/>
      <c r="H142" s="801"/>
      <c r="I142" s="801"/>
      <c r="J142" s="777" t="s">
        <v>1061</v>
      </c>
      <c r="K142" s="778"/>
      <c r="L142" s="758"/>
    </row>
    <row r="143" spans="2:12" x14ac:dyDescent="0.25">
      <c r="B143" s="1000" t="s">
        <v>1070</v>
      </c>
      <c r="C143" s="1001" t="s">
        <v>1071</v>
      </c>
      <c r="D143" s="996" t="s">
        <v>986</v>
      </c>
      <c r="E143" s="997" t="s">
        <v>1072</v>
      </c>
      <c r="F143" s="777" t="s">
        <v>1073</v>
      </c>
      <c r="G143" s="778" t="s">
        <v>1074</v>
      </c>
      <c r="H143" s="801">
        <v>13990325</v>
      </c>
      <c r="I143" s="1222">
        <v>3.9999758970883046E-4</v>
      </c>
      <c r="J143" s="777" t="s">
        <v>1061</v>
      </c>
      <c r="K143" s="778"/>
      <c r="L143" s="758"/>
    </row>
    <row r="144" spans="2:12" x14ac:dyDescent="0.25">
      <c r="B144" s="1002" t="s">
        <v>1075</v>
      </c>
      <c r="C144" s="1003" t="s">
        <v>1076</v>
      </c>
      <c r="D144" s="1004" t="s">
        <v>994</v>
      </c>
      <c r="E144" s="1005" t="s">
        <v>1076</v>
      </c>
      <c r="F144" s="785" t="s">
        <v>1077</v>
      </c>
      <c r="G144" s="786" t="s">
        <v>1078</v>
      </c>
      <c r="H144" s="787">
        <v>31505279</v>
      </c>
      <c r="I144" s="1223">
        <v>9.0076789946654076E-4</v>
      </c>
      <c r="J144" s="785" t="s">
        <v>1061</v>
      </c>
      <c r="K144" s="786"/>
      <c r="L144" s="758"/>
    </row>
    <row r="145" spans="2:12" x14ac:dyDescent="0.25">
      <c r="B145" s="1006" t="s">
        <v>1079</v>
      </c>
      <c r="C145" s="1007" t="s">
        <v>1080</v>
      </c>
      <c r="D145" s="992" t="s">
        <v>1004</v>
      </c>
      <c r="E145" s="993" t="s">
        <v>366</v>
      </c>
      <c r="F145" s="793" t="s">
        <v>1081</v>
      </c>
      <c r="G145" s="794" t="s">
        <v>1082</v>
      </c>
      <c r="H145" s="795">
        <v>219242536</v>
      </c>
      <c r="I145" s="1219">
        <v>6.2683666006080269E-3</v>
      </c>
      <c r="J145" s="793" t="s">
        <v>1083</v>
      </c>
      <c r="K145" s="794" t="s">
        <v>1084</v>
      </c>
      <c r="L145" s="758"/>
    </row>
    <row r="146" spans="2:12" x14ac:dyDescent="0.25">
      <c r="B146" s="1000" t="s">
        <v>1085</v>
      </c>
      <c r="C146" s="1001" t="s">
        <v>1086</v>
      </c>
      <c r="D146" s="996" t="s">
        <v>1087</v>
      </c>
      <c r="E146" s="997" t="s">
        <v>1088</v>
      </c>
      <c r="F146" s="777" t="s">
        <v>1081</v>
      </c>
      <c r="G146" s="778"/>
      <c r="H146" s="801"/>
      <c r="I146" s="801"/>
      <c r="J146" s="777" t="s">
        <v>1083</v>
      </c>
      <c r="K146" s="778"/>
      <c r="L146" s="758"/>
    </row>
    <row r="147" spans="2:12" x14ac:dyDescent="0.25">
      <c r="B147" s="996" t="s">
        <v>1089</v>
      </c>
      <c r="C147" s="1008" t="s">
        <v>1090</v>
      </c>
      <c r="D147" s="996" t="s">
        <v>1011</v>
      </c>
      <c r="E147" s="997" t="s">
        <v>1091</v>
      </c>
      <c r="F147" s="777" t="s">
        <v>1092</v>
      </c>
      <c r="G147" s="778" t="s">
        <v>1093</v>
      </c>
      <c r="H147" s="801">
        <v>40538759</v>
      </c>
      <c r="I147" s="1222">
        <v>1.1590442602146239E-3</v>
      </c>
      <c r="J147" s="777" t="s">
        <v>1083</v>
      </c>
      <c r="K147" s="778"/>
      <c r="L147" s="758"/>
    </row>
    <row r="148" spans="2:12" x14ac:dyDescent="0.25">
      <c r="B148" s="996">
        <v>60</v>
      </c>
      <c r="C148" s="1008" t="s">
        <v>1094</v>
      </c>
      <c r="D148" s="802"/>
      <c r="E148" s="1009"/>
      <c r="F148" s="777" t="s">
        <v>1092</v>
      </c>
      <c r="G148" s="778"/>
      <c r="H148" s="801"/>
      <c r="I148" s="801"/>
      <c r="J148" s="777" t="s">
        <v>1083</v>
      </c>
      <c r="K148" s="778"/>
      <c r="L148" s="758"/>
    </row>
    <row r="149" spans="2:12" x14ac:dyDescent="0.25">
      <c r="B149" s="996" t="s">
        <v>1095</v>
      </c>
      <c r="C149" s="1008" t="s">
        <v>1096</v>
      </c>
      <c r="D149" s="981" t="s">
        <v>1097</v>
      </c>
      <c r="E149" s="997" t="s">
        <v>1096</v>
      </c>
      <c r="F149" s="777" t="s">
        <v>1098</v>
      </c>
      <c r="G149" s="778" t="s">
        <v>1099</v>
      </c>
      <c r="H149" s="801">
        <v>5239441</v>
      </c>
      <c r="I149" s="1222">
        <v>1.4980093539082362E-4</v>
      </c>
      <c r="J149" s="777" t="s">
        <v>1083</v>
      </c>
      <c r="K149" s="778"/>
      <c r="L149" s="758"/>
    </row>
    <row r="150" spans="2:12" x14ac:dyDescent="0.25">
      <c r="B150" s="996" t="s">
        <v>1100</v>
      </c>
      <c r="C150" s="1008" t="s">
        <v>1101</v>
      </c>
      <c r="D150" s="981" t="s">
        <v>1102</v>
      </c>
      <c r="E150" s="997" t="s">
        <v>1101</v>
      </c>
      <c r="F150" s="777" t="s">
        <v>1103</v>
      </c>
      <c r="G150" s="778" t="s">
        <v>1104</v>
      </c>
      <c r="H150" s="801">
        <v>179985979</v>
      </c>
      <c r="I150" s="1222">
        <v>5.1459817968048755E-3</v>
      </c>
      <c r="J150" s="777" t="s">
        <v>1083</v>
      </c>
      <c r="K150" s="778"/>
      <c r="L150" s="758"/>
    </row>
    <row r="151" spans="2:12" x14ac:dyDescent="0.25">
      <c r="B151" s="1000" t="s">
        <v>1105</v>
      </c>
      <c r="C151" s="1001" t="s">
        <v>1106</v>
      </c>
      <c r="D151" s="981" t="s">
        <v>1107</v>
      </c>
      <c r="E151" s="997" t="s">
        <v>1108</v>
      </c>
      <c r="F151" s="777" t="s">
        <v>1109</v>
      </c>
      <c r="G151" s="778" t="s">
        <v>1110</v>
      </c>
      <c r="H151" s="801">
        <v>108989593</v>
      </c>
      <c r="I151" s="1222">
        <v>3.1161230710041701E-3</v>
      </c>
      <c r="J151" s="777" t="s">
        <v>1083</v>
      </c>
      <c r="K151" s="778"/>
      <c r="L151" s="758"/>
    </row>
    <row r="152" spans="2:12" x14ac:dyDescent="0.25">
      <c r="B152" s="979"/>
      <c r="C152" s="980"/>
      <c r="D152" s="981" t="s">
        <v>1111</v>
      </c>
      <c r="E152" s="997" t="s">
        <v>1112</v>
      </c>
      <c r="F152" s="777" t="s">
        <v>1109</v>
      </c>
      <c r="G152" s="778"/>
      <c r="H152" s="801"/>
      <c r="I152" s="801"/>
      <c r="J152" s="777" t="s">
        <v>1083</v>
      </c>
      <c r="K152" s="778"/>
      <c r="L152" s="758"/>
    </row>
    <row r="153" spans="2:12" x14ac:dyDescent="0.25">
      <c r="B153" s="979"/>
      <c r="C153" s="980"/>
      <c r="D153" s="981" t="s">
        <v>1113</v>
      </c>
      <c r="E153" s="997" t="s">
        <v>1114</v>
      </c>
      <c r="F153" s="777" t="s">
        <v>1109</v>
      </c>
      <c r="G153" s="778"/>
      <c r="H153" s="801"/>
      <c r="I153" s="801"/>
      <c r="J153" s="777" t="s">
        <v>1083</v>
      </c>
      <c r="K153" s="778"/>
      <c r="L153" s="758"/>
    </row>
    <row r="154" spans="2:12" x14ac:dyDescent="0.25">
      <c r="B154" s="979"/>
      <c r="C154" s="980"/>
      <c r="D154" s="981" t="s">
        <v>1115</v>
      </c>
      <c r="E154" s="997" t="s">
        <v>1116</v>
      </c>
      <c r="F154" s="777" t="s">
        <v>1109</v>
      </c>
      <c r="G154" s="778"/>
      <c r="H154" s="801"/>
      <c r="I154" s="801"/>
      <c r="J154" s="777" t="s">
        <v>1083</v>
      </c>
      <c r="K154" s="778"/>
      <c r="L154" s="758"/>
    </row>
    <row r="155" spans="2:12" x14ac:dyDescent="0.25">
      <c r="B155" s="979"/>
      <c r="C155" s="980"/>
      <c r="D155" s="981" t="s">
        <v>1117</v>
      </c>
      <c r="E155" s="997" t="s">
        <v>1118</v>
      </c>
      <c r="F155" s="777" t="s">
        <v>1109</v>
      </c>
      <c r="G155" s="778"/>
      <c r="H155" s="801"/>
      <c r="I155" s="801"/>
      <c r="J155" s="777" t="s">
        <v>1083</v>
      </c>
      <c r="K155" s="778"/>
      <c r="L155" s="758"/>
    </row>
    <row r="156" spans="2:12" ht="28.5" x14ac:dyDescent="0.25">
      <c r="B156" s="996" t="s">
        <v>1119</v>
      </c>
      <c r="C156" s="1008" t="s">
        <v>1120</v>
      </c>
      <c r="D156" s="1010" t="s">
        <v>1121</v>
      </c>
      <c r="E156" s="997" t="s">
        <v>1120</v>
      </c>
      <c r="F156" s="777" t="s">
        <v>1122</v>
      </c>
      <c r="G156" s="778" t="s">
        <v>1123</v>
      </c>
      <c r="H156" s="801">
        <v>735931691</v>
      </c>
      <c r="I156" s="1222">
        <v>2.1041033899522978E-2</v>
      </c>
      <c r="J156" s="777" t="s">
        <v>1083</v>
      </c>
      <c r="K156" s="778"/>
      <c r="L156" s="758"/>
    </row>
    <row r="157" spans="2:12" x14ac:dyDescent="0.25">
      <c r="B157" s="996" t="s">
        <v>1124</v>
      </c>
      <c r="C157" s="1008" t="s">
        <v>1125</v>
      </c>
      <c r="D157" s="981" t="s">
        <v>1016</v>
      </c>
      <c r="E157" s="997" t="s">
        <v>1126</v>
      </c>
      <c r="F157" s="777" t="s">
        <v>1127</v>
      </c>
      <c r="G157" s="778" t="s">
        <v>1128</v>
      </c>
      <c r="H157" s="801">
        <v>139046921</v>
      </c>
      <c r="I157" s="1222">
        <v>3.9754925819403169E-3</v>
      </c>
      <c r="J157" s="777" t="s">
        <v>1083</v>
      </c>
      <c r="K157" s="778"/>
      <c r="L157" s="758"/>
    </row>
    <row r="158" spans="2:12" x14ac:dyDescent="0.25">
      <c r="B158" s="979"/>
      <c r="C158" s="980"/>
      <c r="D158" s="981" t="s">
        <v>1129</v>
      </c>
      <c r="E158" s="997" t="s">
        <v>1130</v>
      </c>
      <c r="F158" s="777" t="s">
        <v>1127</v>
      </c>
      <c r="G158" s="778"/>
      <c r="H158" s="801"/>
      <c r="I158" s="801"/>
      <c r="J158" s="777" t="s">
        <v>1083</v>
      </c>
      <c r="K158" s="778"/>
      <c r="L158" s="758"/>
    </row>
    <row r="159" spans="2:12" x14ac:dyDescent="0.25">
      <c r="B159" s="979"/>
      <c r="C159" s="980"/>
      <c r="D159" s="981" t="s">
        <v>1131</v>
      </c>
      <c r="E159" s="997" t="s">
        <v>1132</v>
      </c>
      <c r="F159" s="777" t="s">
        <v>1127</v>
      </c>
      <c r="G159" s="778"/>
      <c r="H159" s="801"/>
      <c r="I159" s="801"/>
      <c r="J159" s="777" t="s">
        <v>1083</v>
      </c>
      <c r="K159" s="778"/>
      <c r="L159" s="758"/>
    </row>
    <row r="160" spans="2:12" x14ac:dyDescent="0.25">
      <c r="B160" s="979"/>
      <c r="C160" s="980"/>
      <c r="D160" s="981" t="s">
        <v>1133</v>
      </c>
      <c r="E160" s="997" t="s">
        <v>1134</v>
      </c>
      <c r="F160" s="777" t="s">
        <v>1127</v>
      </c>
      <c r="G160" s="778"/>
      <c r="H160" s="801"/>
      <c r="I160" s="801"/>
      <c r="J160" s="777" t="s">
        <v>1083</v>
      </c>
      <c r="K160" s="778"/>
      <c r="L160" s="758"/>
    </row>
    <row r="161" spans="2:12" ht="28.5" x14ac:dyDescent="0.25">
      <c r="B161" s="1000" t="s">
        <v>1135</v>
      </c>
      <c r="C161" s="1001" t="s">
        <v>1136</v>
      </c>
      <c r="D161" s="1010" t="s">
        <v>1137</v>
      </c>
      <c r="E161" s="997" t="s">
        <v>1138</v>
      </c>
      <c r="F161" s="777" t="s">
        <v>1139</v>
      </c>
      <c r="G161" s="778" t="s">
        <v>1140</v>
      </c>
      <c r="H161" s="801">
        <v>225147810</v>
      </c>
      <c r="I161" s="1222">
        <v>6.4372043771836404E-3</v>
      </c>
      <c r="J161" s="777" t="s">
        <v>1083</v>
      </c>
      <c r="K161" s="778"/>
      <c r="L161" s="758"/>
    </row>
    <row r="162" spans="2:12" x14ac:dyDescent="0.25">
      <c r="B162" s="1000" t="s">
        <v>1141</v>
      </c>
      <c r="C162" s="1001" t="s">
        <v>1142</v>
      </c>
      <c r="D162" s="996" t="s">
        <v>1143</v>
      </c>
      <c r="E162" s="997" t="s">
        <v>1144</v>
      </c>
      <c r="F162" s="777" t="s">
        <v>1145</v>
      </c>
      <c r="G162" s="778" t="s">
        <v>1146</v>
      </c>
      <c r="H162" s="801">
        <v>108552374</v>
      </c>
      <c r="I162" s="1222">
        <v>3.1036225360862963E-3</v>
      </c>
      <c r="J162" s="777" t="s">
        <v>1083</v>
      </c>
      <c r="K162" s="778"/>
      <c r="L162" s="758"/>
    </row>
    <row r="163" spans="2:12" x14ac:dyDescent="0.25">
      <c r="B163" s="1011" t="s">
        <v>1147</v>
      </c>
      <c r="C163" s="1012" t="s">
        <v>1148</v>
      </c>
      <c r="D163" s="988" t="s">
        <v>1149</v>
      </c>
      <c r="E163" s="1005" t="s">
        <v>1150</v>
      </c>
      <c r="F163" s="789" t="s">
        <v>1151</v>
      </c>
      <c r="G163" s="786" t="s">
        <v>1152</v>
      </c>
      <c r="H163" s="787">
        <v>161740710</v>
      </c>
      <c r="I163" s="1223">
        <v>4.6243310400433824E-3</v>
      </c>
      <c r="J163" s="785" t="s">
        <v>1083</v>
      </c>
      <c r="K163" s="786"/>
      <c r="L163" s="758"/>
    </row>
    <row r="164" spans="2:12" x14ac:dyDescent="0.25">
      <c r="B164" s="1013">
        <v>53</v>
      </c>
      <c r="C164" s="1014" t="s">
        <v>1153</v>
      </c>
      <c r="D164" s="992" t="s">
        <v>1154</v>
      </c>
      <c r="E164" s="1015" t="s">
        <v>1155</v>
      </c>
      <c r="F164" s="793" t="s">
        <v>1156</v>
      </c>
      <c r="G164" s="1016" t="s">
        <v>1157</v>
      </c>
      <c r="H164" s="795"/>
      <c r="I164" s="795"/>
      <c r="J164" s="793" t="s">
        <v>1158</v>
      </c>
      <c r="K164" s="1016" t="s">
        <v>1159</v>
      </c>
      <c r="L164" s="758"/>
    </row>
    <row r="165" spans="2:12" ht="15.75" thickBot="1" x14ac:dyDescent="0.3">
      <c r="B165" s="1017">
        <v>65</v>
      </c>
      <c r="C165" s="1018" t="s">
        <v>1160</v>
      </c>
      <c r="D165" s="1019"/>
      <c r="E165" s="1020"/>
      <c r="F165" s="969" t="s">
        <v>1156</v>
      </c>
      <c r="G165" s="970"/>
      <c r="H165" s="971"/>
      <c r="I165" s="971"/>
      <c r="J165" s="969" t="s">
        <v>1158</v>
      </c>
      <c r="K165" s="970"/>
      <c r="L165" s="758"/>
    </row>
    <row r="166" spans="2:12" ht="15.75" thickBot="1" x14ac:dyDescent="0.3">
      <c r="B166" s="916"/>
      <c r="C166" s="917"/>
      <c r="D166" s="917"/>
      <c r="E166" s="917"/>
      <c r="F166" s="777"/>
      <c r="G166" s="838"/>
      <c r="H166" s="839"/>
      <c r="I166" s="839"/>
      <c r="J166" s="838"/>
      <c r="K166" s="777"/>
      <c r="L166" s="758"/>
    </row>
    <row r="167" spans="2:12" ht="16.5" thickBot="1" x14ac:dyDescent="0.3">
      <c r="B167" s="841" t="s">
        <v>651</v>
      </c>
      <c r="C167" s="917"/>
      <c r="D167" s="917"/>
      <c r="E167" s="917"/>
      <c r="F167" s="768" t="s">
        <v>652</v>
      </c>
      <c r="G167" s="838"/>
      <c r="H167" s="770" t="s">
        <v>653</v>
      </c>
      <c r="I167" s="1212"/>
      <c r="J167" s="1021" t="s">
        <v>1161</v>
      </c>
      <c r="K167" s="1022" t="s">
        <v>1162</v>
      </c>
      <c r="L167" s="758"/>
    </row>
    <row r="168" spans="2:12" s="1032" customFormat="1" x14ac:dyDescent="0.25">
      <c r="B168" s="1023" t="s">
        <v>1163</v>
      </c>
      <c r="C168" s="1024" t="s">
        <v>1164</v>
      </c>
      <c r="D168" s="1025">
        <v>5</v>
      </c>
      <c r="E168" s="1026" t="s">
        <v>311</v>
      </c>
      <c r="F168" s="1027" t="s">
        <v>1165</v>
      </c>
      <c r="G168" s="1028" t="s">
        <v>1166</v>
      </c>
      <c r="H168" s="1029">
        <v>123444376</v>
      </c>
      <c r="I168" s="1224">
        <v>3.5293999862841354E-3</v>
      </c>
      <c r="J168" s="812" t="s">
        <v>1167</v>
      </c>
      <c r="K168" s="1031" t="s">
        <v>1168</v>
      </c>
    </row>
    <row r="169" spans="2:12" s="1032" customFormat="1" x14ac:dyDescent="0.25">
      <c r="B169" s="1033"/>
      <c r="C169" s="812"/>
      <c r="D169" s="1034" t="s">
        <v>1169</v>
      </c>
      <c r="E169" s="1035" t="s">
        <v>1170</v>
      </c>
      <c r="F169" s="1036" t="s">
        <v>1165</v>
      </c>
      <c r="G169" s="1031"/>
      <c r="H169" s="1037"/>
      <c r="I169" s="1037"/>
      <c r="J169" s="1039" t="s">
        <v>1167</v>
      </c>
      <c r="K169" s="1031"/>
    </row>
    <row r="170" spans="2:12" s="1032" customFormat="1" x14ac:dyDescent="0.25">
      <c r="B170" s="1033"/>
      <c r="C170" s="812"/>
      <c r="D170" s="1034" t="s">
        <v>1171</v>
      </c>
      <c r="E170" s="1035" t="s">
        <v>1170</v>
      </c>
      <c r="F170" s="1036" t="s">
        <v>1165</v>
      </c>
      <c r="G170" s="1031"/>
      <c r="H170" s="1037"/>
      <c r="I170" s="1037"/>
      <c r="J170" s="1039" t="s">
        <v>1167</v>
      </c>
      <c r="K170" s="1031"/>
    </row>
    <row r="171" spans="2:12" s="1032" customFormat="1" x14ac:dyDescent="0.25">
      <c r="B171" s="891"/>
      <c r="C171" s="1040"/>
      <c r="D171" s="1034" t="s">
        <v>1172</v>
      </c>
      <c r="E171" s="1041" t="s">
        <v>1173</v>
      </c>
      <c r="F171" s="1036" t="s">
        <v>1165</v>
      </c>
      <c r="G171" s="1031"/>
      <c r="H171" s="1037"/>
      <c r="I171" s="1037"/>
      <c r="J171" s="1039" t="s">
        <v>1167</v>
      </c>
      <c r="K171" s="1031"/>
    </row>
    <row r="172" spans="2:12" s="1032" customFormat="1" x14ac:dyDescent="0.25">
      <c r="B172" s="1042" t="s">
        <v>1174</v>
      </c>
      <c r="C172" s="1043" t="s">
        <v>1175</v>
      </c>
      <c r="D172" s="1044" t="s">
        <v>1075</v>
      </c>
      <c r="E172" s="1045" t="s">
        <v>1175</v>
      </c>
      <c r="F172" s="1046" t="s">
        <v>1176</v>
      </c>
      <c r="G172" s="1047" t="s">
        <v>1177</v>
      </c>
      <c r="H172" s="1048">
        <v>295576124</v>
      </c>
      <c r="I172" s="1225">
        <v>8.4508213480014513E-3</v>
      </c>
      <c r="J172" s="1050" t="s">
        <v>1178</v>
      </c>
      <c r="K172" s="1047" t="s">
        <v>1179</v>
      </c>
    </row>
    <row r="173" spans="2:12" s="1032" customFormat="1" x14ac:dyDescent="0.25">
      <c r="B173" s="1051" t="s">
        <v>1180</v>
      </c>
      <c r="C173" s="1052" t="s">
        <v>1181</v>
      </c>
      <c r="D173" s="1034" t="s">
        <v>1070</v>
      </c>
      <c r="E173" s="1053" t="s">
        <v>1181</v>
      </c>
      <c r="F173" s="1036" t="s">
        <v>1182</v>
      </c>
      <c r="G173" s="1031" t="s">
        <v>1183</v>
      </c>
      <c r="H173" s="1037">
        <v>331454408</v>
      </c>
      <c r="I173" s="1226">
        <v>9.4766178983238265E-3</v>
      </c>
      <c r="J173" s="1039" t="s">
        <v>1178</v>
      </c>
      <c r="K173" s="1031"/>
    </row>
    <row r="174" spans="2:12" s="1032" customFormat="1" x14ac:dyDescent="0.25">
      <c r="B174" s="1051" t="s">
        <v>1184</v>
      </c>
      <c r="C174" s="1054" t="s">
        <v>1185</v>
      </c>
      <c r="D174" s="1034" t="s">
        <v>1058</v>
      </c>
      <c r="E174" s="1053" t="s">
        <v>1186</v>
      </c>
      <c r="F174" s="1036" t="s">
        <v>1187</v>
      </c>
      <c r="G174" s="1031" t="s">
        <v>1188</v>
      </c>
      <c r="H174" s="1037">
        <v>1153471623</v>
      </c>
      <c r="I174" s="1226">
        <v>3.2978924292147091E-2</v>
      </c>
      <c r="J174" s="1039" t="s">
        <v>1178</v>
      </c>
      <c r="K174" s="1031"/>
    </row>
    <row r="175" spans="2:12" s="1032" customFormat="1" x14ac:dyDescent="0.25">
      <c r="B175" s="891"/>
      <c r="C175" s="1055"/>
      <c r="D175" s="1034" t="s">
        <v>1189</v>
      </c>
      <c r="E175" s="1053" t="s">
        <v>1190</v>
      </c>
      <c r="F175" s="1036" t="s">
        <v>1187</v>
      </c>
      <c r="G175" s="1031"/>
      <c r="H175" s="1037"/>
      <c r="I175" s="1037"/>
      <c r="J175" s="1039" t="s">
        <v>1178</v>
      </c>
      <c r="K175" s="1031"/>
    </row>
    <row r="176" spans="2:12" s="1032" customFormat="1" x14ac:dyDescent="0.25">
      <c r="B176" s="891"/>
      <c r="C176" s="1040"/>
      <c r="D176" s="1034" t="s">
        <v>1191</v>
      </c>
      <c r="E176" s="1053" t="s">
        <v>1192</v>
      </c>
      <c r="F176" s="1036" t="s">
        <v>1187</v>
      </c>
      <c r="G176" s="1031"/>
      <c r="H176" s="1037"/>
      <c r="I176" s="1037"/>
      <c r="J176" s="1039" t="s">
        <v>1178</v>
      </c>
      <c r="K176" s="1031"/>
    </row>
    <row r="177" spans="2:11" s="1032" customFormat="1" x14ac:dyDescent="0.25">
      <c r="B177" s="891"/>
      <c r="C177" s="1040"/>
      <c r="D177" s="1034" t="s">
        <v>1193</v>
      </c>
      <c r="E177" s="1053" t="s">
        <v>1194</v>
      </c>
      <c r="F177" s="1036" t="s">
        <v>1187</v>
      </c>
      <c r="G177" s="1031"/>
      <c r="H177" s="1037"/>
      <c r="I177" s="1037"/>
      <c r="J177" s="1039" t="s">
        <v>1178</v>
      </c>
      <c r="K177" s="1031"/>
    </row>
    <row r="178" spans="2:11" s="1032" customFormat="1" x14ac:dyDescent="0.25">
      <c r="B178" s="891"/>
      <c r="C178" s="1040"/>
      <c r="D178" s="1034" t="s">
        <v>1195</v>
      </c>
      <c r="E178" s="1053" t="s">
        <v>1196</v>
      </c>
      <c r="F178" s="1036" t="s">
        <v>1187</v>
      </c>
      <c r="G178" s="1031"/>
      <c r="H178" s="1037"/>
      <c r="I178" s="1037"/>
      <c r="J178" s="1039" t="s">
        <v>1178</v>
      </c>
      <c r="K178" s="1031"/>
    </row>
    <row r="179" spans="2:11" s="1032" customFormat="1" x14ac:dyDescent="0.25">
      <c r="B179" s="891"/>
      <c r="C179" s="1040"/>
      <c r="D179" s="1034" t="s">
        <v>1197</v>
      </c>
      <c r="E179" s="1053" t="s">
        <v>1198</v>
      </c>
      <c r="F179" s="1036" t="s">
        <v>1187</v>
      </c>
      <c r="G179" s="1031"/>
      <c r="H179" s="1037"/>
      <c r="I179" s="1037"/>
      <c r="J179" s="1039" t="s">
        <v>1178</v>
      </c>
      <c r="K179" s="1031"/>
    </row>
    <row r="180" spans="2:11" s="1032" customFormat="1" x14ac:dyDescent="0.25">
      <c r="B180" s="891"/>
      <c r="C180" s="1040"/>
      <c r="D180" s="1034" t="s">
        <v>1079</v>
      </c>
      <c r="E180" s="1053" t="s">
        <v>1199</v>
      </c>
      <c r="F180" s="1036" t="s">
        <v>1187</v>
      </c>
      <c r="G180" s="1031"/>
      <c r="H180" s="1037"/>
      <c r="I180" s="1037"/>
      <c r="J180" s="1039" t="s">
        <v>1178</v>
      </c>
      <c r="K180" s="1031"/>
    </row>
    <row r="181" spans="2:11" s="1032" customFormat="1" x14ac:dyDescent="0.25">
      <c r="B181" s="891"/>
      <c r="C181" s="1040"/>
      <c r="D181" s="1034" t="s">
        <v>1200</v>
      </c>
      <c r="E181" s="1053" t="s">
        <v>1201</v>
      </c>
      <c r="F181" s="1036" t="s">
        <v>1187</v>
      </c>
      <c r="G181" s="1031"/>
      <c r="H181" s="1037"/>
      <c r="I181" s="1037"/>
      <c r="J181" s="1039" t="s">
        <v>1178</v>
      </c>
      <c r="K181" s="1031"/>
    </row>
    <row r="182" spans="2:11" s="1032" customFormat="1" x14ac:dyDescent="0.25">
      <c r="B182" s="891"/>
      <c r="C182" s="1040"/>
      <c r="D182" s="1034" t="s">
        <v>1202</v>
      </c>
      <c r="E182" s="1053" t="s">
        <v>1203</v>
      </c>
      <c r="F182" s="1036" t="s">
        <v>1187</v>
      </c>
      <c r="G182" s="1031"/>
      <c r="H182" s="1037"/>
      <c r="I182" s="1037"/>
      <c r="J182" s="1039" t="s">
        <v>1178</v>
      </c>
      <c r="K182" s="1031"/>
    </row>
    <row r="183" spans="2:11" s="1032" customFormat="1" x14ac:dyDescent="0.25">
      <c r="B183" s="891"/>
      <c r="C183" s="1040"/>
      <c r="D183" s="1034" t="s">
        <v>1204</v>
      </c>
      <c r="E183" s="1053" t="s">
        <v>1205</v>
      </c>
      <c r="F183" s="1036" t="s">
        <v>1187</v>
      </c>
      <c r="G183" s="1031"/>
      <c r="H183" s="1037"/>
      <c r="I183" s="1037"/>
      <c r="J183" s="1039" t="s">
        <v>1178</v>
      </c>
      <c r="K183" s="1031"/>
    </row>
    <row r="184" spans="2:11" s="1032" customFormat="1" x14ac:dyDescent="0.25">
      <c r="B184" s="891"/>
      <c r="C184" s="1040"/>
      <c r="D184" s="1034" t="s">
        <v>1206</v>
      </c>
      <c r="E184" s="1053" t="s">
        <v>1207</v>
      </c>
      <c r="F184" s="1036" t="s">
        <v>1187</v>
      </c>
      <c r="G184" s="1031"/>
      <c r="H184" s="1037"/>
      <c r="I184" s="1037"/>
      <c r="J184" s="1039" t="s">
        <v>1178</v>
      </c>
      <c r="K184" s="1031"/>
    </row>
    <row r="185" spans="2:11" s="1032" customFormat="1" x14ac:dyDescent="0.25">
      <c r="B185" s="1056"/>
      <c r="C185" s="980"/>
      <c r="D185" s="1034" t="s">
        <v>1208</v>
      </c>
      <c r="E185" s="1053" t="s">
        <v>1209</v>
      </c>
      <c r="F185" s="1036" t="s">
        <v>1187</v>
      </c>
      <c r="G185" s="1031"/>
      <c r="H185" s="1037"/>
      <c r="I185" s="1037"/>
      <c r="J185" s="1039" t="s">
        <v>1178</v>
      </c>
      <c r="K185" s="1031"/>
    </row>
    <row r="186" spans="2:11" s="1032" customFormat="1" x14ac:dyDescent="0.25">
      <c r="B186" s="891"/>
      <c r="C186" s="1040"/>
      <c r="D186" s="1034" t="s">
        <v>1210</v>
      </c>
      <c r="E186" s="1053" t="s">
        <v>1211</v>
      </c>
      <c r="F186" s="1036" t="s">
        <v>1187</v>
      </c>
      <c r="G186" s="1031"/>
      <c r="H186" s="1037"/>
      <c r="I186" s="1037"/>
      <c r="J186" s="1039" t="s">
        <v>1178</v>
      </c>
      <c r="K186" s="1031"/>
    </row>
    <row r="187" spans="2:11" s="1032" customFormat="1" x14ac:dyDescent="0.25">
      <c r="B187" s="891"/>
      <c r="C187" s="1040"/>
      <c r="D187" s="1034" t="s">
        <v>1212</v>
      </c>
      <c r="E187" s="1053" t="s">
        <v>1213</v>
      </c>
      <c r="F187" s="1036" t="s">
        <v>1187</v>
      </c>
      <c r="G187" s="1031"/>
      <c r="H187" s="1037"/>
      <c r="I187" s="1037"/>
      <c r="J187" s="1039" t="s">
        <v>1178</v>
      </c>
      <c r="K187" s="1031"/>
    </row>
    <row r="188" spans="2:11" s="1032" customFormat="1" x14ac:dyDescent="0.25">
      <c r="B188" s="1057" t="s">
        <v>1214</v>
      </c>
      <c r="C188" s="1058" t="s">
        <v>1215</v>
      </c>
      <c r="D188" s="1044" t="s">
        <v>1216</v>
      </c>
      <c r="E188" s="1045" t="s">
        <v>1217</v>
      </c>
      <c r="F188" s="1046" t="s">
        <v>1218</v>
      </c>
      <c r="G188" s="1047" t="s">
        <v>1219</v>
      </c>
      <c r="H188" s="1048">
        <v>286816238</v>
      </c>
      <c r="I188" s="1225">
        <v>8.2003673173678421E-3</v>
      </c>
      <c r="J188" s="1050" t="s">
        <v>1220</v>
      </c>
      <c r="K188" s="1047" t="s">
        <v>1221</v>
      </c>
    </row>
    <row r="189" spans="2:11" s="1032" customFormat="1" x14ac:dyDescent="0.25">
      <c r="B189" s="1059" t="s">
        <v>1222</v>
      </c>
      <c r="C189" s="1060" t="s">
        <v>1223</v>
      </c>
      <c r="D189" s="802"/>
      <c r="E189" s="1061"/>
      <c r="F189" s="1036" t="s">
        <v>1218</v>
      </c>
      <c r="G189" s="1031"/>
      <c r="H189" s="1037"/>
      <c r="I189" s="1037"/>
      <c r="J189" s="1039" t="s">
        <v>1220</v>
      </c>
      <c r="K189" s="1031"/>
    </row>
    <row r="190" spans="2:11" s="1032" customFormat="1" x14ac:dyDescent="0.25">
      <c r="B190" s="891"/>
      <c r="C190" s="1040"/>
      <c r="D190" s="1034" t="s">
        <v>1224</v>
      </c>
      <c r="E190" s="1053" t="s">
        <v>1225</v>
      </c>
      <c r="F190" s="1036" t="s">
        <v>1218</v>
      </c>
      <c r="G190" s="1031"/>
      <c r="H190" s="1037"/>
      <c r="I190" s="1037"/>
      <c r="J190" s="1039" t="s">
        <v>1220</v>
      </c>
      <c r="K190" s="1031"/>
    </row>
    <row r="191" spans="2:11" s="1032" customFormat="1" x14ac:dyDescent="0.25">
      <c r="B191" s="891"/>
      <c r="C191" s="1040"/>
      <c r="D191" s="1034" t="s">
        <v>1226</v>
      </c>
      <c r="E191" s="1053" t="s">
        <v>1227</v>
      </c>
      <c r="F191" s="1062" t="s">
        <v>1218</v>
      </c>
      <c r="G191" s="1031"/>
      <c r="H191" s="1037"/>
      <c r="I191" s="1037"/>
      <c r="J191" s="1039" t="s">
        <v>1220</v>
      </c>
      <c r="K191" s="1031"/>
    </row>
    <row r="192" spans="2:11" s="1032" customFormat="1" x14ac:dyDescent="0.25">
      <c r="B192" s="1059" t="s">
        <v>1228</v>
      </c>
      <c r="C192" s="1060" t="s">
        <v>1229</v>
      </c>
      <c r="D192" s="1034" t="s">
        <v>1230</v>
      </c>
      <c r="E192" s="1053" t="s">
        <v>1231</v>
      </c>
      <c r="F192" s="1036" t="s">
        <v>1232</v>
      </c>
      <c r="G192" s="1031" t="s">
        <v>1233</v>
      </c>
      <c r="H192" s="1037">
        <v>33072201</v>
      </c>
      <c r="I192" s="1226">
        <v>9.4556778962361294E-4</v>
      </c>
      <c r="J192" s="1039" t="s">
        <v>1220</v>
      </c>
      <c r="K192" s="1031"/>
    </row>
    <row r="193" spans="2:12" s="1032" customFormat="1" x14ac:dyDescent="0.25">
      <c r="B193" s="1059" t="s">
        <v>1234</v>
      </c>
      <c r="C193" s="1060" t="s">
        <v>1235</v>
      </c>
      <c r="D193" s="1034" t="s">
        <v>1236</v>
      </c>
      <c r="E193" s="1053" t="s">
        <v>1235</v>
      </c>
      <c r="F193" s="1036" t="s">
        <v>1237</v>
      </c>
      <c r="G193" s="1031" t="s">
        <v>1238</v>
      </c>
      <c r="H193" s="1037">
        <v>418456167</v>
      </c>
      <c r="I193" s="1226">
        <v>1.1964086481107182E-2</v>
      </c>
      <c r="J193" s="1039" t="s">
        <v>1220</v>
      </c>
      <c r="K193" s="1031"/>
    </row>
    <row r="194" spans="2:12" s="1032" customFormat="1" x14ac:dyDescent="0.25">
      <c r="B194" s="1059" t="s">
        <v>1239</v>
      </c>
      <c r="C194" s="1060" t="s">
        <v>1240</v>
      </c>
      <c r="D194" s="1034" t="s">
        <v>1241</v>
      </c>
      <c r="E194" s="1053" t="s">
        <v>1240</v>
      </c>
      <c r="F194" s="1036" t="s">
        <v>1242</v>
      </c>
      <c r="G194" s="1031" t="s">
        <v>1243</v>
      </c>
      <c r="H194" s="1037">
        <v>20084676</v>
      </c>
      <c r="I194" s="1226">
        <v>5.7424126959758218E-4</v>
      </c>
      <c r="J194" s="1039" t="s">
        <v>1220</v>
      </c>
      <c r="K194" s="1031"/>
    </row>
    <row r="195" spans="2:12" s="1032" customFormat="1" ht="15.75" thickBot="1" x14ac:dyDescent="0.3">
      <c r="B195" s="1063" t="s">
        <v>1244</v>
      </c>
      <c r="C195" s="1064" t="s">
        <v>1245</v>
      </c>
      <c r="D195" s="1065" t="s">
        <v>1246</v>
      </c>
      <c r="E195" s="1066" t="s">
        <v>1247</v>
      </c>
      <c r="F195" s="1067" t="s">
        <v>1248</v>
      </c>
      <c r="G195" s="1068" t="s">
        <v>1249</v>
      </c>
      <c r="H195" s="1069"/>
      <c r="I195" s="1069"/>
      <c r="J195" s="1071" t="s">
        <v>1250</v>
      </c>
      <c r="K195" s="1068" t="s">
        <v>1251</v>
      </c>
    </row>
    <row r="196" spans="2:12" s="1032" customFormat="1" ht="15.75" thickBot="1" x14ac:dyDescent="0.3">
      <c r="B196" s="1072"/>
      <c r="C196" s="1073"/>
      <c r="D196" s="1074"/>
      <c r="E196" s="1075"/>
      <c r="F196" s="1076"/>
      <c r="G196" s="1027"/>
      <c r="H196" s="1077"/>
      <c r="I196" s="1077"/>
      <c r="J196" s="1079"/>
      <c r="K196" s="1080"/>
    </row>
    <row r="197" spans="2:12" s="1032" customFormat="1" ht="16.5" thickBot="1" x14ac:dyDescent="0.3">
      <c r="B197" s="841" t="s">
        <v>651</v>
      </c>
      <c r="C197" s="1081"/>
      <c r="D197" s="1082"/>
      <c r="E197" s="1083"/>
      <c r="F197" s="768" t="s">
        <v>652</v>
      </c>
      <c r="G197" s="1084"/>
      <c r="H197" s="770" t="s">
        <v>653</v>
      </c>
      <c r="I197" s="1212"/>
      <c r="J197" s="1021" t="s">
        <v>1252</v>
      </c>
      <c r="K197" s="1022" t="s">
        <v>1253</v>
      </c>
    </row>
    <row r="198" spans="2:12" s="1032" customFormat="1" x14ac:dyDescent="0.25">
      <c r="B198" s="1085">
        <v>8</v>
      </c>
      <c r="C198" s="1086" t="s">
        <v>1254</v>
      </c>
      <c r="D198" s="1085">
        <v>7</v>
      </c>
      <c r="E198" s="1087" t="s">
        <v>315</v>
      </c>
      <c r="F198" s="1027" t="s">
        <v>1255</v>
      </c>
      <c r="G198" s="1028" t="s">
        <v>1256</v>
      </c>
      <c r="H198" s="1029">
        <v>376402459</v>
      </c>
      <c r="I198" s="1224">
        <v>1.0761728291549829E-2</v>
      </c>
      <c r="J198" s="1039" t="s">
        <v>1257</v>
      </c>
      <c r="K198" s="1031" t="s">
        <v>1258</v>
      </c>
    </row>
    <row r="199" spans="2:12" s="1032" customFormat="1" x14ac:dyDescent="0.25">
      <c r="B199" s="1051" t="s">
        <v>1259</v>
      </c>
      <c r="C199" s="1054" t="s">
        <v>1260</v>
      </c>
      <c r="D199" s="1088" t="s">
        <v>1222</v>
      </c>
      <c r="E199" s="1089" t="s">
        <v>1261</v>
      </c>
      <c r="F199" s="1036" t="s">
        <v>1255</v>
      </c>
      <c r="G199" s="1031"/>
      <c r="H199" s="1037"/>
      <c r="I199" s="1037"/>
      <c r="J199" s="1039" t="s">
        <v>1257</v>
      </c>
      <c r="K199" s="1031"/>
    </row>
    <row r="200" spans="2:12" s="1032" customFormat="1" x14ac:dyDescent="0.25">
      <c r="B200" s="1051" t="s">
        <v>1262</v>
      </c>
      <c r="C200" s="1090" t="s">
        <v>315</v>
      </c>
      <c r="D200" s="1051" t="s">
        <v>1228</v>
      </c>
      <c r="E200" s="1052" t="s">
        <v>1263</v>
      </c>
      <c r="F200" s="1036" t="s">
        <v>1255</v>
      </c>
      <c r="G200" s="1031"/>
      <c r="H200" s="1037"/>
      <c r="I200" s="1037"/>
      <c r="J200" s="1039" t="s">
        <v>1257</v>
      </c>
      <c r="K200" s="1031"/>
    </row>
    <row r="201" spans="2:12" s="859" customFormat="1" x14ac:dyDescent="0.25">
      <c r="B201" s="1091">
        <v>830</v>
      </c>
      <c r="C201" s="1090" t="s">
        <v>1261</v>
      </c>
      <c r="D201" s="1092"/>
      <c r="E201" s="1093"/>
      <c r="F201" s="1062" t="s">
        <v>1255</v>
      </c>
      <c r="G201" s="1031"/>
      <c r="H201" s="1037"/>
      <c r="I201" s="1037"/>
      <c r="J201" s="1039" t="s">
        <v>1257</v>
      </c>
      <c r="K201" s="1031"/>
    </row>
    <row r="202" spans="2:12" s="859" customFormat="1" x14ac:dyDescent="0.25">
      <c r="B202" s="1094">
        <v>832</v>
      </c>
      <c r="C202" s="1095" t="s">
        <v>1264</v>
      </c>
      <c r="D202" s="1096"/>
      <c r="E202" s="1097"/>
      <c r="F202" s="1098" t="s">
        <v>1255</v>
      </c>
      <c r="G202" s="1099"/>
      <c r="H202" s="1100"/>
      <c r="I202" s="1100"/>
      <c r="J202" s="1102" t="s">
        <v>1257</v>
      </c>
      <c r="K202" s="1099"/>
    </row>
    <row r="203" spans="2:12" x14ac:dyDescent="0.25">
      <c r="B203" s="1042" t="s">
        <v>1265</v>
      </c>
      <c r="C203" s="1103" t="s">
        <v>1266</v>
      </c>
      <c r="D203" s="1104" t="s">
        <v>1234</v>
      </c>
      <c r="E203" s="1105" t="s">
        <v>1267</v>
      </c>
      <c r="F203" s="1046" t="s">
        <v>1268</v>
      </c>
      <c r="G203" s="1047" t="s">
        <v>1269</v>
      </c>
      <c r="H203" s="1048">
        <v>4277471452</v>
      </c>
      <c r="I203" s="1225">
        <v>0.12229724976713059</v>
      </c>
      <c r="J203" s="1050" t="s">
        <v>1270</v>
      </c>
      <c r="K203" s="1047" t="s">
        <v>1271</v>
      </c>
      <c r="L203" s="758"/>
    </row>
    <row r="204" spans="2:12" x14ac:dyDescent="0.25">
      <c r="B204" s="891"/>
      <c r="C204" s="812"/>
      <c r="D204" s="1106" t="s">
        <v>1272</v>
      </c>
      <c r="E204" s="1089" t="s">
        <v>1273</v>
      </c>
      <c r="F204" s="1036" t="s">
        <v>1268</v>
      </c>
      <c r="G204" s="1031"/>
      <c r="H204" s="1037"/>
      <c r="I204" s="1037"/>
      <c r="J204" s="1039" t="s">
        <v>1270</v>
      </c>
      <c r="K204" s="1031"/>
      <c r="L204" s="758"/>
    </row>
    <row r="205" spans="2:12" x14ac:dyDescent="0.25">
      <c r="B205" s="1107"/>
      <c r="C205" s="859"/>
      <c r="D205" s="1106" t="s">
        <v>1274</v>
      </c>
      <c r="E205" s="1089" t="s">
        <v>357</v>
      </c>
      <c r="F205" s="1036" t="s">
        <v>1268</v>
      </c>
      <c r="G205" s="1031"/>
      <c r="H205" s="1037"/>
      <c r="I205" s="1037"/>
      <c r="J205" s="1039" t="s">
        <v>1270</v>
      </c>
      <c r="K205" s="1031"/>
      <c r="L205" s="758"/>
    </row>
    <row r="206" spans="2:12" x14ac:dyDescent="0.25">
      <c r="B206" s="891"/>
      <c r="C206" s="812"/>
      <c r="D206" s="1106" t="s">
        <v>1275</v>
      </c>
      <c r="E206" s="1089" t="s">
        <v>1276</v>
      </c>
      <c r="F206" s="1036" t="s">
        <v>1268</v>
      </c>
      <c r="G206" s="1031"/>
      <c r="H206" s="1037"/>
      <c r="I206" s="1037"/>
      <c r="J206" s="1039" t="s">
        <v>1270</v>
      </c>
      <c r="K206" s="1031"/>
      <c r="L206" s="758"/>
    </row>
    <row r="207" spans="2:12" x14ac:dyDescent="0.25">
      <c r="B207" s="891"/>
      <c r="C207" s="812"/>
      <c r="D207" s="1106" t="s">
        <v>1277</v>
      </c>
      <c r="E207" s="1089" t="s">
        <v>1278</v>
      </c>
      <c r="F207" s="1036" t="s">
        <v>1268</v>
      </c>
      <c r="G207" s="1031"/>
      <c r="H207" s="1037"/>
      <c r="I207" s="1037"/>
      <c r="J207" s="1039" t="s">
        <v>1270</v>
      </c>
      <c r="K207" s="1031"/>
      <c r="L207" s="758"/>
    </row>
    <row r="208" spans="2:12" x14ac:dyDescent="0.25">
      <c r="B208" s="891"/>
      <c r="C208" s="812"/>
      <c r="D208" s="1106" t="s">
        <v>1279</v>
      </c>
      <c r="E208" s="1089" t="s">
        <v>1280</v>
      </c>
      <c r="F208" s="1036" t="s">
        <v>1268</v>
      </c>
      <c r="G208" s="1031"/>
      <c r="H208" s="1037"/>
      <c r="I208" s="1037"/>
      <c r="J208" s="1039" t="s">
        <v>1270</v>
      </c>
      <c r="K208" s="1031"/>
      <c r="L208" s="758"/>
    </row>
    <row r="209" spans="2:12" x14ac:dyDescent="0.25">
      <c r="B209" s="1051" t="s">
        <v>1281</v>
      </c>
      <c r="C209" s="1089" t="s">
        <v>358</v>
      </c>
      <c r="D209" s="1106" t="s">
        <v>1282</v>
      </c>
      <c r="E209" s="1089" t="s">
        <v>358</v>
      </c>
      <c r="F209" s="1036" t="s">
        <v>1283</v>
      </c>
      <c r="G209" s="1031" t="s">
        <v>1284</v>
      </c>
      <c r="H209" s="1037">
        <v>491664124</v>
      </c>
      <c r="I209" s="1226">
        <v>1.4057176266191353E-2</v>
      </c>
      <c r="J209" s="1039" t="s">
        <v>1270</v>
      </c>
      <c r="K209" s="1031"/>
      <c r="L209" s="758"/>
    </row>
    <row r="210" spans="2:12" x14ac:dyDescent="0.25">
      <c r="B210" s="891"/>
      <c r="C210" s="812"/>
      <c r="D210" s="1106" t="s">
        <v>1285</v>
      </c>
      <c r="E210" s="1089" t="s">
        <v>1276</v>
      </c>
      <c r="F210" s="1036" t="s">
        <v>1283</v>
      </c>
      <c r="G210" s="1031"/>
      <c r="H210" s="1037"/>
      <c r="I210" s="1037"/>
      <c r="J210" s="1039" t="s">
        <v>1270</v>
      </c>
      <c r="K210" s="1031"/>
      <c r="L210" s="758"/>
    </row>
    <row r="211" spans="2:12" x14ac:dyDescent="0.25">
      <c r="B211" s="1108"/>
      <c r="C211" s="1109"/>
      <c r="D211" s="1110" t="s">
        <v>1286</v>
      </c>
      <c r="E211" s="1111" t="s">
        <v>1287</v>
      </c>
      <c r="F211" s="1112" t="s">
        <v>1283</v>
      </c>
      <c r="G211" s="1099"/>
      <c r="H211" s="1100"/>
      <c r="I211" s="1100"/>
      <c r="J211" s="1102" t="s">
        <v>1270</v>
      </c>
      <c r="K211" s="1099"/>
      <c r="L211" s="758"/>
    </row>
    <row r="212" spans="2:12" x14ac:dyDescent="0.25">
      <c r="B212" s="1042" t="s">
        <v>1288</v>
      </c>
      <c r="C212" s="1103" t="s">
        <v>1289</v>
      </c>
      <c r="D212" s="1104" t="s">
        <v>1239</v>
      </c>
      <c r="E212" s="1105" t="s">
        <v>318</v>
      </c>
      <c r="F212" s="1113" t="s">
        <v>1290</v>
      </c>
      <c r="G212" s="1047" t="s">
        <v>1291</v>
      </c>
      <c r="H212" s="1048">
        <v>801980724</v>
      </c>
      <c r="I212" s="1225">
        <v>2.2929442782275808E-2</v>
      </c>
      <c r="J212" s="1050" t="s">
        <v>1292</v>
      </c>
      <c r="K212" s="1047" t="s">
        <v>1293</v>
      </c>
      <c r="L212" s="758"/>
    </row>
    <row r="213" spans="2:12" x14ac:dyDescent="0.25">
      <c r="B213" s="1114"/>
      <c r="C213" s="980"/>
      <c r="D213" s="1106" t="s">
        <v>1294</v>
      </c>
      <c r="E213" s="1089" t="s">
        <v>1295</v>
      </c>
      <c r="F213" s="1036" t="s">
        <v>1290</v>
      </c>
      <c r="G213" s="1031"/>
      <c r="H213" s="1037"/>
      <c r="I213" s="1037"/>
      <c r="J213" s="1039" t="s">
        <v>1292</v>
      </c>
      <c r="K213" s="1031"/>
      <c r="L213" s="758"/>
    </row>
    <row r="214" spans="2:12" x14ac:dyDescent="0.25">
      <c r="B214" s="891"/>
      <c r="C214" s="812"/>
      <c r="D214" s="1106" t="s">
        <v>1296</v>
      </c>
      <c r="E214" s="1089" t="s">
        <v>1297</v>
      </c>
      <c r="F214" s="1036" t="s">
        <v>1290</v>
      </c>
      <c r="G214" s="1031"/>
      <c r="H214" s="1037"/>
      <c r="I214" s="1037"/>
      <c r="J214" s="1039" t="s">
        <v>1292</v>
      </c>
      <c r="K214" s="1031"/>
      <c r="L214" s="758"/>
    </row>
    <row r="215" spans="2:12" x14ac:dyDescent="0.25">
      <c r="B215" s="891"/>
      <c r="C215" s="812"/>
      <c r="D215" s="1106" t="s">
        <v>1298</v>
      </c>
      <c r="E215" s="1089" t="s">
        <v>1299</v>
      </c>
      <c r="F215" s="1036" t="s">
        <v>1290</v>
      </c>
      <c r="G215" s="1031"/>
      <c r="H215" s="1037"/>
      <c r="I215" s="1037"/>
      <c r="J215" s="1039" t="s">
        <v>1292</v>
      </c>
      <c r="K215" s="1031"/>
      <c r="L215" s="758"/>
    </row>
    <row r="216" spans="2:12" x14ac:dyDescent="0.25">
      <c r="B216" s="891"/>
      <c r="C216" s="812"/>
      <c r="D216" s="1106" t="s">
        <v>1300</v>
      </c>
      <c r="E216" s="1089" t="s">
        <v>1301</v>
      </c>
      <c r="F216" s="1036" t="s">
        <v>1290</v>
      </c>
      <c r="G216" s="1031"/>
      <c r="H216" s="1037"/>
      <c r="I216" s="1037"/>
      <c r="J216" s="1039" t="s">
        <v>1292</v>
      </c>
      <c r="K216" s="1031"/>
      <c r="L216" s="758"/>
    </row>
    <row r="217" spans="2:12" x14ac:dyDescent="0.25">
      <c r="B217" s="1051" t="s">
        <v>1302</v>
      </c>
      <c r="C217" s="1090" t="s">
        <v>1303</v>
      </c>
      <c r="D217" s="1106" t="s">
        <v>1304</v>
      </c>
      <c r="E217" s="1089" t="s">
        <v>1305</v>
      </c>
      <c r="F217" s="1036" t="s">
        <v>1290</v>
      </c>
      <c r="G217" s="1031"/>
      <c r="H217" s="1037"/>
      <c r="I217" s="1037"/>
      <c r="J217" s="1039" t="s">
        <v>1292</v>
      </c>
      <c r="K217" s="1031"/>
      <c r="L217" s="758"/>
    </row>
    <row r="218" spans="2:12" x14ac:dyDescent="0.25">
      <c r="B218" s="1042" t="s">
        <v>1306</v>
      </c>
      <c r="C218" s="1103" t="s">
        <v>1307</v>
      </c>
      <c r="D218" s="1104" t="s">
        <v>1308</v>
      </c>
      <c r="E218" s="1105" t="s">
        <v>1309</v>
      </c>
      <c r="F218" s="1046" t="s">
        <v>1310</v>
      </c>
      <c r="G218" s="1047" t="s">
        <v>1311</v>
      </c>
      <c r="H218" s="1048">
        <v>216232149</v>
      </c>
      <c r="I218" s="1225">
        <v>6.1822965812131378E-3</v>
      </c>
      <c r="J218" s="1050" t="s">
        <v>1312</v>
      </c>
      <c r="K218" s="1047" t="s">
        <v>1313</v>
      </c>
      <c r="L218" s="758"/>
    </row>
    <row r="219" spans="2:12" x14ac:dyDescent="0.25">
      <c r="B219" s="1091">
        <v>816</v>
      </c>
      <c r="C219" s="1090" t="s">
        <v>1314</v>
      </c>
      <c r="D219" s="1106" t="s">
        <v>1244</v>
      </c>
      <c r="E219" s="1089" t="s">
        <v>1315</v>
      </c>
      <c r="F219" s="812" t="s">
        <v>1316</v>
      </c>
      <c r="G219" s="1031" t="s">
        <v>1317</v>
      </c>
      <c r="H219" s="1037">
        <v>176284295</v>
      </c>
      <c r="I219" s="1226">
        <v>5.0401468946232797E-3</v>
      </c>
      <c r="J219" s="812" t="s">
        <v>1312</v>
      </c>
      <c r="K219" s="1031"/>
      <c r="L219" s="758"/>
    </row>
    <row r="220" spans="2:12" x14ac:dyDescent="0.25">
      <c r="B220" s="891"/>
      <c r="C220" s="812"/>
      <c r="D220" s="1106" t="s">
        <v>1318</v>
      </c>
      <c r="E220" s="1089" t="s">
        <v>1319</v>
      </c>
      <c r="F220" s="812" t="s">
        <v>1316</v>
      </c>
      <c r="G220" s="1031"/>
      <c r="H220" s="1037"/>
      <c r="I220" s="1037"/>
      <c r="J220" s="812" t="s">
        <v>1312</v>
      </c>
      <c r="K220" s="1031"/>
      <c r="L220" s="758"/>
    </row>
    <row r="221" spans="2:12" x14ac:dyDescent="0.25">
      <c r="B221" s="891"/>
      <c r="C221" s="812"/>
      <c r="D221" s="1106" t="s">
        <v>1320</v>
      </c>
      <c r="E221" s="1089" t="s">
        <v>1321</v>
      </c>
      <c r="F221" s="812" t="s">
        <v>1316</v>
      </c>
      <c r="G221" s="1031"/>
      <c r="H221" s="1037"/>
      <c r="I221" s="1037"/>
      <c r="J221" s="812" t="s">
        <v>1312</v>
      </c>
      <c r="K221" s="1031"/>
      <c r="L221" s="758"/>
    </row>
    <row r="222" spans="2:12" x14ac:dyDescent="0.25">
      <c r="B222" s="891"/>
      <c r="C222" s="812"/>
      <c r="D222" s="1106" t="s">
        <v>1322</v>
      </c>
      <c r="E222" s="1089" t="s">
        <v>1323</v>
      </c>
      <c r="F222" s="812" t="s">
        <v>1316</v>
      </c>
      <c r="G222" s="1031"/>
      <c r="H222" s="1037"/>
      <c r="I222" s="1037"/>
      <c r="J222" s="812" t="s">
        <v>1312</v>
      </c>
      <c r="K222" s="1031"/>
      <c r="L222" s="758"/>
    </row>
    <row r="223" spans="2:12" x14ac:dyDescent="0.25">
      <c r="B223" s="891"/>
      <c r="C223" s="812"/>
      <c r="D223" s="1106" t="s">
        <v>1324</v>
      </c>
      <c r="E223" s="1089" t="s">
        <v>1325</v>
      </c>
      <c r="F223" s="812" t="s">
        <v>1316</v>
      </c>
      <c r="G223" s="1031"/>
      <c r="H223" s="1037"/>
      <c r="I223" s="1037"/>
      <c r="J223" s="812" t="s">
        <v>1312</v>
      </c>
      <c r="K223" s="1031"/>
      <c r="L223" s="758"/>
    </row>
    <row r="224" spans="2:12" x14ac:dyDescent="0.25">
      <c r="B224" s="891"/>
      <c r="C224" s="812"/>
      <c r="D224" s="1106" t="s">
        <v>1326</v>
      </c>
      <c r="E224" s="1089" t="s">
        <v>1327</v>
      </c>
      <c r="F224" s="812" t="s">
        <v>1316</v>
      </c>
      <c r="G224" s="1031"/>
      <c r="H224" s="1037"/>
      <c r="I224" s="1037"/>
      <c r="J224" s="812" t="s">
        <v>1312</v>
      </c>
      <c r="K224" s="1031"/>
      <c r="L224" s="758"/>
    </row>
    <row r="225" spans="1:12" x14ac:dyDescent="0.25">
      <c r="B225" s="891"/>
      <c r="C225" s="812"/>
      <c r="D225" s="1106" t="s">
        <v>1328</v>
      </c>
      <c r="E225" s="1089" t="s">
        <v>1329</v>
      </c>
      <c r="F225" s="812" t="s">
        <v>1316</v>
      </c>
      <c r="G225" s="1031"/>
      <c r="H225" s="1037"/>
      <c r="I225" s="1037"/>
      <c r="J225" s="812" t="s">
        <v>1312</v>
      </c>
      <c r="K225" s="1031"/>
      <c r="L225" s="758"/>
    </row>
    <row r="226" spans="1:12" x14ac:dyDescent="0.25">
      <c r="B226" s="891"/>
      <c r="C226" s="812"/>
      <c r="D226" s="1106" t="s">
        <v>1330</v>
      </c>
      <c r="E226" s="1089" t="s">
        <v>1331</v>
      </c>
      <c r="F226" s="812" t="s">
        <v>1316</v>
      </c>
      <c r="G226" s="1031"/>
      <c r="H226" s="1037"/>
      <c r="I226" s="1037"/>
      <c r="J226" s="812" t="s">
        <v>1312</v>
      </c>
      <c r="K226" s="1031"/>
      <c r="L226" s="758"/>
    </row>
    <row r="227" spans="1:12" x14ac:dyDescent="0.25">
      <c r="B227" s="1114"/>
      <c r="C227" s="980"/>
      <c r="D227" s="1110" t="s">
        <v>1332</v>
      </c>
      <c r="E227" s="1111" t="s">
        <v>1333</v>
      </c>
      <c r="F227" s="812" t="s">
        <v>1316</v>
      </c>
      <c r="G227" s="1031"/>
      <c r="H227" s="1037"/>
      <c r="I227" s="1037"/>
      <c r="J227" s="812" t="s">
        <v>1312</v>
      </c>
      <c r="K227" s="1031"/>
      <c r="L227" s="758"/>
    </row>
    <row r="228" spans="1:12" ht="15.75" thickBot="1" x14ac:dyDescent="0.3">
      <c r="B228" s="1115" t="s">
        <v>1334</v>
      </c>
      <c r="C228" s="1116" t="s">
        <v>1335</v>
      </c>
      <c r="D228" s="1117" t="s">
        <v>1336</v>
      </c>
      <c r="E228" s="1118" t="s">
        <v>1337</v>
      </c>
      <c r="F228" s="1067" t="s">
        <v>1338</v>
      </c>
      <c r="G228" s="1068" t="s">
        <v>1339</v>
      </c>
      <c r="H228" s="1069"/>
      <c r="I228" s="1069"/>
      <c r="J228" s="1071" t="s">
        <v>1340</v>
      </c>
      <c r="K228" s="1068" t="s">
        <v>1341</v>
      </c>
      <c r="L228" s="758"/>
    </row>
    <row r="229" spans="1:12" ht="15.75" thickBot="1" x14ac:dyDescent="0.3">
      <c r="B229" s="1119"/>
      <c r="C229" s="812"/>
      <c r="D229" s="1039"/>
      <c r="E229" s="1120"/>
      <c r="F229" s="777"/>
      <c r="G229" s="777"/>
      <c r="H229" s="919"/>
      <c r="I229" s="919"/>
      <c r="J229" s="777"/>
      <c r="K229" s="777"/>
      <c r="L229" s="758"/>
    </row>
    <row r="230" spans="1:12" ht="16.5" thickBot="1" x14ac:dyDescent="0.3">
      <c r="B230" s="841" t="s">
        <v>651</v>
      </c>
      <c r="C230" s="812"/>
      <c r="D230" s="1039"/>
      <c r="E230" s="1120"/>
      <c r="F230" s="768" t="s">
        <v>652</v>
      </c>
      <c r="G230" s="777"/>
      <c r="H230" s="770" t="s">
        <v>653</v>
      </c>
      <c r="I230" s="1212"/>
      <c r="J230" s="1021" t="s">
        <v>1342</v>
      </c>
      <c r="K230" s="1022" t="s">
        <v>1343</v>
      </c>
      <c r="L230" s="758"/>
    </row>
    <row r="231" spans="1:12" x14ac:dyDescent="0.25">
      <c r="B231" s="1121"/>
      <c r="C231" s="1122"/>
      <c r="D231" s="1123">
        <v>8</v>
      </c>
      <c r="E231" s="1124" t="s">
        <v>1344</v>
      </c>
      <c r="F231" s="1125" t="s">
        <v>1345</v>
      </c>
      <c r="G231" s="1028" t="s">
        <v>1346</v>
      </c>
      <c r="H231" s="1029">
        <v>551277627</v>
      </c>
      <c r="I231" s="1227">
        <v>1.576158681520291E-2</v>
      </c>
      <c r="J231" s="1033" t="s">
        <v>1347</v>
      </c>
      <c r="K231" s="1031" t="s">
        <v>1348</v>
      </c>
      <c r="L231" s="758"/>
    </row>
    <row r="232" spans="1:12" x14ac:dyDescent="0.25">
      <c r="A232" s="859"/>
      <c r="B232" s="1051" t="s">
        <v>1349</v>
      </c>
      <c r="C232" s="1127" t="s">
        <v>1350</v>
      </c>
      <c r="D232" s="1092"/>
      <c r="E232" s="1093"/>
      <c r="F232" s="812" t="s">
        <v>1345</v>
      </c>
      <c r="G232" s="1031"/>
      <c r="H232" s="1037"/>
      <c r="I232" s="1228"/>
      <c r="J232" s="1033"/>
      <c r="K232" s="1031"/>
      <c r="L232" s="758"/>
    </row>
    <row r="233" spans="1:12" x14ac:dyDescent="0.25">
      <c r="A233" s="859"/>
      <c r="B233" s="1051" t="s">
        <v>1351</v>
      </c>
      <c r="C233" s="1128" t="s">
        <v>1352</v>
      </c>
      <c r="D233" s="1129" t="s">
        <v>1353</v>
      </c>
      <c r="E233" s="1130" t="s">
        <v>585</v>
      </c>
      <c r="F233" s="812" t="s">
        <v>1345</v>
      </c>
      <c r="G233" s="1031"/>
      <c r="H233" s="1037"/>
      <c r="I233" s="1228"/>
      <c r="J233" s="1033"/>
      <c r="K233" s="1031"/>
      <c r="L233" s="758"/>
    </row>
    <row r="234" spans="1:12" x14ac:dyDescent="0.25">
      <c r="B234" s="891"/>
      <c r="C234" s="811"/>
      <c r="D234" s="1129" t="s">
        <v>1354</v>
      </c>
      <c r="E234" s="1131" t="s">
        <v>1355</v>
      </c>
      <c r="F234" s="777" t="s">
        <v>1345</v>
      </c>
      <c r="G234" s="1031"/>
      <c r="H234" s="1037"/>
      <c r="I234" s="1228"/>
      <c r="J234" s="781"/>
      <c r="K234" s="1031"/>
      <c r="L234" s="758"/>
    </row>
    <row r="235" spans="1:12" x14ac:dyDescent="0.25">
      <c r="B235" s="1132" t="s">
        <v>857</v>
      </c>
      <c r="C235" s="1133" t="s">
        <v>321</v>
      </c>
      <c r="D235" s="1134" t="s">
        <v>1259</v>
      </c>
      <c r="E235" s="1135" t="s">
        <v>321</v>
      </c>
      <c r="F235" s="1136" t="s">
        <v>1356</v>
      </c>
      <c r="G235" s="1137" t="s">
        <v>1357</v>
      </c>
      <c r="H235" s="1138">
        <v>129239666</v>
      </c>
      <c r="I235" s="1229">
        <v>3.6950932086834498E-3</v>
      </c>
      <c r="J235" s="1140" t="s">
        <v>1358</v>
      </c>
      <c r="K235" s="1137" t="s">
        <v>1359</v>
      </c>
      <c r="L235" s="758"/>
    </row>
    <row r="236" spans="1:12" x14ac:dyDescent="0.25">
      <c r="B236" s="1051" t="s">
        <v>1360</v>
      </c>
      <c r="C236" s="1128" t="s">
        <v>1361</v>
      </c>
      <c r="D236" s="1129" t="s">
        <v>1349</v>
      </c>
      <c r="E236" s="1130" t="s">
        <v>1362</v>
      </c>
      <c r="F236" s="812" t="s">
        <v>1363</v>
      </c>
      <c r="G236" s="1031" t="s">
        <v>1364</v>
      </c>
      <c r="H236" s="1037">
        <v>1542303449</v>
      </c>
      <c r="I236" s="1227">
        <v>4.4096020800061191E-2</v>
      </c>
      <c r="J236" s="1033" t="s">
        <v>1365</v>
      </c>
      <c r="K236" s="1031" t="s">
        <v>1366</v>
      </c>
      <c r="L236" s="758"/>
    </row>
    <row r="237" spans="1:12" x14ac:dyDescent="0.25">
      <c r="B237" s="891"/>
      <c r="D237" s="1129" t="s">
        <v>1351</v>
      </c>
      <c r="E237" s="1142" t="s">
        <v>1367</v>
      </c>
      <c r="F237" s="1033" t="s">
        <v>1363</v>
      </c>
      <c r="G237" s="1031"/>
      <c r="H237" s="1037"/>
      <c r="I237" s="1228"/>
      <c r="J237" s="1033" t="s">
        <v>1365</v>
      </c>
      <c r="K237" s="1031"/>
      <c r="L237" s="758"/>
    </row>
    <row r="238" spans="1:12" x14ac:dyDescent="0.25">
      <c r="B238" s="891"/>
      <c r="D238" s="1129" t="s">
        <v>1368</v>
      </c>
      <c r="E238" s="1130" t="s">
        <v>1369</v>
      </c>
      <c r="F238" s="812" t="s">
        <v>1363</v>
      </c>
      <c r="G238" s="1031"/>
      <c r="H238" s="1037"/>
      <c r="I238" s="1228"/>
      <c r="J238" s="1033" t="s">
        <v>1365</v>
      </c>
      <c r="K238" s="1031"/>
      <c r="L238" s="758"/>
    </row>
    <row r="239" spans="1:12" x14ac:dyDescent="0.25">
      <c r="B239" s="891"/>
      <c r="D239" s="1129" t="s">
        <v>1370</v>
      </c>
      <c r="E239" s="1130" t="s">
        <v>1371</v>
      </c>
      <c r="F239" s="812" t="s">
        <v>1363</v>
      </c>
      <c r="G239" s="1031"/>
      <c r="H239" s="1037"/>
      <c r="I239" s="1228"/>
      <c r="J239" s="1033" t="s">
        <v>1365</v>
      </c>
      <c r="K239" s="1031"/>
      <c r="L239" s="758"/>
    </row>
    <row r="240" spans="1:12" x14ac:dyDescent="0.25">
      <c r="B240" s="891"/>
      <c r="D240" s="1129" t="s">
        <v>1174</v>
      </c>
      <c r="E240" s="1130" t="s">
        <v>1372</v>
      </c>
      <c r="F240" s="812" t="s">
        <v>1363</v>
      </c>
      <c r="G240" s="1031"/>
      <c r="H240" s="1037"/>
      <c r="I240" s="1228"/>
      <c r="J240" s="1033" t="s">
        <v>1365</v>
      </c>
      <c r="K240" s="1031"/>
      <c r="L240" s="758"/>
    </row>
    <row r="241" spans="2:12" x14ac:dyDescent="0.25">
      <c r="B241" s="891"/>
      <c r="C241" s="811"/>
      <c r="D241" s="1129" t="s">
        <v>1373</v>
      </c>
      <c r="E241" s="1130" t="s">
        <v>1374</v>
      </c>
      <c r="F241" s="812" t="s">
        <v>1363</v>
      </c>
      <c r="G241" s="1031"/>
      <c r="H241" s="1037"/>
      <c r="I241" s="1228"/>
      <c r="J241" s="1033" t="s">
        <v>1365</v>
      </c>
      <c r="K241" s="1031"/>
      <c r="L241" s="758"/>
    </row>
    <row r="242" spans="2:12" x14ac:dyDescent="0.25">
      <c r="B242" s="891"/>
      <c r="C242" s="811"/>
      <c r="D242" s="1129" t="s">
        <v>1375</v>
      </c>
      <c r="E242" s="1130" t="s">
        <v>1376</v>
      </c>
      <c r="F242" s="812" t="s">
        <v>1363</v>
      </c>
      <c r="G242" s="1031"/>
      <c r="H242" s="1037"/>
      <c r="I242" s="1228"/>
      <c r="J242" s="1033" t="s">
        <v>1365</v>
      </c>
      <c r="K242" s="1031"/>
      <c r="L242" s="758"/>
    </row>
    <row r="243" spans="2:12" x14ac:dyDescent="0.25">
      <c r="B243" s="891"/>
      <c r="D243" s="1129" t="s">
        <v>1377</v>
      </c>
      <c r="E243" s="1130" t="s">
        <v>1378</v>
      </c>
      <c r="F243" s="812" t="s">
        <v>1363</v>
      </c>
      <c r="G243" s="1031"/>
      <c r="H243" s="1037"/>
      <c r="I243" s="1228"/>
      <c r="J243" s="1033" t="s">
        <v>1365</v>
      </c>
      <c r="K243" s="1031"/>
      <c r="L243" s="758"/>
    </row>
    <row r="244" spans="2:12" x14ac:dyDescent="0.25">
      <c r="B244" s="891"/>
      <c r="C244" s="811"/>
      <c r="D244" s="1129" t="s">
        <v>1262</v>
      </c>
      <c r="E244" s="1130" t="s">
        <v>1379</v>
      </c>
      <c r="F244" s="812" t="s">
        <v>1363</v>
      </c>
      <c r="G244" s="1031"/>
      <c r="H244" s="1037"/>
      <c r="I244" s="1228"/>
      <c r="J244" s="1033" t="s">
        <v>1365</v>
      </c>
      <c r="K244" s="1031"/>
      <c r="L244" s="758"/>
    </row>
    <row r="245" spans="2:12" x14ac:dyDescent="0.25">
      <c r="B245" s="891"/>
      <c r="C245" s="812"/>
      <c r="D245" s="1129" t="s">
        <v>1380</v>
      </c>
      <c r="E245" s="1130" t="s">
        <v>1381</v>
      </c>
      <c r="F245" s="812" t="s">
        <v>1363</v>
      </c>
      <c r="G245" s="1031"/>
      <c r="H245" s="1037"/>
      <c r="I245" s="1228"/>
      <c r="J245" s="1033" t="s">
        <v>1365</v>
      </c>
      <c r="K245" s="1031"/>
      <c r="L245" s="758"/>
    </row>
    <row r="246" spans="2:12" x14ac:dyDescent="0.25">
      <c r="B246" s="891"/>
      <c r="C246" s="811"/>
      <c r="D246" s="1129" t="s">
        <v>1302</v>
      </c>
      <c r="E246" s="1130" t="s">
        <v>1382</v>
      </c>
      <c r="F246" s="812" t="s">
        <v>1363</v>
      </c>
      <c r="G246" s="1031"/>
      <c r="H246" s="1037"/>
      <c r="I246" s="1228"/>
      <c r="J246" s="1033" t="s">
        <v>1365</v>
      </c>
      <c r="K246" s="1031"/>
      <c r="L246" s="758"/>
    </row>
    <row r="247" spans="2:12" x14ac:dyDescent="0.25">
      <c r="B247" s="891"/>
      <c r="C247" s="811"/>
      <c r="D247" s="1129" t="s">
        <v>1383</v>
      </c>
      <c r="E247" s="1130" t="s">
        <v>1384</v>
      </c>
      <c r="F247" s="812" t="s">
        <v>1363</v>
      </c>
      <c r="G247" s="1031"/>
      <c r="H247" s="1037"/>
      <c r="I247" s="1228"/>
      <c r="J247" s="1033" t="s">
        <v>1365</v>
      </c>
      <c r="K247" s="1031"/>
      <c r="L247" s="758"/>
    </row>
    <row r="248" spans="2:12" x14ac:dyDescent="0.25">
      <c r="B248" s="891"/>
      <c r="C248" s="811"/>
      <c r="D248" s="1129" t="s">
        <v>1306</v>
      </c>
      <c r="E248" s="1130" t="s">
        <v>1385</v>
      </c>
      <c r="F248" s="812" t="s">
        <v>1363</v>
      </c>
      <c r="G248" s="1031"/>
      <c r="H248" s="1037"/>
      <c r="I248" s="1228"/>
      <c r="J248" s="1033" t="s">
        <v>1365</v>
      </c>
      <c r="K248" s="1031"/>
      <c r="L248" s="758"/>
    </row>
    <row r="249" spans="2:12" x14ac:dyDescent="0.25">
      <c r="B249" s="891"/>
      <c r="C249" s="811"/>
      <c r="D249" s="1129" t="s">
        <v>1386</v>
      </c>
      <c r="E249" s="1130" t="s">
        <v>1387</v>
      </c>
      <c r="F249" s="812" t="s">
        <v>1363</v>
      </c>
      <c r="G249" s="1143"/>
      <c r="H249" s="1144"/>
      <c r="I249" s="1230"/>
      <c r="J249" s="1033" t="s">
        <v>1365</v>
      </c>
      <c r="K249" s="1031"/>
      <c r="L249" s="758"/>
    </row>
    <row r="250" spans="2:12" x14ac:dyDescent="0.25">
      <c r="B250" s="891"/>
      <c r="C250" s="811"/>
      <c r="D250" s="1129" t="s">
        <v>1388</v>
      </c>
      <c r="E250" s="1130" t="s">
        <v>1389</v>
      </c>
      <c r="F250" s="812" t="s">
        <v>1363</v>
      </c>
      <c r="G250" s="1143"/>
      <c r="H250" s="1144"/>
      <c r="I250" s="1230"/>
      <c r="J250" s="1033" t="s">
        <v>1365</v>
      </c>
      <c r="K250" s="1031"/>
      <c r="L250" s="758"/>
    </row>
    <row r="251" spans="2:12" x14ac:dyDescent="0.25">
      <c r="B251" s="891"/>
      <c r="C251" s="811"/>
      <c r="D251" s="1129" t="s">
        <v>1390</v>
      </c>
      <c r="E251" s="1130" t="s">
        <v>1391</v>
      </c>
      <c r="F251" s="812" t="s">
        <v>1363</v>
      </c>
      <c r="G251" s="1143"/>
      <c r="H251" s="1144"/>
      <c r="I251" s="1230"/>
      <c r="J251" s="1033" t="s">
        <v>1365</v>
      </c>
      <c r="K251" s="1031"/>
      <c r="L251" s="758"/>
    </row>
    <row r="252" spans="2:12" x14ac:dyDescent="0.25">
      <c r="B252" s="1042" t="s">
        <v>1370</v>
      </c>
      <c r="C252" s="1146" t="s">
        <v>1392</v>
      </c>
      <c r="D252" s="1147" t="s">
        <v>1393</v>
      </c>
      <c r="E252" s="1148" t="s">
        <v>1394</v>
      </c>
      <c r="F252" s="1149" t="s">
        <v>1395</v>
      </c>
      <c r="G252" s="1047" t="s">
        <v>1396</v>
      </c>
      <c r="H252" s="1048">
        <v>2815753122</v>
      </c>
      <c r="I252" s="1227">
        <v>8.0505239300381823E-2</v>
      </c>
      <c r="J252" s="1151" t="s">
        <v>1397</v>
      </c>
      <c r="K252" s="1047" t="s">
        <v>1398</v>
      </c>
      <c r="L252" s="758"/>
    </row>
    <row r="253" spans="2:12" x14ac:dyDescent="0.25">
      <c r="B253" s="1051" t="s">
        <v>1368</v>
      </c>
      <c r="C253" s="1128" t="s">
        <v>1399</v>
      </c>
      <c r="D253" s="1129" t="s">
        <v>1400</v>
      </c>
      <c r="E253" s="1130" t="s">
        <v>1399</v>
      </c>
      <c r="F253" s="812" t="s">
        <v>1395</v>
      </c>
      <c r="G253" s="1031"/>
      <c r="H253" s="1037"/>
      <c r="I253" s="1227"/>
      <c r="J253" s="1033" t="s">
        <v>1397</v>
      </c>
      <c r="K253" s="1031"/>
      <c r="L253" s="758"/>
    </row>
    <row r="254" spans="2:12" x14ac:dyDescent="0.25">
      <c r="B254" s="1152"/>
      <c r="C254" s="1153"/>
      <c r="D254" s="1129" t="s">
        <v>1334</v>
      </c>
      <c r="E254" s="1130" t="s">
        <v>1401</v>
      </c>
      <c r="F254" s="812" t="s">
        <v>1395</v>
      </c>
      <c r="G254" s="1143"/>
      <c r="H254" s="1144"/>
      <c r="I254" s="1231"/>
      <c r="J254" s="1033" t="s">
        <v>1397</v>
      </c>
      <c r="K254" s="1031"/>
      <c r="L254" s="758"/>
    </row>
    <row r="255" spans="2:12" x14ac:dyDescent="0.25">
      <c r="B255" s="891"/>
      <c r="C255" s="811"/>
      <c r="D255" s="1129" t="s">
        <v>1402</v>
      </c>
      <c r="E255" s="1130" t="s">
        <v>1403</v>
      </c>
      <c r="F255" s="812" t="s">
        <v>1395</v>
      </c>
      <c r="G255" s="1143"/>
      <c r="H255" s="1144"/>
      <c r="I255" s="1230"/>
      <c r="J255" s="1033" t="s">
        <v>1397</v>
      </c>
      <c r="K255" s="1031"/>
      <c r="L255" s="758"/>
    </row>
    <row r="256" spans="2:12" x14ac:dyDescent="0.25">
      <c r="B256" s="891"/>
      <c r="C256" s="811"/>
      <c r="D256" s="1129" t="s">
        <v>1404</v>
      </c>
      <c r="E256" s="1130" t="s">
        <v>1405</v>
      </c>
      <c r="F256" s="812" t="s">
        <v>1395</v>
      </c>
      <c r="G256" s="1143"/>
      <c r="H256" s="1144"/>
      <c r="I256" s="1230"/>
      <c r="J256" s="1033" t="s">
        <v>1397</v>
      </c>
      <c r="K256" s="1031"/>
      <c r="L256" s="758"/>
    </row>
    <row r="257" spans="2:12" x14ac:dyDescent="0.25">
      <c r="B257" s="891"/>
      <c r="C257" s="811"/>
      <c r="D257" s="1129" t="s">
        <v>1406</v>
      </c>
      <c r="E257" s="1130" t="s">
        <v>1407</v>
      </c>
      <c r="F257" s="812" t="s">
        <v>1395</v>
      </c>
      <c r="G257" s="1031"/>
      <c r="H257" s="1037"/>
      <c r="I257" s="1228"/>
      <c r="J257" s="1033" t="s">
        <v>1397</v>
      </c>
      <c r="K257" s="1031"/>
      <c r="L257" s="758"/>
    </row>
    <row r="258" spans="2:12" x14ac:dyDescent="0.25">
      <c r="B258" s="891"/>
      <c r="C258" s="811"/>
      <c r="D258" s="1129" t="s">
        <v>1408</v>
      </c>
      <c r="E258" s="1130" t="s">
        <v>1409</v>
      </c>
      <c r="F258" s="812" t="s">
        <v>1395</v>
      </c>
      <c r="G258" s="1031"/>
      <c r="H258" s="1037"/>
      <c r="I258" s="1228"/>
      <c r="J258" s="1033" t="s">
        <v>1397</v>
      </c>
      <c r="K258" s="1031"/>
      <c r="L258" s="758"/>
    </row>
    <row r="259" spans="2:12" x14ac:dyDescent="0.25">
      <c r="B259" s="891"/>
      <c r="C259" s="811"/>
      <c r="D259" s="1129" t="s">
        <v>1410</v>
      </c>
      <c r="E259" s="1130" t="s">
        <v>1411</v>
      </c>
      <c r="F259" s="812" t="s">
        <v>1395</v>
      </c>
      <c r="G259" s="1031"/>
      <c r="H259" s="1037"/>
      <c r="I259" s="1228"/>
      <c r="J259" s="1033" t="s">
        <v>1397</v>
      </c>
      <c r="K259" s="1031"/>
      <c r="L259" s="758"/>
    </row>
    <row r="260" spans="2:12" x14ac:dyDescent="0.25">
      <c r="B260" s="1108"/>
      <c r="C260" s="1154"/>
      <c r="D260" s="1155" t="s">
        <v>1412</v>
      </c>
      <c r="E260" s="1156" t="s">
        <v>1413</v>
      </c>
      <c r="F260" s="1109" t="s">
        <v>1395</v>
      </c>
      <c r="G260" s="1099"/>
      <c r="H260" s="1100"/>
      <c r="I260" s="1232"/>
      <c r="J260" s="1158" t="s">
        <v>1397</v>
      </c>
      <c r="K260" s="1099"/>
      <c r="L260" s="758"/>
    </row>
    <row r="261" spans="2:12" x14ac:dyDescent="0.25">
      <c r="B261" s="1051" t="s">
        <v>1373</v>
      </c>
      <c r="C261" s="1128" t="s">
        <v>1414</v>
      </c>
      <c r="D261" s="1129" t="s">
        <v>1415</v>
      </c>
      <c r="E261" s="1130" t="s">
        <v>1416</v>
      </c>
      <c r="F261" s="812" t="s">
        <v>1417</v>
      </c>
      <c r="G261" s="1031" t="s">
        <v>1418</v>
      </c>
      <c r="H261" s="1037">
        <v>570418776</v>
      </c>
      <c r="I261" s="1227">
        <v>1.6308851690340378E-2</v>
      </c>
      <c r="J261" s="1033" t="s">
        <v>1419</v>
      </c>
      <c r="K261" s="1031" t="s">
        <v>1420</v>
      </c>
      <c r="L261" s="758"/>
    </row>
    <row r="262" spans="2:12" x14ac:dyDescent="0.25">
      <c r="B262" s="891"/>
      <c r="C262" s="811"/>
      <c r="D262" s="1129" t="s">
        <v>1421</v>
      </c>
      <c r="E262" s="1130" t="s">
        <v>1422</v>
      </c>
      <c r="F262" s="812" t="s">
        <v>1417</v>
      </c>
      <c r="G262" s="1031"/>
      <c r="H262" s="1037"/>
      <c r="I262" s="1228"/>
      <c r="J262" s="1033" t="s">
        <v>1419</v>
      </c>
      <c r="K262" s="1031"/>
      <c r="L262" s="758"/>
    </row>
    <row r="263" spans="2:12" x14ac:dyDescent="0.25">
      <c r="B263" s="891"/>
      <c r="C263" s="811"/>
      <c r="D263" s="1129" t="s">
        <v>1423</v>
      </c>
      <c r="E263" s="1130" t="s">
        <v>1424</v>
      </c>
      <c r="F263" s="812" t="s">
        <v>1417</v>
      </c>
      <c r="G263" s="1031"/>
      <c r="H263" s="1037"/>
      <c r="I263" s="1228"/>
      <c r="J263" s="1033" t="s">
        <v>1419</v>
      </c>
      <c r="K263" s="1031"/>
      <c r="L263" s="758"/>
    </row>
    <row r="264" spans="2:12" x14ac:dyDescent="0.25">
      <c r="B264" s="891"/>
      <c r="C264" s="811"/>
      <c r="D264" s="1129" t="s">
        <v>1425</v>
      </c>
      <c r="E264" s="1130" t="s">
        <v>1426</v>
      </c>
      <c r="F264" s="812" t="s">
        <v>1417</v>
      </c>
      <c r="G264" s="1031"/>
      <c r="H264" s="1037"/>
      <c r="I264" s="1228"/>
      <c r="J264" s="1033" t="s">
        <v>1419</v>
      </c>
      <c r="K264" s="1031"/>
      <c r="L264" s="758"/>
    </row>
    <row r="265" spans="2:12" x14ac:dyDescent="0.25">
      <c r="B265" s="891"/>
      <c r="C265" s="811"/>
      <c r="D265" s="1129" t="s">
        <v>1427</v>
      </c>
      <c r="E265" s="1130" t="s">
        <v>1428</v>
      </c>
      <c r="F265" s="812" t="s">
        <v>1417</v>
      </c>
      <c r="G265" s="1031"/>
      <c r="H265" s="1037"/>
      <c r="I265" s="1228"/>
      <c r="J265" s="1033" t="s">
        <v>1419</v>
      </c>
      <c r="K265" s="1031"/>
      <c r="L265" s="758"/>
    </row>
    <row r="266" spans="2:12" x14ac:dyDescent="0.25">
      <c r="B266" s="891"/>
      <c r="C266" s="811"/>
      <c r="D266" s="1129" t="s">
        <v>1429</v>
      </c>
      <c r="E266" s="1130" t="s">
        <v>1430</v>
      </c>
      <c r="F266" s="812" t="s">
        <v>1417</v>
      </c>
      <c r="G266" s="1031"/>
      <c r="H266" s="1037"/>
      <c r="I266" s="1228"/>
      <c r="J266" s="1033" t="s">
        <v>1419</v>
      </c>
      <c r="K266" s="1031"/>
      <c r="L266" s="758"/>
    </row>
    <row r="267" spans="2:12" x14ac:dyDescent="0.25">
      <c r="B267" s="891"/>
      <c r="C267" s="811"/>
      <c r="D267" s="1129" t="s">
        <v>1431</v>
      </c>
      <c r="E267" s="1130" t="s">
        <v>1432</v>
      </c>
      <c r="F267" s="812" t="s">
        <v>1417</v>
      </c>
      <c r="G267" s="1031"/>
      <c r="H267" s="1037"/>
      <c r="I267" s="1228"/>
      <c r="J267" s="1033" t="s">
        <v>1419</v>
      </c>
      <c r="K267" s="1031"/>
      <c r="L267" s="758"/>
    </row>
    <row r="268" spans="2:12" x14ac:dyDescent="0.25">
      <c r="B268" s="891"/>
      <c r="C268" s="811"/>
      <c r="D268" s="1129" t="s">
        <v>1433</v>
      </c>
      <c r="E268" s="1130" t="s">
        <v>1434</v>
      </c>
      <c r="F268" s="812" t="s">
        <v>1417</v>
      </c>
      <c r="G268" s="1031"/>
      <c r="H268" s="1037"/>
      <c r="I268" s="1228"/>
      <c r="J268" s="1033" t="s">
        <v>1419</v>
      </c>
      <c r="K268" s="1031"/>
      <c r="L268" s="758"/>
    </row>
    <row r="269" spans="2:12" ht="15.75" thickBot="1" x14ac:dyDescent="0.3">
      <c r="B269" s="1159" t="s">
        <v>1163</v>
      </c>
      <c r="C269" s="1160" t="s">
        <v>1435</v>
      </c>
      <c r="D269" s="1161" t="s">
        <v>1436</v>
      </c>
      <c r="E269" s="1162" t="s">
        <v>1437</v>
      </c>
      <c r="F269" s="1163" t="s">
        <v>1438</v>
      </c>
      <c r="G269" s="1068" t="s">
        <v>1439</v>
      </c>
      <c r="H269" s="1069"/>
      <c r="I269" s="1233"/>
      <c r="J269" s="1165" t="s">
        <v>1440</v>
      </c>
      <c r="K269" s="1068" t="s">
        <v>1441</v>
      </c>
      <c r="L269" s="758"/>
    </row>
    <row r="270" spans="2:12" ht="15.75" thickBot="1" x14ac:dyDescent="0.3">
      <c r="B270" s="758"/>
      <c r="C270" s="838"/>
      <c r="D270" s="838"/>
      <c r="E270" s="838"/>
      <c r="F270" s="838"/>
      <c r="G270" s="838"/>
      <c r="H270" s="839"/>
      <c r="I270" s="839"/>
      <c r="J270" s="838"/>
      <c r="K270" s="838"/>
      <c r="L270" s="758"/>
    </row>
    <row r="271" spans="2:12" ht="16.5" thickBot="1" x14ac:dyDescent="0.3">
      <c r="B271" s="841" t="s">
        <v>651</v>
      </c>
      <c r="C271" s="838"/>
      <c r="D271" s="838"/>
      <c r="E271" s="838"/>
      <c r="F271" s="768" t="s">
        <v>652</v>
      </c>
      <c r="G271" s="838"/>
      <c r="H271" s="770" t="s">
        <v>653</v>
      </c>
      <c r="I271" s="1212"/>
      <c r="J271" s="1021" t="s">
        <v>1442</v>
      </c>
      <c r="K271" s="1022" t="s">
        <v>1443</v>
      </c>
      <c r="L271" s="758"/>
    </row>
    <row r="272" spans="2:12" ht="28.5" x14ac:dyDescent="0.25">
      <c r="B272" s="1166">
        <v>9</v>
      </c>
      <c r="C272" s="1167" t="s">
        <v>327</v>
      </c>
      <c r="D272" s="1168">
        <v>6</v>
      </c>
      <c r="E272" s="1169" t="s">
        <v>327</v>
      </c>
      <c r="F272" s="1027" t="s">
        <v>1444</v>
      </c>
      <c r="G272" s="1170" t="s">
        <v>1445</v>
      </c>
      <c r="H272" s="1171">
        <v>1820683792</v>
      </c>
      <c r="I272" s="1234">
        <v>5.2055197318284854E-2</v>
      </c>
      <c r="J272" s="781" t="s">
        <v>1446</v>
      </c>
      <c r="K272" s="1173" t="s">
        <v>1447</v>
      </c>
      <c r="L272" s="758"/>
    </row>
    <row r="273" spans="2:12" x14ac:dyDescent="0.25">
      <c r="B273" s="1174" t="s">
        <v>1448</v>
      </c>
      <c r="C273" s="1175" t="s">
        <v>1449</v>
      </c>
      <c r="D273" s="1176" t="s">
        <v>1450</v>
      </c>
      <c r="E273" s="1177" t="s">
        <v>283</v>
      </c>
      <c r="F273" s="777" t="s">
        <v>1444</v>
      </c>
      <c r="G273" s="778"/>
      <c r="H273" s="801"/>
      <c r="I273" s="919"/>
      <c r="J273" s="781" t="s">
        <v>1446</v>
      </c>
      <c r="K273" s="778"/>
      <c r="L273" s="758"/>
    </row>
    <row r="274" spans="2:12" x14ac:dyDescent="0.25">
      <c r="B274" s="1178"/>
      <c r="C274" s="917"/>
      <c r="D274" s="1176" t="s">
        <v>1124</v>
      </c>
      <c r="E274" s="1177" t="s">
        <v>1451</v>
      </c>
      <c r="F274" s="777" t="s">
        <v>1444</v>
      </c>
      <c r="G274" s="778"/>
      <c r="H274" s="801"/>
      <c r="I274" s="919"/>
      <c r="J274" s="781" t="s">
        <v>1446</v>
      </c>
      <c r="K274" s="778"/>
      <c r="L274" s="758"/>
    </row>
    <row r="275" spans="2:12" x14ac:dyDescent="0.25">
      <c r="B275" s="1178"/>
      <c r="C275" s="917"/>
      <c r="D275" s="1176" t="s">
        <v>1100</v>
      </c>
      <c r="E275" s="1177" t="s">
        <v>1452</v>
      </c>
      <c r="F275" s="777" t="s">
        <v>1444</v>
      </c>
      <c r="G275" s="778"/>
      <c r="H275" s="801"/>
      <c r="I275" s="919"/>
      <c r="J275" s="781"/>
      <c r="K275" s="778"/>
      <c r="L275" s="758"/>
    </row>
    <row r="276" spans="2:12" x14ac:dyDescent="0.25">
      <c r="B276" s="1179"/>
      <c r="C276" s="812"/>
      <c r="D276" s="1180" t="s">
        <v>1119</v>
      </c>
      <c r="E276" s="1181" t="s">
        <v>1453</v>
      </c>
      <c r="F276" s="812" t="s">
        <v>1444</v>
      </c>
      <c r="G276" s="1031"/>
      <c r="H276" s="1037"/>
      <c r="I276" s="1228"/>
      <c r="J276" s="1033" t="s">
        <v>1446</v>
      </c>
      <c r="K276" s="1031"/>
      <c r="L276" s="758"/>
    </row>
    <row r="277" spans="2:12" x14ac:dyDescent="0.25">
      <c r="B277" s="1179"/>
      <c r="C277" s="812"/>
      <c r="D277" s="1180" t="s">
        <v>1454</v>
      </c>
      <c r="E277" s="1181" t="s">
        <v>1455</v>
      </c>
      <c r="F277" s="812" t="s">
        <v>1444</v>
      </c>
      <c r="G277" s="1031"/>
      <c r="H277" s="1037"/>
      <c r="I277" s="1228"/>
      <c r="J277" s="1033" t="s">
        <v>1446</v>
      </c>
      <c r="K277" s="1031"/>
      <c r="L277" s="758"/>
    </row>
    <row r="278" spans="2:12" s="859" customFormat="1" x14ac:dyDescent="0.25">
      <c r="B278" s="1182"/>
      <c r="C278" s="812"/>
      <c r="D278" s="1180" t="s">
        <v>1456</v>
      </c>
      <c r="E278" s="1181" t="s">
        <v>1457</v>
      </c>
      <c r="F278" s="812" t="s">
        <v>1444</v>
      </c>
      <c r="G278" s="1031"/>
      <c r="H278" s="1037"/>
      <c r="I278" s="1228"/>
      <c r="J278" s="1033" t="s">
        <v>1446</v>
      </c>
      <c r="K278" s="1031"/>
    </row>
    <row r="279" spans="2:12" x14ac:dyDescent="0.25">
      <c r="B279" s="1182"/>
      <c r="C279" s="812"/>
      <c r="D279" s="1180" t="s">
        <v>1458</v>
      </c>
      <c r="E279" s="1181" t="s">
        <v>1459</v>
      </c>
      <c r="F279" s="812" t="s">
        <v>1444</v>
      </c>
      <c r="G279" s="1031"/>
      <c r="H279" s="1037"/>
      <c r="I279" s="1228"/>
      <c r="J279" s="1033" t="s">
        <v>1446</v>
      </c>
      <c r="K279" s="1031"/>
    </row>
    <row r="280" spans="2:12" x14ac:dyDescent="0.25">
      <c r="B280" s="1183" t="s">
        <v>1460</v>
      </c>
      <c r="C280" s="1175" t="s">
        <v>359</v>
      </c>
      <c r="D280" s="1180" t="s">
        <v>1095</v>
      </c>
      <c r="E280" s="1181" t="s">
        <v>1461</v>
      </c>
      <c r="F280" s="812" t="s">
        <v>1462</v>
      </c>
      <c r="G280" s="1031" t="s">
        <v>1463</v>
      </c>
      <c r="H280" s="1037">
        <v>49891031</v>
      </c>
      <c r="I280" s="1227">
        <v>1.4264352077659769E-3</v>
      </c>
      <c r="J280" s="1033" t="s">
        <v>1446</v>
      </c>
      <c r="K280" s="778"/>
      <c r="L280" s="758"/>
    </row>
    <row r="281" spans="2:12" s="859" customFormat="1" x14ac:dyDescent="0.25">
      <c r="B281" s="1184" t="s">
        <v>1464</v>
      </c>
      <c r="C281" s="1175" t="s">
        <v>1465</v>
      </c>
      <c r="D281" s="1180" t="s">
        <v>1466</v>
      </c>
      <c r="E281" s="1181" t="s">
        <v>1467</v>
      </c>
      <c r="F281" s="812" t="s">
        <v>1468</v>
      </c>
      <c r="G281" s="1031" t="s">
        <v>1469</v>
      </c>
      <c r="H281" s="1037">
        <v>21678312</v>
      </c>
      <c r="I281" s="1227">
        <v>6.1980494012512332E-4</v>
      </c>
      <c r="J281" s="1033" t="s">
        <v>1446</v>
      </c>
      <c r="K281" s="1031"/>
    </row>
    <row r="282" spans="2:12" x14ac:dyDescent="0.25">
      <c r="B282" s="1185" t="s">
        <v>1470</v>
      </c>
      <c r="C282" s="1186" t="s">
        <v>1471</v>
      </c>
      <c r="D282" s="1187" t="s">
        <v>1472</v>
      </c>
      <c r="E282" s="1188" t="s">
        <v>329</v>
      </c>
      <c r="F282" s="793" t="s">
        <v>1473</v>
      </c>
      <c r="G282" s="794" t="s">
        <v>1474</v>
      </c>
      <c r="H282" s="795">
        <v>37884076</v>
      </c>
      <c r="I282" s="1235">
        <v>1.0831441791628251E-3</v>
      </c>
      <c r="J282" s="797" t="s">
        <v>1475</v>
      </c>
      <c r="K282" s="794" t="s">
        <v>1476</v>
      </c>
      <c r="L282" s="758"/>
    </row>
    <row r="283" spans="2:12" x14ac:dyDescent="0.25">
      <c r="B283" s="1179"/>
      <c r="C283" s="812"/>
      <c r="D283" s="1180" t="s">
        <v>1477</v>
      </c>
      <c r="E283" s="1181" t="s">
        <v>1478</v>
      </c>
      <c r="F283" s="777" t="s">
        <v>1473</v>
      </c>
      <c r="G283" s="778"/>
      <c r="H283" s="801"/>
      <c r="I283" s="1236"/>
      <c r="J283" s="781" t="s">
        <v>1475</v>
      </c>
      <c r="K283" s="778"/>
      <c r="L283" s="758"/>
    </row>
    <row r="284" spans="2:12" x14ac:dyDescent="0.25">
      <c r="B284" s="1179"/>
      <c r="C284" s="1031"/>
      <c r="D284" s="1180" t="s">
        <v>1479</v>
      </c>
      <c r="E284" s="1181" t="s">
        <v>1480</v>
      </c>
      <c r="F284" s="777" t="s">
        <v>1473</v>
      </c>
      <c r="G284" s="778"/>
      <c r="H284" s="787"/>
      <c r="I284" s="1237"/>
      <c r="J284" s="781" t="s">
        <v>1475</v>
      </c>
      <c r="K284" s="778"/>
      <c r="L284" s="758"/>
    </row>
    <row r="285" spans="2:12" x14ac:dyDescent="0.25">
      <c r="B285" s="1185" t="s">
        <v>1481</v>
      </c>
      <c r="C285" s="1189" t="s">
        <v>1482</v>
      </c>
      <c r="D285" s="1187" t="s">
        <v>1483</v>
      </c>
      <c r="E285" s="1188" t="s">
        <v>330</v>
      </c>
      <c r="F285" s="793" t="s">
        <v>1484</v>
      </c>
      <c r="G285" s="794" t="s">
        <v>1485</v>
      </c>
      <c r="H285" s="801">
        <v>160820237</v>
      </c>
      <c r="I285" s="1206">
        <v>4.5980137828394172E-3</v>
      </c>
      <c r="J285" s="797" t="s">
        <v>1486</v>
      </c>
      <c r="K285" s="794" t="s">
        <v>1487</v>
      </c>
      <c r="L285" s="758"/>
    </row>
    <row r="286" spans="2:12" x14ac:dyDescent="0.25">
      <c r="B286" s="1183" t="s">
        <v>1488</v>
      </c>
      <c r="C286" s="1190" t="s">
        <v>1489</v>
      </c>
      <c r="D286" s="891"/>
      <c r="E286" s="1191"/>
      <c r="F286" s="777" t="s">
        <v>1484</v>
      </c>
      <c r="G286" s="778"/>
      <c r="H286" s="801"/>
      <c r="I286" s="919"/>
      <c r="J286" s="781" t="s">
        <v>1486</v>
      </c>
      <c r="K286" s="778"/>
      <c r="L286" s="758"/>
    </row>
    <row r="287" spans="2:12" x14ac:dyDescent="0.25">
      <c r="B287" s="1192" t="s">
        <v>1490</v>
      </c>
      <c r="C287" s="1193" t="s">
        <v>1491</v>
      </c>
      <c r="D287" s="1194" t="s">
        <v>1492</v>
      </c>
      <c r="E287" s="1195" t="s">
        <v>331</v>
      </c>
      <c r="F287" s="1196" t="s">
        <v>1493</v>
      </c>
      <c r="G287" s="1137" t="s">
        <v>1494</v>
      </c>
      <c r="H287" s="1138">
        <v>532403231</v>
      </c>
      <c r="I287" s="1238">
        <v>1.522194867904739E-2</v>
      </c>
      <c r="J287" s="1197" t="s">
        <v>1495</v>
      </c>
      <c r="K287" s="1137" t="s">
        <v>1496</v>
      </c>
      <c r="L287" s="758"/>
    </row>
    <row r="288" spans="2:12" ht="15.75" thickBot="1" x14ac:dyDescent="0.3">
      <c r="B288" s="1198">
        <v>97</v>
      </c>
      <c r="C288" s="1199" t="s">
        <v>1497</v>
      </c>
      <c r="D288" s="1200" t="s">
        <v>1498</v>
      </c>
      <c r="E288" s="1199" t="s">
        <v>1497</v>
      </c>
      <c r="F288" s="973" t="s">
        <v>1499</v>
      </c>
      <c r="G288" s="970" t="s">
        <v>1500</v>
      </c>
      <c r="H288" s="971"/>
      <c r="I288" s="1221"/>
      <c r="J288" s="973" t="s">
        <v>1501</v>
      </c>
      <c r="K288" s="970" t="s">
        <v>1502</v>
      </c>
      <c r="L288" s="758"/>
    </row>
    <row r="290" spans="7:9" x14ac:dyDescent="0.25">
      <c r="G290" s="1203" t="s">
        <v>1508</v>
      </c>
      <c r="H290" s="1201">
        <v>34976023256</v>
      </c>
      <c r="I290" s="1239">
        <v>1</v>
      </c>
    </row>
  </sheetData>
  <mergeCells count="7">
    <mergeCell ref="B1:K1"/>
    <mergeCell ref="B2:E2"/>
    <mergeCell ref="F2:K2"/>
    <mergeCell ref="B3:C3"/>
    <mergeCell ref="D3:E3"/>
    <mergeCell ref="F3:G3"/>
    <mergeCell ref="J3:K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workbookViewId="0">
      <selection sqref="A1:XFD1048576"/>
    </sheetView>
  </sheetViews>
  <sheetFormatPr baseColWidth="10" defaultColWidth="11.42578125" defaultRowHeight="15" x14ac:dyDescent="0.25"/>
  <cols>
    <col min="1" max="1" width="4.7109375" style="758" customWidth="1"/>
    <col min="2" max="2" width="13.140625" style="1141" customWidth="1"/>
    <col min="3" max="3" width="63.140625" style="1141" customWidth="1"/>
    <col min="4" max="4" width="20.42578125" style="1141" customWidth="1"/>
    <col min="5" max="5" width="74.85546875" style="1141" customWidth="1"/>
    <col min="6" max="6" width="6.5703125" style="758" customWidth="1"/>
    <col min="7" max="7" width="83.42578125" style="758" customWidth="1"/>
    <col min="8" max="8" width="18.5703125" style="1366" customWidth="1"/>
    <col min="9" max="9" width="4.28515625" style="758" customWidth="1"/>
    <col min="10" max="10" width="82.85546875" style="758" customWidth="1"/>
    <col min="12" max="12" width="52.85546875" style="758" customWidth="1"/>
    <col min="13" max="13" width="4.5703125" style="758" customWidth="1"/>
    <col min="14" max="14" width="2" style="758" customWidth="1"/>
    <col min="15" max="15" width="11.42578125" style="758"/>
    <col min="16" max="16" width="11.140625" style="758" customWidth="1"/>
    <col min="17" max="16384" width="11.42578125" style="758"/>
  </cols>
  <sheetData>
    <row r="1" spans="2:11" ht="24" thickBot="1" x14ac:dyDescent="0.3">
      <c r="B1" s="1750" t="s">
        <v>1509</v>
      </c>
      <c r="C1" s="1751"/>
      <c r="D1" s="1751"/>
      <c r="E1" s="1751"/>
      <c r="F1" s="1751"/>
      <c r="G1" s="1751"/>
      <c r="H1" s="1751"/>
      <c r="I1" s="1751"/>
      <c r="J1" s="1752"/>
    </row>
    <row r="2" spans="2:11" ht="21" thickBot="1" x14ac:dyDescent="0.3">
      <c r="B2" s="1753" t="s">
        <v>1510</v>
      </c>
      <c r="C2" s="1754"/>
      <c r="D2" s="1754"/>
      <c r="E2" s="1755"/>
      <c r="F2" s="1753" t="s">
        <v>644</v>
      </c>
      <c r="G2" s="1754"/>
      <c r="H2" s="1754"/>
      <c r="I2" s="1754"/>
      <c r="J2" s="1755"/>
    </row>
    <row r="3" spans="2:11" ht="21" thickBot="1" x14ac:dyDescent="0.3">
      <c r="B3" s="1756" t="s">
        <v>1511</v>
      </c>
      <c r="C3" s="1757"/>
      <c r="D3" s="1756" t="s">
        <v>646</v>
      </c>
      <c r="E3" s="1757"/>
      <c r="F3" s="1758" t="s">
        <v>1512</v>
      </c>
      <c r="G3" s="1759"/>
      <c r="H3" s="1240" t="s">
        <v>648</v>
      </c>
      <c r="I3" s="1758" t="s">
        <v>649</v>
      </c>
      <c r="J3" s="1759"/>
    </row>
    <row r="4" spans="2:11" ht="24" thickBot="1" x14ac:dyDescent="0.3">
      <c r="B4" s="761"/>
      <c r="C4" s="761"/>
      <c r="D4" s="761"/>
      <c r="E4" s="761"/>
      <c r="F4" s="762"/>
      <c r="G4" s="762"/>
      <c r="H4" s="1241"/>
      <c r="I4" s="762"/>
      <c r="J4" s="762"/>
      <c r="K4" s="765"/>
    </row>
    <row r="5" spans="2:11" ht="24" thickBot="1" x14ac:dyDescent="0.3">
      <c r="B5" s="766" t="s">
        <v>651</v>
      </c>
      <c r="C5" s="758"/>
      <c r="D5" s="767"/>
      <c r="E5" s="767"/>
      <c r="F5" s="768" t="s">
        <v>652</v>
      </c>
      <c r="G5" s="1242"/>
      <c r="H5" s="1243" t="s">
        <v>653</v>
      </c>
      <c r="I5" s="772" t="s">
        <v>655</v>
      </c>
      <c r="J5" s="773" t="s">
        <v>656</v>
      </c>
      <c r="K5" s="758"/>
    </row>
    <row r="6" spans="2:11" x14ac:dyDescent="0.25">
      <c r="B6" s="774" t="s">
        <v>657</v>
      </c>
      <c r="C6" s="1244" t="s">
        <v>1513</v>
      </c>
      <c r="D6" s="776" t="s">
        <v>657</v>
      </c>
      <c r="E6" s="1244" t="s">
        <v>1513</v>
      </c>
      <c r="F6" s="777" t="s">
        <v>659</v>
      </c>
      <c r="G6" s="778" t="s">
        <v>660</v>
      </c>
      <c r="H6" s="1245">
        <v>278539848</v>
      </c>
      <c r="I6" s="781" t="s">
        <v>661</v>
      </c>
      <c r="J6" s="778" t="s">
        <v>662</v>
      </c>
      <c r="K6" s="758"/>
    </row>
    <row r="7" spans="2:11" x14ac:dyDescent="0.25">
      <c r="B7" s="782" t="s">
        <v>663</v>
      </c>
      <c r="C7" s="783" t="s">
        <v>276</v>
      </c>
      <c r="D7" s="782" t="s">
        <v>664</v>
      </c>
      <c r="E7" s="784" t="s">
        <v>276</v>
      </c>
      <c r="F7" s="785" t="s">
        <v>665</v>
      </c>
      <c r="G7" s="786" t="s">
        <v>666</v>
      </c>
      <c r="H7" s="1246">
        <v>945916133</v>
      </c>
      <c r="I7" s="789" t="s">
        <v>661</v>
      </c>
      <c r="J7" s="786"/>
      <c r="K7" s="758"/>
    </row>
    <row r="8" spans="2:11" x14ac:dyDescent="0.25">
      <c r="B8" s="790">
        <v>0</v>
      </c>
      <c r="C8" s="791" t="s">
        <v>275</v>
      </c>
      <c r="D8" s="790">
        <v>0</v>
      </c>
      <c r="E8" s="792" t="s">
        <v>275</v>
      </c>
      <c r="F8" s="793" t="s">
        <v>667</v>
      </c>
      <c r="G8" s="794" t="s">
        <v>668</v>
      </c>
      <c r="H8" s="1247">
        <v>2346062667</v>
      </c>
      <c r="I8" s="797" t="s">
        <v>669</v>
      </c>
      <c r="J8" s="794" t="s">
        <v>1514</v>
      </c>
      <c r="K8" s="758"/>
    </row>
    <row r="9" spans="2:11" x14ac:dyDescent="0.25">
      <c r="B9" s="798" t="s">
        <v>1515</v>
      </c>
      <c r="C9" s="799" t="s">
        <v>277</v>
      </c>
      <c r="D9" s="798" t="s">
        <v>671</v>
      </c>
      <c r="E9" s="800" t="s">
        <v>277</v>
      </c>
      <c r="F9" s="777" t="s">
        <v>667</v>
      </c>
      <c r="G9" s="778"/>
      <c r="H9" s="1248"/>
      <c r="I9" s="781" t="s">
        <v>669</v>
      </c>
      <c r="J9" s="778"/>
      <c r="K9" s="758"/>
    </row>
    <row r="10" spans="2:11" x14ac:dyDescent="0.25">
      <c r="B10" s="798" t="s">
        <v>1516</v>
      </c>
      <c r="C10" s="799" t="s">
        <v>673</v>
      </c>
      <c r="D10" s="798" t="s">
        <v>672</v>
      </c>
      <c r="E10" s="800" t="s">
        <v>673</v>
      </c>
      <c r="F10" s="777" t="s">
        <v>667</v>
      </c>
      <c r="G10" s="778"/>
      <c r="H10" s="1248"/>
      <c r="I10" s="781" t="s">
        <v>669</v>
      </c>
      <c r="J10" s="778"/>
      <c r="K10" s="758"/>
    </row>
    <row r="11" spans="2:11" x14ac:dyDescent="0.25">
      <c r="B11" s="798" t="s">
        <v>1517</v>
      </c>
      <c r="C11" s="799" t="s">
        <v>1518</v>
      </c>
      <c r="D11" s="798" t="s">
        <v>678</v>
      </c>
      <c r="E11" s="800" t="s">
        <v>684</v>
      </c>
      <c r="F11" s="777" t="s">
        <v>667</v>
      </c>
      <c r="G11" s="778"/>
      <c r="H11" s="1248"/>
      <c r="I11" s="781" t="s">
        <v>669</v>
      </c>
      <c r="J11" s="778"/>
      <c r="K11" s="758"/>
    </row>
    <row r="12" spans="2:11" x14ac:dyDescent="0.25">
      <c r="B12" s="810"/>
      <c r="C12" s="812"/>
      <c r="D12" s="798" t="s">
        <v>683</v>
      </c>
      <c r="E12" s="800" t="s">
        <v>1519</v>
      </c>
      <c r="F12" s="777" t="s">
        <v>667</v>
      </c>
      <c r="G12" s="778"/>
      <c r="H12" s="1248"/>
      <c r="I12" s="781" t="s">
        <v>669</v>
      </c>
      <c r="J12" s="778"/>
      <c r="K12" s="758"/>
    </row>
    <row r="13" spans="2:11" x14ac:dyDescent="0.25">
      <c r="B13" s="810"/>
      <c r="C13" s="999"/>
      <c r="D13" s="798" t="s">
        <v>687</v>
      </c>
      <c r="E13" s="800" t="s">
        <v>693</v>
      </c>
      <c r="F13" s="777" t="s">
        <v>667</v>
      </c>
      <c r="G13" s="778"/>
      <c r="H13" s="1248"/>
      <c r="I13" s="781" t="s">
        <v>669</v>
      </c>
      <c r="J13" s="778"/>
      <c r="K13" s="758"/>
    </row>
    <row r="14" spans="2:11" x14ac:dyDescent="0.25">
      <c r="B14" s="810"/>
      <c r="C14" s="892"/>
      <c r="D14" s="798" t="s">
        <v>692</v>
      </c>
      <c r="E14" s="800" t="s">
        <v>1520</v>
      </c>
      <c r="F14" s="777" t="s">
        <v>667</v>
      </c>
      <c r="G14" s="778"/>
      <c r="H14" s="1248"/>
      <c r="I14" s="781" t="s">
        <v>669</v>
      </c>
      <c r="J14" s="778"/>
      <c r="K14" s="758"/>
    </row>
    <row r="15" spans="2:11" x14ac:dyDescent="0.25">
      <c r="B15" s="810"/>
      <c r="C15" s="758"/>
      <c r="D15" s="798" t="s">
        <v>676</v>
      </c>
      <c r="E15" s="800" t="s">
        <v>677</v>
      </c>
      <c r="F15" s="777" t="s">
        <v>667</v>
      </c>
      <c r="G15" s="778"/>
      <c r="H15" s="1248"/>
      <c r="I15" s="781" t="s">
        <v>669</v>
      </c>
      <c r="J15" s="778"/>
      <c r="K15" s="758"/>
    </row>
    <row r="16" spans="2:11" x14ac:dyDescent="0.25">
      <c r="B16" s="798" t="s">
        <v>1521</v>
      </c>
      <c r="C16" s="799" t="s">
        <v>1522</v>
      </c>
      <c r="D16" s="798" t="s">
        <v>674</v>
      </c>
      <c r="E16" s="813" t="s">
        <v>675</v>
      </c>
      <c r="F16" s="777" t="s">
        <v>1523</v>
      </c>
      <c r="G16" s="778" t="s">
        <v>1524</v>
      </c>
      <c r="H16" s="1245">
        <v>2701874025</v>
      </c>
      <c r="I16" s="781" t="s">
        <v>669</v>
      </c>
      <c r="J16" s="778"/>
      <c r="K16" s="758"/>
    </row>
    <row r="17" spans="2:11" x14ac:dyDescent="0.25">
      <c r="B17" s="782" t="s">
        <v>1525</v>
      </c>
      <c r="C17" s="1249" t="s">
        <v>679</v>
      </c>
      <c r="D17" s="782" t="s">
        <v>680</v>
      </c>
      <c r="E17" s="784" t="s">
        <v>679</v>
      </c>
      <c r="F17" s="785" t="s">
        <v>681</v>
      </c>
      <c r="G17" s="786" t="s">
        <v>682</v>
      </c>
      <c r="H17" s="1246">
        <v>142168329</v>
      </c>
      <c r="I17" s="789" t="s">
        <v>669</v>
      </c>
      <c r="J17" s="786"/>
      <c r="K17" s="758"/>
    </row>
    <row r="18" spans="2:11" x14ac:dyDescent="0.25">
      <c r="B18" s="807" t="s">
        <v>1526</v>
      </c>
      <c r="C18" s="808" t="s">
        <v>699</v>
      </c>
      <c r="D18" s="807" t="s">
        <v>700</v>
      </c>
      <c r="E18" s="809" t="s">
        <v>701</v>
      </c>
      <c r="F18" s="793" t="s">
        <v>702</v>
      </c>
      <c r="G18" s="794" t="s">
        <v>1527</v>
      </c>
      <c r="H18" s="1247">
        <v>199190052</v>
      </c>
      <c r="I18" s="797" t="s">
        <v>704</v>
      </c>
      <c r="J18" s="794" t="s">
        <v>705</v>
      </c>
      <c r="K18" s="758"/>
    </row>
    <row r="19" spans="2:11" x14ac:dyDescent="0.25">
      <c r="B19" s="810"/>
      <c r="C19" s="811"/>
      <c r="D19" s="798" t="s">
        <v>706</v>
      </c>
      <c r="E19" s="800" t="s">
        <v>707</v>
      </c>
      <c r="F19" s="777" t="s">
        <v>702</v>
      </c>
      <c r="G19" s="778"/>
      <c r="H19" s="1248"/>
      <c r="I19" s="781" t="s">
        <v>704</v>
      </c>
      <c r="J19" s="778"/>
      <c r="K19" s="758"/>
    </row>
    <row r="20" spans="2:11" x14ac:dyDescent="0.25">
      <c r="B20" s="810"/>
      <c r="C20" s="812"/>
      <c r="D20" s="798" t="s">
        <v>708</v>
      </c>
      <c r="E20" s="800" t="s">
        <v>709</v>
      </c>
      <c r="F20" s="777" t="s">
        <v>702</v>
      </c>
      <c r="G20" s="778"/>
      <c r="H20" s="1248"/>
      <c r="I20" s="781" t="s">
        <v>704</v>
      </c>
      <c r="J20" s="778"/>
      <c r="K20" s="758"/>
    </row>
    <row r="21" spans="2:11" x14ac:dyDescent="0.25">
      <c r="B21" s="810"/>
      <c r="C21" s="812"/>
      <c r="D21" s="798" t="s">
        <v>710</v>
      </c>
      <c r="E21" s="813" t="s">
        <v>711</v>
      </c>
      <c r="F21" s="777" t="s">
        <v>702</v>
      </c>
      <c r="G21" s="778"/>
      <c r="H21" s="1248"/>
      <c r="I21" s="781" t="s">
        <v>704</v>
      </c>
      <c r="J21" s="778"/>
      <c r="K21" s="758"/>
    </row>
    <row r="22" spans="2:11" x14ac:dyDescent="0.25">
      <c r="B22" s="810"/>
      <c r="C22" s="812"/>
      <c r="D22" s="798" t="s">
        <v>712</v>
      </c>
      <c r="E22" s="813" t="s">
        <v>713</v>
      </c>
      <c r="F22" s="777" t="s">
        <v>702</v>
      </c>
      <c r="G22" s="778"/>
      <c r="H22" s="1248"/>
      <c r="I22" s="781" t="s">
        <v>704</v>
      </c>
      <c r="J22" s="778"/>
      <c r="K22" s="758"/>
    </row>
    <row r="23" spans="2:11" x14ac:dyDescent="0.25">
      <c r="B23" s="810"/>
      <c r="C23" s="814"/>
      <c r="D23" s="815" t="s">
        <v>714</v>
      </c>
      <c r="E23" s="813" t="s">
        <v>715</v>
      </c>
      <c r="F23" s="777" t="s">
        <v>702</v>
      </c>
      <c r="G23" s="778"/>
      <c r="H23" s="1248"/>
      <c r="I23" s="781" t="s">
        <v>704</v>
      </c>
      <c r="J23" s="778"/>
      <c r="K23" s="758"/>
    </row>
    <row r="24" spans="2:11" x14ac:dyDescent="0.25">
      <c r="B24" s="810"/>
      <c r="C24" s="814"/>
      <c r="D24" s="815" t="s">
        <v>716</v>
      </c>
      <c r="E24" s="800" t="s">
        <v>717</v>
      </c>
      <c r="F24" s="777" t="s">
        <v>702</v>
      </c>
      <c r="G24" s="778"/>
      <c r="H24" s="1248"/>
      <c r="I24" s="781" t="s">
        <v>704</v>
      </c>
      <c r="J24" s="778"/>
      <c r="K24" s="758"/>
    </row>
    <row r="25" spans="2:11" x14ac:dyDescent="0.25">
      <c r="B25" s="810"/>
      <c r="C25" s="814"/>
      <c r="D25" s="798" t="s">
        <v>718</v>
      </c>
      <c r="E25" s="800" t="s">
        <v>719</v>
      </c>
      <c r="F25" s="777" t="s">
        <v>702</v>
      </c>
      <c r="G25" s="778"/>
      <c r="H25" s="1248"/>
      <c r="I25" s="781" t="s">
        <v>704</v>
      </c>
      <c r="J25" s="778"/>
      <c r="K25" s="758"/>
    </row>
    <row r="26" spans="2:11" x14ac:dyDescent="0.25">
      <c r="B26" s="816"/>
      <c r="C26" s="817"/>
      <c r="D26" s="782" t="s">
        <v>720</v>
      </c>
      <c r="E26" s="784" t="s">
        <v>721</v>
      </c>
      <c r="F26" s="785" t="s">
        <v>702</v>
      </c>
      <c r="G26" s="786"/>
      <c r="H26" s="1250"/>
      <c r="I26" s="789" t="s">
        <v>704</v>
      </c>
      <c r="J26" s="786"/>
      <c r="K26" s="758"/>
    </row>
    <row r="27" spans="2:11" ht="28.5" x14ac:dyDescent="0.25">
      <c r="B27" s="807" t="s">
        <v>722</v>
      </c>
      <c r="C27" s="808" t="s">
        <v>1528</v>
      </c>
      <c r="D27" s="807" t="s">
        <v>724</v>
      </c>
      <c r="E27" s="809" t="s">
        <v>725</v>
      </c>
      <c r="F27" s="793" t="s">
        <v>726</v>
      </c>
      <c r="G27" s="821" t="s">
        <v>727</v>
      </c>
      <c r="H27" s="1247">
        <v>26428</v>
      </c>
      <c r="I27" s="797" t="s">
        <v>728</v>
      </c>
      <c r="J27" s="821" t="s">
        <v>729</v>
      </c>
      <c r="K27" s="758"/>
    </row>
    <row r="28" spans="2:11" x14ac:dyDescent="0.25">
      <c r="B28" s="798" t="s">
        <v>730</v>
      </c>
      <c r="C28" s="799" t="s">
        <v>731</v>
      </c>
      <c r="D28" s="798" t="s">
        <v>732</v>
      </c>
      <c r="E28" s="800" t="s">
        <v>733</v>
      </c>
      <c r="F28" s="777" t="s">
        <v>734</v>
      </c>
      <c r="G28" s="778" t="s">
        <v>735</v>
      </c>
      <c r="H28" s="1245">
        <v>60341526</v>
      </c>
      <c r="I28" s="781" t="s">
        <v>728</v>
      </c>
      <c r="J28" s="778"/>
      <c r="K28" s="758"/>
    </row>
    <row r="29" spans="2:11" x14ac:dyDescent="0.25">
      <c r="B29" s="810"/>
      <c r="C29" s="811"/>
      <c r="D29" s="798" t="s">
        <v>736</v>
      </c>
      <c r="E29" s="800" t="s">
        <v>737</v>
      </c>
      <c r="F29" s="777" t="s">
        <v>734</v>
      </c>
      <c r="G29" s="778"/>
      <c r="H29" s="1248"/>
      <c r="I29" s="781" t="s">
        <v>728</v>
      </c>
      <c r="J29" s="778"/>
      <c r="K29" s="758"/>
    </row>
    <row r="30" spans="2:11" x14ac:dyDescent="0.25">
      <c r="B30" s="810"/>
      <c r="C30" s="812"/>
      <c r="D30" s="798" t="s">
        <v>738</v>
      </c>
      <c r="E30" s="813" t="s">
        <v>739</v>
      </c>
      <c r="F30" s="777" t="s">
        <v>734</v>
      </c>
      <c r="G30" s="778"/>
      <c r="H30" s="1248"/>
      <c r="I30" s="781" t="s">
        <v>728</v>
      </c>
      <c r="J30" s="778"/>
      <c r="K30" s="758"/>
    </row>
    <row r="31" spans="2:11" x14ac:dyDescent="0.25">
      <c r="B31" s="810"/>
      <c r="C31" s="812"/>
      <c r="D31" s="798" t="s">
        <v>740</v>
      </c>
      <c r="E31" s="813" t="s">
        <v>741</v>
      </c>
      <c r="F31" s="777" t="s">
        <v>734</v>
      </c>
      <c r="G31" s="778"/>
      <c r="H31" s="1248"/>
      <c r="I31" s="781" t="s">
        <v>728</v>
      </c>
      <c r="J31" s="778"/>
      <c r="K31" s="758"/>
    </row>
    <row r="32" spans="2:11" x14ac:dyDescent="0.25">
      <c r="B32" s="810"/>
      <c r="C32" s="812"/>
      <c r="D32" s="798" t="s">
        <v>742</v>
      </c>
      <c r="E32" s="813" t="s">
        <v>743</v>
      </c>
      <c r="F32" s="777" t="s">
        <v>734</v>
      </c>
      <c r="G32" s="778"/>
      <c r="H32" s="1248"/>
      <c r="I32" s="781" t="s">
        <v>728</v>
      </c>
      <c r="J32" s="778"/>
      <c r="K32" s="758"/>
    </row>
    <row r="33" spans="1:12" x14ac:dyDescent="0.25">
      <c r="B33" s="810"/>
      <c r="C33" s="812"/>
      <c r="D33" s="815" t="s">
        <v>744</v>
      </c>
      <c r="E33" s="813" t="s">
        <v>745</v>
      </c>
      <c r="F33" s="777" t="s">
        <v>734</v>
      </c>
      <c r="G33" s="778"/>
      <c r="H33" s="1248"/>
      <c r="I33" s="781" t="s">
        <v>728</v>
      </c>
      <c r="J33" s="778"/>
      <c r="K33" s="758"/>
    </row>
    <row r="34" spans="1:12" x14ac:dyDescent="0.25">
      <c r="B34" s="810"/>
      <c r="C34" s="812"/>
      <c r="D34" s="815" t="s">
        <v>746</v>
      </c>
      <c r="E34" s="813" t="s">
        <v>747</v>
      </c>
      <c r="F34" s="777" t="s">
        <v>734</v>
      </c>
      <c r="G34" s="778"/>
      <c r="H34" s="1248"/>
      <c r="I34" s="781" t="s">
        <v>728</v>
      </c>
      <c r="J34" s="778"/>
      <c r="K34" s="758"/>
    </row>
    <row r="35" spans="1:12" x14ac:dyDescent="0.25">
      <c r="B35" s="798" t="s">
        <v>748</v>
      </c>
      <c r="C35" s="799" t="s">
        <v>1529</v>
      </c>
      <c r="D35" s="798" t="s">
        <v>750</v>
      </c>
      <c r="E35" s="800" t="s">
        <v>751</v>
      </c>
      <c r="F35" s="777" t="s">
        <v>752</v>
      </c>
      <c r="G35" s="778" t="s">
        <v>753</v>
      </c>
      <c r="H35" s="1245">
        <v>22433975</v>
      </c>
      <c r="I35" s="781" t="s">
        <v>728</v>
      </c>
      <c r="J35" s="778"/>
      <c r="K35" s="758"/>
    </row>
    <row r="36" spans="1:12" x14ac:dyDescent="0.25">
      <c r="B36" s="810"/>
      <c r="C36" s="814"/>
      <c r="D36" s="798" t="s">
        <v>754</v>
      </c>
      <c r="E36" s="800" t="s">
        <v>755</v>
      </c>
      <c r="F36" s="777" t="s">
        <v>752</v>
      </c>
      <c r="G36" s="778"/>
      <c r="H36" s="1248"/>
      <c r="I36" s="781" t="s">
        <v>728</v>
      </c>
      <c r="J36" s="778"/>
      <c r="K36" s="758"/>
    </row>
    <row r="37" spans="1:12" x14ac:dyDescent="0.25">
      <c r="B37" s="810"/>
      <c r="C37" s="814"/>
      <c r="D37" s="798" t="s">
        <v>756</v>
      </c>
      <c r="E37" s="800" t="s">
        <v>757</v>
      </c>
      <c r="F37" s="777" t="s">
        <v>752</v>
      </c>
      <c r="G37" s="778"/>
      <c r="H37" s="1248"/>
      <c r="I37" s="781" t="s">
        <v>728</v>
      </c>
      <c r="J37" s="778"/>
      <c r="K37" s="758"/>
    </row>
    <row r="38" spans="1:12" x14ac:dyDescent="0.25">
      <c r="B38" s="816"/>
      <c r="C38" s="1251"/>
      <c r="D38" s="782" t="s">
        <v>758</v>
      </c>
      <c r="E38" s="784" t="s">
        <v>759</v>
      </c>
      <c r="F38" s="785" t="s">
        <v>752</v>
      </c>
      <c r="G38" s="786"/>
      <c r="H38" s="1250"/>
      <c r="I38" s="789" t="s">
        <v>728</v>
      </c>
      <c r="J38" s="786"/>
      <c r="K38" s="758"/>
    </row>
    <row r="39" spans="1:12" ht="15.75" thickBot="1" x14ac:dyDescent="0.3">
      <c r="B39" s="827" t="s">
        <v>736</v>
      </c>
      <c r="C39" s="1252" t="s">
        <v>760</v>
      </c>
      <c r="D39" s="827" t="s">
        <v>761</v>
      </c>
      <c r="E39" s="1253" t="s">
        <v>760</v>
      </c>
      <c r="F39" s="830" t="s">
        <v>762</v>
      </c>
      <c r="G39" s="831" t="s">
        <v>763</v>
      </c>
      <c r="H39" s="1254"/>
      <c r="I39" s="834" t="s">
        <v>764</v>
      </c>
      <c r="J39" s="831" t="s">
        <v>765</v>
      </c>
      <c r="K39" s="758"/>
    </row>
    <row r="40" spans="1:12" ht="15.75" thickBot="1" x14ac:dyDescent="0.3">
      <c r="B40" s="837"/>
      <c r="C40" s="836"/>
      <c r="D40" s="837"/>
      <c r="E40" s="836"/>
      <c r="F40" s="777"/>
      <c r="G40" s="838"/>
      <c r="H40" s="1255"/>
      <c r="I40" s="838"/>
      <c r="J40" s="777"/>
      <c r="K40" s="758"/>
    </row>
    <row r="41" spans="1:12" ht="24" thickBot="1" x14ac:dyDescent="0.3">
      <c r="B41" s="841" t="s">
        <v>651</v>
      </c>
      <c r="C41" s="758"/>
      <c r="D41" s="842"/>
      <c r="E41" s="842"/>
      <c r="F41" s="768" t="s">
        <v>652</v>
      </c>
      <c r="G41" s="769"/>
      <c r="H41" s="1243" t="s">
        <v>653</v>
      </c>
      <c r="I41" s="844" t="s">
        <v>766</v>
      </c>
      <c r="J41" s="773" t="s">
        <v>767</v>
      </c>
      <c r="K41" s="758"/>
    </row>
    <row r="42" spans="1:12" x14ac:dyDescent="0.25">
      <c r="B42" s="845">
        <v>1</v>
      </c>
      <c r="C42" s="846" t="s">
        <v>768</v>
      </c>
      <c r="D42" s="845">
        <v>1</v>
      </c>
      <c r="E42" s="846" t="s">
        <v>768</v>
      </c>
      <c r="F42" s="847" t="s">
        <v>769</v>
      </c>
      <c r="G42" s="848" t="s">
        <v>770</v>
      </c>
      <c r="H42" s="1245">
        <v>5265492</v>
      </c>
      <c r="I42" s="781" t="s">
        <v>771</v>
      </c>
      <c r="J42" s="778" t="s">
        <v>772</v>
      </c>
      <c r="K42" s="758"/>
    </row>
    <row r="43" spans="1:12" x14ac:dyDescent="0.25">
      <c r="B43" s="849">
        <v>10</v>
      </c>
      <c r="C43" s="850" t="s">
        <v>344</v>
      </c>
      <c r="D43" s="851" t="s">
        <v>774</v>
      </c>
      <c r="E43" s="850" t="s">
        <v>344</v>
      </c>
      <c r="F43" s="777" t="s">
        <v>769</v>
      </c>
      <c r="G43" s="778"/>
      <c r="H43" s="1248"/>
      <c r="I43" s="781" t="s">
        <v>771</v>
      </c>
      <c r="J43" s="778"/>
      <c r="K43" s="758"/>
    </row>
    <row r="44" spans="1:12" x14ac:dyDescent="0.25">
      <c r="B44" s="857"/>
      <c r="C44" s="814"/>
      <c r="D44" s="849">
        <v>13</v>
      </c>
      <c r="E44" s="850" t="s">
        <v>346</v>
      </c>
      <c r="F44" s="777" t="s">
        <v>769</v>
      </c>
      <c r="G44" s="778"/>
      <c r="H44" s="1248"/>
      <c r="I44" s="781" t="s">
        <v>771</v>
      </c>
      <c r="J44" s="778"/>
      <c r="K44" s="758"/>
    </row>
    <row r="45" spans="1:12" x14ac:dyDescent="0.25">
      <c r="B45" s="849">
        <v>11</v>
      </c>
      <c r="C45" s="850" t="s">
        <v>1530</v>
      </c>
      <c r="D45" s="849">
        <v>11</v>
      </c>
      <c r="E45" s="850" t="s">
        <v>345</v>
      </c>
      <c r="F45" s="777" t="s">
        <v>777</v>
      </c>
      <c r="G45" s="778" t="s">
        <v>778</v>
      </c>
      <c r="H45" s="1245">
        <v>36936676</v>
      </c>
      <c r="I45" s="781" t="s">
        <v>771</v>
      </c>
      <c r="J45" s="778"/>
      <c r="K45" s="758"/>
    </row>
    <row r="46" spans="1:12" x14ac:dyDescent="0.25">
      <c r="B46" s="849">
        <v>12</v>
      </c>
      <c r="C46" s="850" t="s">
        <v>1531</v>
      </c>
      <c r="D46" s="849">
        <v>12</v>
      </c>
      <c r="E46" s="850" t="s">
        <v>280</v>
      </c>
      <c r="F46" s="777" t="s">
        <v>787</v>
      </c>
      <c r="G46" s="778" t="s">
        <v>1532</v>
      </c>
      <c r="H46" s="1245">
        <v>2770987244</v>
      </c>
      <c r="I46" s="781" t="s">
        <v>771</v>
      </c>
      <c r="J46" s="778"/>
      <c r="K46" s="758"/>
    </row>
    <row r="47" spans="1:12" x14ac:dyDescent="0.25">
      <c r="A47" s="859"/>
      <c r="B47" s="860">
        <v>18</v>
      </c>
      <c r="C47" s="861" t="s">
        <v>1533</v>
      </c>
      <c r="D47" s="862" t="s">
        <v>794</v>
      </c>
      <c r="E47" s="861" t="s">
        <v>1534</v>
      </c>
      <c r="F47" s="785" t="s">
        <v>796</v>
      </c>
      <c r="G47" s="786" t="s">
        <v>1535</v>
      </c>
      <c r="H47" s="1246">
        <v>20999848</v>
      </c>
      <c r="I47" s="789" t="s">
        <v>771</v>
      </c>
      <c r="J47" s="786"/>
      <c r="K47" s="859"/>
      <c r="L47" s="859"/>
    </row>
    <row r="48" spans="1:12" ht="15.75" thickBot="1" x14ac:dyDescent="0.25">
      <c r="B48" s="868">
        <v>13</v>
      </c>
      <c r="C48" s="869" t="s">
        <v>798</v>
      </c>
      <c r="D48" s="868">
        <v>14</v>
      </c>
      <c r="E48" s="869" t="s">
        <v>798</v>
      </c>
      <c r="F48" s="870" t="s">
        <v>799</v>
      </c>
      <c r="G48" s="871" t="s">
        <v>800</v>
      </c>
      <c r="H48" s="1256"/>
      <c r="I48" s="874" t="s">
        <v>801</v>
      </c>
      <c r="J48" s="871" t="s">
        <v>802</v>
      </c>
      <c r="K48" s="758"/>
    </row>
    <row r="49" spans="1:12" s="881" customFormat="1" ht="15.75" thickBot="1" x14ac:dyDescent="0.3">
      <c r="A49" s="859"/>
      <c r="B49" s="837"/>
      <c r="C49" s="836"/>
      <c r="D49" s="917"/>
      <c r="E49" s="917"/>
      <c r="F49" s="777"/>
      <c r="G49" s="777"/>
      <c r="H49" s="1248"/>
      <c r="I49" s="969"/>
      <c r="J49" s="969"/>
      <c r="K49" s="859"/>
      <c r="L49" s="859"/>
    </row>
    <row r="50" spans="1:12" ht="24" thickBot="1" x14ac:dyDescent="0.3">
      <c r="A50" s="859"/>
      <c r="B50" s="841" t="s">
        <v>651</v>
      </c>
      <c r="C50" s="859"/>
      <c r="D50" s="842"/>
      <c r="E50" s="842"/>
      <c r="F50" s="768" t="s">
        <v>652</v>
      </c>
      <c r="G50" s="769"/>
      <c r="H50" s="1243" t="s">
        <v>653</v>
      </c>
      <c r="I50" s="844" t="s">
        <v>803</v>
      </c>
      <c r="J50" s="773" t="s">
        <v>804</v>
      </c>
      <c r="K50" s="859"/>
      <c r="L50" s="859"/>
    </row>
    <row r="51" spans="1:12" x14ac:dyDescent="0.25">
      <c r="B51" s="882">
        <v>2</v>
      </c>
      <c r="C51" s="883" t="s">
        <v>805</v>
      </c>
      <c r="D51" s="882">
        <v>2</v>
      </c>
      <c r="E51" s="884" t="s">
        <v>806</v>
      </c>
      <c r="F51" s="885" t="s">
        <v>807</v>
      </c>
      <c r="G51" s="848" t="s">
        <v>808</v>
      </c>
      <c r="H51" s="1245">
        <v>662633821</v>
      </c>
      <c r="I51" s="781" t="s">
        <v>809</v>
      </c>
      <c r="J51" s="778" t="s">
        <v>810</v>
      </c>
      <c r="K51" s="758"/>
    </row>
    <row r="52" spans="1:12" x14ac:dyDescent="0.25">
      <c r="B52" s="886" t="s">
        <v>811</v>
      </c>
      <c r="C52" s="887" t="s">
        <v>283</v>
      </c>
      <c r="D52" s="886" t="s">
        <v>812</v>
      </c>
      <c r="E52" s="888" t="s">
        <v>813</v>
      </c>
      <c r="F52" s="781" t="s">
        <v>807</v>
      </c>
      <c r="G52" s="778"/>
      <c r="H52" s="1257"/>
      <c r="I52" s="838" t="s">
        <v>809</v>
      </c>
      <c r="J52" s="890"/>
      <c r="K52" s="758"/>
    </row>
    <row r="53" spans="1:12" x14ac:dyDescent="0.25">
      <c r="B53" s="891"/>
      <c r="C53" s="892"/>
      <c r="D53" s="886" t="s">
        <v>814</v>
      </c>
      <c r="E53" s="888" t="s">
        <v>813</v>
      </c>
      <c r="F53" s="781" t="s">
        <v>807</v>
      </c>
      <c r="G53" s="778"/>
      <c r="H53" s="1257"/>
      <c r="I53" s="838" t="s">
        <v>809</v>
      </c>
      <c r="J53" s="890"/>
      <c r="K53" s="758"/>
    </row>
    <row r="54" spans="1:12" x14ac:dyDescent="0.25">
      <c r="B54" s="816"/>
      <c r="C54" s="893"/>
      <c r="D54" s="894" t="s">
        <v>815</v>
      </c>
      <c r="E54" s="895" t="s">
        <v>816</v>
      </c>
      <c r="F54" s="785" t="s">
        <v>807</v>
      </c>
      <c r="G54" s="896"/>
      <c r="H54" s="1258"/>
      <c r="I54" s="789" t="s">
        <v>809</v>
      </c>
      <c r="J54" s="786"/>
      <c r="K54" s="758"/>
    </row>
    <row r="55" spans="1:12" x14ac:dyDescent="0.25">
      <c r="B55" s="899" t="s">
        <v>1536</v>
      </c>
      <c r="C55" s="904" t="s">
        <v>284</v>
      </c>
      <c r="D55" s="899" t="s">
        <v>817</v>
      </c>
      <c r="E55" s="900" t="s">
        <v>284</v>
      </c>
      <c r="F55" s="793" t="s">
        <v>818</v>
      </c>
      <c r="G55" s="794" t="s">
        <v>1537</v>
      </c>
      <c r="H55" s="1247">
        <v>78629560</v>
      </c>
      <c r="I55" s="797" t="s">
        <v>820</v>
      </c>
      <c r="J55" s="794" t="s">
        <v>821</v>
      </c>
      <c r="K55" s="758"/>
    </row>
    <row r="56" spans="1:12" x14ac:dyDescent="0.25">
      <c r="B56" s="891"/>
      <c r="C56" s="892"/>
      <c r="D56" s="886" t="s">
        <v>822</v>
      </c>
      <c r="E56" s="901" t="s">
        <v>1538</v>
      </c>
      <c r="F56" s="777" t="s">
        <v>818</v>
      </c>
      <c r="G56" s="778"/>
      <c r="H56" s="1248"/>
      <c r="I56" s="781" t="s">
        <v>820</v>
      </c>
      <c r="J56" s="778"/>
      <c r="K56" s="758"/>
    </row>
    <row r="57" spans="1:12" x14ac:dyDescent="0.25">
      <c r="B57" s="891"/>
      <c r="C57" s="892"/>
      <c r="D57" s="886" t="s">
        <v>826</v>
      </c>
      <c r="E57" s="901" t="s">
        <v>1539</v>
      </c>
      <c r="F57" s="777" t="s">
        <v>818</v>
      </c>
      <c r="G57" s="778"/>
      <c r="H57" s="1248"/>
      <c r="I57" s="781" t="s">
        <v>820</v>
      </c>
      <c r="J57" s="778"/>
      <c r="K57" s="758"/>
    </row>
    <row r="58" spans="1:12" x14ac:dyDescent="0.25">
      <c r="B58" s="1108"/>
      <c r="C58" s="905"/>
      <c r="D58" s="902" t="s">
        <v>830</v>
      </c>
      <c r="E58" s="903" t="s">
        <v>831</v>
      </c>
      <c r="F58" s="785" t="s">
        <v>818</v>
      </c>
      <c r="G58" s="786"/>
      <c r="H58" s="1250"/>
      <c r="I58" s="789" t="s">
        <v>820</v>
      </c>
      <c r="J58" s="786"/>
      <c r="K58" s="758"/>
    </row>
    <row r="59" spans="1:12" x14ac:dyDescent="0.25">
      <c r="B59" s="899" t="s">
        <v>1540</v>
      </c>
      <c r="C59" s="904" t="s">
        <v>285</v>
      </c>
      <c r="D59" s="899" t="s">
        <v>834</v>
      </c>
      <c r="E59" s="900" t="s">
        <v>285</v>
      </c>
      <c r="F59" s="793" t="s">
        <v>835</v>
      </c>
      <c r="G59" s="794" t="s">
        <v>1541</v>
      </c>
      <c r="H59" s="1247">
        <v>243594</v>
      </c>
      <c r="I59" s="797" t="s">
        <v>837</v>
      </c>
      <c r="J59" s="794" t="s">
        <v>838</v>
      </c>
      <c r="K59" s="758"/>
    </row>
    <row r="60" spans="1:12" x14ac:dyDescent="0.25">
      <c r="B60" s="886" t="s">
        <v>1542</v>
      </c>
      <c r="C60" s="887" t="s">
        <v>840</v>
      </c>
      <c r="D60" s="886" t="s">
        <v>839</v>
      </c>
      <c r="E60" s="901" t="s">
        <v>840</v>
      </c>
      <c r="F60" s="777" t="s">
        <v>1543</v>
      </c>
      <c r="G60" s="778" t="s">
        <v>1544</v>
      </c>
      <c r="H60" s="1245">
        <v>4431429963</v>
      </c>
      <c r="I60" s="781" t="s">
        <v>837</v>
      </c>
      <c r="J60" s="778"/>
      <c r="K60" s="758"/>
    </row>
    <row r="61" spans="1:12" x14ac:dyDescent="0.25">
      <c r="B61" s="886" t="s">
        <v>1545</v>
      </c>
      <c r="C61" s="887" t="s">
        <v>1546</v>
      </c>
      <c r="D61" s="886" t="s">
        <v>841</v>
      </c>
      <c r="E61" s="901" t="s">
        <v>842</v>
      </c>
      <c r="F61" s="777" t="s">
        <v>1547</v>
      </c>
      <c r="G61" s="778" t="s">
        <v>1548</v>
      </c>
      <c r="H61" s="1245">
        <v>4718508</v>
      </c>
      <c r="I61" s="781" t="s">
        <v>837</v>
      </c>
      <c r="J61" s="778"/>
      <c r="K61" s="758"/>
    </row>
    <row r="62" spans="1:12" x14ac:dyDescent="0.25">
      <c r="B62" s="816"/>
      <c r="C62" s="905"/>
      <c r="D62" s="902" t="s">
        <v>843</v>
      </c>
      <c r="E62" s="903" t="s">
        <v>844</v>
      </c>
      <c r="F62" s="785" t="s">
        <v>1547</v>
      </c>
      <c r="G62" s="786"/>
      <c r="H62" s="1250"/>
      <c r="I62" s="789" t="s">
        <v>837</v>
      </c>
      <c r="J62" s="786"/>
      <c r="K62" s="758"/>
    </row>
    <row r="63" spans="1:12" x14ac:dyDescent="0.25">
      <c r="B63" s="899" t="s">
        <v>1549</v>
      </c>
      <c r="C63" s="904" t="s">
        <v>846</v>
      </c>
      <c r="D63" s="899" t="s">
        <v>845</v>
      </c>
      <c r="E63" s="900" t="s">
        <v>846</v>
      </c>
      <c r="F63" s="793" t="s">
        <v>1550</v>
      </c>
      <c r="G63" s="794" t="s">
        <v>1551</v>
      </c>
      <c r="H63" s="1247">
        <v>109869870</v>
      </c>
      <c r="I63" s="797" t="s">
        <v>849</v>
      </c>
      <c r="J63" s="794" t="s">
        <v>1552</v>
      </c>
      <c r="K63" s="758"/>
    </row>
    <row r="64" spans="1:12" x14ac:dyDescent="0.25">
      <c r="B64" s="886" t="s">
        <v>1553</v>
      </c>
      <c r="C64" s="887" t="s">
        <v>1554</v>
      </c>
      <c r="D64" s="886" t="s">
        <v>853</v>
      </c>
      <c r="E64" s="888" t="s">
        <v>854</v>
      </c>
      <c r="F64" s="777" t="s">
        <v>1555</v>
      </c>
      <c r="G64" s="778" t="s">
        <v>1556</v>
      </c>
      <c r="H64" s="1245">
        <v>17688632</v>
      </c>
      <c r="I64" s="781" t="s">
        <v>849</v>
      </c>
      <c r="J64" s="778"/>
      <c r="K64" s="758"/>
    </row>
    <row r="65" spans="2:11" x14ac:dyDescent="0.25">
      <c r="B65" s="810"/>
      <c r="C65" s="999"/>
      <c r="D65" s="908" t="s">
        <v>855</v>
      </c>
      <c r="E65" s="901" t="s">
        <v>856</v>
      </c>
      <c r="F65" s="777" t="s">
        <v>1555</v>
      </c>
      <c r="G65" s="778"/>
      <c r="H65" s="1248"/>
      <c r="I65" s="781" t="s">
        <v>849</v>
      </c>
      <c r="J65" s="778"/>
      <c r="K65" s="758"/>
    </row>
    <row r="66" spans="2:11" x14ac:dyDescent="0.25">
      <c r="B66" s="810"/>
      <c r="C66" s="999"/>
      <c r="D66" s="908" t="s">
        <v>857</v>
      </c>
      <c r="E66" s="901" t="s">
        <v>858</v>
      </c>
      <c r="F66" s="777" t="s">
        <v>1555</v>
      </c>
      <c r="G66" s="778"/>
      <c r="H66" s="1248"/>
      <c r="I66" s="781" t="s">
        <v>849</v>
      </c>
      <c r="J66" s="778"/>
      <c r="K66" s="758"/>
    </row>
    <row r="67" spans="2:11" x14ac:dyDescent="0.25">
      <c r="B67" s="810"/>
      <c r="C67" s="999"/>
      <c r="D67" s="908" t="s">
        <v>859</v>
      </c>
      <c r="E67" s="901" t="s">
        <v>860</v>
      </c>
      <c r="F67" s="777" t="s">
        <v>1555</v>
      </c>
      <c r="G67" s="778"/>
      <c r="H67" s="1248"/>
      <c r="I67" s="781" t="s">
        <v>849</v>
      </c>
      <c r="J67" s="778"/>
      <c r="K67" s="758"/>
    </row>
    <row r="68" spans="2:11" x14ac:dyDescent="0.25">
      <c r="B68" s="810"/>
      <c r="C68" s="812"/>
      <c r="D68" s="908" t="s">
        <v>861</v>
      </c>
      <c r="E68" s="901" t="s">
        <v>862</v>
      </c>
      <c r="F68" s="777" t="s">
        <v>1555</v>
      </c>
      <c r="G68" s="778"/>
      <c r="H68" s="1248"/>
      <c r="I68" s="781" t="s">
        <v>849</v>
      </c>
      <c r="J68" s="778"/>
      <c r="K68" s="758"/>
    </row>
    <row r="69" spans="2:11" x14ac:dyDescent="0.25">
      <c r="B69" s="810"/>
      <c r="C69" s="812"/>
      <c r="D69" s="908" t="s">
        <v>863</v>
      </c>
      <c r="E69" s="901" t="s">
        <v>864</v>
      </c>
      <c r="F69" s="777" t="s">
        <v>1555</v>
      </c>
      <c r="G69" s="778"/>
      <c r="H69" s="1248"/>
      <c r="I69" s="781" t="s">
        <v>849</v>
      </c>
      <c r="J69" s="778"/>
      <c r="K69" s="758"/>
    </row>
    <row r="70" spans="2:11" x14ac:dyDescent="0.25">
      <c r="B70" s="810"/>
      <c r="C70" s="812"/>
      <c r="D70" s="908" t="s">
        <v>865</v>
      </c>
      <c r="E70" s="901" t="s">
        <v>866</v>
      </c>
      <c r="F70" s="777" t="s">
        <v>1555</v>
      </c>
      <c r="G70" s="778"/>
      <c r="H70" s="1248"/>
      <c r="I70" s="781" t="s">
        <v>849</v>
      </c>
      <c r="J70" s="778"/>
      <c r="K70" s="758"/>
    </row>
    <row r="71" spans="2:11" x14ac:dyDescent="0.25">
      <c r="B71" s="810"/>
      <c r="C71" s="812"/>
      <c r="D71" s="908" t="s">
        <v>867</v>
      </c>
      <c r="E71" s="901" t="s">
        <v>868</v>
      </c>
      <c r="F71" s="777" t="s">
        <v>1555</v>
      </c>
      <c r="G71" s="778"/>
      <c r="H71" s="1248"/>
      <c r="I71" s="781" t="s">
        <v>849</v>
      </c>
      <c r="J71" s="778"/>
      <c r="K71" s="758"/>
    </row>
    <row r="72" spans="2:11" x14ac:dyDescent="0.25">
      <c r="B72" s="1108"/>
      <c r="C72" s="905"/>
      <c r="D72" s="894" t="s">
        <v>869</v>
      </c>
      <c r="E72" s="903" t="s">
        <v>870</v>
      </c>
      <c r="F72" s="785" t="s">
        <v>1555</v>
      </c>
      <c r="G72" s="786"/>
      <c r="H72" s="1250"/>
      <c r="I72" s="789" t="s">
        <v>849</v>
      </c>
      <c r="J72" s="786"/>
      <c r="K72" s="758"/>
    </row>
    <row r="73" spans="2:11" x14ac:dyDescent="0.25">
      <c r="B73" s="899" t="s">
        <v>1557</v>
      </c>
      <c r="C73" s="904" t="s">
        <v>896</v>
      </c>
      <c r="D73" s="899" t="s">
        <v>895</v>
      </c>
      <c r="E73" s="900" t="s">
        <v>896</v>
      </c>
      <c r="F73" s="793" t="s">
        <v>1558</v>
      </c>
      <c r="G73" s="794" t="s">
        <v>1559</v>
      </c>
      <c r="H73" s="1247">
        <v>106362227</v>
      </c>
      <c r="I73" s="797" t="s">
        <v>876</v>
      </c>
      <c r="J73" s="794" t="s">
        <v>877</v>
      </c>
      <c r="K73" s="758"/>
    </row>
    <row r="74" spans="2:11" x14ac:dyDescent="0.25">
      <c r="B74" s="911"/>
      <c r="C74" s="812"/>
      <c r="D74" s="908" t="s">
        <v>872</v>
      </c>
      <c r="E74" s="901" t="s">
        <v>349</v>
      </c>
      <c r="F74" s="777" t="s">
        <v>1558</v>
      </c>
      <c r="G74" s="778"/>
      <c r="H74" s="1248"/>
      <c r="I74" s="781" t="s">
        <v>876</v>
      </c>
      <c r="J74" s="778"/>
      <c r="K74" s="758"/>
    </row>
    <row r="75" spans="2:11" x14ac:dyDescent="0.25">
      <c r="B75" s="911"/>
      <c r="C75" s="812"/>
      <c r="D75" s="908" t="s">
        <v>879</v>
      </c>
      <c r="E75" s="901" t="s">
        <v>878</v>
      </c>
      <c r="F75" s="777" t="s">
        <v>1558</v>
      </c>
      <c r="G75" s="778"/>
      <c r="H75" s="1248"/>
      <c r="I75" s="781" t="s">
        <v>876</v>
      </c>
      <c r="J75" s="778"/>
      <c r="K75" s="758"/>
    </row>
    <row r="76" spans="2:11" x14ac:dyDescent="0.25">
      <c r="B76" s="911"/>
      <c r="C76" s="812"/>
      <c r="D76" s="908" t="s">
        <v>883</v>
      </c>
      <c r="E76" s="901" t="s">
        <v>882</v>
      </c>
      <c r="F76" s="777" t="s">
        <v>1558</v>
      </c>
      <c r="G76" s="778"/>
      <c r="H76" s="1248"/>
      <c r="I76" s="781" t="s">
        <v>876</v>
      </c>
      <c r="J76" s="778"/>
      <c r="K76" s="758"/>
    </row>
    <row r="77" spans="2:11" x14ac:dyDescent="0.25">
      <c r="B77" s="911"/>
      <c r="C77" s="812"/>
      <c r="D77" s="908" t="s">
        <v>888</v>
      </c>
      <c r="E77" s="901" t="s">
        <v>889</v>
      </c>
      <c r="F77" s="777" t="s">
        <v>1558</v>
      </c>
      <c r="G77" s="778"/>
      <c r="H77" s="1248"/>
      <c r="I77" s="781" t="s">
        <v>876</v>
      </c>
      <c r="J77" s="778"/>
      <c r="K77" s="758"/>
    </row>
    <row r="78" spans="2:11" x14ac:dyDescent="0.25">
      <c r="B78" s="911"/>
      <c r="C78" s="812"/>
      <c r="D78" s="908" t="s">
        <v>892</v>
      </c>
      <c r="E78" s="901" t="s">
        <v>1560</v>
      </c>
      <c r="F78" s="777" t="s">
        <v>1558</v>
      </c>
      <c r="G78" s="778"/>
      <c r="H78" s="1248"/>
      <c r="I78" s="781" t="s">
        <v>876</v>
      </c>
      <c r="J78" s="778"/>
      <c r="K78" s="758"/>
    </row>
    <row r="79" spans="2:11" x14ac:dyDescent="0.25">
      <c r="B79" s="1259"/>
      <c r="C79" s="1109"/>
      <c r="D79" s="894" t="s">
        <v>851</v>
      </c>
      <c r="E79" s="903" t="s">
        <v>893</v>
      </c>
      <c r="F79" s="785" t="s">
        <v>1558</v>
      </c>
      <c r="G79" s="786"/>
      <c r="H79" s="1250"/>
      <c r="I79" s="789" t="s">
        <v>876</v>
      </c>
      <c r="J79" s="786"/>
      <c r="K79" s="758"/>
    </row>
    <row r="80" spans="2:11" ht="15.75" thickBot="1" x14ac:dyDescent="0.3">
      <c r="B80" s="913" t="s">
        <v>853</v>
      </c>
      <c r="C80" s="914" t="s">
        <v>897</v>
      </c>
      <c r="D80" s="913" t="s">
        <v>898</v>
      </c>
      <c r="E80" s="914" t="s">
        <v>899</v>
      </c>
      <c r="F80" s="834" t="s">
        <v>900</v>
      </c>
      <c r="G80" s="831" t="s">
        <v>1561</v>
      </c>
      <c r="H80" s="1254"/>
      <c r="I80" s="834" t="s">
        <v>902</v>
      </c>
      <c r="J80" s="831" t="s">
        <v>1562</v>
      </c>
      <c r="K80" s="758"/>
    </row>
    <row r="81" spans="2:11" ht="15.75" thickBot="1" x14ac:dyDescent="0.3">
      <c r="B81" s="916"/>
      <c r="C81" s="917"/>
      <c r="D81" s="837"/>
      <c r="E81" s="918"/>
      <c r="F81" s="777"/>
      <c r="G81" s="777"/>
      <c r="H81" s="1248"/>
      <c r="I81" s="838"/>
      <c r="J81" s="777"/>
      <c r="K81" s="758"/>
    </row>
    <row r="82" spans="2:11" ht="16.5" thickBot="1" x14ac:dyDescent="0.3">
      <c r="B82" s="841" t="s">
        <v>651</v>
      </c>
      <c r="C82" s="917"/>
      <c r="D82" s="837"/>
      <c r="E82" s="918"/>
      <c r="F82" s="768" t="s">
        <v>652</v>
      </c>
      <c r="G82" s="777"/>
      <c r="H82" s="1243" t="s">
        <v>653</v>
      </c>
      <c r="I82" s="844" t="s">
        <v>904</v>
      </c>
      <c r="J82" s="773" t="s">
        <v>905</v>
      </c>
      <c r="K82" s="758"/>
    </row>
    <row r="83" spans="2:11" x14ac:dyDescent="0.25">
      <c r="B83" s="922">
        <v>3</v>
      </c>
      <c r="C83" s="1260" t="s">
        <v>906</v>
      </c>
      <c r="D83" s="922">
        <v>3</v>
      </c>
      <c r="E83" s="923" t="s">
        <v>906</v>
      </c>
      <c r="F83" s="847" t="s">
        <v>907</v>
      </c>
      <c r="G83" s="848" t="s">
        <v>908</v>
      </c>
      <c r="H83" s="1261">
        <v>334847884</v>
      </c>
      <c r="I83" s="777" t="s">
        <v>909</v>
      </c>
      <c r="J83" s="778" t="s">
        <v>910</v>
      </c>
      <c r="K83" s="758"/>
    </row>
    <row r="84" spans="2:11" x14ac:dyDescent="0.25">
      <c r="B84" s="925" t="s">
        <v>911</v>
      </c>
      <c r="C84" s="942" t="s">
        <v>1563</v>
      </c>
      <c r="D84" s="925" t="s">
        <v>911</v>
      </c>
      <c r="E84" s="926" t="s">
        <v>1564</v>
      </c>
      <c r="F84" s="777" t="s">
        <v>907</v>
      </c>
      <c r="G84" s="778"/>
      <c r="H84" s="1248"/>
      <c r="I84" s="781" t="s">
        <v>909</v>
      </c>
      <c r="J84" s="778"/>
      <c r="K84" s="758"/>
    </row>
    <row r="85" spans="2:11" x14ac:dyDescent="0.25">
      <c r="B85" s="810"/>
      <c r="C85" s="892"/>
      <c r="D85" s="925" t="s">
        <v>917</v>
      </c>
      <c r="E85" s="926" t="s">
        <v>918</v>
      </c>
      <c r="F85" s="777" t="s">
        <v>907</v>
      </c>
      <c r="G85" s="778"/>
      <c r="H85" s="1248"/>
      <c r="I85" s="781" t="s">
        <v>909</v>
      </c>
      <c r="J85" s="778"/>
      <c r="K85" s="758"/>
    </row>
    <row r="86" spans="2:11" x14ac:dyDescent="0.25">
      <c r="B86" s="810"/>
      <c r="C86" s="892"/>
      <c r="D86" s="925" t="s">
        <v>919</v>
      </c>
      <c r="E86" s="926" t="s">
        <v>920</v>
      </c>
      <c r="F86" s="777" t="s">
        <v>907</v>
      </c>
      <c r="G86" s="778"/>
      <c r="H86" s="1248"/>
      <c r="I86" s="781" t="s">
        <v>909</v>
      </c>
      <c r="J86" s="778"/>
      <c r="K86" s="758"/>
    </row>
    <row r="87" spans="2:11" x14ac:dyDescent="0.25">
      <c r="B87" s="810"/>
      <c r="C87" s="892"/>
      <c r="D87" s="925" t="s">
        <v>921</v>
      </c>
      <c r="E87" s="926" t="s">
        <v>922</v>
      </c>
      <c r="F87" s="777" t="s">
        <v>907</v>
      </c>
      <c r="G87" s="778"/>
      <c r="H87" s="1248"/>
      <c r="I87" s="781" t="s">
        <v>909</v>
      </c>
      <c r="J87" s="778"/>
      <c r="K87" s="758"/>
    </row>
    <row r="88" spans="2:11" x14ac:dyDescent="0.25">
      <c r="B88" s="816"/>
      <c r="C88" s="1262"/>
      <c r="D88" s="935" t="s">
        <v>923</v>
      </c>
      <c r="E88" s="936" t="s">
        <v>924</v>
      </c>
      <c r="F88" s="785" t="s">
        <v>907</v>
      </c>
      <c r="G88" s="786"/>
      <c r="H88" s="1250"/>
      <c r="I88" s="789" t="s">
        <v>909</v>
      </c>
      <c r="J88" s="786"/>
      <c r="K88" s="758"/>
    </row>
    <row r="89" spans="2:11" x14ac:dyDescent="0.25">
      <c r="B89" s="953" t="s">
        <v>1565</v>
      </c>
      <c r="C89" s="964" t="s">
        <v>290</v>
      </c>
      <c r="D89" s="953" t="s">
        <v>925</v>
      </c>
      <c r="E89" s="954" t="s">
        <v>290</v>
      </c>
      <c r="F89" s="793" t="s">
        <v>1566</v>
      </c>
      <c r="G89" s="794" t="s">
        <v>1567</v>
      </c>
      <c r="H89" s="1263">
        <v>0</v>
      </c>
      <c r="I89" s="797" t="s">
        <v>928</v>
      </c>
      <c r="J89" s="794" t="s">
        <v>929</v>
      </c>
      <c r="K89" s="758"/>
    </row>
    <row r="90" spans="2:11" x14ac:dyDescent="0.25">
      <c r="B90" s="925" t="s">
        <v>1568</v>
      </c>
      <c r="C90" s="942" t="s">
        <v>1569</v>
      </c>
      <c r="D90" s="925" t="s">
        <v>931</v>
      </c>
      <c r="E90" s="926" t="s">
        <v>932</v>
      </c>
      <c r="F90" s="777" t="s">
        <v>926</v>
      </c>
      <c r="G90" s="778" t="s">
        <v>1570</v>
      </c>
      <c r="H90" s="1245">
        <v>438233067</v>
      </c>
      <c r="I90" s="781" t="s">
        <v>928</v>
      </c>
      <c r="J90" s="778"/>
      <c r="K90" s="758"/>
    </row>
    <row r="91" spans="2:11" x14ac:dyDescent="0.25">
      <c r="B91" s="810"/>
      <c r="C91" s="892"/>
      <c r="D91" s="925" t="s">
        <v>1571</v>
      </c>
      <c r="E91" s="926" t="s">
        <v>942</v>
      </c>
      <c r="F91" s="777" t="s">
        <v>926</v>
      </c>
      <c r="G91" s="778"/>
      <c r="H91" s="1248"/>
      <c r="I91" s="781" t="s">
        <v>928</v>
      </c>
      <c r="J91" s="778"/>
      <c r="K91" s="758"/>
    </row>
    <row r="92" spans="2:11" x14ac:dyDescent="0.25">
      <c r="B92" s="810"/>
      <c r="C92" s="892"/>
      <c r="D92" s="925" t="s">
        <v>947</v>
      </c>
      <c r="E92" s="926" t="s">
        <v>946</v>
      </c>
      <c r="F92" s="777" t="s">
        <v>926</v>
      </c>
      <c r="G92" s="778"/>
      <c r="H92" s="1248"/>
      <c r="I92" s="781" t="s">
        <v>928</v>
      </c>
      <c r="J92" s="778"/>
      <c r="K92" s="758"/>
    </row>
    <row r="93" spans="2:11" x14ac:dyDescent="0.25">
      <c r="B93" s="925" t="s">
        <v>1572</v>
      </c>
      <c r="C93" s="942" t="s">
        <v>1573</v>
      </c>
      <c r="D93" s="1264" t="s">
        <v>935</v>
      </c>
      <c r="E93" s="963" t="s">
        <v>952</v>
      </c>
      <c r="F93" s="777" t="s">
        <v>953</v>
      </c>
      <c r="G93" s="778" t="s">
        <v>954</v>
      </c>
      <c r="H93" s="1245">
        <v>189290432</v>
      </c>
      <c r="I93" s="781" t="s">
        <v>928</v>
      </c>
      <c r="J93" s="778"/>
      <c r="K93" s="758"/>
    </row>
    <row r="94" spans="2:11" x14ac:dyDescent="0.25">
      <c r="B94" s="810"/>
      <c r="C94" s="999"/>
      <c r="D94" s="925" t="s">
        <v>957</v>
      </c>
      <c r="E94" s="926" t="s">
        <v>958</v>
      </c>
      <c r="F94" s="777" t="s">
        <v>953</v>
      </c>
      <c r="G94" s="778"/>
      <c r="H94" s="1248"/>
      <c r="I94" s="781" t="s">
        <v>928</v>
      </c>
      <c r="J94" s="778"/>
      <c r="K94" s="758"/>
    </row>
    <row r="95" spans="2:11" x14ac:dyDescent="0.25">
      <c r="B95" s="925" t="s">
        <v>1574</v>
      </c>
      <c r="C95" s="947" t="s">
        <v>960</v>
      </c>
      <c r="D95" s="925" t="s">
        <v>939</v>
      </c>
      <c r="E95" s="926" t="s">
        <v>961</v>
      </c>
      <c r="F95" s="777" t="s">
        <v>962</v>
      </c>
      <c r="G95" s="778" t="s">
        <v>963</v>
      </c>
      <c r="H95" s="1245">
        <v>90572690</v>
      </c>
      <c r="I95" s="781" t="s">
        <v>928</v>
      </c>
      <c r="J95" s="778"/>
      <c r="K95" s="758"/>
    </row>
    <row r="96" spans="2:11" x14ac:dyDescent="0.25">
      <c r="B96" s="925" t="s">
        <v>1575</v>
      </c>
      <c r="C96" s="1265" t="s">
        <v>965</v>
      </c>
      <c r="D96" s="925" t="s">
        <v>945</v>
      </c>
      <c r="E96" s="926" t="s">
        <v>965</v>
      </c>
      <c r="F96" s="777" t="s">
        <v>966</v>
      </c>
      <c r="G96" s="778" t="s">
        <v>967</v>
      </c>
      <c r="H96" s="1245">
        <v>103832112</v>
      </c>
      <c r="I96" s="781" t="s">
        <v>928</v>
      </c>
      <c r="J96" s="778"/>
      <c r="K96" s="758"/>
    </row>
    <row r="97" spans="2:11" x14ac:dyDescent="0.25">
      <c r="B97" s="935" t="s">
        <v>1576</v>
      </c>
      <c r="C97" s="1266" t="s">
        <v>1577</v>
      </c>
      <c r="D97" s="935" t="s">
        <v>970</v>
      </c>
      <c r="E97" s="936" t="s">
        <v>971</v>
      </c>
      <c r="F97" s="785" t="s">
        <v>972</v>
      </c>
      <c r="G97" s="786" t="s">
        <v>973</v>
      </c>
      <c r="H97" s="1246">
        <v>111820918</v>
      </c>
      <c r="I97" s="789" t="s">
        <v>928</v>
      </c>
      <c r="J97" s="786"/>
      <c r="K97" s="758"/>
    </row>
    <row r="98" spans="2:11" x14ac:dyDescent="0.25">
      <c r="B98" s="953" t="s">
        <v>1578</v>
      </c>
      <c r="C98" s="964" t="s">
        <v>291</v>
      </c>
      <c r="D98" s="953" t="s">
        <v>950</v>
      </c>
      <c r="E98" s="954" t="s">
        <v>975</v>
      </c>
      <c r="F98" s="793" t="s">
        <v>976</v>
      </c>
      <c r="G98" s="794" t="s">
        <v>1579</v>
      </c>
      <c r="H98" s="1247">
        <v>432159416</v>
      </c>
      <c r="I98" s="797" t="s">
        <v>978</v>
      </c>
      <c r="J98" s="794" t="s">
        <v>979</v>
      </c>
      <c r="K98" s="758"/>
    </row>
    <row r="99" spans="2:11" x14ac:dyDescent="0.25">
      <c r="B99" s="810"/>
      <c r="C99" s="892"/>
      <c r="D99" s="925" t="s">
        <v>959</v>
      </c>
      <c r="E99" s="926" t="s">
        <v>983</v>
      </c>
      <c r="F99" s="777" t="s">
        <v>976</v>
      </c>
      <c r="G99" s="778"/>
      <c r="H99" s="1248"/>
      <c r="I99" s="781" t="s">
        <v>978</v>
      </c>
      <c r="J99" s="778"/>
      <c r="K99" s="758"/>
    </row>
    <row r="100" spans="2:11" x14ac:dyDescent="0.25">
      <c r="B100" s="810"/>
      <c r="C100" s="892"/>
      <c r="D100" s="925" t="s">
        <v>964</v>
      </c>
      <c r="E100" s="926" t="s">
        <v>987</v>
      </c>
      <c r="F100" s="777" t="s">
        <v>976</v>
      </c>
      <c r="G100" s="778"/>
      <c r="H100" s="1248"/>
      <c r="I100" s="781" t="s">
        <v>978</v>
      </c>
      <c r="J100" s="778"/>
      <c r="K100" s="758"/>
    </row>
    <row r="101" spans="2:11" x14ac:dyDescent="0.25">
      <c r="B101" s="810"/>
      <c r="C101" s="892"/>
      <c r="D101" s="925" t="s">
        <v>968</v>
      </c>
      <c r="E101" s="926" t="s">
        <v>991</v>
      </c>
      <c r="F101" s="777" t="s">
        <v>976</v>
      </c>
      <c r="G101" s="778"/>
      <c r="H101" s="1248"/>
      <c r="I101" s="781" t="s">
        <v>978</v>
      </c>
      <c r="J101" s="778"/>
      <c r="K101" s="758"/>
    </row>
    <row r="102" spans="2:11" x14ac:dyDescent="0.25">
      <c r="B102" s="1267"/>
      <c r="C102" s="892"/>
      <c r="D102" s="925" t="s">
        <v>955</v>
      </c>
      <c r="E102" s="926" t="s">
        <v>980</v>
      </c>
      <c r="F102" s="777" t="s">
        <v>976</v>
      </c>
      <c r="G102" s="778"/>
      <c r="H102" s="1248"/>
      <c r="I102" s="781" t="s">
        <v>978</v>
      </c>
      <c r="J102" s="778"/>
      <c r="K102" s="758"/>
    </row>
    <row r="103" spans="2:11" x14ac:dyDescent="0.25">
      <c r="B103" s="1267"/>
      <c r="C103" s="892"/>
      <c r="D103" s="925">
        <v>325</v>
      </c>
      <c r="E103" s="963" t="s">
        <v>995</v>
      </c>
      <c r="F103" s="777" t="s">
        <v>976</v>
      </c>
      <c r="G103" s="778"/>
      <c r="H103" s="1248"/>
      <c r="I103" s="781" t="s">
        <v>978</v>
      </c>
      <c r="J103" s="778"/>
      <c r="K103" s="758"/>
    </row>
    <row r="104" spans="2:11" x14ac:dyDescent="0.25">
      <c r="B104" s="816"/>
      <c r="C104" s="905"/>
      <c r="D104" s="935">
        <v>326</v>
      </c>
      <c r="E104" s="936" t="s">
        <v>1000</v>
      </c>
      <c r="F104" s="785" t="s">
        <v>976</v>
      </c>
      <c r="G104" s="786"/>
      <c r="H104" s="1250"/>
      <c r="I104" s="789" t="s">
        <v>978</v>
      </c>
      <c r="J104" s="786"/>
      <c r="K104" s="758"/>
    </row>
    <row r="105" spans="2:11" x14ac:dyDescent="0.25">
      <c r="B105" s="953" t="s">
        <v>1580</v>
      </c>
      <c r="C105" s="964" t="s">
        <v>1581</v>
      </c>
      <c r="D105" s="953" t="s">
        <v>937</v>
      </c>
      <c r="E105" s="954" t="s">
        <v>1006</v>
      </c>
      <c r="F105" s="793" t="s">
        <v>1007</v>
      </c>
      <c r="G105" s="794" t="s">
        <v>1582</v>
      </c>
      <c r="H105" s="1247">
        <v>115592507</v>
      </c>
      <c r="I105" s="797" t="s">
        <v>1009</v>
      </c>
      <c r="J105" s="794" t="s">
        <v>1010</v>
      </c>
      <c r="K105" s="758"/>
    </row>
    <row r="106" spans="2:11" x14ac:dyDescent="0.25">
      <c r="B106" s="810"/>
      <c r="C106" s="892"/>
      <c r="D106" s="925" t="s">
        <v>1013</v>
      </c>
      <c r="E106" s="926" t="s">
        <v>1012</v>
      </c>
      <c r="F106" s="777" t="s">
        <v>1007</v>
      </c>
      <c r="G106" s="778"/>
      <c r="H106" s="1248"/>
      <c r="I106" s="781" t="s">
        <v>1009</v>
      </c>
      <c r="J106" s="778"/>
      <c r="K106" s="758"/>
    </row>
    <row r="107" spans="2:11" x14ac:dyDescent="0.25">
      <c r="B107" s="810"/>
      <c r="C107" s="892"/>
      <c r="D107" s="925" t="s">
        <v>1018</v>
      </c>
      <c r="E107" s="926" t="s">
        <v>1017</v>
      </c>
      <c r="F107" s="777" t="s">
        <v>1007</v>
      </c>
      <c r="G107" s="778"/>
      <c r="H107" s="1248"/>
      <c r="I107" s="781" t="s">
        <v>1009</v>
      </c>
      <c r="J107" s="778"/>
      <c r="K107" s="758"/>
    </row>
    <row r="108" spans="2:11" x14ac:dyDescent="0.25">
      <c r="B108" s="816"/>
      <c r="C108" s="905"/>
      <c r="D108" s="935" t="s">
        <v>1023</v>
      </c>
      <c r="E108" s="936" t="s">
        <v>1022</v>
      </c>
      <c r="F108" s="785" t="s">
        <v>1007</v>
      </c>
      <c r="G108" s="786"/>
      <c r="H108" s="1250"/>
      <c r="I108" s="789" t="s">
        <v>1009</v>
      </c>
      <c r="J108" s="786"/>
      <c r="K108" s="758"/>
    </row>
    <row r="109" spans="2:11" ht="15.75" thickBot="1" x14ac:dyDescent="0.3">
      <c r="B109" s="1268" t="s">
        <v>917</v>
      </c>
      <c r="C109" s="1269" t="s">
        <v>1029</v>
      </c>
      <c r="D109" s="1268" t="s">
        <v>1028</v>
      </c>
      <c r="E109" s="1270" t="s">
        <v>1583</v>
      </c>
      <c r="F109" s="830" t="s">
        <v>1030</v>
      </c>
      <c r="G109" s="831" t="s">
        <v>1584</v>
      </c>
      <c r="H109" s="1254"/>
      <c r="I109" s="834" t="s">
        <v>1032</v>
      </c>
      <c r="J109" s="831" t="s">
        <v>1031</v>
      </c>
      <c r="K109" s="758"/>
    </row>
    <row r="110" spans="2:11" ht="15.75" thickBot="1" x14ac:dyDescent="0.3">
      <c r="B110" s="916"/>
      <c r="C110" s="917"/>
      <c r="D110" s="917"/>
      <c r="E110" s="917"/>
      <c r="F110" s="777"/>
      <c r="G110" s="838"/>
      <c r="H110" s="1255"/>
      <c r="I110" s="838"/>
      <c r="J110" s="777"/>
      <c r="K110" s="758"/>
    </row>
    <row r="111" spans="2:11" ht="16.5" thickBot="1" x14ac:dyDescent="0.3">
      <c r="B111" s="766" t="s">
        <v>651</v>
      </c>
      <c r="C111" s="917"/>
      <c r="D111" s="917"/>
      <c r="E111" s="917"/>
      <c r="F111" s="1271" t="s">
        <v>652</v>
      </c>
      <c r="G111" s="838"/>
      <c r="H111" s="1243" t="s">
        <v>653</v>
      </c>
      <c r="I111" s="1272" t="s">
        <v>1035</v>
      </c>
      <c r="J111" s="773" t="s">
        <v>1585</v>
      </c>
      <c r="K111" s="758"/>
    </row>
    <row r="112" spans="2:11" x14ac:dyDescent="0.25">
      <c r="B112" s="1273" t="s">
        <v>1163</v>
      </c>
      <c r="C112" s="1274" t="s">
        <v>1586</v>
      </c>
      <c r="D112" s="1275">
        <v>4</v>
      </c>
      <c r="E112" s="1276" t="s">
        <v>1038</v>
      </c>
      <c r="F112" s="1277" t="s">
        <v>1039</v>
      </c>
      <c r="G112" s="1278" t="s">
        <v>1587</v>
      </c>
      <c r="H112" s="1279">
        <v>0</v>
      </c>
      <c r="I112" s="785" t="s">
        <v>1041</v>
      </c>
      <c r="J112" s="786" t="s">
        <v>1588</v>
      </c>
      <c r="K112" s="758"/>
    </row>
    <row r="113" spans="2:11" x14ac:dyDescent="0.25">
      <c r="B113" s="1280">
        <v>4</v>
      </c>
      <c r="C113" s="1281" t="s">
        <v>1589</v>
      </c>
      <c r="D113" s="992" t="s">
        <v>974</v>
      </c>
      <c r="E113" s="993" t="s">
        <v>353</v>
      </c>
      <c r="F113" s="793" t="s">
        <v>1059</v>
      </c>
      <c r="G113" s="794" t="s">
        <v>1590</v>
      </c>
      <c r="H113" s="1247">
        <v>450183471</v>
      </c>
      <c r="I113" s="797" t="s">
        <v>1061</v>
      </c>
      <c r="J113" s="794" t="s">
        <v>1062</v>
      </c>
      <c r="K113" s="758"/>
    </row>
    <row r="114" spans="2:11" x14ac:dyDescent="0.25">
      <c r="B114" s="1282" t="s">
        <v>1591</v>
      </c>
      <c r="C114" s="1001" t="s">
        <v>1064</v>
      </c>
      <c r="D114" s="996" t="s">
        <v>1065</v>
      </c>
      <c r="E114" s="997" t="s">
        <v>1064</v>
      </c>
      <c r="F114" s="777" t="s">
        <v>1059</v>
      </c>
      <c r="G114" s="778"/>
      <c r="H114" s="1248"/>
      <c r="I114" s="781" t="s">
        <v>1061</v>
      </c>
      <c r="J114" s="778"/>
      <c r="K114" s="758"/>
    </row>
    <row r="115" spans="2:11" x14ac:dyDescent="0.25">
      <c r="B115" s="1000" t="s">
        <v>1592</v>
      </c>
      <c r="C115" s="1001" t="s">
        <v>1066</v>
      </c>
      <c r="D115" s="996" t="s">
        <v>981</v>
      </c>
      <c r="E115" s="997" t="s">
        <v>1066</v>
      </c>
      <c r="F115" s="777" t="s">
        <v>1593</v>
      </c>
      <c r="G115" s="778" t="s">
        <v>1594</v>
      </c>
      <c r="H115" s="1245">
        <v>360987451</v>
      </c>
      <c r="I115" s="781" t="s">
        <v>1061</v>
      </c>
      <c r="J115" s="778"/>
      <c r="K115" s="758"/>
    </row>
    <row r="116" spans="2:11" x14ac:dyDescent="0.25">
      <c r="B116" s="1000" t="s">
        <v>1595</v>
      </c>
      <c r="C116" s="1001" t="s">
        <v>1072</v>
      </c>
      <c r="D116" s="996" t="s">
        <v>986</v>
      </c>
      <c r="E116" s="997" t="s">
        <v>1072</v>
      </c>
      <c r="F116" s="777" t="s">
        <v>1073</v>
      </c>
      <c r="G116" s="778" t="s">
        <v>1074</v>
      </c>
      <c r="H116" s="1245">
        <v>79126029</v>
      </c>
      <c r="I116" s="781" t="s">
        <v>1061</v>
      </c>
      <c r="J116" s="778"/>
      <c r="K116" s="758"/>
    </row>
    <row r="117" spans="2:11" x14ac:dyDescent="0.25">
      <c r="B117" s="1000" t="s">
        <v>1596</v>
      </c>
      <c r="C117" s="1001" t="s">
        <v>1597</v>
      </c>
      <c r="D117" s="996" t="s">
        <v>990</v>
      </c>
      <c r="E117" s="997" t="s">
        <v>1067</v>
      </c>
      <c r="F117" s="777" t="s">
        <v>1598</v>
      </c>
      <c r="G117" s="778" t="s">
        <v>1599</v>
      </c>
      <c r="H117" s="1245">
        <v>20276634</v>
      </c>
      <c r="I117" s="781" t="s">
        <v>1061</v>
      </c>
      <c r="J117" s="778"/>
      <c r="K117" s="758"/>
    </row>
    <row r="118" spans="2:11" x14ac:dyDescent="0.25">
      <c r="B118" s="998"/>
      <c r="C118" s="999"/>
      <c r="D118" s="996" t="s">
        <v>994</v>
      </c>
      <c r="E118" s="997" t="s">
        <v>1076</v>
      </c>
      <c r="F118" s="777" t="s">
        <v>1598</v>
      </c>
      <c r="G118" s="778"/>
      <c r="H118" s="1248"/>
      <c r="I118" s="781" t="s">
        <v>1061</v>
      </c>
      <c r="J118" s="778"/>
      <c r="K118" s="758"/>
    </row>
    <row r="119" spans="2:11" x14ac:dyDescent="0.25">
      <c r="B119" s="1096"/>
      <c r="C119" s="1283"/>
      <c r="D119" s="1004" t="s">
        <v>1068</v>
      </c>
      <c r="E119" s="1005" t="s">
        <v>1069</v>
      </c>
      <c r="F119" s="785" t="s">
        <v>1598</v>
      </c>
      <c r="G119" s="786"/>
      <c r="H119" s="1250"/>
      <c r="I119" s="789" t="s">
        <v>1061</v>
      </c>
      <c r="J119" s="786"/>
      <c r="K119" s="758"/>
    </row>
    <row r="120" spans="2:11" x14ac:dyDescent="0.25">
      <c r="B120" s="1284">
        <v>5</v>
      </c>
      <c r="C120" s="1285" t="s">
        <v>366</v>
      </c>
      <c r="D120" s="992" t="s">
        <v>1004</v>
      </c>
      <c r="E120" s="993" t="s">
        <v>366</v>
      </c>
      <c r="F120" s="793" t="s">
        <v>1081</v>
      </c>
      <c r="G120" s="794" t="s">
        <v>1082</v>
      </c>
      <c r="H120" s="1247">
        <v>2526431332</v>
      </c>
      <c r="I120" s="797" t="s">
        <v>1083</v>
      </c>
      <c r="J120" s="794" t="s">
        <v>1084</v>
      </c>
      <c r="K120" s="758"/>
    </row>
    <row r="121" spans="2:11" x14ac:dyDescent="0.25">
      <c r="B121" s="1286">
        <v>50</v>
      </c>
      <c r="C121" s="1287" t="s">
        <v>1086</v>
      </c>
      <c r="D121" s="996" t="s">
        <v>1087</v>
      </c>
      <c r="E121" s="997" t="s">
        <v>1088</v>
      </c>
      <c r="F121" s="777" t="s">
        <v>1081</v>
      </c>
      <c r="G121" s="778"/>
      <c r="H121" s="1248"/>
      <c r="I121" s="781" t="s">
        <v>1083</v>
      </c>
      <c r="J121" s="778"/>
      <c r="K121" s="758"/>
    </row>
    <row r="122" spans="2:11" x14ac:dyDescent="0.25">
      <c r="B122" s="996" t="s">
        <v>1058</v>
      </c>
      <c r="C122" s="1008" t="s">
        <v>1091</v>
      </c>
      <c r="D122" s="996" t="s">
        <v>1011</v>
      </c>
      <c r="E122" s="997" t="s">
        <v>1091</v>
      </c>
      <c r="F122" s="777" t="s">
        <v>1092</v>
      </c>
      <c r="G122" s="778" t="s">
        <v>1600</v>
      </c>
      <c r="H122" s="1245">
        <v>8418126970</v>
      </c>
      <c r="I122" s="781" t="s">
        <v>1083</v>
      </c>
      <c r="J122" s="778"/>
      <c r="K122" s="758"/>
    </row>
    <row r="123" spans="2:11" x14ac:dyDescent="0.25">
      <c r="B123" s="1092"/>
      <c r="C123" s="1040" t="s">
        <v>1601</v>
      </c>
      <c r="D123" s="981" t="s">
        <v>1097</v>
      </c>
      <c r="E123" s="997" t="s">
        <v>1096</v>
      </c>
      <c r="F123" s="777" t="s">
        <v>1092</v>
      </c>
      <c r="G123" s="778"/>
      <c r="H123" s="1248"/>
      <c r="I123" s="781" t="s">
        <v>1083</v>
      </c>
      <c r="J123" s="778"/>
      <c r="K123" s="758"/>
    </row>
    <row r="124" spans="2:11" x14ac:dyDescent="0.25">
      <c r="B124" s="1092"/>
      <c r="C124" s="1040" t="s">
        <v>1602</v>
      </c>
      <c r="D124" s="981" t="s">
        <v>1102</v>
      </c>
      <c r="E124" s="997" t="s">
        <v>1101</v>
      </c>
      <c r="F124" s="777" t="s">
        <v>1092</v>
      </c>
      <c r="G124" s="778"/>
      <c r="H124" s="1248"/>
      <c r="I124" s="781" t="s">
        <v>1083</v>
      </c>
      <c r="J124" s="778"/>
      <c r="K124" s="758"/>
    </row>
    <row r="125" spans="2:11" x14ac:dyDescent="0.25">
      <c r="B125" s="1092"/>
      <c r="C125" s="1040"/>
      <c r="D125" s="981" t="s">
        <v>1107</v>
      </c>
      <c r="E125" s="997" t="s">
        <v>1108</v>
      </c>
      <c r="F125" s="777" t="s">
        <v>1092</v>
      </c>
      <c r="G125" s="778"/>
      <c r="H125" s="1248"/>
      <c r="I125" s="781" t="s">
        <v>1083</v>
      </c>
      <c r="J125" s="778"/>
      <c r="K125" s="758"/>
    </row>
    <row r="126" spans="2:11" x14ac:dyDescent="0.25">
      <c r="B126" s="1092"/>
      <c r="C126" s="1040"/>
      <c r="D126" s="981" t="s">
        <v>1111</v>
      </c>
      <c r="E126" s="997" t="s">
        <v>1112</v>
      </c>
      <c r="F126" s="777" t="s">
        <v>1092</v>
      </c>
      <c r="G126" s="778"/>
      <c r="H126" s="1248"/>
      <c r="I126" s="781" t="s">
        <v>1083</v>
      </c>
      <c r="J126" s="778"/>
      <c r="K126" s="758"/>
    </row>
    <row r="127" spans="2:11" x14ac:dyDescent="0.25">
      <c r="B127" s="1092"/>
      <c r="C127" s="1040"/>
      <c r="D127" s="981" t="s">
        <v>1113</v>
      </c>
      <c r="E127" s="997" t="s">
        <v>1114</v>
      </c>
      <c r="F127" s="777" t="s">
        <v>1092</v>
      </c>
      <c r="G127" s="778"/>
      <c r="H127" s="1248"/>
      <c r="I127" s="781" t="s">
        <v>1083</v>
      </c>
      <c r="J127" s="778"/>
      <c r="K127" s="758"/>
    </row>
    <row r="128" spans="2:11" ht="28.5" x14ac:dyDescent="0.25">
      <c r="B128" s="1092"/>
      <c r="C128" s="1040"/>
      <c r="D128" s="1010" t="s">
        <v>1121</v>
      </c>
      <c r="E128" s="997" t="s">
        <v>1120</v>
      </c>
      <c r="F128" s="777" t="s">
        <v>1092</v>
      </c>
      <c r="G128" s="778"/>
      <c r="H128" s="1248"/>
      <c r="I128" s="781" t="s">
        <v>1083</v>
      </c>
      <c r="J128" s="778"/>
      <c r="K128" s="758"/>
    </row>
    <row r="129" spans="2:11" x14ac:dyDescent="0.25">
      <c r="B129" s="1092"/>
      <c r="C129" s="1040"/>
      <c r="D129" s="981" t="s">
        <v>1115</v>
      </c>
      <c r="E129" s="997" t="s">
        <v>1116</v>
      </c>
      <c r="F129" s="777" t="s">
        <v>1092</v>
      </c>
      <c r="G129" s="778"/>
      <c r="H129" s="1248"/>
      <c r="I129" s="781" t="s">
        <v>1083</v>
      </c>
      <c r="J129" s="778"/>
      <c r="K129" s="758"/>
    </row>
    <row r="130" spans="2:11" x14ac:dyDescent="0.25">
      <c r="B130" s="1092"/>
      <c r="C130" s="1040"/>
      <c r="D130" s="981" t="s">
        <v>1117</v>
      </c>
      <c r="E130" s="997" t="s">
        <v>1118</v>
      </c>
      <c r="F130" s="777" t="s">
        <v>1092</v>
      </c>
      <c r="G130" s="778"/>
      <c r="H130" s="1248"/>
      <c r="I130" s="781" t="s">
        <v>1083</v>
      </c>
      <c r="J130" s="778"/>
      <c r="K130" s="758"/>
    </row>
    <row r="131" spans="2:11" x14ac:dyDescent="0.25">
      <c r="B131" s="996" t="s">
        <v>1603</v>
      </c>
      <c r="C131" s="1008" t="s">
        <v>1126</v>
      </c>
      <c r="D131" s="981" t="s">
        <v>1016</v>
      </c>
      <c r="E131" s="997" t="s">
        <v>1126</v>
      </c>
      <c r="F131" s="777" t="s">
        <v>1127</v>
      </c>
      <c r="G131" s="778" t="s">
        <v>1128</v>
      </c>
      <c r="H131" s="1245">
        <v>2509128552</v>
      </c>
      <c r="I131" s="781" t="s">
        <v>1083</v>
      </c>
      <c r="J131" s="778"/>
      <c r="K131" s="758"/>
    </row>
    <row r="132" spans="2:11" x14ac:dyDescent="0.25">
      <c r="B132" s="996" t="s">
        <v>1604</v>
      </c>
      <c r="C132" s="1008" t="s">
        <v>1130</v>
      </c>
      <c r="D132" s="981" t="s">
        <v>1129</v>
      </c>
      <c r="E132" s="997" t="s">
        <v>1130</v>
      </c>
      <c r="F132" s="777" t="s">
        <v>1127</v>
      </c>
      <c r="G132" s="778"/>
      <c r="H132" s="1248"/>
      <c r="I132" s="781" t="s">
        <v>1083</v>
      </c>
      <c r="J132" s="778"/>
      <c r="K132" s="758"/>
    </row>
    <row r="133" spans="2:11" x14ac:dyDescent="0.25">
      <c r="B133" s="996" t="s">
        <v>1605</v>
      </c>
      <c r="C133" s="1008" t="s">
        <v>1606</v>
      </c>
      <c r="D133" s="981" t="s">
        <v>1131</v>
      </c>
      <c r="E133" s="997" t="s">
        <v>1132</v>
      </c>
      <c r="F133" s="777" t="s">
        <v>1127</v>
      </c>
      <c r="G133" s="778"/>
      <c r="H133" s="1248"/>
      <c r="I133" s="781" t="s">
        <v>1083</v>
      </c>
      <c r="J133" s="778"/>
      <c r="K133" s="758"/>
    </row>
    <row r="134" spans="2:11" x14ac:dyDescent="0.25">
      <c r="B134" s="996">
        <v>538</v>
      </c>
      <c r="C134" s="1008" t="s">
        <v>1607</v>
      </c>
      <c r="D134" s="981" t="s">
        <v>1133</v>
      </c>
      <c r="E134" s="997" t="s">
        <v>1134</v>
      </c>
      <c r="F134" s="777" t="s">
        <v>1127</v>
      </c>
      <c r="G134" s="778"/>
      <c r="H134" s="1248"/>
      <c r="I134" s="781" t="s">
        <v>1083</v>
      </c>
      <c r="J134" s="778"/>
      <c r="K134" s="758"/>
    </row>
    <row r="135" spans="2:11" ht="28.5" x14ac:dyDescent="0.25">
      <c r="B135" s="996">
        <v>52</v>
      </c>
      <c r="C135" s="1008" t="s">
        <v>1138</v>
      </c>
      <c r="D135" s="1010" t="s">
        <v>1137</v>
      </c>
      <c r="E135" s="997" t="s">
        <v>1138</v>
      </c>
      <c r="F135" s="777" t="s">
        <v>1139</v>
      </c>
      <c r="G135" s="778" t="s">
        <v>1140</v>
      </c>
      <c r="H135" s="1245">
        <v>8233793789</v>
      </c>
      <c r="I135" s="781" t="s">
        <v>1083</v>
      </c>
      <c r="J135" s="778"/>
      <c r="K135" s="758"/>
    </row>
    <row r="136" spans="2:11" x14ac:dyDescent="0.25">
      <c r="B136" s="996">
        <v>58</v>
      </c>
      <c r="C136" s="1008" t="s">
        <v>1150</v>
      </c>
      <c r="D136" s="981" t="s">
        <v>1149</v>
      </c>
      <c r="E136" s="997" t="s">
        <v>1150</v>
      </c>
      <c r="F136" s="777" t="s">
        <v>1151</v>
      </c>
      <c r="G136" s="778" t="s">
        <v>1608</v>
      </c>
      <c r="H136" s="1245">
        <v>619636903</v>
      </c>
      <c r="I136" s="781" t="s">
        <v>1083</v>
      </c>
      <c r="J136" s="778"/>
      <c r="K136" s="758"/>
    </row>
    <row r="137" spans="2:11" x14ac:dyDescent="0.25">
      <c r="B137" s="1096"/>
      <c r="C137" s="1283"/>
      <c r="D137" s="1004" t="s">
        <v>1143</v>
      </c>
      <c r="E137" s="1005" t="s">
        <v>1144</v>
      </c>
      <c r="F137" s="785" t="s">
        <v>1151</v>
      </c>
      <c r="G137" s="786"/>
      <c r="H137" s="1250"/>
      <c r="I137" s="789" t="s">
        <v>1083</v>
      </c>
      <c r="J137" s="786"/>
      <c r="K137" s="758"/>
    </row>
    <row r="138" spans="2:11" x14ac:dyDescent="0.25">
      <c r="B138" s="1288">
        <v>55</v>
      </c>
      <c r="C138" s="1289" t="s">
        <v>301</v>
      </c>
      <c r="D138" s="992" t="s">
        <v>1033</v>
      </c>
      <c r="E138" s="1289" t="s">
        <v>301</v>
      </c>
      <c r="F138" s="797" t="s">
        <v>1609</v>
      </c>
      <c r="G138" s="794" t="s">
        <v>1610</v>
      </c>
      <c r="H138" s="1247">
        <v>132174287</v>
      </c>
      <c r="I138" s="797" t="s">
        <v>1611</v>
      </c>
      <c r="J138" s="794" t="s">
        <v>1612</v>
      </c>
      <c r="K138" s="758"/>
    </row>
    <row r="139" spans="2:11" x14ac:dyDescent="0.25">
      <c r="B139" s="996">
        <v>550</v>
      </c>
      <c r="C139" s="1008" t="s">
        <v>1044</v>
      </c>
      <c r="D139" s="996" t="s">
        <v>1613</v>
      </c>
      <c r="E139" s="997" t="s">
        <v>1044</v>
      </c>
      <c r="F139" s="777" t="s">
        <v>1609</v>
      </c>
      <c r="G139" s="1290"/>
      <c r="H139" s="1291"/>
      <c r="I139" s="781" t="s">
        <v>1611</v>
      </c>
      <c r="J139" s="778"/>
      <c r="K139" s="758"/>
    </row>
    <row r="140" spans="2:11" x14ac:dyDescent="0.25">
      <c r="B140" s="996">
        <v>551</v>
      </c>
      <c r="C140" s="1008" t="s">
        <v>1045</v>
      </c>
      <c r="D140" s="996" t="s">
        <v>1614</v>
      </c>
      <c r="E140" s="1292" t="s">
        <v>1045</v>
      </c>
      <c r="F140" s="777" t="s">
        <v>1615</v>
      </c>
      <c r="G140" s="1290" t="s">
        <v>1616</v>
      </c>
      <c r="H140" s="1245">
        <v>3503460505</v>
      </c>
      <c r="I140" s="781" t="s">
        <v>1611</v>
      </c>
      <c r="J140" s="778"/>
      <c r="K140" s="758"/>
    </row>
    <row r="141" spans="2:11" x14ac:dyDescent="0.25">
      <c r="B141" s="996">
        <v>552</v>
      </c>
      <c r="C141" s="1008" t="s">
        <v>1617</v>
      </c>
      <c r="D141" s="996" t="s">
        <v>1618</v>
      </c>
      <c r="E141" s="1292" t="s">
        <v>1046</v>
      </c>
      <c r="F141" s="777" t="s">
        <v>1619</v>
      </c>
      <c r="G141" s="1290" t="s">
        <v>1620</v>
      </c>
      <c r="H141" s="1245">
        <v>199268282</v>
      </c>
      <c r="I141" s="781" t="s">
        <v>1611</v>
      </c>
      <c r="J141" s="778"/>
      <c r="K141" s="758"/>
    </row>
    <row r="142" spans="2:11" x14ac:dyDescent="0.25">
      <c r="B142" s="1004">
        <v>553</v>
      </c>
      <c r="C142" s="1293" t="s">
        <v>1047</v>
      </c>
      <c r="D142" s="1004" t="s">
        <v>1621</v>
      </c>
      <c r="E142" s="1005" t="s">
        <v>1047</v>
      </c>
      <c r="F142" s="785" t="s">
        <v>1622</v>
      </c>
      <c r="G142" s="1294" t="s">
        <v>1623</v>
      </c>
      <c r="H142" s="1246">
        <v>2189944456</v>
      </c>
      <c r="I142" s="789" t="s">
        <v>1611</v>
      </c>
      <c r="J142" s="786"/>
      <c r="K142" s="758"/>
    </row>
    <row r="143" spans="2:11" x14ac:dyDescent="0.25">
      <c r="B143" s="1288">
        <v>54</v>
      </c>
      <c r="C143" s="1289" t="s">
        <v>1624</v>
      </c>
      <c r="D143" s="992" t="s">
        <v>1625</v>
      </c>
      <c r="E143" s="993" t="s">
        <v>1626</v>
      </c>
      <c r="F143" s="793" t="s">
        <v>1627</v>
      </c>
      <c r="G143" s="794" t="s">
        <v>1628</v>
      </c>
      <c r="H143" s="1263">
        <v>0</v>
      </c>
      <c r="I143" s="797" t="s">
        <v>1629</v>
      </c>
      <c r="J143" s="794" t="s">
        <v>1630</v>
      </c>
      <c r="K143" s="758"/>
    </row>
    <row r="144" spans="2:11" x14ac:dyDescent="0.25">
      <c r="B144" s="996">
        <v>56</v>
      </c>
      <c r="C144" s="1008" t="s">
        <v>1631</v>
      </c>
      <c r="D144" s="1092"/>
      <c r="E144" s="945"/>
      <c r="F144" s="777" t="s">
        <v>1627</v>
      </c>
      <c r="G144" s="778"/>
      <c r="H144" s="1248"/>
      <c r="I144" s="781" t="s">
        <v>1629</v>
      </c>
      <c r="J144" s="778"/>
      <c r="K144" s="758"/>
    </row>
    <row r="145" spans="2:11" x14ac:dyDescent="0.25">
      <c r="B145" s="996">
        <v>541</v>
      </c>
      <c r="C145" s="1008" t="s">
        <v>1632</v>
      </c>
      <c r="D145" s="996" t="s">
        <v>1633</v>
      </c>
      <c r="E145" s="1292" t="s">
        <v>1634</v>
      </c>
      <c r="F145" s="777" t="s">
        <v>1635</v>
      </c>
      <c r="G145" s="1290" t="s">
        <v>1636</v>
      </c>
      <c r="H145" s="1245">
        <v>616114230</v>
      </c>
      <c r="I145" s="781" t="s">
        <v>1629</v>
      </c>
      <c r="J145" s="778"/>
      <c r="K145" s="758"/>
    </row>
    <row r="146" spans="2:11" x14ac:dyDescent="0.25">
      <c r="B146" s="996">
        <v>561</v>
      </c>
      <c r="C146" s="1008" t="s">
        <v>1637</v>
      </c>
      <c r="D146" s="1092"/>
      <c r="E146" s="945"/>
      <c r="F146" s="777" t="s">
        <v>1635</v>
      </c>
      <c r="G146" s="778"/>
      <c r="H146" s="1248"/>
      <c r="I146" s="781" t="s">
        <v>1629</v>
      </c>
      <c r="J146" s="778"/>
      <c r="K146" s="758"/>
    </row>
    <row r="147" spans="2:11" x14ac:dyDescent="0.25">
      <c r="B147" s="996">
        <v>542</v>
      </c>
      <c r="C147" s="1008" t="s">
        <v>1638</v>
      </c>
      <c r="D147" s="996" t="s">
        <v>1639</v>
      </c>
      <c r="E147" s="1292" t="s">
        <v>1640</v>
      </c>
      <c r="F147" s="777" t="s">
        <v>1641</v>
      </c>
      <c r="G147" s="1290" t="s">
        <v>1642</v>
      </c>
      <c r="H147" s="1245">
        <v>9706196</v>
      </c>
      <c r="I147" s="781" t="s">
        <v>1629</v>
      </c>
      <c r="J147" s="778"/>
      <c r="K147" s="758"/>
    </row>
    <row r="148" spans="2:11" x14ac:dyDescent="0.25">
      <c r="B148" s="996">
        <v>562</v>
      </c>
      <c r="C148" s="1008" t="s">
        <v>1643</v>
      </c>
      <c r="D148" s="1092"/>
      <c r="E148" s="945"/>
      <c r="F148" s="777" t="s">
        <v>1641</v>
      </c>
      <c r="G148" s="778"/>
      <c r="H148" s="1248"/>
      <c r="I148" s="781" t="s">
        <v>1629</v>
      </c>
      <c r="J148" s="778"/>
      <c r="K148" s="758"/>
    </row>
    <row r="149" spans="2:11" x14ac:dyDescent="0.25">
      <c r="B149" s="996">
        <v>543</v>
      </c>
      <c r="C149" s="1008" t="s">
        <v>1644</v>
      </c>
      <c r="D149" s="996" t="s">
        <v>1645</v>
      </c>
      <c r="E149" s="1292" t="s">
        <v>1646</v>
      </c>
      <c r="F149" s="777" t="s">
        <v>1647</v>
      </c>
      <c r="G149" s="1290" t="s">
        <v>1648</v>
      </c>
      <c r="H149" s="1245">
        <v>13730013</v>
      </c>
      <c r="I149" s="781" t="s">
        <v>1629</v>
      </c>
      <c r="J149" s="778"/>
      <c r="K149" s="758"/>
    </row>
    <row r="150" spans="2:11" x14ac:dyDescent="0.25">
      <c r="B150" s="996">
        <v>563</v>
      </c>
      <c r="C150" s="1008" t="s">
        <v>1649</v>
      </c>
      <c r="D150" s="1092"/>
      <c r="E150" s="945"/>
      <c r="F150" s="777" t="s">
        <v>1647</v>
      </c>
      <c r="G150" s="778"/>
      <c r="H150" s="1248"/>
      <c r="I150" s="781" t="s">
        <v>1629</v>
      </c>
      <c r="J150" s="778"/>
      <c r="K150" s="758"/>
    </row>
    <row r="151" spans="2:11" x14ac:dyDescent="0.25">
      <c r="B151" s="996">
        <v>544</v>
      </c>
      <c r="C151" s="1008" t="s">
        <v>1650</v>
      </c>
      <c r="D151" s="996" t="s">
        <v>1651</v>
      </c>
      <c r="E151" s="1292" t="s">
        <v>1652</v>
      </c>
      <c r="F151" s="777" t="s">
        <v>1653</v>
      </c>
      <c r="G151" s="1290" t="s">
        <v>1654</v>
      </c>
      <c r="H151" s="1245">
        <v>435312021</v>
      </c>
      <c r="I151" s="781" t="s">
        <v>1629</v>
      </c>
      <c r="J151" s="778"/>
      <c r="K151" s="758"/>
    </row>
    <row r="152" spans="2:11" x14ac:dyDescent="0.25">
      <c r="B152" s="996">
        <v>564</v>
      </c>
      <c r="C152" s="1008" t="s">
        <v>1655</v>
      </c>
      <c r="D152" s="1092"/>
      <c r="E152" s="945"/>
      <c r="F152" s="777" t="s">
        <v>1653</v>
      </c>
      <c r="G152" s="778"/>
      <c r="H152" s="1248"/>
      <c r="I152" s="781" t="s">
        <v>1629</v>
      </c>
      <c r="J152" s="778"/>
      <c r="K152" s="758"/>
    </row>
    <row r="153" spans="2:11" x14ac:dyDescent="0.25">
      <c r="B153" s="996">
        <v>545</v>
      </c>
      <c r="C153" s="1008" t="s">
        <v>1656</v>
      </c>
      <c r="D153" s="996" t="s">
        <v>1657</v>
      </c>
      <c r="E153" s="1292" t="s">
        <v>1658</v>
      </c>
      <c r="F153" s="777" t="s">
        <v>1659</v>
      </c>
      <c r="G153" s="1290" t="s">
        <v>1660</v>
      </c>
      <c r="H153" s="1245">
        <v>429737</v>
      </c>
      <c r="I153" s="781" t="s">
        <v>1629</v>
      </c>
      <c r="J153" s="778"/>
      <c r="K153" s="758"/>
    </row>
    <row r="154" spans="2:11" x14ac:dyDescent="0.25">
      <c r="B154" s="996">
        <v>565</v>
      </c>
      <c r="C154" s="1008" t="s">
        <v>1661</v>
      </c>
      <c r="D154" s="1092"/>
      <c r="E154" s="945"/>
      <c r="F154" s="777" t="s">
        <v>1659</v>
      </c>
      <c r="G154" s="778"/>
      <c r="H154" s="1248"/>
      <c r="I154" s="781" t="s">
        <v>1629</v>
      </c>
      <c r="J154" s="778"/>
      <c r="K154" s="758"/>
    </row>
    <row r="155" spans="2:11" x14ac:dyDescent="0.25">
      <c r="B155" s="996">
        <v>546</v>
      </c>
      <c r="C155" s="1008" t="s">
        <v>1662</v>
      </c>
      <c r="D155" s="996" t="s">
        <v>1663</v>
      </c>
      <c r="E155" s="1292" t="s">
        <v>1664</v>
      </c>
      <c r="F155" s="777" t="s">
        <v>1665</v>
      </c>
      <c r="G155" s="1290" t="s">
        <v>1666</v>
      </c>
      <c r="H155" s="1245">
        <v>209393372</v>
      </c>
      <c r="I155" s="781" t="s">
        <v>1629</v>
      </c>
      <c r="J155" s="778"/>
      <c r="K155" s="758"/>
    </row>
    <row r="156" spans="2:11" x14ac:dyDescent="0.25">
      <c r="B156" s="996">
        <v>566</v>
      </c>
      <c r="C156" s="1008" t="s">
        <v>1667</v>
      </c>
      <c r="D156" s="1092"/>
      <c r="E156" s="945"/>
      <c r="F156" s="777" t="s">
        <v>1665</v>
      </c>
      <c r="G156" s="778"/>
      <c r="H156" s="1248"/>
      <c r="I156" s="781" t="s">
        <v>1629</v>
      </c>
      <c r="J156" s="778"/>
      <c r="K156" s="758"/>
    </row>
    <row r="157" spans="2:11" x14ac:dyDescent="0.25">
      <c r="B157" s="1295">
        <v>547</v>
      </c>
      <c r="C157" s="1296" t="s">
        <v>1668</v>
      </c>
      <c r="D157" s="996" t="s">
        <v>1055</v>
      </c>
      <c r="E157" s="1292" t="s">
        <v>1669</v>
      </c>
      <c r="F157" s="777" t="s">
        <v>1670</v>
      </c>
      <c r="G157" s="1290" t="s">
        <v>1671</v>
      </c>
      <c r="H157" s="1245">
        <v>9859350819</v>
      </c>
      <c r="I157" s="781" t="s">
        <v>1629</v>
      </c>
      <c r="J157" s="778"/>
      <c r="K157" s="758"/>
    </row>
    <row r="158" spans="2:11" x14ac:dyDescent="0.25">
      <c r="B158" s="1286">
        <v>5471</v>
      </c>
      <c r="C158" s="1297" t="s">
        <v>1672</v>
      </c>
      <c r="D158" s="1092"/>
      <c r="E158" s="1298"/>
      <c r="F158" s="777" t="s">
        <v>1670</v>
      </c>
      <c r="G158" s="1290"/>
      <c r="H158" s="1291"/>
      <c r="I158" s="781" t="s">
        <v>1629</v>
      </c>
      <c r="J158" s="778"/>
      <c r="K158" s="758"/>
    </row>
    <row r="159" spans="2:11" x14ac:dyDescent="0.25">
      <c r="B159" s="1286">
        <v>5472</v>
      </c>
      <c r="C159" s="1297" t="s">
        <v>1673</v>
      </c>
      <c r="D159" s="1092"/>
      <c r="E159" s="945"/>
      <c r="F159" s="777" t="s">
        <v>1670</v>
      </c>
      <c r="G159" s="778"/>
      <c r="H159" s="1248"/>
      <c r="I159" s="781" t="s">
        <v>1629</v>
      </c>
      <c r="J159" s="778"/>
      <c r="K159" s="758"/>
    </row>
    <row r="160" spans="2:11" x14ac:dyDescent="0.25">
      <c r="B160" s="1295">
        <v>567</v>
      </c>
      <c r="C160" s="1299" t="s">
        <v>1674</v>
      </c>
      <c r="D160" s="1092"/>
      <c r="E160" s="1298"/>
      <c r="F160" s="777" t="s">
        <v>1670</v>
      </c>
      <c r="G160" s="1290"/>
      <c r="H160" s="1291"/>
      <c r="I160" s="781" t="s">
        <v>1629</v>
      </c>
      <c r="J160" s="778"/>
      <c r="K160" s="758"/>
    </row>
    <row r="161" spans="2:11" x14ac:dyDescent="0.25">
      <c r="B161" s="1295">
        <v>548</v>
      </c>
      <c r="C161" s="1296" t="s">
        <v>1675</v>
      </c>
      <c r="D161" s="996" t="s">
        <v>1676</v>
      </c>
      <c r="E161" s="1292" t="s">
        <v>1677</v>
      </c>
      <c r="F161" s="777" t="s">
        <v>1678</v>
      </c>
      <c r="G161" s="1290" t="s">
        <v>1679</v>
      </c>
      <c r="H161" s="1245">
        <v>57813068</v>
      </c>
      <c r="I161" s="781" t="s">
        <v>1629</v>
      </c>
      <c r="J161" s="778"/>
      <c r="K161" s="758"/>
    </row>
    <row r="162" spans="2:11" x14ac:dyDescent="0.25">
      <c r="B162" s="1300">
        <v>568</v>
      </c>
      <c r="C162" s="1301" t="s">
        <v>1057</v>
      </c>
      <c r="D162" s="1096"/>
      <c r="E162" s="1302"/>
      <c r="F162" s="785" t="s">
        <v>1678</v>
      </c>
      <c r="G162" s="1294"/>
      <c r="H162" s="1303"/>
      <c r="I162" s="789" t="s">
        <v>1629</v>
      </c>
      <c r="J162" s="786"/>
      <c r="K162" s="758"/>
    </row>
    <row r="163" spans="2:11" x14ac:dyDescent="0.25">
      <c r="B163" s="1013">
        <v>43</v>
      </c>
      <c r="C163" s="1014" t="s">
        <v>1153</v>
      </c>
      <c r="D163" s="992" t="s">
        <v>1154</v>
      </c>
      <c r="E163" s="1015" t="s">
        <v>1155</v>
      </c>
      <c r="F163" s="793" t="s">
        <v>1156</v>
      </c>
      <c r="G163" s="1016" t="s">
        <v>1157</v>
      </c>
      <c r="H163" s="1304"/>
      <c r="I163" s="793" t="s">
        <v>1158</v>
      </c>
      <c r="J163" s="1016" t="s">
        <v>1159</v>
      </c>
      <c r="K163" s="758"/>
    </row>
    <row r="164" spans="2:11" ht="15.75" thickBot="1" x14ac:dyDescent="0.3">
      <c r="B164" s="1017">
        <v>57</v>
      </c>
      <c r="C164" s="1018" t="s">
        <v>1680</v>
      </c>
      <c r="D164" s="1019"/>
      <c r="E164" s="1020"/>
      <c r="F164" s="969" t="s">
        <v>1156</v>
      </c>
      <c r="G164" s="970"/>
      <c r="H164" s="1305"/>
      <c r="I164" s="973" t="s">
        <v>1158</v>
      </c>
      <c r="J164" s="970"/>
      <c r="K164" s="758"/>
    </row>
    <row r="165" spans="2:11" ht="15.75" thickBot="1" x14ac:dyDescent="0.3">
      <c r="B165" s="916"/>
      <c r="C165" s="917"/>
      <c r="D165" s="917"/>
      <c r="E165" s="917"/>
      <c r="F165" s="777"/>
      <c r="G165" s="838"/>
      <c r="H165" s="1255"/>
      <c r="I165" s="838"/>
      <c r="J165" s="777"/>
      <c r="K165" s="758"/>
    </row>
    <row r="166" spans="2:11" ht="16.5" thickBot="1" x14ac:dyDescent="0.3">
      <c r="B166" s="841" t="s">
        <v>651</v>
      </c>
      <c r="C166" s="917"/>
      <c r="D166" s="917"/>
      <c r="E166" s="917"/>
      <c r="F166" s="768" t="s">
        <v>652</v>
      </c>
      <c r="G166" s="838"/>
      <c r="H166" s="1243" t="s">
        <v>653</v>
      </c>
      <c r="I166" s="1021" t="s">
        <v>1161</v>
      </c>
      <c r="J166" s="1022" t="s">
        <v>1162</v>
      </c>
      <c r="K166" s="758"/>
    </row>
    <row r="167" spans="2:11" s="1032" customFormat="1" x14ac:dyDescent="0.25">
      <c r="B167" s="1023" t="s">
        <v>1163</v>
      </c>
      <c r="C167" s="1024" t="s">
        <v>1681</v>
      </c>
      <c r="D167" s="1025">
        <v>5</v>
      </c>
      <c r="E167" s="1026" t="s">
        <v>311</v>
      </c>
      <c r="F167" s="1027" t="s">
        <v>1165</v>
      </c>
      <c r="G167" s="1028" t="s">
        <v>1682</v>
      </c>
      <c r="H167" s="1261">
        <v>19489606</v>
      </c>
      <c r="I167" s="812" t="s">
        <v>1167</v>
      </c>
      <c r="J167" s="1031" t="s">
        <v>1168</v>
      </c>
    </row>
    <row r="168" spans="2:11" s="1032" customFormat="1" x14ac:dyDescent="0.25">
      <c r="B168" s="1033"/>
      <c r="C168" s="1055"/>
      <c r="D168" s="1034" t="s">
        <v>1169</v>
      </c>
      <c r="E168" s="1035" t="s">
        <v>1170</v>
      </c>
      <c r="F168" s="1036" t="s">
        <v>1165</v>
      </c>
      <c r="G168" s="1031"/>
      <c r="H168" s="1306"/>
      <c r="I168" s="1039" t="s">
        <v>1167</v>
      </c>
      <c r="J168" s="1031"/>
    </row>
    <row r="169" spans="2:11" s="1032" customFormat="1" x14ac:dyDescent="0.25">
      <c r="B169" s="1033"/>
      <c r="C169" s="1055"/>
      <c r="D169" s="1034" t="s">
        <v>1171</v>
      </c>
      <c r="E169" s="1035" t="s">
        <v>1170</v>
      </c>
      <c r="F169" s="1036" t="s">
        <v>1165</v>
      </c>
      <c r="G169" s="1031"/>
      <c r="H169" s="1306"/>
      <c r="I169" s="1039" t="s">
        <v>1167</v>
      </c>
      <c r="J169" s="1031"/>
    </row>
    <row r="170" spans="2:11" s="1032" customFormat="1" x14ac:dyDescent="0.25">
      <c r="B170" s="1108"/>
      <c r="C170" s="1283"/>
      <c r="D170" s="1307" t="s">
        <v>1172</v>
      </c>
      <c r="E170" s="1308" t="s">
        <v>1173</v>
      </c>
      <c r="F170" s="1112" t="s">
        <v>1165</v>
      </c>
      <c r="G170" s="1099"/>
      <c r="H170" s="1309"/>
      <c r="I170" s="1102" t="s">
        <v>1167</v>
      </c>
      <c r="J170" s="1099"/>
    </row>
    <row r="171" spans="2:11" s="1032" customFormat="1" x14ac:dyDescent="0.25">
      <c r="B171" s="1042" t="s">
        <v>1683</v>
      </c>
      <c r="C171" s="1043" t="s">
        <v>1684</v>
      </c>
      <c r="D171" s="1044" t="s">
        <v>1058</v>
      </c>
      <c r="E171" s="1045" t="s">
        <v>1186</v>
      </c>
      <c r="F171" s="1046" t="s">
        <v>1685</v>
      </c>
      <c r="G171" s="1047" t="s">
        <v>1686</v>
      </c>
      <c r="H171" s="1310">
        <v>497448361</v>
      </c>
      <c r="I171" s="1050" t="s">
        <v>1178</v>
      </c>
      <c r="J171" s="1047" t="s">
        <v>1179</v>
      </c>
    </row>
    <row r="172" spans="2:11" s="1032" customFormat="1" x14ac:dyDescent="0.25">
      <c r="B172" s="891"/>
      <c r="C172" s="1040"/>
      <c r="D172" s="1034" t="s">
        <v>1189</v>
      </c>
      <c r="E172" s="1053" t="s">
        <v>1190</v>
      </c>
      <c r="F172" s="1036" t="s">
        <v>1685</v>
      </c>
      <c r="G172" s="1031"/>
      <c r="H172" s="1306"/>
      <c r="I172" s="1039" t="s">
        <v>1178</v>
      </c>
      <c r="J172" s="1031"/>
    </row>
    <row r="173" spans="2:11" s="1032" customFormat="1" x14ac:dyDescent="0.25">
      <c r="B173" s="891"/>
      <c r="C173" s="1040"/>
      <c r="D173" s="1034" t="s">
        <v>1075</v>
      </c>
      <c r="E173" s="1053" t="s">
        <v>1175</v>
      </c>
      <c r="F173" s="1036" t="s">
        <v>1685</v>
      </c>
      <c r="G173" s="1031"/>
      <c r="H173" s="1306"/>
      <c r="I173" s="1039" t="s">
        <v>1178</v>
      </c>
      <c r="J173" s="1031"/>
    </row>
    <row r="174" spans="2:11" s="1032" customFormat="1" x14ac:dyDescent="0.25">
      <c r="B174" s="891"/>
      <c r="C174" s="1040"/>
      <c r="D174" s="1034" t="s">
        <v>1070</v>
      </c>
      <c r="E174" s="1053" t="s">
        <v>1181</v>
      </c>
      <c r="F174" s="1036" t="s">
        <v>1685</v>
      </c>
      <c r="G174" s="1031"/>
      <c r="H174" s="1306"/>
      <c r="I174" s="1039" t="s">
        <v>1178</v>
      </c>
      <c r="J174" s="1031"/>
    </row>
    <row r="175" spans="2:11" s="1032" customFormat="1" x14ac:dyDescent="0.25">
      <c r="B175" s="891"/>
      <c r="C175" s="1040"/>
      <c r="D175" s="1034" t="s">
        <v>1191</v>
      </c>
      <c r="E175" s="1053" t="s">
        <v>1192</v>
      </c>
      <c r="F175" s="1036" t="s">
        <v>1685</v>
      </c>
      <c r="G175" s="1031"/>
      <c r="H175" s="1306"/>
      <c r="I175" s="1039" t="s">
        <v>1178</v>
      </c>
      <c r="J175" s="1031"/>
    </row>
    <row r="176" spans="2:11" s="1032" customFormat="1" x14ac:dyDescent="0.25">
      <c r="B176" s="891"/>
      <c r="C176" s="1040"/>
      <c r="D176" s="1034" t="s">
        <v>1193</v>
      </c>
      <c r="E176" s="1053" t="s">
        <v>1194</v>
      </c>
      <c r="F176" s="1036" t="s">
        <v>1685</v>
      </c>
      <c r="G176" s="1031"/>
      <c r="H176" s="1306"/>
      <c r="I176" s="1039" t="s">
        <v>1178</v>
      </c>
      <c r="J176" s="1031"/>
    </row>
    <row r="177" spans="2:10" s="1032" customFormat="1" x14ac:dyDescent="0.25">
      <c r="B177" s="891"/>
      <c r="C177" s="1040"/>
      <c r="D177" s="1034" t="s">
        <v>1195</v>
      </c>
      <c r="E177" s="1053" t="s">
        <v>1196</v>
      </c>
      <c r="F177" s="1036" t="s">
        <v>1685</v>
      </c>
      <c r="G177" s="1031"/>
      <c r="H177" s="1306"/>
      <c r="I177" s="1039" t="s">
        <v>1178</v>
      </c>
      <c r="J177" s="1031"/>
    </row>
    <row r="178" spans="2:10" s="1032" customFormat="1" x14ac:dyDescent="0.25">
      <c r="B178" s="891"/>
      <c r="C178" s="1040"/>
      <c r="D178" s="1034" t="s">
        <v>1197</v>
      </c>
      <c r="E178" s="1053" t="s">
        <v>1198</v>
      </c>
      <c r="F178" s="1036" t="s">
        <v>1685</v>
      </c>
      <c r="G178" s="1031"/>
      <c r="H178" s="1306"/>
      <c r="I178" s="1039" t="s">
        <v>1178</v>
      </c>
      <c r="J178" s="1031"/>
    </row>
    <row r="179" spans="2:10" s="1032" customFormat="1" x14ac:dyDescent="0.25">
      <c r="B179" s="891"/>
      <c r="C179" s="1040"/>
      <c r="D179" s="1034" t="s">
        <v>1079</v>
      </c>
      <c r="E179" s="1053" t="s">
        <v>1199</v>
      </c>
      <c r="F179" s="1036" t="s">
        <v>1685</v>
      </c>
      <c r="G179" s="1031"/>
      <c r="H179" s="1306"/>
      <c r="I179" s="1039" t="s">
        <v>1178</v>
      </c>
      <c r="J179" s="1031"/>
    </row>
    <row r="180" spans="2:10" s="1032" customFormat="1" x14ac:dyDescent="0.25">
      <c r="B180" s="891"/>
      <c r="C180" s="1040"/>
      <c r="D180" s="1034" t="s">
        <v>1200</v>
      </c>
      <c r="E180" s="1053" t="s">
        <v>1201</v>
      </c>
      <c r="F180" s="1036" t="s">
        <v>1685</v>
      </c>
      <c r="G180" s="1031"/>
      <c r="H180" s="1306"/>
      <c r="I180" s="1039" t="s">
        <v>1178</v>
      </c>
      <c r="J180" s="1031"/>
    </row>
    <row r="181" spans="2:10" s="1032" customFormat="1" x14ac:dyDescent="0.25">
      <c r="B181" s="891"/>
      <c r="C181" s="1040"/>
      <c r="D181" s="1034" t="s">
        <v>1204</v>
      </c>
      <c r="E181" s="1053" t="s">
        <v>1205</v>
      </c>
      <c r="F181" s="1036" t="s">
        <v>1685</v>
      </c>
      <c r="G181" s="1031"/>
      <c r="H181" s="1306"/>
      <c r="I181" s="1039" t="s">
        <v>1178</v>
      </c>
      <c r="J181" s="1031"/>
    </row>
    <row r="182" spans="2:10" s="1032" customFormat="1" x14ac:dyDescent="0.25">
      <c r="B182" s="891"/>
      <c r="C182" s="1040"/>
      <c r="D182" s="1034" t="s">
        <v>1206</v>
      </c>
      <c r="E182" s="1053" t="s">
        <v>1207</v>
      </c>
      <c r="F182" s="1036" t="s">
        <v>1685</v>
      </c>
      <c r="G182" s="1031"/>
      <c r="H182" s="1306"/>
      <c r="I182" s="1039" t="s">
        <v>1178</v>
      </c>
      <c r="J182" s="1031"/>
    </row>
    <row r="183" spans="2:10" s="1032" customFormat="1" x14ac:dyDescent="0.25">
      <c r="B183" s="891"/>
      <c r="C183" s="1040"/>
      <c r="D183" s="1034" t="s">
        <v>1208</v>
      </c>
      <c r="E183" s="1053" t="s">
        <v>1209</v>
      </c>
      <c r="F183" s="1036" t="s">
        <v>1685</v>
      </c>
      <c r="G183" s="1031"/>
      <c r="H183" s="1306"/>
      <c r="I183" s="1039" t="s">
        <v>1178</v>
      </c>
      <c r="J183" s="1031"/>
    </row>
    <row r="184" spans="2:10" s="1032" customFormat="1" x14ac:dyDescent="0.25">
      <c r="B184" s="891"/>
      <c r="C184" s="1040"/>
      <c r="D184" s="1034" t="s">
        <v>1210</v>
      </c>
      <c r="E184" s="1053" t="s">
        <v>1211</v>
      </c>
      <c r="F184" s="1036" t="s">
        <v>1685</v>
      </c>
      <c r="G184" s="1031"/>
      <c r="H184" s="1306"/>
      <c r="I184" s="1039" t="s">
        <v>1178</v>
      </c>
      <c r="J184" s="1031"/>
    </row>
    <row r="185" spans="2:10" s="1032" customFormat="1" x14ac:dyDescent="0.25">
      <c r="B185" s="891"/>
      <c r="C185" s="1040"/>
      <c r="D185" s="1034" t="s">
        <v>1212</v>
      </c>
      <c r="E185" s="1053" t="s">
        <v>1213</v>
      </c>
      <c r="F185" s="1036" t="s">
        <v>1685</v>
      </c>
      <c r="G185" s="1031"/>
      <c r="H185" s="1306"/>
      <c r="I185" s="1039" t="s">
        <v>1178</v>
      </c>
      <c r="J185" s="1031"/>
    </row>
    <row r="186" spans="2:10" s="1032" customFormat="1" x14ac:dyDescent="0.25">
      <c r="B186" s="1311" t="s">
        <v>1687</v>
      </c>
      <c r="C186" s="1095" t="s">
        <v>1688</v>
      </c>
      <c r="D186" s="1307" t="s">
        <v>1202</v>
      </c>
      <c r="E186" s="1312" t="s">
        <v>1203</v>
      </c>
      <c r="F186" s="1112" t="s">
        <v>1689</v>
      </c>
      <c r="G186" s="1099" t="s">
        <v>1690</v>
      </c>
      <c r="H186" s="1313">
        <v>427340188</v>
      </c>
      <c r="I186" s="1102" t="s">
        <v>1178</v>
      </c>
      <c r="J186" s="1099"/>
    </row>
    <row r="187" spans="2:10" s="1032" customFormat="1" x14ac:dyDescent="0.25">
      <c r="B187" s="1042" t="s">
        <v>1691</v>
      </c>
      <c r="C187" s="1043" t="s">
        <v>1215</v>
      </c>
      <c r="D187" s="1044" t="s">
        <v>1216</v>
      </c>
      <c r="E187" s="1045" t="s">
        <v>1217</v>
      </c>
      <c r="F187" s="1046" t="s">
        <v>1218</v>
      </c>
      <c r="G187" s="1047" t="s">
        <v>1692</v>
      </c>
      <c r="H187" s="1310">
        <v>396443146</v>
      </c>
      <c r="I187" s="1050" t="s">
        <v>1220</v>
      </c>
      <c r="J187" s="1047" t="s">
        <v>1221</v>
      </c>
    </row>
    <row r="188" spans="2:10" s="1032" customFormat="1" x14ac:dyDescent="0.25">
      <c r="B188" s="891"/>
      <c r="C188" s="1040"/>
      <c r="D188" s="1034" t="s">
        <v>1230</v>
      </c>
      <c r="E188" s="1053" t="s">
        <v>1231</v>
      </c>
      <c r="F188" s="1036" t="s">
        <v>1218</v>
      </c>
      <c r="G188" s="1031"/>
      <c r="H188" s="1306"/>
      <c r="I188" s="1039" t="s">
        <v>1220</v>
      </c>
      <c r="J188" s="1031"/>
    </row>
    <row r="189" spans="2:10" s="1032" customFormat="1" x14ac:dyDescent="0.25">
      <c r="B189" s="891"/>
      <c r="C189" s="1040"/>
      <c r="D189" s="1034" t="s">
        <v>1236</v>
      </c>
      <c r="E189" s="1053" t="s">
        <v>1235</v>
      </c>
      <c r="F189" s="1036" t="s">
        <v>1218</v>
      </c>
      <c r="G189" s="1031"/>
      <c r="H189" s="1306"/>
      <c r="I189" s="1039" t="s">
        <v>1220</v>
      </c>
      <c r="J189" s="1031"/>
    </row>
    <row r="190" spans="2:10" s="1032" customFormat="1" x14ac:dyDescent="0.25">
      <c r="B190" s="891"/>
      <c r="C190" s="1040"/>
      <c r="D190" s="1034" t="s">
        <v>1241</v>
      </c>
      <c r="E190" s="1053" t="s">
        <v>1240</v>
      </c>
      <c r="F190" s="1036" t="s">
        <v>1218</v>
      </c>
      <c r="G190" s="1031"/>
      <c r="H190" s="1306"/>
      <c r="I190" s="1039" t="s">
        <v>1220</v>
      </c>
      <c r="J190" s="1031"/>
    </row>
    <row r="191" spans="2:10" s="1032" customFormat="1" x14ac:dyDescent="0.25">
      <c r="B191" s="891"/>
      <c r="C191" s="1040"/>
      <c r="D191" s="1034" t="s">
        <v>1224</v>
      </c>
      <c r="E191" s="1053" t="s">
        <v>1225</v>
      </c>
      <c r="F191" s="1036" t="s">
        <v>1218</v>
      </c>
      <c r="G191" s="1031"/>
      <c r="H191" s="1306"/>
      <c r="I191" s="1039" t="s">
        <v>1220</v>
      </c>
      <c r="J191" s="1031"/>
    </row>
    <row r="192" spans="2:10" s="1032" customFormat="1" x14ac:dyDescent="0.25">
      <c r="B192" s="1108"/>
      <c r="C192" s="1283"/>
      <c r="D192" s="1307" t="s">
        <v>1226</v>
      </c>
      <c r="E192" s="1312" t="s">
        <v>1227</v>
      </c>
      <c r="F192" s="1112" t="s">
        <v>1218</v>
      </c>
      <c r="G192" s="1099"/>
      <c r="H192" s="1309"/>
      <c r="I192" s="1102" t="s">
        <v>1220</v>
      </c>
      <c r="J192" s="1099"/>
    </row>
    <row r="193" spans="2:11" s="1032" customFormat="1" ht="15.75" thickBot="1" x14ac:dyDescent="0.3">
      <c r="B193" s="1159" t="s">
        <v>1163</v>
      </c>
      <c r="C193" s="1314" t="s">
        <v>1435</v>
      </c>
      <c r="D193" s="1065" t="s">
        <v>1246</v>
      </c>
      <c r="E193" s="1066" t="s">
        <v>1247</v>
      </c>
      <c r="F193" s="1067" t="s">
        <v>1248</v>
      </c>
      <c r="G193" s="1068" t="s">
        <v>1249</v>
      </c>
      <c r="H193" s="1315"/>
      <c r="I193" s="1071" t="s">
        <v>1250</v>
      </c>
      <c r="J193" s="1068" t="s">
        <v>1251</v>
      </c>
    </row>
    <row r="194" spans="2:11" s="1032" customFormat="1" ht="15.75" thickBot="1" x14ac:dyDescent="0.3">
      <c r="B194" s="811"/>
      <c r="C194" s="1040"/>
      <c r="D194" s="1039"/>
      <c r="E194" s="1316"/>
      <c r="F194" s="1036"/>
      <c r="G194" s="812"/>
      <c r="H194" s="1317"/>
      <c r="I194" s="1082"/>
      <c r="J194" s="1318"/>
    </row>
    <row r="195" spans="2:11" s="1032" customFormat="1" ht="16.5" thickBot="1" x14ac:dyDescent="0.3">
      <c r="B195" s="841" t="s">
        <v>651</v>
      </c>
      <c r="C195" s="1081"/>
      <c r="D195" s="1082"/>
      <c r="E195" s="1083"/>
      <c r="F195" s="768" t="s">
        <v>652</v>
      </c>
      <c r="G195" s="1084"/>
      <c r="H195" s="1243" t="s">
        <v>653</v>
      </c>
      <c r="I195" s="1021" t="s">
        <v>1252</v>
      </c>
      <c r="J195" s="1022" t="s">
        <v>1253</v>
      </c>
    </row>
    <row r="196" spans="2:11" s="1032" customFormat="1" x14ac:dyDescent="0.25">
      <c r="B196" s="1085">
        <v>7</v>
      </c>
      <c r="C196" s="1319" t="s">
        <v>1693</v>
      </c>
      <c r="D196" s="1320"/>
      <c r="E196" s="1321"/>
      <c r="F196" s="1027" t="s">
        <v>1255</v>
      </c>
      <c r="G196" s="1028" t="s">
        <v>1256</v>
      </c>
      <c r="H196" s="1245">
        <v>373084400</v>
      </c>
      <c r="I196" s="810" t="s">
        <v>1257</v>
      </c>
      <c r="J196" s="1031" t="s">
        <v>1258</v>
      </c>
    </row>
    <row r="197" spans="2:11" s="1032" customFormat="1" x14ac:dyDescent="0.25">
      <c r="B197" s="1051" t="s">
        <v>1694</v>
      </c>
      <c r="C197" s="1090" t="s">
        <v>1695</v>
      </c>
      <c r="D197" s="1322"/>
      <c r="E197" s="1009"/>
      <c r="F197" s="1036" t="s">
        <v>1255</v>
      </c>
      <c r="G197" s="1031"/>
      <c r="H197" s="1317"/>
      <c r="I197" s="810" t="s">
        <v>1257</v>
      </c>
      <c r="J197" s="1031"/>
    </row>
    <row r="198" spans="2:11" s="1032" customFormat="1" x14ac:dyDescent="0.25">
      <c r="B198" s="1091">
        <v>73</v>
      </c>
      <c r="C198" s="1090" t="s">
        <v>315</v>
      </c>
      <c r="D198" s="1091">
        <v>7</v>
      </c>
      <c r="E198" s="1323" t="s">
        <v>315</v>
      </c>
      <c r="F198" s="1036" t="s">
        <v>1255</v>
      </c>
      <c r="G198" s="1031"/>
      <c r="H198" s="1317"/>
      <c r="I198" s="810" t="s">
        <v>1257</v>
      </c>
      <c r="J198" s="1031"/>
    </row>
    <row r="199" spans="2:11" s="1032" customFormat="1" x14ac:dyDescent="0.25">
      <c r="B199" s="1056"/>
      <c r="C199" s="980"/>
      <c r="D199" s="1088" t="s">
        <v>1222</v>
      </c>
      <c r="E199" s="1089" t="s">
        <v>1261</v>
      </c>
      <c r="F199" s="1036" t="s">
        <v>1255</v>
      </c>
      <c r="G199" s="1031"/>
      <c r="H199" s="1317"/>
      <c r="I199" s="810" t="s">
        <v>1257</v>
      </c>
      <c r="J199" s="1031"/>
    </row>
    <row r="200" spans="2:11" s="859" customFormat="1" x14ac:dyDescent="0.25">
      <c r="B200" s="1324"/>
      <c r="C200" s="987"/>
      <c r="D200" s="1311" t="s">
        <v>1228</v>
      </c>
      <c r="E200" s="1325" t="s">
        <v>1263</v>
      </c>
      <c r="F200" s="1112" t="s">
        <v>1255</v>
      </c>
      <c r="G200" s="1099"/>
      <c r="H200" s="1326"/>
      <c r="I200" s="816" t="s">
        <v>1257</v>
      </c>
      <c r="J200" s="1099"/>
    </row>
    <row r="201" spans="2:11" x14ac:dyDescent="0.25">
      <c r="B201" s="1042" t="s">
        <v>1696</v>
      </c>
      <c r="C201" s="1103" t="s">
        <v>1697</v>
      </c>
      <c r="D201" s="1104" t="s">
        <v>1234</v>
      </c>
      <c r="E201" s="1105" t="s">
        <v>1267</v>
      </c>
      <c r="F201" s="1046" t="s">
        <v>1698</v>
      </c>
      <c r="G201" s="1047" t="s">
        <v>1699</v>
      </c>
      <c r="H201" s="1310">
        <v>20709802</v>
      </c>
      <c r="I201" s="1050" t="s">
        <v>1270</v>
      </c>
      <c r="J201" s="1047" t="s">
        <v>1271</v>
      </c>
      <c r="K201" s="758"/>
    </row>
    <row r="202" spans="2:11" x14ac:dyDescent="0.25">
      <c r="B202" s="891"/>
      <c r="C202" s="812"/>
      <c r="D202" s="1106" t="s">
        <v>1272</v>
      </c>
      <c r="E202" s="1089" t="s">
        <v>1273</v>
      </c>
      <c r="F202" s="1036" t="s">
        <v>1698</v>
      </c>
      <c r="G202" s="1031"/>
      <c r="H202" s="1306"/>
      <c r="I202" s="1039" t="s">
        <v>1270</v>
      </c>
      <c r="J202" s="1031"/>
      <c r="K202" s="758"/>
    </row>
    <row r="203" spans="2:11" x14ac:dyDescent="0.25">
      <c r="B203" s="891"/>
      <c r="C203" s="812"/>
      <c r="D203" s="1106" t="s">
        <v>1274</v>
      </c>
      <c r="E203" s="1089" t="s">
        <v>357</v>
      </c>
      <c r="F203" s="1036" t="s">
        <v>1698</v>
      </c>
      <c r="G203" s="1031"/>
      <c r="H203" s="1306"/>
      <c r="I203" s="1039" t="s">
        <v>1270</v>
      </c>
      <c r="J203" s="1031"/>
      <c r="K203" s="758"/>
    </row>
    <row r="204" spans="2:11" x14ac:dyDescent="0.25">
      <c r="B204" s="891"/>
      <c r="C204" s="812"/>
      <c r="D204" s="1106" t="s">
        <v>1275</v>
      </c>
      <c r="E204" s="1089" t="s">
        <v>1276</v>
      </c>
      <c r="F204" s="1036" t="s">
        <v>1698</v>
      </c>
      <c r="G204" s="1031"/>
      <c r="H204" s="1306"/>
      <c r="I204" s="1039" t="s">
        <v>1270</v>
      </c>
      <c r="J204" s="1031"/>
      <c r="K204" s="758"/>
    </row>
    <row r="205" spans="2:11" x14ac:dyDescent="0.25">
      <c r="B205" s="891"/>
      <c r="C205" s="812"/>
      <c r="D205" s="1106" t="s">
        <v>1277</v>
      </c>
      <c r="E205" s="1089" t="s">
        <v>1278</v>
      </c>
      <c r="F205" s="1036" t="s">
        <v>1698</v>
      </c>
      <c r="G205" s="1031"/>
      <c r="H205" s="1306"/>
      <c r="I205" s="1039" t="s">
        <v>1270</v>
      </c>
      <c r="J205" s="1031"/>
      <c r="K205" s="758"/>
    </row>
    <row r="206" spans="2:11" x14ac:dyDescent="0.25">
      <c r="B206" s="891"/>
      <c r="C206" s="812"/>
      <c r="D206" s="1106" t="s">
        <v>1279</v>
      </c>
      <c r="E206" s="1089" t="s">
        <v>1280</v>
      </c>
      <c r="F206" s="1036" t="s">
        <v>1698</v>
      </c>
      <c r="G206" s="1031"/>
      <c r="H206" s="1306"/>
      <c r="I206" s="1039" t="s">
        <v>1270</v>
      </c>
      <c r="J206" s="1031"/>
      <c r="K206" s="758"/>
    </row>
    <row r="207" spans="2:11" x14ac:dyDescent="0.25">
      <c r="B207" s="891"/>
      <c r="C207" s="812"/>
      <c r="D207" s="1106" t="s">
        <v>1282</v>
      </c>
      <c r="E207" s="1089" t="s">
        <v>358</v>
      </c>
      <c r="F207" s="1036" t="s">
        <v>1698</v>
      </c>
      <c r="G207" s="1031"/>
      <c r="H207" s="1306"/>
      <c r="I207" s="1039" t="s">
        <v>1270</v>
      </c>
      <c r="J207" s="1031"/>
      <c r="K207" s="758"/>
    </row>
    <row r="208" spans="2:11" x14ac:dyDescent="0.25">
      <c r="B208" s="891"/>
      <c r="C208" s="812"/>
      <c r="D208" s="1106" t="s">
        <v>1285</v>
      </c>
      <c r="E208" s="1089" t="s">
        <v>1276</v>
      </c>
      <c r="F208" s="1036" t="s">
        <v>1698</v>
      </c>
      <c r="G208" s="1031"/>
      <c r="H208" s="1306"/>
      <c r="I208" s="1039" t="s">
        <v>1270</v>
      </c>
      <c r="J208" s="1031"/>
      <c r="K208" s="758"/>
    </row>
    <row r="209" spans="2:11" x14ac:dyDescent="0.25">
      <c r="B209" s="1108"/>
      <c r="C209" s="1109"/>
      <c r="D209" s="1110" t="s">
        <v>1286</v>
      </c>
      <c r="E209" s="1111" t="s">
        <v>1287</v>
      </c>
      <c r="F209" s="1112" t="s">
        <v>1698</v>
      </c>
      <c r="G209" s="1099"/>
      <c r="H209" s="1309"/>
      <c r="I209" s="1102" t="s">
        <v>1270</v>
      </c>
      <c r="J209" s="1099"/>
      <c r="K209" s="758"/>
    </row>
    <row r="210" spans="2:11" x14ac:dyDescent="0.25">
      <c r="B210" s="1327" t="s">
        <v>1700</v>
      </c>
      <c r="C210" s="1328" t="s">
        <v>1701</v>
      </c>
      <c r="D210" s="1104" t="s">
        <v>1239</v>
      </c>
      <c r="E210" s="1105" t="s">
        <v>318</v>
      </c>
      <c r="F210" s="1149" t="s">
        <v>1290</v>
      </c>
      <c r="G210" s="1047" t="s">
        <v>1291</v>
      </c>
      <c r="H210" s="1247">
        <v>238701951</v>
      </c>
      <c r="I210" s="1151" t="s">
        <v>1292</v>
      </c>
      <c r="J210" s="1047" t="s">
        <v>1293</v>
      </c>
      <c r="K210" s="758"/>
    </row>
    <row r="211" spans="2:11" x14ac:dyDescent="0.25">
      <c r="B211" s="891"/>
      <c r="C211" s="812"/>
      <c r="D211" s="1106" t="s">
        <v>1294</v>
      </c>
      <c r="E211" s="1089" t="s">
        <v>1295</v>
      </c>
      <c r="F211" s="812" t="s">
        <v>1290</v>
      </c>
      <c r="G211" s="1031"/>
      <c r="H211" s="1317"/>
      <c r="I211" s="1033" t="s">
        <v>1292</v>
      </c>
      <c r="J211" s="1031"/>
      <c r="K211" s="758"/>
    </row>
    <row r="212" spans="2:11" x14ac:dyDescent="0.25">
      <c r="B212" s="891"/>
      <c r="C212" s="812"/>
      <c r="D212" s="1106" t="s">
        <v>1296</v>
      </c>
      <c r="E212" s="1089" t="s">
        <v>1297</v>
      </c>
      <c r="F212" s="812" t="s">
        <v>1290</v>
      </c>
      <c r="G212" s="1031"/>
      <c r="H212" s="1317"/>
      <c r="I212" s="1033" t="s">
        <v>1292</v>
      </c>
      <c r="J212" s="1031"/>
      <c r="K212" s="758"/>
    </row>
    <row r="213" spans="2:11" x14ac:dyDescent="0.25">
      <c r="B213" s="891"/>
      <c r="C213" s="812"/>
      <c r="D213" s="1106" t="s">
        <v>1298</v>
      </c>
      <c r="E213" s="1089" t="s">
        <v>1299</v>
      </c>
      <c r="F213" s="812" t="s">
        <v>1290</v>
      </c>
      <c r="G213" s="1031"/>
      <c r="H213" s="1317"/>
      <c r="I213" s="1033" t="s">
        <v>1292</v>
      </c>
      <c r="J213" s="1031"/>
      <c r="K213" s="758"/>
    </row>
    <row r="214" spans="2:11" x14ac:dyDescent="0.25">
      <c r="B214" s="891"/>
      <c r="C214" s="812"/>
      <c r="D214" s="1106" t="s">
        <v>1300</v>
      </c>
      <c r="E214" s="1089" t="s">
        <v>1301</v>
      </c>
      <c r="F214" s="812" t="s">
        <v>1290</v>
      </c>
      <c r="G214" s="1031"/>
      <c r="H214" s="1317"/>
      <c r="I214" s="1033" t="s">
        <v>1292</v>
      </c>
      <c r="J214" s="1031"/>
      <c r="K214" s="758"/>
    </row>
    <row r="215" spans="2:11" x14ac:dyDescent="0.25">
      <c r="B215" s="891"/>
      <c r="C215" s="812"/>
      <c r="D215" s="1106" t="s">
        <v>1304</v>
      </c>
      <c r="E215" s="1089" t="s">
        <v>1305</v>
      </c>
      <c r="F215" s="812" t="s">
        <v>1290</v>
      </c>
      <c r="G215" s="1031"/>
      <c r="H215" s="1309"/>
      <c r="I215" s="1033" t="s">
        <v>1292</v>
      </c>
      <c r="J215" s="1031"/>
      <c r="K215" s="758"/>
    </row>
    <row r="216" spans="2:11" x14ac:dyDescent="0.25">
      <c r="B216" s="1104" t="s">
        <v>1702</v>
      </c>
      <c r="C216" s="1105" t="s">
        <v>1703</v>
      </c>
      <c r="D216" s="1104" t="s">
        <v>1244</v>
      </c>
      <c r="E216" s="1105" t="s">
        <v>1315</v>
      </c>
      <c r="F216" s="1149" t="s">
        <v>1704</v>
      </c>
      <c r="G216" s="1047" t="s">
        <v>1705</v>
      </c>
      <c r="H216" s="1310">
        <v>398614719</v>
      </c>
      <c r="I216" s="1151" t="s">
        <v>1312</v>
      </c>
      <c r="J216" s="1047" t="s">
        <v>1313</v>
      </c>
      <c r="K216" s="758"/>
    </row>
    <row r="217" spans="2:11" x14ac:dyDescent="0.25">
      <c r="B217" s="891"/>
      <c r="C217" s="812"/>
      <c r="D217" s="1106" t="s">
        <v>1318</v>
      </c>
      <c r="E217" s="1089" t="s">
        <v>1319</v>
      </c>
      <c r="F217" s="812" t="s">
        <v>1704</v>
      </c>
      <c r="G217" s="1031"/>
      <c r="H217" s="1317"/>
      <c r="I217" s="1033" t="s">
        <v>1312</v>
      </c>
      <c r="J217" s="1031"/>
      <c r="K217" s="758"/>
    </row>
    <row r="218" spans="2:11" x14ac:dyDescent="0.25">
      <c r="B218" s="891"/>
      <c r="C218" s="812"/>
      <c r="D218" s="1106" t="s">
        <v>1320</v>
      </c>
      <c r="E218" s="1089" t="s">
        <v>1321</v>
      </c>
      <c r="F218" s="812" t="s">
        <v>1704</v>
      </c>
      <c r="G218" s="1031"/>
      <c r="H218" s="1317"/>
      <c r="I218" s="1033" t="s">
        <v>1312</v>
      </c>
      <c r="J218" s="1031"/>
      <c r="K218" s="758"/>
    </row>
    <row r="219" spans="2:11" x14ac:dyDescent="0.25">
      <c r="B219" s="891"/>
      <c r="C219" s="812"/>
      <c r="D219" s="1106" t="s">
        <v>1322</v>
      </c>
      <c r="E219" s="1089" t="s">
        <v>1323</v>
      </c>
      <c r="F219" s="812" t="s">
        <v>1704</v>
      </c>
      <c r="G219" s="1031"/>
      <c r="H219" s="1317"/>
      <c r="I219" s="1033" t="s">
        <v>1312</v>
      </c>
      <c r="J219" s="1031"/>
      <c r="K219" s="758"/>
    </row>
    <row r="220" spans="2:11" x14ac:dyDescent="0.25">
      <c r="B220" s="891"/>
      <c r="C220" s="812"/>
      <c r="D220" s="1106" t="s">
        <v>1324</v>
      </c>
      <c r="E220" s="1089" t="s">
        <v>1325</v>
      </c>
      <c r="F220" s="812" t="s">
        <v>1704</v>
      </c>
      <c r="G220" s="1031"/>
      <c r="H220" s="1317"/>
      <c r="I220" s="1033" t="s">
        <v>1312</v>
      </c>
      <c r="J220" s="1031"/>
      <c r="K220" s="758"/>
    </row>
    <row r="221" spans="2:11" x14ac:dyDescent="0.25">
      <c r="B221" s="891"/>
      <c r="C221" s="812"/>
      <c r="D221" s="1106" t="s">
        <v>1326</v>
      </c>
      <c r="E221" s="1089" t="s">
        <v>1327</v>
      </c>
      <c r="F221" s="812" t="s">
        <v>1704</v>
      </c>
      <c r="G221" s="1031"/>
      <c r="H221" s="1317"/>
      <c r="I221" s="1033" t="s">
        <v>1312</v>
      </c>
      <c r="J221" s="1031"/>
      <c r="K221" s="758"/>
    </row>
    <row r="222" spans="2:11" x14ac:dyDescent="0.25">
      <c r="B222" s="891"/>
      <c r="C222" s="812"/>
      <c r="D222" s="1106" t="s">
        <v>1328</v>
      </c>
      <c r="E222" s="1089" t="s">
        <v>1329</v>
      </c>
      <c r="F222" s="812" t="s">
        <v>1704</v>
      </c>
      <c r="G222" s="1031"/>
      <c r="H222" s="1317"/>
      <c r="I222" s="1033" t="s">
        <v>1312</v>
      </c>
      <c r="J222" s="1031"/>
      <c r="K222" s="758"/>
    </row>
    <row r="223" spans="2:11" x14ac:dyDescent="0.25">
      <c r="B223" s="891"/>
      <c r="C223" s="812"/>
      <c r="D223" s="1106" t="s">
        <v>1308</v>
      </c>
      <c r="E223" s="1089" t="s">
        <v>1309</v>
      </c>
      <c r="F223" s="812" t="s">
        <v>1704</v>
      </c>
      <c r="G223" s="1031"/>
      <c r="H223" s="1317"/>
      <c r="I223" s="1033" t="s">
        <v>1312</v>
      </c>
      <c r="J223" s="1031"/>
      <c r="K223" s="758"/>
    </row>
    <row r="224" spans="2:11" x14ac:dyDescent="0.25">
      <c r="B224" s="891"/>
      <c r="C224" s="812"/>
      <c r="D224" s="1106" t="s">
        <v>1330</v>
      </c>
      <c r="E224" s="1089" t="s">
        <v>1331</v>
      </c>
      <c r="F224" s="812" t="s">
        <v>1704</v>
      </c>
      <c r="G224" s="1031"/>
      <c r="H224" s="1317"/>
      <c r="I224" s="1033" t="s">
        <v>1312</v>
      </c>
      <c r="J224" s="1031"/>
      <c r="K224" s="758"/>
    </row>
    <row r="225" spans="1:11" x14ac:dyDescent="0.25">
      <c r="B225" s="1108"/>
      <c r="C225" s="1109"/>
      <c r="D225" s="1110" t="s">
        <v>1332</v>
      </c>
      <c r="E225" s="1111" t="s">
        <v>1333</v>
      </c>
      <c r="F225" s="1109" t="s">
        <v>1704</v>
      </c>
      <c r="G225" s="1099"/>
      <c r="H225" s="1326"/>
      <c r="I225" s="1158" t="s">
        <v>1312</v>
      </c>
      <c r="J225" s="1099"/>
      <c r="K225" s="758"/>
    </row>
    <row r="226" spans="1:11" s="1032" customFormat="1" ht="15.75" thickBot="1" x14ac:dyDescent="0.3">
      <c r="B226" s="1115" t="s">
        <v>1318</v>
      </c>
      <c r="C226" s="1118" t="s">
        <v>1706</v>
      </c>
      <c r="D226" s="1117" t="s">
        <v>1336</v>
      </c>
      <c r="E226" s="1118" t="s">
        <v>1337</v>
      </c>
      <c r="F226" s="1067" t="s">
        <v>1338</v>
      </c>
      <c r="G226" s="1068" t="s">
        <v>1339</v>
      </c>
      <c r="H226" s="1329"/>
      <c r="I226" s="1067" t="s">
        <v>1340</v>
      </c>
      <c r="J226" s="1068" t="s">
        <v>1341</v>
      </c>
    </row>
    <row r="227" spans="1:11" ht="15.75" thickBot="1" x14ac:dyDescent="0.3">
      <c r="B227" s="1119"/>
      <c r="C227" s="812"/>
      <c r="D227" s="1039"/>
      <c r="E227" s="1120"/>
      <c r="F227" s="777"/>
      <c r="G227" s="777"/>
      <c r="H227" s="1248"/>
      <c r="I227" s="777"/>
      <c r="J227" s="777"/>
      <c r="K227" s="758"/>
    </row>
    <row r="228" spans="1:11" ht="16.5" thickBot="1" x14ac:dyDescent="0.3">
      <c r="B228" s="841" t="s">
        <v>651</v>
      </c>
      <c r="C228" s="812"/>
      <c r="D228" s="1039"/>
      <c r="E228" s="1120"/>
      <c r="F228" s="768" t="s">
        <v>652</v>
      </c>
      <c r="G228" s="777"/>
      <c r="H228" s="1243" t="s">
        <v>653</v>
      </c>
      <c r="I228" s="1021" t="s">
        <v>1342</v>
      </c>
      <c r="J228" s="1022" t="s">
        <v>1343</v>
      </c>
      <c r="K228" s="758"/>
    </row>
    <row r="229" spans="1:11" x14ac:dyDescent="0.25">
      <c r="B229" s="1330">
        <v>6</v>
      </c>
      <c r="C229" s="1331" t="s">
        <v>1707</v>
      </c>
      <c r="D229" s="1123">
        <v>8</v>
      </c>
      <c r="E229" s="1124" t="s">
        <v>1344</v>
      </c>
      <c r="F229" s="1125" t="s">
        <v>1345</v>
      </c>
      <c r="G229" s="1028" t="s">
        <v>1346</v>
      </c>
      <c r="H229" s="1245">
        <v>45542433</v>
      </c>
      <c r="I229" s="1033" t="s">
        <v>1347</v>
      </c>
      <c r="J229" s="1031" t="s">
        <v>1348</v>
      </c>
      <c r="K229" s="758"/>
    </row>
    <row r="230" spans="1:11" x14ac:dyDescent="0.25">
      <c r="A230" s="859"/>
      <c r="B230" s="1332" t="s">
        <v>1708</v>
      </c>
      <c r="C230" s="1333" t="s">
        <v>1344</v>
      </c>
      <c r="D230" s="1092"/>
      <c r="E230" s="1093"/>
      <c r="F230" s="812" t="s">
        <v>1345</v>
      </c>
      <c r="G230" s="1031"/>
      <c r="H230" s="1317"/>
      <c r="I230" s="1033" t="s">
        <v>1347</v>
      </c>
      <c r="J230" s="1031"/>
      <c r="K230" s="758"/>
    </row>
    <row r="231" spans="1:11" x14ac:dyDescent="0.25">
      <c r="A231" s="859"/>
      <c r="B231" s="1334" t="s">
        <v>1709</v>
      </c>
      <c r="C231" s="1142" t="s">
        <v>585</v>
      </c>
      <c r="D231" s="1129" t="s">
        <v>1353</v>
      </c>
      <c r="E231" s="1130" t="s">
        <v>585</v>
      </c>
      <c r="F231" s="812" t="s">
        <v>1345</v>
      </c>
      <c r="G231" s="1031"/>
      <c r="H231" s="1317"/>
      <c r="I231" s="1033" t="s">
        <v>1347</v>
      </c>
      <c r="J231" s="1031"/>
      <c r="K231" s="758"/>
    </row>
    <row r="232" spans="1:11" x14ac:dyDescent="0.25">
      <c r="B232" s="1334"/>
      <c r="C232" s="1142"/>
      <c r="D232" s="1129" t="s">
        <v>1354</v>
      </c>
      <c r="E232" s="1131" t="s">
        <v>1355</v>
      </c>
      <c r="F232" s="777" t="s">
        <v>1345</v>
      </c>
      <c r="G232" s="1031"/>
      <c r="H232" s="1309"/>
      <c r="I232" s="781" t="s">
        <v>1347</v>
      </c>
      <c r="J232" s="1031"/>
      <c r="K232" s="758"/>
    </row>
    <row r="233" spans="1:11" x14ac:dyDescent="0.25">
      <c r="B233" s="1335" t="s">
        <v>1710</v>
      </c>
      <c r="C233" s="1336" t="s">
        <v>321</v>
      </c>
      <c r="D233" s="1134" t="s">
        <v>1259</v>
      </c>
      <c r="E233" s="1135" t="s">
        <v>321</v>
      </c>
      <c r="F233" s="1136" t="s">
        <v>1356</v>
      </c>
      <c r="G233" s="1137" t="s">
        <v>1357</v>
      </c>
      <c r="H233" s="1337">
        <v>300887945</v>
      </c>
      <c r="I233" s="1140" t="s">
        <v>1358</v>
      </c>
      <c r="J233" s="1137" t="s">
        <v>1359</v>
      </c>
      <c r="K233" s="758"/>
    </row>
    <row r="234" spans="1:11" x14ac:dyDescent="0.25">
      <c r="B234" s="1334" t="s">
        <v>1711</v>
      </c>
      <c r="C234" s="1142" t="s">
        <v>1362</v>
      </c>
      <c r="D234" s="1129" t="s">
        <v>1349</v>
      </c>
      <c r="E234" s="1130" t="s">
        <v>1362</v>
      </c>
      <c r="F234" s="812" t="s">
        <v>1363</v>
      </c>
      <c r="G234" s="1031" t="s">
        <v>1712</v>
      </c>
      <c r="H234" s="1310">
        <v>238591</v>
      </c>
      <c r="I234" s="1033" t="s">
        <v>1365</v>
      </c>
      <c r="J234" s="1031" t="s">
        <v>1713</v>
      </c>
      <c r="K234" s="758"/>
    </row>
    <row r="235" spans="1:11" x14ac:dyDescent="0.25">
      <c r="B235" s="891"/>
      <c r="C235" s="812"/>
      <c r="D235" s="1129" t="s">
        <v>1351</v>
      </c>
      <c r="E235" s="1142" t="s">
        <v>1367</v>
      </c>
      <c r="F235" s="1033" t="s">
        <v>1363</v>
      </c>
      <c r="G235" s="1031"/>
      <c r="H235" s="1317"/>
      <c r="I235" s="1033" t="s">
        <v>1365</v>
      </c>
      <c r="J235" s="1031"/>
      <c r="K235" s="758"/>
    </row>
    <row r="236" spans="1:11" x14ac:dyDescent="0.25">
      <c r="B236" s="891"/>
      <c r="C236" s="811"/>
      <c r="D236" s="1129" t="s">
        <v>1377</v>
      </c>
      <c r="E236" s="1130" t="s">
        <v>1378</v>
      </c>
      <c r="F236" s="812" t="s">
        <v>1363</v>
      </c>
      <c r="G236" s="1031"/>
      <c r="H236" s="1317"/>
      <c r="I236" s="1033" t="s">
        <v>1365</v>
      </c>
      <c r="J236" s="1031"/>
      <c r="K236" s="758"/>
    </row>
    <row r="237" spans="1:11" x14ac:dyDescent="0.25">
      <c r="B237" s="1334" t="s">
        <v>1714</v>
      </c>
      <c r="C237" s="1142" t="s">
        <v>1715</v>
      </c>
      <c r="D237" s="1129" t="s">
        <v>1368</v>
      </c>
      <c r="E237" s="1130" t="s">
        <v>1369</v>
      </c>
      <c r="F237" s="812" t="s">
        <v>1716</v>
      </c>
      <c r="G237" s="1031" t="s">
        <v>1717</v>
      </c>
      <c r="H237" s="1245">
        <v>509829635</v>
      </c>
      <c r="I237" s="1033" t="s">
        <v>1365</v>
      </c>
      <c r="J237" s="1031"/>
      <c r="K237" s="758"/>
    </row>
    <row r="238" spans="1:11" x14ac:dyDescent="0.25">
      <c r="B238" s="1334" t="s">
        <v>1718</v>
      </c>
      <c r="C238" s="1142" t="s">
        <v>1719</v>
      </c>
      <c r="D238" s="1129" t="s">
        <v>1370</v>
      </c>
      <c r="E238" s="1130" t="s">
        <v>1371</v>
      </c>
      <c r="F238" s="812" t="s">
        <v>1720</v>
      </c>
      <c r="G238" s="1031" t="s">
        <v>1721</v>
      </c>
      <c r="H238" s="1245">
        <v>35853906</v>
      </c>
      <c r="I238" s="1033" t="s">
        <v>1365</v>
      </c>
      <c r="J238" s="1031"/>
      <c r="K238" s="758"/>
    </row>
    <row r="239" spans="1:11" x14ac:dyDescent="0.25">
      <c r="B239" s="1334" t="s">
        <v>1722</v>
      </c>
      <c r="C239" s="1142" t="s">
        <v>1723</v>
      </c>
      <c r="D239" s="1129" t="s">
        <v>1174</v>
      </c>
      <c r="E239" s="1130" t="s">
        <v>1372</v>
      </c>
      <c r="F239" s="812" t="s">
        <v>1724</v>
      </c>
      <c r="G239" s="1031" t="s">
        <v>1725</v>
      </c>
      <c r="H239" s="1245">
        <v>6294576</v>
      </c>
      <c r="I239" s="1033" t="s">
        <v>1365</v>
      </c>
      <c r="J239" s="1031"/>
      <c r="K239" s="758"/>
    </row>
    <row r="240" spans="1:11" x14ac:dyDescent="0.25">
      <c r="B240" s="1334" t="s">
        <v>1726</v>
      </c>
      <c r="C240" s="1142" t="s">
        <v>1727</v>
      </c>
      <c r="D240" s="1129" t="s">
        <v>1373</v>
      </c>
      <c r="E240" s="1130" t="s">
        <v>1374</v>
      </c>
      <c r="F240" s="812" t="s">
        <v>1728</v>
      </c>
      <c r="G240" s="1031" t="s">
        <v>1729</v>
      </c>
      <c r="H240" s="1245">
        <v>46524467</v>
      </c>
      <c r="I240" s="1033" t="s">
        <v>1365</v>
      </c>
      <c r="J240" s="1031"/>
      <c r="K240" s="758"/>
    </row>
    <row r="241" spans="2:11" x14ac:dyDescent="0.25">
      <c r="B241" s="1334" t="s">
        <v>1730</v>
      </c>
      <c r="C241" s="1142" t="s">
        <v>1731</v>
      </c>
      <c r="D241" s="1129" t="s">
        <v>1375</v>
      </c>
      <c r="E241" s="1130" t="s">
        <v>1376</v>
      </c>
      <c r="F241" s="812" t="s">
        <v>1732</v>
      </c>
      <c r="G241" s="1031" t="s">
        <v>1733</v>
      </c>
      <c r="H241" s="1245">
        <v>10345226</v>
      </c>
      <c r="I241" s="1033" t="s">
        <v>1365</v>
      </c>
      <c r="J241" s="1031"/>
      <c r="K241" s="758"/>
    </row>
    <row r="242" spans="2:11" x14ac:dyDescent="0.25">
      <c r="B242" s="1334" t="s">
        <v>1734</v>
      </c>
      <c r="C242" s="1142" t="s">
        <v>1735</v>
      </c>
      <c r="D242" s="1129" t="s">
        <v>1262</v>
      </c>
      <c r="E242" s="1130" t="s">
        <v>1379</v>
      </c>
      <c r="F242" s="812" t="s">
        <v>1736</v>
      </c>
      <c r="G242" s="1031" t="s">
        <v>1737</v>
      </c>
      <c r="H242" s="1245">
        <v>41504226</v>
      </c>
      <c r="I242" s="1033" t="s">
        <v>1365</v>
      </c>
      <c r="J242" s="1031"/>
      <c r="K242" s="758"/>
    </row>
    <row r="243" spans="2:11" x14ac:dyDescent="0.25">
      <c r="B243" s="891"/>
      <c r="C243" s="812"/>
      <c r="D243" s="1129" t="s">
        <v>1380</v>
      </c>
      <c r="E243" s="1130" t="s">
        <v>283</v>
      </c>
      <c r="F243" s="812" t="s">
        <v>1736</v>
      </c>
      <c r="G243" s="1031"/>
      <c r="H243" s="1317"/>
      <c r="I243" s="1033" t="s">
        <v>1365</v>
      </c>
      <c r="J243" s="1031"/>
      <c r="K243" s="758"/>
    </row>
    <row r="244" spans="2:11" x14ac:dyDescent="0.25">
      <c r="B244" s="891"/>
      <c r="C244" s="811"/>
      <c r="D244" s="1129" t="s">
        <v>1302</v>
      </c>
      <c r="E244" s="1130" t="s">
        <v>1738</v>
      </c>
      <c r="F244" s="812" t="s">
        <v>1736</v>
      </c>
      <c r="G244" s="1031"/>
      <c r="H244" s="1317"/>
      <c r="I244" s="1033" t="s">
        <v>1365</v>
      </c>
      <c r="J244" s="1031"/>
      <c r="K244" s="758"/>
    </row>
    <row r="245" spans="2:11" x14ac:dyDescent="0.25">
      <c r="B245" s="891"/>
      <c r="C245" s="811"/>
      <c r="D245" s="1129" t="s">
        <v>1383</v>
      </c>
      <c r="E245" s="1130" t="s">
        <v>1739</v>
      </c>
      <c r="F245" s="812" t="s">
        <v>1736</v>
      </c>
      <c r="G245" s="1031"/>
      <c r="H245" s="1317"/>
      <c r="I245" s="1033" t="s">
        <v>1365</v>
      </c>
      <c r="J245" s="1031"/>
      <c r="K245" s="758"/>
    </row>
    <row r="246" spans="2:11" x14ac:dyDescent="0.25">
      <c r="B246" s="891"/>
      <c r="C246" s="811"/>
      <c r="D246" s="1129" t="s">
        <v>1306</v>
      </c>
      <c r="E246" s="1130" t="s">
        <v>1740</v>
      </c>
      <c r="F246" s="812" t="s">
        <v>1736</v>
      </c>
      <c r="G246" s="1031"/>
      <c r="H246" s="1317"/>
      <c r="I246" s="1033" t="s">
        <v>1365</v>
      </c>
      <c r="J246" s="1031"/>
      <c r="K246" s="758"/>
    </row>
    <row r="247" spans="2:11" x14ac:dyDescent="0.25">
      <c r="B247" s="891"/>
      <c r="C247" s="811"/>
      <c r="D247" s="1129" t="s">
        <v>1386</v>
      </c>
      <c r="E247" s="1130" t="s">
        <v>1741</v>
      </c>
      <c r="F247" s="812" t="s">
        <v>1736</v>
      </c>
      <c r="G247" s="1143"/>
      <c r="H247" s="1338"/>
      <c r="I247" s="1033" t="s">
        <v>1365</v>
      </c>
      <c r="J247" s="1031"/>
      <c r="K247" s="758"/>
    </row>
    <row r="248" spans="2:11" x14ac:dyDescent="0.25">
      <c r="B248" s="891"/>
      <c r="C248" s="811"/>
      <c r="D248" s="1129" t="s">
        <v>1388</v>
      </c>
      <c r="E248" s="1130" t="s">
        <v>1742</v>
      </c>
      <c r="F248" s="812" t="s">
        <v>1736</v>
      </c>
      <c r="G248" s="1143"/>
      <c r="H248" s="1338"/>
      <c r="I248" s="1033" t="s">
        <v>1365</v>
      </c>
      <c r="J248" s="1031"/>
      <c r="K248" s="758"/>
    </row>
    <row r="249" spans="2:11" x14ac:dyDescent="0.25">
      <c r="B249" s="1108"/>
      <c r="C249" s="1154"/>
      <c r="D249" s="1155" t="s">
        <v>1390</v>
      </c>
      <c r="E249" s="1156" t="s">
        <v>1735</v>
      </c>
      <c r="F249" s="1109" t="s">
        <v>1736</v>
      </c>
      <c r="G249" s="1339"/>
      <c r="H249" s="1340"/>
      <c r="I249" s="1158" t="s">
        <v>1365</v>
      </c>
      <c r="J249" s="1099"/>
      <c r="K249" s="758"/>
    </row>
    <row r="250" spans="2:11" x14ac:dyDescent="0.25">
      <c r="B250" s="1341" t="s">
        <v>1743</v>
      </c>
      <c r="C250" s="1342" t="s">
        <v>1411</v>
      </c>
      <c r="D250" s="1129" t="s">
        <v>1410</v>
      </c>
      <c r="E250" s="1130" t="s">
        <v>1411</v>
      </c>
      <c r="F250" s="812" t="s">
        <v>1744</v>
      </c>
      <c r="G250" s="1031" t="s">
        <v>1745</v>
      </c>
      <c r="H250" s="1245">
        <v>72528509</v>
      </c>
      <c r="I250" s="1033" t="s">
        <v>1397</v>
      </c>
      <c r="J250" s="1047" t="s">
        <v>1398</v>
      </c>
      <c r="K250" s="758"/>
    </row>
    <row r="251" spans="2:11" x14ac:dyDescent="0.25">
      <c r="B251" s="1341" t="s">
        <v>1746</v>
      </c>
      <c r="C251" s="1342" t="s">
        <v>1747</v>
      </c>
      <c r="D251" s="1129" t="s">
        <v>1406</v>
      </c>
      <c r="E251" s="1130" t="s">
        <v>1407</v>
      </c>
      <c r="F251" s="812" t="s">
        <v>1748</v>
      </c>
      <c r="G251" s="1031" t="s">
        <v>1749</v>
      </c>
      <c r="H251" s="1245">
        <v>4045465635</v>
      </c>
      <c r="I251" s="1033" t="s">
        <v>1397</v>
      </c>
      <c r="J251" s="1031"/>
      <c r="K251" s="758"/>
    </row>
    <row r="252" spans="2:11" x14ac:dyDescent="0.25">
      <c r="B252" s="1341" t="s">
        <v>1750</v>
      </c>
      <c r="C252" s="1342" t="s">
        <v>1751</v>
      </c>
      <c r="D252" s="1129" t="s">
        <v>1334</v>
      </c>
      <c r="E252" s="1130" t="s">
        <v>1401</v>
      </c>
      <c r="F252" s="812" t="s">
        <v>1752</v>
      </c>
      <c r="G252" s="1143" t="s">
        <v>1753</v>
      </c>
      <c r="H252" s="1245">
        <v>1400922659</v>
      </c>
      <c r="I252" s="1033" t="s">
        <v>1397</v>
      </c>
      <c r="J252" s="1031"/>
      <c r="K252" s="758"/>
    </row>
    <row r="253" spans="2:11" x14ac:dyDescent="0.25">
      <c r="B253" s="1341" t="s">
        <v>1754</v>
      </c>
      <c r="C253" s="1342" t="s">
        <v>1755</v>
      </c>
      <c r="D253" s="810"/>
      <c r="E253" s="1343"/>
      <c r="F253" s="812" t="s">
        <v>1752</v>
      </c>
      <c r="G253" s="1143"/>
      <c r="H253" s="1338"/>
      <c r="I253" s="1033" t="s">
        <v>1397</v>
      </c>
      <c r="J253" s="1031"/>
      <c r="K253" s="758"/>
    </row>
    <row r="254" spans="2:11" x14ac:dyDescent="0.25">
      <c r="B254" s="1341" t="s">
        <v>1756</v>
      </c>
      <c r="C254" s="1342" t="s">
        <v>1757</v>
      </c>
      <c r="D254" s="810"/>
      <c r="E254" s="1343"/>
      <c r="F254" s="812" t="s">
        <v>1752</v>
      </c>
      <c r="G254" s="1143"/>
      <c r="H254" s="1338"/>
      <c r="I254" s="1033" t="s">
        <v>1397</v>
      </c>
      <c r="J254" s="1031"/>
      <c r="K254" s="758"/>
    </row>
    <row r="255" spans="2:11" x14ac:dyDescent="0.25">
      <c r="B255" s="1341" t="s">
        <v>1758</v>
      </c>
      <c r="C255" s="1342" t="s">
        <v>1759</v>
      </c>
      <c r="D255" s="1129" t="s">
        <v>1402</v>
      </c>
      <c r="E255" s="1130" t="s">
        <v>1403</v>
      </c>
      <c r="F255" s="812" t="s">
        <v>1752</v>
      </c>
      <c r="G255" s="1143"/>
      <c r="H255" s="1338"/>
      <c r="I255" s="1033" t="s">
        <v>1397</v>
      </c>
      <c r="J255" s="1031"/>
      <c r="K255" s="758"/>
    </row>
    <row r="256" spans="2:11" x14ac:dyDescent="0.25">
      <c r="B256" s="891"/>
      <c r="C256" s="811"/>
      <c r="D256" s="1129" t="s">
        <v>1404</v>
      </c>
      <c r="E256" s="1130" t="s">
        <v>1405</v>
      </c>
      <c r="F256" s="812" t="s">
        <v>1752</v>
      </c>
      <c r="G256" s="1143"/>
      <c r="H256" s="1338"/>
      <c r="I256" s="1033" t="s">
        <v>1397</v>
      </c>
      <c r="J256" s="1031"/>
      <c r="K256" s="758"/>
    </row>
    <row r="257" spans="2:11" x14ac:dyDescent="0.25">
      <c r="B257" s="891"/>
      <c r="C257" s="811"/>
      <c r="D257" s="1129" t="s">
        <v>1408</v>
      </c>
      <c r="E257" s="1130" t="s">
        <v>1409</v>
      </c>
      <c r="F257" s="812" t="s">
        <v>1752</v>
      </c>
      <c r="G257" s="1031"/>
      <c r="H257" s="1317"/>
      <c r="I257" s="1033" t="s">
        <v>1397</v>
      </c>
      <c r="J257" s="1031"/>
      <c r="K257" s="758"/>
    </row>
    <row r="258" spans="2:11" x14ac:dyDescent="0.25">
      <c r="B258" s="891"/>
      <c r="C258" s="811"/>
      <c r="D258" s="1129" t="s">
        <v>1393</v>
      </c>
      <c r="E258" s="1130" t="s">
        <v>1394</v>
      </c>
      <c r="F258" s="812" t="s">
        <v>1752</v>
      </c>
      <c r="G258" s="1031"/>
      <c r="H258" s="1317"/>
      <c r="I258" s="1033" t="s">
        <v>1397</v>
      </c>
      <c r="J258" s="1031"/>
      <c r="K258" s="758"/>
    </row>
    <row r="259" spans="2:11" x14ac:dyDescent="0.25">
      <c r="B259" s="891"/>
      <c r="C259" s="811"/>
      <c r="D259" s="1129" t="s">
        <v>1400</v>
      </c>
      <c r="E259" s="1130" t="s">
        <v>1399</v>
      </c>
      <c r="F259" s="812" t="s">
        <v>1752</v>
      </c>
      <c r="G259" s="1031"/>
      <c r="H259" s="1317"/>
      <c r="I259" s="1033" t="s">
        <v>1397</v>
      </c>
      <c r="J259" s="1031"/>
      <c r="K259" s="758"/>
    </row>
    <row r="260" spans="2:11" x14ac:dyDescent="0.25">
      <c r="B260" s="1108"/>
      <c r="C260" s="1154"/>
      <c r="D260" s="1155" t="s">
        <v>1412</v>
      </c>
      <c r="E260" s="1156" t="s">
        <v>1413</v>
      </c>
      <c r="F260" s="1109" t="s">
        <v>1752</v>
      </c>
      <c r="G260" s="1099"/>
      <c r="H260" s="1326"/>
      <c r="I260" s="1158" t="s">
        <v>1397</v>
      </c>
      <c r="J260" s="1099"/>
      <c r="K260" s="758"/>
    </row>
    <row r="261" spans="2:11" x14ac:dyDescent="0.25">
      <c r="B261" s="1327" t="s">
        <v>1760</v>
      </c>
      <c r="C261" s="1344" t="s">
        <v>1761</v>
      </c>
      <c r="D261" s="1147" t="s">
        <v>1415</v>
      </c>
      <c r="E261" s="1148" t="s">
        <v>1416</v>
      </c>
      <c r="F261" s="1149" t="s">
        <v>1417</v>
      </c>
      <c r="G261" s="1047" t="s">
        <v>1762</v>
      </c>
      <c r="H261" s="1247">
        <v>229860738</v>
      </c>
      <c r="I261" s="1151" t="s">
        <v>1419</v>
      </c>
      <c r="J261" s="1047" t="s">
        <v>1763</v>
      </c>
      <c r="K261" s="758"/>
    </row>
    <row r="262" spans="2:11" x14ac:dyDescent="0.25">
      <c r="B262" s="1341" t="s">
        <v>1764</v>
      </c>
      <c r="C262" s="1342" t="s">
        <v>1765</v>
      </c>
      <c r="D262" s="810"/>
      <c r="E262" s="1343"/>
      <c r="F262" s="812" t="s">
        <v>1417</v>
      </c>
      <c r="G262" s="1031"/>
      <c r="H262" s="1317"/>
      <c r="I262" s="1033" t="s">
        <v>1419</v>
      </c>
      <c r="J262" s="1031"/>
      <c r="K262" s="758"/>
    </row>
    <row r="263" spans="2:11" x14ac:dyDescent="0.25">
      <c r="B263" s="891"/>
      <c r="C263" s="811"/>
      <c r="D263" s="1129" t="s">
        <v>1421</v>
      </c>
      <c r="E263" s="1130" t="s">
        <v>1422</v>
      </c>
      <c r="F263" s="812" t="s">
        <v>1417</v>
      </c>
      <c r="G263" s="1031"/>
      <c r="H263" s="1317"/>
      <c r="I263" s="1033" t="s">
        <v>1419</v>
      </c>
      <c r="J263" s="1031"/>
      <c r="K263" s="758"/>
    </row>
    <row r="264" spans="2:11" x14ac:dyDescent="0.25">
      <c r="B264" s="891"/>
      <c r="C264" s="811"/>
      <c r="D264" s="1129" t="s">
        <v>1423</v>
      </c>
      <c r="E264" s="1130" t="s">
        <v>1424</v>
      </c>
      <c r="F264" s="812" t="s">
        <v>1417</v>
      </c>
      <c r="G264" s="1031"/>
      <c r="H264" s="1317"/>
      <c r="I264" s="1033" t="s">
        <v>1419</v>
      </c>
      <c r="J264" s="1031"/>
      <c r="K264" s="758"/>
    </row>
    <row r="265" spans="2:11" x14ac:dyDescent="0.25">
      <c r="B265" s="891"/>
      <c r="C265" s="811"/>
      <c r="D265" s="1129" t="s">
        <v>1425</v>
      </c>
      <c r="E265" s="1130" t="s">
        <v>1426</v>
      </c>
      <c r="F265" s="812" t="s">
        <v>1417</v>
      </c>
      <c r="G265" s="1031"/>
      <c r="H265" s="1317"/>
      <c r="I265" s="1033" t="s">
        <v>1419</v>
      </c>
      <c r="J265" s="1031"/>
      <c r="K265" s="758"/>
    </row>
    <row r="266" spans="2:11" x14ac:dyDescent="0.25">
      <c r="B266" s="891"/>
      <c r="C266" s="811"/>
      <c r="D266" s="1129" t="s">
        <v>1427</v>
      </c>
      <c r="E266" s="1130" t="s">
        <v>1428</v>
      </c>
      <c r="F266" s="812" t="s">
        <v>1417</v>
      </c>
      <c r="G266" s="1031"/>
      <c r="H266" s="1317"/>
      <c r="I266" s="1033" t="s">
        <v>1419</v>
      </c>
      <c r="J266" s="1031"/>
      <c r="K266" s="758"/>
    </row>
    <row r="267" spans="2:11" x14ac:dyDescent="0.25">
      <c r="B267" s="891"/>
      <c r="C267" s="811"/>
      <c r="D267" s="1129" t="s">
        <v>1429</v>
      </c>
      <c r="E267" s="1130" t="s">
        <v>1430</v>
      </c>
      <c r="F267" s="812" t="s">
        <v>1417</v>
      </c>
      <c r="G267" s="1031"/>
      <c r="H267" s="1317"/>
      <c r="I267" s="1033" t="s">
        <v>1419</v>
      </c>
      <c r="J267" s="1031"/>
      <c r="K267" s="758"/>
    </row>
    <row r="268" spans="2:11" x14ac:dyDescent="0.25">
      <c r="B268" s="891"/>
      <c r="C268" s="811"/>
      <c r="D268" s="1129" t="s">
        <v>1431</v>
      </c>
      <c r="E268" s="1130" t="s">
        <v>1432</v>
      </c>
      <c r="F268" s="812" t="s">
        <v>1417</v>
      </c>
      <c r="G268" s="1031"/>
      <c r="H268" s="1317"/>
      <c r="I268" s="1033" t="s">
        <v>1419</v>
      </c>
      <c r="J268" s="1031"/>
      <c r="K268" s="758"/>
    </row>
    <row r="269" spans="2:11" x14ac:dyDescent="0.25">
      <c r="B269" s="1108"/>
      <c r="C269" s="1154"/>
      <c r="D269" s="1155" t="s">
        <v>1433</v>
      </c>
      <c r="E269" s="1156" t="s">
        <v>1434</v>
      </c>
      <c r="F269" s="1109" t="s">
        <v>1417</v>
      </c>
      <c r="G269" s="1099"/>
      <c r="H269" s="1326"/>
      <c r="I269" s="1158" t="s">
        <v>1419</v>
      </c>
      <c r="J269" s="1099"/>
      <c r="K269" s="758"/>
    </row>
    <row r="270" spans="2:11" x14ac:dyDescent="0.25">
      <c r="B270" s="1327" t="s">
        <v>1454</v>
      </c>
      <c r="C270" s="1344" t="s">
        <v>1766</v>
      </c>
      <c r="D270" s="1147" t="s">
        <v>1436</v>
      </c>
      <c r="E270" s="1148" t="s">
        <v>1437</v>
      </c>
      <c r="F270" s="1149" t="s">
        <v>1438</v>
      </c>
      <c r="G270" s="1047" t="s">
        <v>1439</v>
      </c>
      <c r="H270" s="1345"/>
      <c r="I270" s="1151" t="s">
        <v>1440</v>
      </c>
      <c r="J270" s="1047" t="s">
        <v>1441</v>
      </c>
      <c r="K270" s="758"/>
    </row>
    <row r="271" spans="2:11" ht="15.75" thickBot="1" x14ac:dyDescent="0.3">
      <c r="B271" s="1346" t="s">
        <v>1262</v>
      </c>
      <c r="C271" s="1347" t="s">
        <v>1437</v>
      </c>
      <c r="D271" s="967"/>
      <c r="E271" s="1348"/>
      <c r="F271" s="1318" t="s">
        <v>1438</v>
      </c>
      <c r="G271" s="1084"/>
      <c r="H271" s="1349"/>
      <c r="I271" s="1350" t="s">
        <v>1440</v>
      </c>
      <c r="J271" s="1084"/>
      <c r="K271" s="758"/>
    </row>
    <row r="272" spans="2:11" ht="15.75" thickBot="1" x14ac:dyDescent="0.3">
      <c r="B272" s="838"/>
      <c r="C272" s="838"/>
      <c r="D272" s="838"/>
      <c r="E272" s="838"/>
      <c r="F272" s="838"/>
      <c r="G272" s="838"/>
      <c r="H272" s="1255"/>
      <c r="I272" s="838"/>
      <c r="J272" s="838"/>
      <c r="K272" s="758"/>
    </row>
    <row r="273" spans="2:11" ht="16.5" thickBot="1" x14ac:dyDescent="0.3">
      <c r="B273" s="841" t="s">
        <v>651</v>
      </c>
      <c r="C273" s="838"/>
      <c r="D273" s="838"/>
      <c r="E273" s="838"/>
      <c r="F273" s="768" t="s">
        <v>652</v>
      </c>
      <c r="G273" s="838"/>
      <c r="H273" s="1243" t="s">
        <v>653</v>
      </c>
      <c r="I273" s="1021" t="s">
        <v>1442</v>
      </c>
      <c r="J273" s="1022" t="s">
        <v>1443</v>
      </c>
      <c r="K273" s="758"/>
    </row>
    <row r="274" spans="2:11" x14ac:dyDescent="0.25">
      <c r="B274" s="1351">
        <v>9</v>
      </c>
      <c r="C274" s="1167" t="s">
        <v>327</v>
      </c>
      <c r="D274" s="1168">
        <v>6</v>
      </c>
      <c r="E274" s="1169" t="s">
        <v>327</v>
      </c>
      <c r="F274" s="1027" t="s">
        <v>1444</v>
      </c>
      <c r="G274" s="1028" t="s">
        <v>1767</v>
      </c>
      <c r="H274" s="1245">
        <v>122243165</v>
      </c>
      <c r="I274" s="781" t="s">
        <v>1446</v>
      </c>
      <c r="J274" s="778" t="s">
        <v>1447</v>
      </c>
      <c r="K274" s="758"/>
    </row>
    <row r="275" spans="2:11" x14ac:dyDescent="0.25">
      <c r="B275" s="1352">
        <v>90</v>
      </c>
      <c r="C275" s="1177" t="s">
        <v>1768</v>
      </c>
      <c r="D275" s="1176" t="s">
        <v>1450</v>
      </c>
      <c r="E275" s="1177" t="s">
        <v>1768</v>
      </c>
      <c r="F275" s="777" t="s">
        <v>1444</v>
      </c>
      <c r="G275" s="778"/>
      <c r="H275" s="1248"/>
      <c r="I275" s="781" t="s">
        <v>1446</v>
      </c>
      <c r="J275" s="778"/>
      <c r="K275" s="758"/>
    </row>
    <row r="276" spans="2:11" x14ac:dyDescent="0.25">
      <c r="B276" s="1267"/>
      <c r="C276" s="812"/>
      <c r="D276" s="1176" t="s">
        <v>1124</v>
      </c>
      <c r="E276" s="1177" t="s">
        <v>1451</v>
      </c>
      <c r="F276" s="777" t="s">
        <v>1444</v>
      </c>
      <c r="G276" s="1353"/>
      <c r="H276" s="1354"/>
      <c r="I276" s="781" t="s">
        <v>1446</v>
      </c>
      <c r="J276" s="778"/>
      <c r="K276" s="758"/>
    </row>
    <row r="277" spans="2:11" x14ac:dyDescent="0.25">
      <c r="B277" s="1267"/>
      <c r="C277" s="812"/>
      <c r="D277" s="1180" t="s">
        <v>1100</v>
      </c>
      <c r="E277" s="1181" t="s">
        <v>1769</v>
      </c>
      <c r="F277" s="777" t="s">
        <v>1444</v>
      </c>
      <c r="G277" s="1353"/>
      <c r="H277" s="1354"/>
      <c r="I277" s="781" t="s">
        <v>1446</v>
      </c>
      <c r="J277" s="778"/>
      <c r="K277" s="758"/>
    </row>
    <row r="278" spans="2:11" x14ac:dyDescent="0.25">
      <c r="B278" s="1267"/>
      <c r="C278" s="812"/>
      <c r="D278" s="1180" t="s">
        <v>1119</v>
      </c>
      <c r="E278" s="1181" t="s">
        <v>1453</v>
      </c>
      <c r="F278" s="777" t="s">
        <v>1444</v>
      </c>
      <c r="G278" s="1353"/>
      <c r="H278" s="1354"/>
      <c r="I278" s="781" t="s">
        <v>1446</v>
      </c>
      <c r="J278" s="778"/>
      <c r="K278" s="758"/>
    </row>
    <row r="279" spans="2:11" x14ac:dyDescent="0.25">
      <c r="B279" s="1267"/>
      <c r="C279" s="812"/>
      <c r="D279" s="1180" t="s">
        <v>1454</v>
      </c>
      <c r="E279" s="1181" t="s">
        <v>1455</v>
      </c>
      <c r="F279" s="777" t="s">
        <v>1444</v>
      </c>
      <c r="G279" s="1353"/>
      <c r="H279" s="1354"/>
      <c r="I279" s="781" t="s">
        <v>1446</v>
      </c>
      <c r="J279" s="778"/>
      <c r="K279" s="758"/>
    </row>
    <row r="280" spans="2:11" x14ac:dyDescent="0.25">
      <c r="B280" s="1267"/>
      <c r="C280" s="812"/>
      <c r="D280" s="1180" t="s">
        <v>1456</v>
      </c>
      <c r="E280" s="1181" t="s">
        <v>1457</v>
      </c>
      <c r="F280" s="777" t="s">
        <v>1444</v>
      </c>
      <c r="G280" s="1353"/>
      <c r="H280" s="1354"/>
      <c r="I280" s="781" t="s">
        <v>1446</v>
      </c>
      <c r="J280" s="778"/>
      <c r="K280" s="758"/>
    </row>
    <row r="281" spans="2:11" x14ac:dyDescent="0.25">
      <c r="B281" s="1267"/>
      <c r="C281" s="812"/>
      <c r="D281" s="1176">
        <v>68</v>
      </c>
      <c r="E281" s="1177" t="s">
        <v>1459</v>
      </c>
      <c r="F281" s="777" t="s">
        <v>1444</v>
      </c>
      <c r="G281" s="1353"/>
      <c r="H281" s="1354"/>
      <c r="I281" s="781" t="s">
        <v>1446</v>
      </c>
      <c r="J281" s="778"/>
      <c r="K281" s="758"/>
    </row>
    <row r="282" spans="2:11" x14ac:dyDescent="0.25">
      <c r="B282" s="1352">
        <v>91</v>
      </c>
      <c r="C282" s="1175" t="s">
        <v>1770</v>
      </c>
      <c r="D282" s="1180" t="s">
        <v>1095</v>
      </c>
      <c r="E282" s="1181" t="s">
        <v>1461</v>
      </c>
      <c r="F282" s="777" t="s">
        <v>1771</v>
      </c>
      <c r="G282" s="1031" t="s">
        <v>1772</v>
      </c>
      <c r="H282" s="1245">
        <v>184697628</v>
      </c>
      <c r="I282" s="781" t="s">
        <v>1446</v>
      </c>
      <c r="J282" s="778"/>
      <c r="K282" s="758"/>
    </row>
    <row r="283" spans="2:11" x14ac:dyDescent="0.25">
      <c r="B283" s="1355" t="s">
        <v>1773</v>
      </c>
      <c r="C283" s="1356" t="s">
        <v>1774</v>
      </c>
      <c r="D283" s="1357" t="s">
        <v>1466</v>
      </c>
      <c r="E283" s="1358" t="s">
        <v>1467</v>
      </c>
      <c r="F283" s="1109" t="s">
        <v>1468</v>
      </c>
      <c r="G283" s="1099" t="s">
        <v>1469</v>
      </c>
      <c r="H283" s="1246">
        <v>20286487</v>
      </c>
      <c r="I283" s="1158" t="s">
        <v>1446</v>
      </c>
      <c r="J283" s="1099"/>
      <c r="K283" s="758"/>
    </row>
    <row r="284" spans="2:11" x14ac:dyDescent="0.25">
      <c r="B284" s="1352">
        <v>92</v>
      </c>
      <c r="C284" s="1175" t="s">
        <v>1775</v>
      </c>
      <c r="D284" s="1180" t="s">
        <v>1472</v>
      </c>
      <c r="E284" s="1181" t="s">
        <v>329</v>
      </c>
      <c r="F284" s="777" t="s">
        <v>1473</v>
      </c>
      <c r="G284" s="778" t="s">
        <v>1776</v>
      </c>
      <c r="H284" s="1245">
        <v>0</v>
      </c>
      <c r="I284" s="781" t="s">
        <v>1475</v>
      </c>
      <c r="J284" s="778" t="s">
        <v>1476</v>
      </c>
      <c r="K284" s="758"/>
    </row>
    <row r="285" spans="2:11" x14ac:dyDescent="0.25">
      <c r="B285" s="1352">
        <v>921</v>
      </c>
      <c r="C285" s="1175" t="s">
        <v>1777</v>
      </c>
      <c r="D285" s="1180" t="s">
        <v>1477</v>
      </c>
      <c r="E285" s="1181" t="s">
        <v>1478</v>
      </c>
      <c r="F285" s="777" t="s">
        <v>1778</v>
      </c>
      <c r="G285" s="778" t="s">
        <v>1779</v>
      </c>
      <c r="H285" s="1245">
        <v>80345308</v>
      </c>
      <c r="I285" s="781" t="s">
        <v>1475</v>
      </c>
      <c r="J285" s="778"/>
      <c r="K285" s="758"/>
    </row>
    <row r="286" spans="2:11" x14ac:dyDescent="0.25">
      <c r="B286" s="1355">
        <v>928</v>
      </c>
      <c r="C286" s="1356" t="s">
        <v>1529</v>
      </c>
      <c r="D286" s="1357" t="s">
        <v>1479</v>
      </c>
      <c r="E286" s="1358" t="s">
        <v>1480</v>
      </c>
      <c r="F286" s="785" t="s">
        <v>1780</v>
      </c>
      <c r="G286" s="786" t="s">
        <v>1781</v>
      </c>
      <c r="H286" s="1246">
        <v>196596708</v>
      </c>
      <c r="I286" s="789" t="s">
        <v>1475</v>
      </c>
      <c r="J286" s="786"/>
      <c r="K286" s="758"/>
    </row>
    <row r="287" spans="2:11" x14ac:dyDescent="0.25">
      <c r="B287" s="1359" t="s">
        <v>1782</v>
      </c>
      <c r="C287" s="1360" t="s">
        <v>330</v>
      </c>
      <c r="D287" s="1194" t="s">
        <v>1483</v>
      </c>
      <c r="E287" s="1195" t="s">
        <v>330</v>
      </c>
      <c r="F287" s="1196" t="s">
        <v>1484</v>
      </c>
      <c r="G287" s="1361" t="s">
        <v>1485</v>
      </c>
      <c r="H287" s="1362">
        <v>122909469</v>
      </c>
      <c r="I287" s="1197" t="s">
        <v>1486</v>
      </c>
      <c r="J287" s="1361" t="s">
        <v>1487</v>
      </c>
      <c r="K287" s="758"/>
    </row>
    <row r="288" spans="2:11" x14ac:dyDescent="0.25">
      <c r="B288" s="1355" t="s">
        <v>1783</v>
      </c>
      <c r="C288" s="1356" t="s">
        <v>331</v>
      </c>
      <c r="D288" s="1357" t="s">
        <v>1492</v>
      </c>
      <c r="E288" s="1358" t="s">
        <v>331</v>
      </c>
      <c r="F288" s="785" t="s">
        <v>1493</v>
      </c>
      <c r="G288" s="786" t="s">
        <v>1494</v>
      </c>
      <c r="H288" s="1246">
        <v>392940357</v>
      </c>
      <c r="I288" s="789" t="s">
        <v>1495</v>
      </c>
      <c r="J288" s="786" t="s">
        <v>1496</v>
      </c>
      <c r="K288" s="758"/>
    </row>
    <row r="289" spans="2:11" ht="15.75" thickBot="1" x14ac:dyDescent="0.3">
      <c r="B289" s="1363">
        <v>96</v>
      </c>
      <c r="C289" s="1364" t="s">
        <v>1497</v>
      </c>
      <c r="D289" s="1365" t="s">
        <v>1498</v>
      </c>
      <c r="E289" s="1364" t="s">
        <v>1497</v>
      </c>
      <c r="F289" s="834" t="s">
        <v>1499</v>
      </c>
      <c r="G289" s="831" t="s">
        <v>1500</v>
      </c>
      <c r="H289" s="1254"/>
      <c r="I289" s="834" t="s">
        <v>1501</v>
      </c>
      <c r="J289" s="831" t="s">
        <v>1502</v>
      </c>
    </row>
    <row r="290" spans="2:11" x14ac:dyDescent="0.25">
      <c r="B290" s="758"/>
      <c r="C290" s="758"/>
      <c r="D290" s="758"/>
      <c r="E290" s="758"/>
      <c r="K290" s="758"/>
    </row>
  </sheetData>
  <mergeCells count="7">
    <mergeCell ref="B1:J1"/>
    <mergeCell ref="B2:E2"/>
    <mergeCell ref="F2:J2"/>
    <mergeCell ref="B3:C3"/>
    <mergeCell ref="D3:E3"/>
    <mergeCell ref="F3:G3"/>
    <mergeCell ref="I3:J3"/>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
  <sheetViews>
    <sheetView workbookViewId="0">
      <selection sqref="A1:XFD1048576"/>
    </sheetView>
  </sheetViews>
  <sheetFormatPr baseColWidth="10" defaultColWidth="11.42578125" defaultRowHeight="12.75" x14ac:dyDescent="0.25"/>
  <cols>
    <col min="1" max="1" width="4.7109375" style="1374" customWidth="1"/>
    <col min="2" max="2" width="14.5703125" style="1451" customWidth="1"/>
    <col min="3" max="3" width="60.140625" style="1451" customWidth="1"/>
    <col min="4" max="4" width="20.28515625" style="1451" customWidth="1"/>
    <col min="5" max="5" width="75.85546875" style="1451" customWidth="1"/>
    <col min="6" max="6" width="6.5703125" style="1374" customWidth="1"/>
    <col min="7" max="7" width="81.85546875" style="1374" customWidth="1"/>
    <col min="8" max="8" width="16.42578125" style="1498" customWidth="1"/>
    <col min="9" max="9" width="6.5703125" style="1374" customWidth="1"/>
    <col min="10" max="10" width="80.140625" style="1374" customWidth="1"/>
    <col min="11" max="11" width="52.85546875" style="1374" customWidth="1"/>
    <col min="12" max="12" width="2" style="1375" customWidth="1"/>
    <col min="13" max="13" width="2" style="1374" customWidth="1"/>
    <col min="14" max="14" width="11.42578125" style="1374"/>
    <col min="15" max="15" width="11.140625" style="1374" customWidth="1"/>
    <col min="16" max="16384" width="11.42578125" style="1374"/>
  </cols>
  <sheetData>
    <row r="1" spans="2:11" s="758" customFormat="1" ht="24" thickBot="1" x14ac:dyDescent="0.3">
      <c r="B1" s="1750" t="s">
        <v>1784</v>
      </c>
      <c r="C1" s="1751"/>
      <c r="D1" s="1751"/>
      <c r="E1" s="1751"/>
      <c r="F1" s="1751"/>
      <c r="G1" s="1751"/>
      <c r="H1" s="1751"/>
      <c r="I1" s="1751"/>
      <c r="J1" s="1752"/>
      <c r="K1"/>
    </row>
    <row r="2" spans="2:11" s="758" customFormat="1" ht="21" thickBot="1" x14ac:dyDescent="0.3">
      <c r="B2" s="1753" t="s">
        <v>1785</v>
      </c>
      <c r="C2" s="1754"/>
      <c r="D2" s="1754"/>
      <c r="E2" s="1755"/>
      <c r="F2" s="1753" t="s">
        <v>644</v>
      </c>
      <c r="G2" s="1754"/>
      <c r="H2" s="1754"/>
      <c r="I2" s="1754"/>
      <c r="J2" s="1755"/>
      <c r="K2"/>
    </row>
    <row r="3" spans="2:11" s="758" customFormat="1" ht="21" thickBot="1" x14ac:dyDescent="0.3">
      <c r="B3" s="1756" t="s">
        <v>1786</v>
      </c>
      <c r="C3" s="1757"/>
      <c r="D3" s="1756" t="s">
        <v>646</v>
      </c>
      <c r="E3" s="1757"/>
      <c r="F3" s="1758" t="s">
        <v>1787</v>
      </c>
      <c r="G3" s="1760"/>
      <c r="H3" s="1367" t="s">
        <v>648</v>
      </c>
      <c r="I3" s="1758" t="s">
        <v>649</v>
      </c>
      <c r="J3" s="1759"/>
      <c r="K3"/>
    </row>
    <row r="4" spans="2:11" s="758" customFormat="1" ht="21" thickBot="1" x14ac:dyDescent="0.3">
      <c r="B4" s="1368"/>
      <c r="C4" s="1368"/>
      <c r="D4" s="1368"/>
      <c r="E4" s="1368"/>
      <c r="F4" s="1369"/>
      <c r="G4" s="1369"/>
      <c r="H4" s="1370"/>
      <c r="I4" s="1369"/>
      <c r="J4" s="1369"/>
      <c r="K4"/>
    </row>
    <row r="5" spans="2:11" s="758" customFormat="1" ht="24" thickBot="1" x14ac:dyDescent="0.3">
      <c r="B5" s="766" t="s">
        <v>651</v>
      </c>
      <c r="D5" s="767"/>
      <c r="E5" s="767"/>
      <c r="F5" s="768" t="s">
        <v>652</v>
      </c>
      <c r="G5" s="768"/>
      <c r="H5" s="770" t="s">
        <v>653</v>
      </c>
      <c r="I5" s="772" t="s">
        <v>655</v>
      </c>
      <c r="J5" s="773" t="s">
        <v>656</v>
      </c>
    </row>
    <row r="6" spans="2:11" s="758" customFormat="1" ht="15" x14ac:dyDescent="0.25">
      <c r="B6" s="774" t="s">
        <v>657</v>
      </c>
      <c r="C6" s="1244" t="s">
        <v>1513</v>
      </c>
      <c r="D6" s="776" t="s">
        <v>657</v>
      </c>
      <c r="E6" s="1244" t="s">
        <v>1513</v>
      </c>
      <c r="F6" s="777" t="s">
        <v>659</v>
      </c>
      <c r="G6" s="778" t="s">
        <v>660</v>
      </c>
      <c r="H6" s="919">
        <v>523816512</v>
      </c>
      <c r="I6" s="781" t="s">
        <v>661</v>
      </c>
      <c r="J6" s="778" t="s">
        <v>662</v>
      </c>
    </row>
    <row r="7" spans="2:11" s="758" customFormat="1" ht="15" x14ac:dyDescent="0.25">
      <c r="B7" s="1371" t="s">
        <v>663</v>
      </c>
      <c r="C7" s="783" t="s">
        <v>276</v>
      </c>
      <c r="D7" s="782" t="s">
        <v>664</v>
      </c>
      <c r="E7" s="784" t="s">
        <v>276</v>
      </c>
      <c r="F7" s="785" t="s">
        <v>665</v>
      </c>
      <c r="G7" s="786" t="s">
        <v>666</v>
      </c>
      <c r="H7" s="1209">
        <v>105341215</v>
      </c>
      <c r="I7" s="789" t="s">
        <v>661</v>
      </c>
      <c r="J7" s="1372"/>
    </row>
    <row r="8" spans="2:11" ht="15" x14ac:dyDescent="0.25">
      <c r="B8" s="1373">
        <v>0</v>
      </c>
      <c r="C8" s="791" t="s">
        <v>275</v>
      </c>
      <c r="D8" s="790">
        <v>0</v>
      </c>
      <c r="E8" s="792" t="s">
        <v>275</v>
      </c>
      <c r="F8" s="793" t="s">
        <v>667</v>
      </c>
      <c r="G8" s="794" t="s">
        <v>668</v>
      </c>
      <c r="H8" s="1220">
        <v>745368720</v>
      </c>
      <c r="I8" s="797" t="s">
        <v>669</v>
      </c>
      <c r="J8" s="794" t="s">
        <v>1788</v>
      </c>
    </row>
    <row r="9" spans="2:11" ht="14.25" x14ac:dyDescent="0.25">
      <c r="B9" s="798" t="s">
        <v>671</v>
      </c>
      <c r="C9" s="1376" t="s">
        <v>277</v>
      </c>
      <c r="D9" s="798" t="s">
        <v>671</v>
      </c>
      <c r="E9" s="813" t="s">
        <v>277</v>
      </c>
      <c r="F9" s="777" t="s">
        <v>667</v>
      </c>
      <c r="G9" s="778"/>
      <c r="H9" s="919"/>
      <c r="I9" s="781" t="s">
        <v>669</v>
      </c>
      <c r="J9" s="778"/>
    </row>
    <row r="10" spans="2:11" ht="14.25" x14ac:dyDescent="0.25">
      <c r="B10" s="798" t="s">
        <v>672</v>
      </c>
      <c r="C10" s="1376" t="s">
        <v>673</v>
      </c>
      <c r="D10" s="798" t="s">
        <v>672</v>
      </c>
      <c r="E10" s="813" t="s">
        <v>673</v>
      </c>
      <c r="F10" s="777" t="s">
        <v>667</v>
      </c>
      <c r="G10" s="778"/>
      <c r="H10" s="919"/>
      <c r="I10" s="781" t="s">
        <v>669</v>
      </c>
      <c r="J10" s="778"/>
    </row>
    <row r="11" spans="2:11" ht="14.25" x14ac:dyDescent="0.25">
      <c r="B11" s="810"/>
      <c r="C11" s="892"/>
      <c r="D11" s="798" t="s">
        <v>680</v>
      </c>
      <c r="E11" s="813" t="s">
        <v>679</v>
      </c>
      <c r="F11" s="777" t="s">
        <v>667</v>
      </c>
      <c r="G11" s="778"/>
      <c r="H11" s="919"/>
      <c r="I11" s="781" t="s">
        <v>669</v>
      </c>
      <c r="J11" s="778"/>
    </row>
    <row r="12" spans="2:11" ht="14.25" x14ac:dyDescent="0.25">
      <c r="B12" s="810"/>
      <c r="C12" s="892"/>
      <c r="D12" s="798" t="s">
        <v>678</v>
      </c>
      <c r="E12" s="813" t="s">
        <v>684</v>
      </c>
      <c r="F12" s="777" t="s">
        <v>667</v>
      </c>
      <c r="G12" s="778"/>
      <c r="H12" s="919"/>
      <c r="I12" s="781" t="s">
        <v>669</v>
      </c>
      <c r="J12" s="778"/>
    </row>
    <row r="13" spans="2:11" ht="14.25" x14ac:dyDescent="0.25">
      <c r="B13" s="810"/>
      <c r="C13" s="812"/>
      <c r="D13" s="798" t="s">
        <v>683</v>
      </c>
      <c r="E13" s="813" t="s">
        <v>1519</v>
      </c>
      <c r="F13" s="777" t="s">
        <v>667</v>
      </c>
      <c r="G13" s="778"/>
      <c r="H13" s="919"/>
      <c r="I13" s="781" t="s">
        <v>669</v>
      </c>
      <c r="J13" s="778"/>
    </row>
    <row r="14" spans="2:11" ht="14.25" x14ac:dyDescent="0.25">
      <c r="B14" s="810"/>
      <c r="C14" s="812"/>
      <c r="D14" s="798" t="s">
        <v>687</v>
      </c>
      <c r="E14" s="813" t="s">
        <v>693</v>
      </c>
      <c r="F14" s="777" t="s">
        <v>667</v>
      </c>
      <c r="G14" s="778"/>
      <c r="H14" s="919"/>
      <c r="I14" s="781" t="s">
        <v>669</v>
      </c>
      <c r="J14" s="778"/>
    </row>
    <row r="15" spans="2:11" ht="14.25" x14ac:dyDescent="0.25">
      <c r="B15" s="810"/>
      <c r="C15" s="812"/>
      <c r="D15" s="798" t="s">
        <v>692</v>
      </c>
      <c r="E15" s="813" t="s">
        <v>1520</v>
      </c>
      <c r="F15" s="777" t="s">
        <v>667</v>
      </c>
      <c r="G15" s="778"/>
      <c r="H15" s="919"/>
      <c r="I15" s="781" t="s">
        <v>669</v>
      </c>
      <c r="J15" s="778"/>
    </row>
    <row r="16" spans="2:11" ht="14.25" x14ac:dyDescent="0.25">
      <c r="B16" s="798" t="s">
        <v>1789</v>
      </c>
      <c r="C16" s="1377" t="s">
        <v>677</v>
      </c>
      <c r="D16" s="798" t="s">
        <v>676</v>
      </c>
      <c r="E16" s="813" t="s">
        <v>677</v>
      </c>
      <c r="F16" s="777" t="s">
        <v>667</v>
      </c>
      <c r="G16" s="778"/>
      <c r="H16" s="919"/>
      <c r="I16" s="781" t="s">
        <v>669</v>
      </c>
      <c r="J16" s="778"/>
    </row>
    <row r="17" spans="2:10" ht="14.25" x14ac:dyDescent="0.25">
      <c r="B17" s="782" t="s">
        <v>1790</v>
      </c>
      <c r="C17" s="1378" t="s">
        <v>675</v>
      </c>
      <c r="D17" s="782" t="s">
        <v>674</v>
      </c>
      <c r="E17" s="1378" t="s">
        <v>675</v>
      </c>
      <c r="F17" s="789" t="s">
        <v>1523</v>
      </c>
      <c r="G17" s="786" t="s">
        <v>1524</v>
      </c>
      <c r="H17" s="1209">
        <v>1665561392</v>
      </c>
      <c r="I17" s="789" t="s">
        <v>669</v>
      </c>
      <c r="J17" s="786"/>
    </row>
    <row r="18" spans="2:10" ht="14.25" x14ac:dyDescent="0.25">
      <c r="B18" s="807" t="s">
        <v>674</v>
      </c>
      <c r="C18" s="791" t="s">
        <v>1791</v>
      </c>
      <c r="D18" s="807" t="s">
        <v>700</v>
      </c>
      <c r="E18" s="791" t="s">
        <v>701</v>
      </c>
      <c r="F18" s="793" t="s">
        <v>702</v>
      </c>
      <c r="G18" s="794" t="s">
        <v>1792</v>
      </c>
      <c r="H18" s="1220">
        <v>96392026</v>
      </c>
      <c r="I18" s="797" t="s">
        <v>704</v>
      </c>
      <c r="J18" s="794" t="s">
        <v>705</v>
      </c>
    </row>
    <row r="19" spans="2:10" ht="14.25" x14ac:dyDescent="0.25">
      <c r="B19" s="810"/>
      <c r="C19" s="812"/>
      <c r="D19" s="798" t="s">
        <v>706</v>
      </c>
      <c r="E19" s="813" t="s">
        <v>707</v>
      </c>
      <c r="F19" s="777" t="s">
        <v>702</v>
      </c>
      <c r="G19" s="778"/>
      <c r="H19" s="919"/>
      <c r="I19" s="781" t="s">
        <v>704</v>
      </c>
      <c r="J19" s="778"/>
    </row>
    <row r="20" spans="2:10" ht="14.25" x14ac:dyDescent="0.25">
      <c r="B20" s="798" t="s">
        <v>680</v>
      </c>
      <c r="C20" s="1377" t="s">
        <v>1793</v>
      </c>
      <c r="D20" s="798" t="s">
        <v>708</v>
      </c>
      <c r="E20" s="813" t="s">
        <v>709</v>
      </c>
      <c r="F20" s="777" t="s">
        <v>1794</v>
      </c>
      <c r="G20" s="778" t="s">
        <v>1795</v>
      </c>
      <c r="H20" s="919">
        <v>30893753</v>
      </c>
      <c r="I20" s="781" t="s">
        <v>704</v>
      </c>
      <c r="J20" s="778"/>
    </row>
    <row r="21" spans="2:10" ht="14.25" x14ac:dyDescent="0.25">
      <c r="B21" s="798" t="s">
        <v>678</v>
      </c>
      <c r="C21" s="1377" t="s">
        <v>711</v>
      </c>
      <c r="D21" s="798" t="s">
        <v>710</v>
      </c>
      <c r="E21" s="813" t="s">
        <v>711</v>
      </c>
      <c r="F21" s="777" t="s">
        <v>1796</v>
      </c>
      <c r="G21" s="778" t="s">
        <v>1797</v>
      </c>
      <c r="H21" s="919">
        <v>842836</v>
      </c>
      <c r="I21" s="781" t="s">
        <v>704</v>
      </c>
      <c r="J21" s="778"/>
    </row>
    <row r="22" spans="2:10" ht="14.25" x14ac:dyDescent="0.25">
      <c r="B22" s="798" t="s">
        <v>676</v>
      </c>
      <c r="C22" s="813" t="s">
        <v>1798</v>
      </c>
      <c r="D22" s="798" t="s">
        <v>712</v>
      </c>
      <c r="E22" s="813" t="s">
        <v>713</v>
      </c>
      <c r="F22" s="777" t="s">
        <v>1799</v>
      </c>
      <c r="G22" s="778" t="s">
        <v>1800</v>
      </c>
      <c r="H22" s="919">
        <v>1994348</v>
      </c>
      <c r="I22" s="781" t="s">
        <v>704</v>
      </c>
      <c r="J22" s="778"/>
    </row>
    <row r="23" spans="2:10" ht="14.25" x14ac:dyDescent="0.25">
      <c r="B23" s="810"/>
      <c r="C23" s="814"/>
      <c r="D23" s="798" t="s">
        <v>714</v>
      </c>
      <c r="E23" s="813" t="s">
        <v>715</v>
      </c>
      <c r="F23" s="777" t="s">
        <v>1799</v>
      </c>
      <c r="G23" s="778"/>
      <c r="H23" s="919"/>
      <c r="I23" s="781" t="s">
        <v>704</v>
      </c>
      <c r="J23" s="778"/>
    </row>
    <row r="24" spans="2:10" ht="14.25" x14ac:dyDescent="0.25">
      <c r="B24" s="810"/>
      <c r="C24" s="892"/>
      <c r="D24" s="798" t="s">
        <v>716</v>
      </c>
      <c r="E24" s="813" t="s">
        <v>717</v>
      </c>
      <c r="F24" s="777" t="s">
        <v>1799</v>
      </c>
      <c r="G24" s="778"/>
      <c r="H24" s="919"/>
      <c r="I24" s="781" t="s">
        <v>704</v>
      </c>
      <c r="J24" s="778"/>
    </row>
    <row r="25" spans="2:10" ht="14.25" x14ac:dyDescent="0.25">
      <c r="B25" s="810"/>
      <c r="C25" s="812"/>
      <c r="D25" s="798" t="s">
        <v>718</v>
      </c>
      <c r="E25" s="813" t="s">
        <v>719</v>
      </c>
      <c r="F25" s="777" t="s">
        <v>1799</v>
      </c>
      <c r="G25" s="778"/>
      <c r="H25" s="919"/>
      <c r="I25" s="781" t="s">
        <v>704</v>
      </c>
      <c r="J25" s="778"/>
    </row>
    <row r="26" spans="2:10" ht="14.25" x14ac:dyDescent="0.25">
      <c r="B26" s="816"/>
      <c r="C26" s="1109"/>
      <c r="D26" s="782" t="s">
        <v>720</v>
      </c>
      <c r="E26" s="806" t="s">
        <v>1801</v>
      </c>
      <c r="F26" s="785" t="s">
        <v>1799</v>
      </c>
      <c r="G26" s="786"/>
      <c r="H26" s="1209"/>
      <c r="I26" s="789" t="s">
        <v>704</v>
      </c>
      <c r="J26" s="786"/>
    </row>
    <row r="27" spans="2:10" ht="28.5" x14ac:dyDescent="0.25">
      <c r="B27" s="807" t="s">
        <v>724</v>
      </c>
      <c r="C27" s="809" t="s">
        <v>1802</v>
      </c>
      <c r="D27" s="807" t="s">
        <v>724</v>
      </c>
      <c r="E27" s="791" t="s">
        <v>725</v>
      </c>
      <c r="F27" s="793" t="s">
        <v>726</v>
      </c>
      <c r="G27" s="1379" t="s">
        <v>727</v>
      </c>
      <c r="H27" s="1380">
        <v>0</v>
      </c>
      <c r="I27" s="797" t="s">
        <v>728</v>
      </c>
      <c r="J27" s="821" t="s">
        <v>729</v>
      </c>
    </row>
    <row r="28" spans="2:10" ht="14.25" x14ac:dyDescent="0.25">
      <c r="B28" s="798" t="s">
        <v>754</v>
      </c>
      <c r="C28" s="800" t="s">
        <v>733</v>
      </c>
      <c r="D28" s="798" t="s">
        <v>732</v>
      </c>
      <c r="E28" s="813" t="s">
        <v>733</v>
      </c>
      <c r="F28" s="777" t="s">
        <v>734</v>
      </c>
      <c r="G28" s="778" t="s">
        <v>1803</v>
      </c>
      <c r="H28" s="919">
        <v>6140196</v>
      </c>
      <c r="I28" s="781" t="s">
        <v>728</v>
      </c>
      <c r="J28" s="778"/>
    </row>
    <row r="29" spans="2:10" ht="14.25" x14ac:dyDescent="0.25">
      <c r="B29" s="798" t="s">
        <v>732</v>
      </c>
      <c r="C29" s="800" t="s">
        <v>751</v>
      </c>
      <c r="D29" s="798" t="s">
        <v>750</v>
      </c>
      <c r="E29" s="813" t="s">
        <v>751</v>
      </c>
      <c r="F29" s="777" t="s">
        <v>1804</v>
      </c>
      <c r="G29" s="778" t="s">
        <v>1805</v>
      </c>
      <c r="H29" s="919">
        <v>4985649</v>
      </c>
      <c r="I29" s="781" t="s">
        <v>728</v>
      </c>
      <c r="J29" s="778"/>
    </row>
    <row r="30" spans="2:10" ht="14.25" x14ac:dyDescent="0.25">
      <c r="B30" s="798" t="s">
        <v>750</v>
      </c>
      <c r="C30" s="800" t="s">
        <v>1806</v>
      </c>
      <c r="D30" s="798" t="s">
        <v>754</v>
      </c>
      <c r="E30" s="813" t="s">
        <v>755</v>
      </c>
      <c r="F30" s="777" t="s">
        <v>1807</v>
      </c>
      <c r="G30" s="778" t="s">
        <v>1808</v>
      </c>
      <c r="H30" s="919">
        <v>15868706</v>
      </c>
      <c r="I30" s="781" t="s">
        <v>728</v>
      </c>
      <c r="J30" s="778"/>
    </row>
    <row r="31" spans="2:10" ht="14.25" x14ac:dyDescent="0.25">
      <c r="B31" s="798" t="s">
        <v>756</v>
      </c>
      <c r="C31" s="800" t="s">
        <v>757</v>
      </c>
      <c r="D31" s="798" t="s">
        <v>756</v>
      </c>
      <c r="E31" s="813" t="s">
        <v>757</v>
      </c>
      <c r="F31" s="777" t="s">
        <v>1809</v>
      </c>
      <c r="G31" s="778" t="s">
        <v>1810</v>
      </c>
      <c r="H31" s="919">
        <v>10053475</v>
      </c>
      <c r="I31" s="781" t="s">
        <v>728</v>
      </c>
      <c r="J31" s="778"/>
    </row>
    <row r="32" spans="2:10" ht="14.25" x14ac:dyDescent="0.25">
      <c r="B32" s="798" t="s">
        <v>758</v>
      </c>
      <c r="C32" s="800" t="s">
        <v>1811</v>
      </c>
      <c r="D32" s="798" t="s">
        <v>758</v>
      </c>
      <c r="E32" s="800" t="s">
        <v>1459</v>
      </c>
      <c r="F32" s="777" t="s">
        <v>752</v>
      </c>
      <c r="G32" s="778" t="s">
        <v>1812</v>
      </c>
      <c r="H32" s="919">
        <v>13147595</v>
      </c>
      <c r="I32" s="781" t="s">
        <v>728</v>
      </c>
      <c r="J32" s="778"/>
    </row>
    <row r="33" spans="2:10" ht="14.25" x14ac:dyDescent="0.25">
      <c r="B33" s="1381">
        <v>6</v>
      </c>
      <c r="C33" s="1382" t="s">
        <v>737</v>
      </c>
      <c r="D33" s="1383" t="s">
        <v>736</v>
      </c>
      <c r="E33" s="1384" t="s">
        <v>737</v>
      </c>
      <c r="F33" s="777" t="s">
        <v>1813</v>
      </c>
      <c r="G33" s="778" t="s">
        <v>1814</v>
      </c>
      <c r="H33" s="919">
        <v>0</v>
      </c>
      <c r="I33" s="781" t="s">
        <v>728</v>
      </c>
      <c r="J33" s="778"/>
    </row>
    <row r="34" spans="2:10" ht="14.25" x14ac:dyDescent="0.25">
      <c r="B34" s="1059" t="s">
        <v>1124</v>
      </c>
      <c r="C34" s="1060" t="s">
        <v>739</v>
      </c>
      <c r="D34" s="1385" t="s">
        <v>738</v>
      </c>
      <c r="E34" s="1384" t="s">
        <v>739</v>
      </c>
      <c r="F34" s="777" t="s">
        <v>1815</v>
      </c>
      <c r="G34" s="778" t="s">
        <v>1816</v>
      </c>
      <c r="H34" s="919">
        <v>92892492</v>
      </c>
      <c r="I34" s="781" t="s">
        <v>728</v>
      </c>
      <c r="J34" s="778"/>
    </row>
    <row r="35" spans="2:10" ht="14.25" x14ac:dyDescent="0.25">
      <c r="B35" s="1059" t="s">
        <v>1095</v>
      </c>
      <c r="C35" s="1060" t="s">
        <v>741</v>
      </c>
      <c r="D35" s="1385" t="s">
        <v>740</v>
      </c>
      <c r="E35" s="1384" t="s">
        <v>741</v>
      </c>
      <c r="F35" s="777" t="s">
        <v>1817</v>
      </c>
      <c r="G35" s="778" t="s">
        <v>1818</v>
      </c>
      <c r="H35" s="919">
        <v>813553732</v>
      </c>
      <c r="I35" s="781" t="s">
        <v>728</v>
      </c>
      <c r="J35" s="778"/>
    </row>
    <row r="36" spans="2:10" ht="14.25" x14ac:dyDescent="0.25">
      <c r="B36" s="1059" t="s">
        <v>1100</v>
      </c>
      <c r="C36" s="1060" t="s">
        <v>1529</v>
      </c>
      <c r="D36" s="1385" t="s">
        <v>742</v>
      </c>
      <c r="E36" s="1384" t="s">
        <v>743</v>
      </c>
      <c r="F36" s="777" t="s">
        <v>1819</v>
      </c>
      <c r="G36" s="778" t="s">
        <v>1820</v>
      </c>
      <c r="H36" s="919">
        <v>41000</v>
      </c>
      <c r="I36" s="781" t="s">
        <v>728</v>
      </c>
      <c r="J36" s="778"/>
    </row>
    <row r="37" spans="2:10" ht="14.25" x14ac:dyDescent="0.25">
      <c r="B37" s="1059" t="s">
        <v>1821</v>
      </c>
      <c r="C37" s="1060" t="s">
        <v>745</v>
      </c>
      <c r="D37" s="1385" t="s">
        <v>744</v>
      </c>
      <c r="E37" s="1384" t="s">
        <v>745</v>
      </c>
      <c r="F37" s="777" t="s">
        <v>1822</v>
      </c>
      <c r="G37" s="778" t="s">
        <v>1823</v>
      </c>
      <c r="H37" s="919">
        <v>1370033437</v>
      </c>
      <c r="I37" s="781" t="s">
        <v>728</v>
      </c>
      <c r="J37" s="778"/>
    </row>
    <row r="38" spans="2:10" ht="14.25" x14ac:dyDescent="0.25">
      <c r="B38" s="1386" t="s">
        <v>1472</v>
      </c>
      <c r="C38" s="1387" t="s">
        <v>747</v>
      </c>
      <c r="D38" s="1388" t="s">
        <v>746</v>
      </c>
      <c r="E38" s="1389" t="s">
        <v>747</v>
      </c>
      <c r="F38" s="785" t="s">
        <v>1824</v>
      </c>
      <c r="G38" s="786" t="s">
        <v>1825</v>
      </c>
      <c r="H38" s="1209">
        <v>14043881</v>
      </c>
      <c r="I38" s="789" t="s">
        <v>728</v>
      </c>
      <c r="J38" s="786"/>
    </row>
    <row r="39" spans="2:10" ht="15" thickBot="1" x14ac:dyDescent="0.3">
      <c r="B39" s="827" t="s">
        <v>736</v>
      </c>
      <c r="C39" s="1390" t="s">
        <v>760</v>
      </c>
      <c r="D39" s="827" t="s">
        <v>761</v>
      </c>
      <c r="E39" s="829" t="s">
        <v>760</v>
      </c>
      <c r="F39" s="830" t="s">
        <v>762</v>
      </c>
      <c r="G39" s="831" t="s">
        <v>763</v>
      </c>
      <c r="H39" s="1211"/>
      <c r="I39" s="834" t="s">
        <v>764</v>
      </c>
      <c r="J39" s="831" t="s">
        <v>765</v>
      </c>
    </row>
    <row r="40" spans="2:10" ht="15" thickBot="1" x14ac:dyDescent="0.3">
      <c r="B40" s="1391"/>
      <c r="C40" s="1392"/>
      <c r="D40" s="1391"/>
      <c r="E40" s="1392"/>
      <c r="F40" s="1375"/>
      <c r="G40" s="838"/>
      <c r="H40" s="839"/>
      <c r="J40" s="1375"/>
    </row>
    <row r="41" spans="2:10" ht="24" thickBot="1" x14ac:dyDescent="0.3">
      <c r="B41" s="841" t="s">
        <v>651</v>
      </c>
      <c r="C41" s="758"/>
      <c r="D41" s="842"/>
      <c r="E41" s="842"/>
      <c r="F41" s="768" t="s">
        <v>652</v>
      </c>
      <c r="G41" s="769"/>
      <c r="H41" s="770" t="s">
        <v>653</v>
      </c>
      <c r="I41" s="844" t="s">
        <v>766</v>
      </c>
      <c r="J41" s="773" t="s">
        <v>767</v>
      </c>
    </row>
    <row r="42" spans="2:10" ht="14.25" x14ac:dyDescent="0.25">
      <c r="B42" s="1393" t="s">
        <v>700</v>
      </c>
      <c r="C42" s="1394" t="s">
        <v>768</v>
      </c>
      <c r="D42" s="845">
        <v>1</v>
      </c>
      <c r="E42" s="846" t="s">
        <v>768</v>
      </c>
      <c r="F42" s="847" t="s">
        <v>769</v>
      </c>
      <c r="G42" s="848" t="s">
        <v>1826</v>
      </c>
      <c r="H42" s="919">
        <v>103411240</v>
      </c>
      <c r="I42" s="781" t="s">
        <v>771</v>
      </c>
      <c r="J42" s="778" t="s">
        <v>772</v>
      </c>
    </row>
    <row r="43" spans="2:10" ht="14.25" x14ac:dyDescent="0.25">
      <c r="B43" s="1267"/>
      <c r="C43" s="892"/>
      <c r="D43" s="1395" t="s">
        <v>774</v>
      </c>
      <c r="E43" s="1396" t="s">
        <v>283</v>
      </c>
      <c r="F43" s="777" t="s">
        <v>769</v>
      </c>
      <c r="G43" s="778"/>
      <c r="H43" s="919"/>
      <c r="I43" s="781" t="s">
        <v>771</v>
      </c>
      <c r="J43" s="778"/>
    </row>
    <row r="44" spans="2:10" ht="14.25" x14ac:dyDescent="0.25">
      <c r="B44" s="1267"/>
      <c r="C44" s="892"/>
      <c r="D44" s="1395">
        <v>11</v>
      </c>
      <c r="E44" s="1396" t="s">
        <v>345</v>
      </c>
      <c r="F44" s="777" t="s">
        <v>769</v>
      </c>
      <c r="G44" s="778"/>
      <c r="H44" s="919"/>
      <c r="I44" s="781" t="s">
        <v>771</v>
      </c>
      <c r="J44" s="778"/>
    </row>
    <row r="45" spans="2:10" ht="14.25" x14ac:dyDescent="0.25">
      <c r="B45" s="1267"/>
      <c r="C45" s="892"/>
      <c r="D45" s="1395">
        <v>12</v>
      </c>
      <c r="E45" s="1396" t="s">
        <v>280</v>
      </c>
      <c r="F45" s="777" t="s">
        <v>769</v>
      </c>
      <c r="G45" s="778"/>
      <c r="H45" s="919"/>
      <c r="I45" s="781" t="s">
        <v>771</v>
      </c>
      <c r="J45" s="778"/>
    </row>
    <row r="46" spans="2:10" ht="14.25" x14ac:dyDescent="0.25">
      <c r="B46" s="1267"/>
      <c r="C46" s="892"/>
      <c r="D46" s="1395">
        <v>13</v>
      </c>
      <c r="E46" s="1396" t="s">
        <v>346</v>
      </c>
      <c r="F46" s="777" t="s">
        <v>769</v>
      </c>
      <c r="G46" s="778"/>
      <c r="H46" s="919"/>
      <c r="I46" s="781" t="s">
        <v>771</v>
      </c>
      <c r="J46" s="778"/>
    </row>
    <row r="47" spans="2:10" ht="14.25" x14ac:dyDescent="0.25">
      <c r="B47" s="1397"/>
      <c r="C47" s="1398"/>
      <c r="D47" s="1399" t="s">
        <v>794</v>
      </c>
      <c r="E47" s="1400" t="s">
        <v>1534</v>
      </c>
      <c r="F47" s="785" t="s">
        <v>769</v>
      </c>
      <c r="G47" s="786"/>
      <c r="H47" s="1209"/>
      <c r="I47" s="789" t="s">
        <v>771</v>
      </c>
      <c r="J47" s="786"/>
    </row>
    <row r="48" spans="2:10" ht="15" thickBot="1" x14ac:dyDescent="0.25">
      <c r="B48" s="1401" t="s">
        <v>1163</v>
      </c>
      <c r="C48" s="1402" t="s">
        <v>1435</v>
      </c>
      <c r="D48" s="868">
        <v>14</v>
      </c>
      <c r="E48" s="869" t="s">
        <v>798</v>
      </c>
      <c r="F48" s="870" t="s">
        <v>799</v>
      </c>
      <c r="G48" s="871" t="s">
        <v>800</v>
      </c>
      <c r="H48" s="872"/>
      <c r="I48" s="870" t="s">
        <v>801</v>
      </c>
      <c r="J48" s="871" t="s">
        <v>802</v>
      </c>
    </row>
    <row r="49" spans="1:12" ht="15" thickBot="1" x14ac:dyDescent="0.3">
      <c r="B49" s="837"/>
      <c r="C49" s="836"/>
      <c r="D49" s="917"/>
      <c r="E49" s="917"/>
      <c r="F49" s="777"/>
      <c r="G49" s="838"/>
      <c r="H49" s="839"/>
      <c r="I49" s="838"/>
      <c r="J49" s="777"/>
    </row>
    <row r="50" spans="1:12" s="758" customFormat="1" ht="24" thickBot="1" x14ac:dyDescent="0.3">
      <c r="A50" s="859"/>
      <c r="B50" s="841" t="s">
        <v>651</v>
      </c>
      <c r="C50" s="859"/>
      <c r="D50" s="842"/>
      <c r="E50" s="842"/>
      <c r="F50" s="768" t="s">
        <v>652</v>
      </c>
      <c r="G50" s="769"/>
      <c r="H50" s="770" t="s">
        <v>653</v>
      </c>
      <c r="I50" s="844" t="s">
        <v>803</v>
      </c>
      <c r="J50" s="773" t="s">
        <v>804</v>
      </c>
      <c r="K50" s="859"/>
      <c r="L50" s="859"/>
    </row>
    <row r="51" spans="1:12" s="758" customFormat="1" ht="15" x14ac:dyDescent="0.25">
      <c r="B51" s="1403" t="s">
        <v>1827</v>
      </c>
      <c r="C51" s="883" t="s">
        <v>1828</v>
      </c>
      <c r="D51" s="882">
        <v>2</v>
      </c>
      <c r="E51" s="884" t="s">
        <v>806</v>
      </c>
      <c r="F51" s="885" t="s">
        <v>807</v>
      </c>
      <c r="G51" s="848" t="s">
        <v>808</v>
      </c>
      <c r="H51" s="919">
        <v>68057675</v>
      </c>
      <c r="I51" s="781" t="s">
        <v>809</v>
      </c>
      <c r="J51" s="778" t="s">
        <v>810</v>
      </c>
    </row>
    <row r="52" spans="1:12" ht="15" x14ac:dyDescent="0.25">
      <c r="B52" s="1404" t="s">
        <v>1829</v>
      </c>
      <c r="C52" s="1405" t="s">
        <v>805</v>
      </c>
      <c r="D52" s="1406"/>
      <c r="E52" s="1407"/>
      <c r="F52" s="777" t="s">
        <v>807</v>
      </c>
      <c r="G52" s="778"/>
      <c r="H52" s="919"/>
      <c r="I52" s="781" t="s">
        <v>809</v>
      </c>
      <c r="J52" s="778"/>
    </row>
    <row r="53" spans="1:12" ht="14.25" x14ac:dyDescent="0.25">
      <c r="B53" s="886" t="s">
        <v>774</v>
      </c>
      <c r="C53" s="887" t="s">
        <v>1830</v>
      </c>
      <c r="D53" s="886" t="s">
        <v>812</v>
      </c>
      <c r="E53" s="888" t="s">
        <v>813</v>
      </c>
      <c r="F53" s="777" t="s">
        <v>807</v>
      </c>
      <c r="G53" s="778"/>
      <c r="H53" s="919"/>
      <c r="I53" s="781" t="s">
        <v>809</v>
      </c>
      <c r="J53" s="778"/>
    </row>
    <row r="54" spans="1:12" ht="14.25" x14ac:dyDescent="0.25">
      <c r="B54" s="1408" t="s">
        <v>812</v>
      </c>
      <c r="C54" s="1405" t="s">
        <v>348</v>
      </c>
      <c r="D54" s="886" t="s">
        <v>814</v>
      </c>
      <c r="E54" s="888" t="s">
        <v>813</v>
      </c>
      <c r="F54" s="777" t="s">
        <v>807</v>
      </c>
      <c r="G54" s="778"/>
      <c r="H54" s="919"/>
      <c r="I54" s="781" t="s">
        <v>809</v>
      </c>
      <c r="J54" s="778"/>
    </row>
    <row r="55" spans="1:12" ht="14.25" x14ac:dyDescent="0.25">
      <c r="B55" s="1409" t="s">
        <v>869</v>
      </c>
      <c r="C55" s="1410" t="s">
        <v>816</v>
      </c>
      <c r="D55" s="894" t="s">
        <v>815</v>
      </c>
      <c r="E55" s="895" t="s">
        <v>1831</v>
      </c>
      <c r="F55" s="785" t="s">
        <v>1832</v>
      </c>
      <c r="G55" s="786" t="s">
        <v>1833</v>
      </c>
      <c r="H55" s="1209">
        <v>10785857</v>
      </c>
      <c r="I55" s="789" t="s">
        <v>809</v>
      </c>
      <c r="J55" s="786"/>
    </row>
    <row r="56" spans="1:12" ht="14.25" x14ac:dyDescent="0.25">
      <c r="B56" s="1411" t="s">
        <v>817</v>
      </c>
      <c r="C56" s="1412" t="s">
        <v>284</v>
      </c>
      <c r="D56" s="899" t="s">
        <v>817</v>
      </c>
      <c r="E56" s="900" t="s">
        <v>284</v>
      </c>
      <c r="F56" s="793" t="s">
        <v>818</v>
      </c>
      <c r="G56" s="794" t="s">
        <v>1537</v>
      </c>
      <c r="H56" s="1220">
        <v>13899818</v>
      </c>
      <c r="I56" s="797" t="s">
        <v>820</v>
      </c>
      <c r="J56" s="794" t="s">
        <v>821</v>
      </c>
    </row>
    <row r="57" spans="1:12" ht="14.25" x14ac:dyDescent="0.25">
      <c r="B57" s="810"/>
      <c r="C57" s="999"/>
      <c r="D57" s="908" t="s">
        <v>822</v>
      </c>
      <c r="E57" s="888" t="s">
        <v>1538</v>
      </c>
      <c r="F57" s="777" t="s">
        <v>818</v>
      </c>
      <c r="G57" s="778"/>
      <c r="H57" s="919"/>
      <c r="I57" s="781" t="s">
        <v>820</v>
      </c>
      <c r="J57" s="778"/>
    </row>
    <row r="58" spans="1:12" ht="14.25" x14ac:dyDescent="0.25">
      <c r="B58" s="810"/>
      <c r="C58" s="999"/>
      <c r="D58" s="908" t="s">
        <v>826</v>
      </c>
      <c r="E58" s="888" t="s">
        <v>1539</v>
      </c>
      <c r="F58" s="777" t="s">
        <v>818</v>
      </c>
      <c r="G58" s="778"/>
      <c r="H58" s="919"/>
      <c r="I58" s="781" t="s">
        <v>820</v>
      </c>
      <c r="J58" s="778"/>
    </row>
    <row r="59" spans="1:12" ht="14.25" x14ac:dyDescent="0.25">
      <c r="B59" s="816"/>
      <c r="C59" s="1109"/>
      <c r="D59" s="894" t="s">
        <v>830</v>
      </c>
      <c r="E59" s="895" t="s">
        <v>831</v>
      </c>
      <c r="F59" s="785" t="s">
        <v>818</v>
      </c>
      <c r="G59" s="786"/>
      <c r="H59" s="1209"/>
      <c r="I59" s="789" t="s">
        <v>820</v>
      </c>
      <c r="J59" s="786"/>
    </row>
    <row r="60" spans="1:12" ht="14.25" x14ac:dyDescent="0.25">
      <c r="B60" s="1411" t="s">
        <v>834</v>
      </c>
      <c r="C60" s="1413" t="s">
        <v>285</v>
      </c>
      <c r="D60" s="899" t="s">
        <v>834</v>
      </c>
      <c r="E60" s="900" t="s">
        <v>285</v>
      </c>
      <c r="F60" s="793" t="s">
        <v>835</v>
      </c>
      <c r="G60" s="794" t="s">
        <v>1541</v>
      </c>
      <c r="H60" s="1220">
        <v>0</v>
      </c>
      <c r="I60" s="797" t="s">
        <v>837</v>
      </c>
      <c r="J60" s="794" t="s">
        <v>838</v>
      </c>
    </row>
    <row r="61" spans="1:12" ht="14.25" x14ac:dyDescent="0.25">
      <c r="B61" s="1408" t="s">
        <v>839</v>
      </c>
      <c r="C61" s="1414" t="s">
        <v>840</v>
      </c>
      <c r="D61" s="886" t="s">
        <v>839</v>
      </c>
      <c r="E61" s="888" t="s">
        <v>840</v>
      </c>
      <c r="F61" s="777" t="s">
        <v>1543</v>
      </c>
      <c r="G61" s="778" t="s">
        <v>1544</v>
      </c>
      <c r="H61" s="919">
        <v>78574624</v>
      </c>
      <c r="I61" s="781" t="s">
        <v>837</v>
      </c>
      <c r="J61" s="778"/>
    </row>
    <row r="62" spans="1:12" ht="14.25" x14ac:dyDescent="0.25">
      <c r="B62" s="1408" t="s">
        <v>841</v>
      </c>
      <c r="C62" s="1414" t="s">
        <v>842</v>
      </c>
      <c r="D62" s="886" t="s">
        <v>841</v>
      </c>
      <c r="E62" s="888" t="s">
        <v>842</v>
      </c>
      <c r="F62" s="777" t="s">
        <v>1547</v>
      </c>
      <c r="G62" s="778" t="s">
        <v>1834</v>
      </c>
      <c r="H62" s="919">
        <v>5272641629</v>
      </c>
      <c r="I62" s="781" t="s">
        <v>837</v>
      </c>
      <c r="J62" s="778"/>
    </row>
    <row r="63" spans="1:12" ht="14.25" x14ac:dyDescent="0.25">
      <c r="B63" s="1409" t="s">
        <v>843</v>
      </c>
      <c r="C63" s="1415" t="s">
        <v>844</v>
      </c>
      <c r="D63" s="902" t="s">
        <v>843</v>
      </c>
      <c r="E63" s="895" t="s">
        <v>844</v>
      </c>
      <c r="F63" s="785" t="s">
        <v>1835</v>
      </c>
      <c r="G63" s="786" t="s">
        <v>1836</v>
      </c>
      <c r="H63" s="1209">
        <v>541915640</v>
      </c>
      <c r="I63" s="789" t="s">
        <v>837</v>
      </c>
      <c r="J63" s="786"/>
    </row>
    <row r="64" spans="1:12" ht="14.25" x14ac:dyDescent="0.25">
      <c r="B64" s="1411" t="s">
        <v>845</v>
      </c>
      <c r="C64" s="1413" t="s">
        <v>846</v>
      </c>
      <c r="D64" s="899" t="s">
        <v>845</v>
      </c>
      <c r="E64" s="900" t="s">
        <v>846</v>
      </c>
      <c r="F64" s="793" t="s">
        <v>1550</v>
      </c>
      <c r="G64" s="794" t="s">
        <v>1551</v>
      </c>
      <c r="H64" s="1220">
        <v>301669016</v>
      </c>
      <c r="I64" s="797" t="s">
        <v>849</v>
      </c>
      <c r="J64" s="794" t="s">
        <v>1552</v>
      </c>
    </row>
    <row r="65" spans="2:10" ht="14.25" x14ac:dyDescent="0.25">
      <c r="B65" s="886" t="s">
        <v>775</v>
      </c>
      <c r="C65" s="887" t="s">
        <v>854</v>
      </c>
      <c r="D65" s="908" t="s">
        <v>853</v>
      </c>
      <c r="E65" s="888" t="s">
        <v>854</v>
      </c>
      <c r="F65" s="777" t="s">
        <v>1555</v>
      </c>
      <c r="G65" s="778" t="s">
        <v>1837</v>
      </c>
      <c r="H65" s="919">
        <v>0</v>
      </c>
      <c r="I65" s="781" t="s">
        <v>849</v>
      </c>
      <c r="J65" s="778"/>
    </row>
    <row r="66" spans="2:10" ht="14.25" x14ac:dyDescent="0.25">
      <c r="B66" s="886" t="s">
        <v>779</v>
      </c>
      <c r="C66" s="887" t="s">
        <v>856</v>
      </c>
      <c r="D66" s="908" t="s">
        <v>855</v>
      </c>
      <c r="E66" s="888" t="s">
        <v>856</v>
      </c>
      <c r="F66" s="777" t="s">
        <v>1838</v>
      </c>
      <c r="G66" s="778" t="s">
        <v>1839</v>
      </c>
      <c r="H66" s="919">
        <v>424146960</v>
      </c>
      <c r="I66" s="781" t="s">
        <v>849</v>
      </c>
      <c r="J66" s="778"/>
    </row>
    <row r="67" spans="2:10" ht="14.25" x14ac:dyDescent="0.25">
      <c r="B67" s="886" t="s">
        <v>781</v>
      </c>
      <c r="C67" s="887" t="s">
        <v>858</v>
      </c>
      <c r="D67" s="908" t="s">
        <v>857</v>
      </c>
      <c r="E67" s="888" t="s">
        <v>858</v>
      </c>
      <c r="F67" s="777" t="s">
        <v>1840</v>
      </c>
      <c r="G67" s="778" t="s">
        <v>1841</v>
      </c>
      <c r="H67" s="919">
        <v>118248068</v>
      </c>
      <c r="I67" s="781" t="s">
        <v>849</v>
      </c>
      <c r="J67" s="778"/>
    </row>
    <row r="68" spans="2:10" ht="14.25" x14ac:dyDescent="0.25">
      <c r="B68" s="886" t="s">
        <v>784</v>
      </c>
      <c r="C68" s="887" t="s">
        <v>1842</v>
      </c>
      <c r="D68" s="908" t="s">
        <v>859</v>
      </c>
      <c r="E68" s="888" t="s">
        <v>860</v>
      </c>
      <c r="F68" s="777" t="s">
        <v>1843</v>
      </c>
      <c r="G68" s="778" t="s">
        <v>1844</v>
      </c>
      <c r="H68" s="919">
        <v>904630424</v>
      </c>
      <c r="I68" s="781" t="s">
        <v>849</v>
      </c>
      <c r="J68" s="778"/>
    </row>
    <row r="69" spans="2:10" ht="14.25" x14ac:dyDescent="0.25">
      <c r="B69" s="886" t="s">
        <v>792</v>
      </c>
      <c r="C69" s="887" t="s">
        <v>862</v>
      </c>
      <c r="D69" s="908" t="s">
        <v>861</v>
      </c>
      <c r="E69" s="888" t="s">
        <v>862</v>
      </c>
      <c r="F69" s="777" t="s">
        <v>1845</v>
      </c>
      <c r="G69" s="778" t="s">
        <v>1846</v>
      </c>
      <c r="H69" s="919">
        <v>25384515</v>
      </c>
      <c r="I69" s="781" t="s">
        <v>849</v>
      </c>
      <c r="J69" s="778"/>
    </row>
    <row r="70" spans="2:10" ht="14.25" x14ac:dyDescent="0.25">
      <c r="B70" s="886" t="s">
        <v>1847</v>
      </c>
      <c r="C70" s="887" t="s">
        <v>864</v>
      </c>
      <c r="D70" s="908" t="s">
        <v>863</v>
      </c>
      <c r="E70" s="888" t="s">
        <v>864</v>
      </c>
      <c r="F70" s="777" t="s">
        <v>1848</v>
      </c>
      <c r="G70" s="778" t="s">
        <v>1849</v>
      </c>
      <c r="H70" s="919">
        <v>776865059</v>
      </c>
      <c r="I70" s="781" t="s">
        <v>849</v>
      </c>
      <c r="J70" s="778"/>
    </row>
    <row r="71" spans="2:10" ht="14.25" x14ac:dyDescent="0.25">
      <c r="B71" s="886" t="s">
        <v>1850</v>
      </c>
      <c r="C71" s="887" t="s">
        <v>866</v>
      </c>
      <c r="D71" s="908" t="s">
        <v>865</v>
      </c>
      <c r="E71" s="888" t="s">
        <v>866</v>
      </c>
      <c r="F71" s="777" t="s">
        <v>1851</v>
      </c>
      <c r="G71" s="778" t="s">
        <v>1852</v>
      </c>
      <c r="H71" s="919">
        <v>179723942</v>
      </c>
      <c r="I71" s="781" t="s">
        <v>849</v>
      </c>
      <c r="J71" s="778"/>
    </row>
    <row r="72" spans="2:10" ht="14.25" x14ac:dyDescent="0.25">
      <c r="B72" s="886" t="s">
        <v>786</v>
      </c>
      <c r="C72" s="887" t="s">
        <v>868</v>
      </c>
      <c r="D72" s="908" t="s">
        <v>867</v>
      </c>
      <c r="E72" s="888" t="s">
        <v>868</v>
      </c>
      <c r="F72" s="777" t="s">
        <v>1853</v>
      </c>
      <c r="G72" s="778" t="s">
        <v>1854</v>
      </c>
      <c r="H72" s="919">
        <v>373280642</v>
      </c>
      <c r="I72" s="781" t="s">
        <v>849</v>
      </c>
      <c r="J72" s="778"/>
    </row>
    <row r="73" spans="2:10" ht="14.25" x14ac:dyDescent="0.25">
      <c r="B73" s="902" t="s">
        <v>789</v>
      </c>
      <c r="C73" s="1416" t="s">
        <v>870</v>
      </c>
      <c r="D73" s="894" t="s">
        <v>869</v>
      </c>
      <c r="E73" s="895" t="s">
        <v>870</v>
      </c>
      <c r="F73" s="785" t="s">
        <v>847</v>
      </c>
      <c r="G73" s="786" t="s">
        <v>1855</v>
      </c>
      <c r="H73" s="1209">
        <v>1246235381</v>
      </c>
      <c r="I73" s="789" t="s">
        <v>849</v>
      </c>
      <c r="J73" s="786"/>
    </row>
    <row r="74" spans="2:10" ht="14.25" x14ac:dyDescent="0.25">
      <c r="B74" s="1408" t="s">
        <v>895</v>
      </c>
      <c r="C74" s="1414" t="s">
        <v>896</v>
      </c>
      <c r="D74" s="908" t="s">
        <v>895</v>
      </c>
      <c r="E74" s="888" t="s">
        <v>896</v>
      </c>
      <c r="F74" s="777" t="s">
        <v>1558</v>
      </c>
      <c r="G74" s="778" t="s">
        <v>1559</v>
      </c>
      <c r="H74" s="919">
        <v>223250906</v>
      </c>
      <c r="I74" s="781" t="s">
        <v>876</v>
      </c>
      <c r="J74" s="778" t="s">
        <v>877</v>
      </c>
    </row>
    <row r="75" spans="2:10" ht="14.25" x14ac:dyDescent="0.25">
      <c r="B75" s="810"/>
      <c r="C75" s="812"/>
      <c r="D75" s="908" t="s">
        <v>872</v>
      </c>
      <c r="E75" s="888" t="s">
        <v>349</v>
      </c>
      <c r="F75" s="777" t="s">
        <v>1558</v>
      </c>
      <c r="G75" s="778"/>
      <c r="H75" s="919"/>
      <c r="I75" s="781" t="s">
        <v>876</v>
      </c>
      <c r="J75" s="778"/>
    </row>
    <row r="76" spans="2:10" ht="14.25" x14ac:dyDescent="0.25">
      <c r="B76" s="810"/>
      <c r="C76" s="812"/>
      <c r="D76" s="908" t="s">
        <v>879</v>
      </c>
      <c r="E76" s="888" t="s">
        <v>878</v>
      </c>
      <c r="F76" s="777" t="s">
        <v>1558</v>
      </c>
      <c r="G76" s="778"/>
      <c r="H76" s="919"/>
      <c r="I76" s="781" t="s">
        <v>876</v>
      </c>
      <c r="J76" s="778"/>
    </row>
    <row r="77" spans="2:10" ht="14.25" x14ac:dyDescent="0.25">
      <c r="B77" s="810"/>
      <c r="C77" s="812"/>
      <c r="D77" s="908" t="s">
        <v>883</v>
      </c>
      <c r="E77" s="888" t="s">
        <v>882</v>
      </c>
      <c r="F77" s="777" t="s">
        <v>1558</v>
      </c>
      <c r="G77" s="778"/>
      <c r="H77" s="919"/>
      <c r="I77" s="781" t="s">
        <v>876</v>
      </c>
      <c r="J77" s="778"/>
    </row>
    <row r="78" spans="2:10" ht="14.25" x14ac:dyDescent="0.25">
      <c r="B78" s="810"/>
      <c r="C78" s="812"/>
      <c r="D78" s="908" t="s">
        <v>888</v>
      </c>
      <c r="E78" s="888" t="s">
        <v>889</v>
      </c>
      <c r="F78" s="777" t="s">
        <v>1558</v>
      </c>
      <c r="G78" s="778"/>
      <c r="H78" s="919"/>
      <c r="I78" s="781" t="s">
        <v>876</v>
      </c>
      <c r="J78" s="778"/>
    </row>
    <row r="79" spans="2:10" ht="14.25" x14ac:dyDescent="0.25">
      <c r="B79" s="810"/>
      <c r="C79" s="812"/>
      <c r="D79" s="908" t="s">
        <v>892</v>
      </c>
      <c r="E79" s="888" t="s">
        <v>1560</v>
      </c>
      <c r="F79" s="777" t="s">
        <v>1558</v>
      </c>
      <c r="G79" s="778"/>
      <c r="H79" s="919"/>
      <c r="I79" s="781" t="s">
        <v>876</v>
      </c>
      <c r="J79" s="778"/>
    </row>
    <row r="80" spans="2:10" ht="14.25" x14ac:dyDescent="0.25">
      <c r="B80" s="1409">
        <v>224</v>
      </c>
      <c r="C80" s="1415" t="s">
        <v>1856</v>
      </c>
      <c r="D80" s="894" t="s">
        <v>851</v>
      </c>
      <c r="E80" s="895" t="s">
        <v>893</v>
      </c>
      <c r="F80" s="785" t="s">
        <v>1857</v>
      </c>
      <c r="G80" s="786" t="s">
        <v>1858</v>
      </c>
      <c r="H80" s="1209">
        <v>123862175</v>
      </c>
      <c r="I80" s="789" t="s">
        <v>876</v>
      </c>
      <c r="J80" s="786"/>
    </row>
    <row r="81" spans="2:10" ht="15" x14ac:dyDescent="0.25">
      <c r="B81" s="1417" t="s">
        <v>1859</v>
      </c>
      <c r="C81" s="904" t="s">
        <v>1860</v>
      </c>
      <c r="D81" s="899" t="s">
        <v>898</v>
      </c>
      <c r="E81" s="904" t="s">
        <v>1861</v>
      </c>
      <c r="F81" s="797" t="s">
        <v>900</v>
      </c>
      <c r="G81" s="794" t="s">
        <v>901</v>
      </c>
      <c r="H81" s="1220"/>
      <c r="I81" s="797" t="s">
        <v>902</v>
      </c>
      <c r="J81" s="794" t="s">
        <v>903</v>
      </c>
    </row>
    <row r="82" spans="2:10" ht="15" thickBot="1" x14ac:dyDescent="0.3">
      <c r="B82" s="1418" t="s">
        <v>851</v>
      </c>
      <c r="C82" s="1419" t="s">
        <v>897</v>
      </c>
      <c r="D82" s="1420"/>
      <c r="E82" s="1421"/>
      <c r="F82" s="973" t="s">
        <v>900</v>
      </c>
      <c r="G82" s="970"/>
      <c r="H82" s="1221"/>
      <c r="I82" s="973" t="s">
        <v>902</v>
      </c>
      <c r="J82" s="970"/>
    </row>
    <row r="83" spans="2:10" s="758" customFormat="1" ht="15.75" thickBot="1" x14ac:dyDescent="0.3">
      <c r="B83" s="917"/>
      <c r="C83" s="917"/>
      <c r="D83" s="837"/>
      <c r="E83" s="918"/>
      <c r="F83" s="777"/>
      <c r="G83" s="777"/>
      <c r="H83" s="919"/>
      <c r="I83" s="838"/>
      <c r="J83" s="777"/>
    </row>
    <row r="84" spans="2:10" s="758" customFormat="1" ht="16.5" thickBot="1" x14ac:dyDescent="0.3">
      <c r="B84" s="841" t="s">
        <v>651</v>
      </c>
      <c r="C84" s="917"/>
      <c r="D84" s="837"/>
      <c r="E84" s="918"/>
      <c r="F84" s="768" t="s">
        <v>652</v>
      </c>
      <c r="G84" s="777"/>
      <c r="H84" s="770" t="s">
        <v>653</v>
      </c>
      <c r="I84" s="844" t="s">
        <v>904</v>
      </c>
      <c r="J84" s="773" t="s">
        <v>905</v>
      </c>
    </row>
    <row r="85" spans="2:10" ht="15" x14ac:dyDescent="0.25">
      <c r="B85" s="1422">
        <v>3</v>
      </c>
      <c r="C85" s="1260" t="s">
        <v>1862</v>
      </c>
      <c r="D85" s="922">
        <v>3</v>
      </c>
      <c r="E85" s="923" t="s">
        <v>906</v>
      </c>
      <c r="F85" s="847" t="s">
        <v>907</v>
      </c>
      <c r="G85" s="848" t="s">
        <v>908</v>
      </c>
      <c r="H85" s="919">
        <v>22139393</v>
      </c>
      <c r="I85" s="781" t="s">
        <v>909</v>
      </c>
      <c r="J85" s="778" t="s">
        <v>910</v>
      </c>
    </row>
    <row r="86" spans="2:10" ht="14.25" x14ac:dyDescent="0.25">
      <c r="B86" s="925" t="s">
        <v>911</v>
      </c>
      <c r="C86" s="942" t="s">
        <v>1863</v>
      </c>
      <c r="D86" s="925" t="s">
        <v>911</v>
      </c>
      <c r="E86" s="926" t="s">
        <v>1564</v>
      </c>
      <c r="F86" s="777" t="s">
        <v>907</v>
      </c>
      <c r="G86" s="778"/>
      <c r="H86" s="919"/>
      <c r="I86" s="781" t="s">
        <v>909</v>
      </c>
      <c r="J86" s="778"/>
    </row>
    <row r="87" spans="2:10" ht="14.25" x14ac:dyDescent="0.25">
      <c r="B87" s="810"/>
      <c r="C87" s="812"/>
      <c r="D87" s="925" t="s">
        <v>917</v>
      </c>
      <c r="E87" s="926" t="s">
        <v>918</v>
      </c>
      <c r="F87" s="777" t="s">
        <v>907</v>
      </c>
      <c r="G87" s="778"/>
      <c r="H87" s="919"/>
      <c r="I87" s="781" t="s">
        <v>909</v>
      </c>
      <c r="J87" s="778"/>
    </row>
    <row r="88" spans="2:10" ht="14.25" x14ac:dyDescent="0.25">
      <c r="B88" s="810"/>
      <c r="C88" s="812"/>
      <c r="D88" s="925" t="s">
        <v>919</v>
      </c>
      <c r="E88" s="926" t="s">
        <v>920</v>
      </c>
      <c r="F88" s="777" t="s">
        <v>907</v>
      </c>
      <c r="G88" s="778"/>
      <c r="H88" s="919"/>
      <c r="I88" s="781" t="s">
        <v>909</v>
      </c>
      <c r="J88" s="778"/>
    </row>
    <row r="89" spans="2:10" ht="14.25" x14ac:dyDescent="0.25">
      <c r="B89" s="810"/>
      <c r="C89" s="812"/>
      <c r="D89" s="925" t="s">
        <v>921</v>
      </c>
      <c r="E89" s="926" t="s">
        <v>922</v>
      </c>
      <c r="F89" s="777" t="s">
        <v>907</v>
      </c>
      <c r="G89" s="778"/>
      <c r="H89" s="919"/>
      <c r="I89" s="781" t="s">
        <v>909</v>
      </c>
      <c r="J89" s="778"/>
    </row>
    <row r="90" spans="2:10" ht="14.25" x14ac:dyDescent="0.25">
      <c r="B90" s="935" t="s">
        <v>1864</v>
      </c>
      <c r="C90" s="948" t="s">
        <v>1865</v>
      </c>
      <c r="D90" s="935" t="s">
        <v>923</v>
      </c>
      <c r="E90" s="936" t="s">
        <v>1866</v>
      </c>
      <c r="F90" s="785" t="s">
        <v>1867</v>
      </c>
      <c r="G90" s="786" t="s">
        <v>1868</v>
      </c>
      <c r="H90" s="1209">
        <v>1371965</v>
      </c>
      <c r="I90" s="789" t="s">
        <v>909</v>
      </c>
      <c r="J90" s="786"/>
    </row>
    <row r="91" spans="2:10" ht="14.25" x14ac:dyDescent="0.25">
      <c r="B91" s="925" t="s">
        <v>925</v>
      </c>
      <c r="C91" s="942" t="s">
        <v>290</v>
      </c>
      <c r="D91" s="925" t="s">
        <v>925</v>
      </c>
      <c r="E91" s="926" t="s">
        <v>290</v>
      </c>
      <c r="F91" s="777" t="s">
        <v>1566</v>
      </c>
      <c r="G91" s="1423" t="s">
        <v>1567</v>
      </c>
      <c r="H91" s="919">
        <v>0</v>
      </c>
      <c r="I91" s="781" t="s">
        <v>928</v>
      </c>
      <c r="J91" s="778" t="s">
        <v>929</v>
      </c>
    </row>
    <row r="92" spans="2:10" ht="14.25" x14ac:dyDescent="0.25">
      <c r="B92" s="925" t="s">
        <v>931</v>
      </c>
      <c r="C92" s="942" t="s">
        <v>1869</v>
      </c>
      <c r="D92" s="925" t="s">
        <v>931</v>
      </c>
      <c r="E92" s="926" t="s">
        <v>932</v>
      </c>
      <c r="F92" s="777" t="s">
        <v>926</v>
      </c>
      <c r="G92" s="778" t="s">
        <v>1570</v>
      </c>
      <c r="H92" s="919">
        <v>622381074</v>
      </c>
      <c r="I92" s="781" t="s">
        <v>928</v>
      </c>
      <c r="J92" s="778"/>
    </row>
    <row r="93" spans="2:10" ht="14.25" x14ac:dyDescent="0.25">
      <c r="B93" s="925" t="s">
        <v>935</v>
      </c>
      <c r="C93" s="942" t="s">
        <v>1870</v>
      </c>
      <c r="D93" s="1264"/>
      <c r="E93" s="963"/>
      <c r="F93" s="777" t="s">
        <v>926</v>
      </c>
      <c r="G93" s="778"/>
      <c r="H93" s="919"/>
      <c r="I93" s="781" t="s">
        <v>928</v>
      </c>
      <c r="J93" s="778"/>
    </row>
    <row r="94" spans="2:10" ht="14.25" x14ac:dyDescent="0.25">
      <c r="B94" s="810"/>
      <c r="C94" s="892"/>
      <c r="D94" s="925" t="s">
        <v>1571</v>
      </c>
      <c r="E94" s="926" t="s">
        <v>942</v>
      </c>
      <c r="F94" s="777" t="s">
        <v>926</v>
      </c>
      <c r="G94" s="778"/>
      <c r="H94" s="919"/>
      <c r="I94" s="781" t="s">
        <v>928</v>
      </c>
      <c r="J94" s="778"/>
    </row>
    <row r="95" spans="2:10" ht="14.25" x14ac:dyDescent="0.25">
      <c r="B95" s="810"/>
      <c r="C95" s="892"/>
      <c r="D95" s="925" t="s">
        <v>947</v>
      </c>
      <c r="E95" s="926" t="s">
        <v>946</v>
      </c>
      <c r="F95" s="777" t="s">
        <v>926</v>
      </c>
      <c r="G95" s="778"/>
      <c r="H95" s="919"/>
      <c r="I95" s="781" t="s">
        <v>928</v>
      </c>
      <c r="J95" s="778"/>
    </row>
    <row r="96" spans="2:10" ht="14.25" x14ac:dyDescent="0.25">
      <c r="B96" s="925" t="s">
        <v>939</v>
      </c>
      <c r="C96" s="947" t="s">
        <v>1871</v>
      </c>
      <c r="D96" s="1264" t="s">
        <v>935</v>
      </c>
      <c r="E96" s="963" t="s">
        <v>952</v>
      </c>
      <c r="F96" s="777" t="s">
        <v>953</v>
      </c>
      <c r="G96" s="778" t="s">
        <v>1872</v>
      </c>
      <c r="H96" s="919">
        <v>179981930</v>
      </c>
      <c r="I96" s="781" t="s">
        <v>928</v>
      </c>
      <c r="J96" s="778"/>
    </row>
    <row r="97" spans="2:10" ht="14.25" x14ac:dyDescent="0.25">
      <c r="B97" s="810"/>
      <c r="C97" s="892"/>
      <c r="D97" s="925" t="s">
        <v>939</v>
      </c>
      <c r="E97" s="926" t="s">
        <v>961</v>
      </c>
      <c r="F97" s="777" t="s">
        <v>953</v>
      </c>
      <c r="G97" s="778"/>
      <c r="H97" s="919"/>
      <c r="I97" s="781" t="s">
        <v>928</v>
      </c>
      <c r="J97" s="778"/>
    </row>
    <row r="98" spans="2:10" ht="14.25" x14ac:dyDescent="0.25">
      <c r="B98" s="810"/>
      <c r="C98" s="892"/>
      <c r="D98" s="925" t="s">
        <v>945</v>
      </c>
      <c r="E98" s="926" t="s">
        <v>965</v>
      </c>
      <c r="F98" s="777" t="s">
        <v>953</v>
      </c>
      <c r="G98" s="778"/>
      <c r="H98" s="919"/>
      <c r="I98" s="781" t="s">
        <v>928</v>
      </c>
      <c r="J98" s="778"/>
    </row>
    <row r="99" spans="2:10" ht="14.25" x14ac:dyDescent="0.25">
      <c r="B99" s="810"/>
      <c r="C99" s="892"/>
      <c r="D99" s="925" t="s">
        <v>970</v>
      </c>
      <c r="E99" s="926" t="s">
        <v>971</v>
      </c>
      <c r="F99" s="777" t="s">
        <v>953</v>
      </c>
      <c r="G99" s="778"/>
      <c r="H99" s="919"/>
      <c r="I99" s="781" t="s">
        <v>928</v>
      </c>
      <c r="J99" s="778"/>
    </row>
    <row r="100" spans="2:10" ht="14.25" x14ac:dyDescent="0.25">
      <c r="B100" s="816"/>
      <c r="C100" s="905"/>
      <c r="D100" s="935" t="s">
        <v>957</v>
      </c>
      <c r="E100" s="936" t="s">
        <v>958</v>
      </c>
      <c r="F100" s="785" t="s">
        <v>953</v>
      </c>
      <c r="G100" s="786"/>
      <c r="H100" s="1209"/>
      <c r="I100" s="789" t="s">
        <v>928</v>
      </c>
      <c r="J100" s="786"/>
    </row>
    <row r="101" spans="2:10" ht="14.25" x14ac:dyDescent="0.25">
      <c r="B101" s="953" t="s">
        <v>950</v>
      </c>
      <c r="C101" s="964" t="s">
        <v>291</v>
      </c>
      <c r="D101" s="953" t="s">
        <v>950</v>
      </c>
      <c r="E101" s="954" t="s">
        <v>975</v>
      </c>
      <c r="F101" s="793" t="s">
        <v>976</v>
      </c>
      <c r="G101" s="794" t="s">
        <v>1579</v>
      </c>
      <c r="H101" s="1220">
        <v>341252478</v>
      </c>
      <c r="I101" s="797" t="s">
        <v>978</v>
      </c>
      <c r="J101" s="794" t="s">
        <v>979</v>
      </c>
    </row>
    <row r="102" spans="2:10" ht="14.25" x14ac:dyDescent="0.25">
      <c r="B102" s="810"/>
      <c r="C102" s="892"/>
      <c r="D102" s="925" t="s">
        <v>959</v>
      </c>
      <c r="E102" s="926" t="s">
        <v>983</v>
      </c>
      <c r="F102" s="777" t="s">
        <v>976</v>
      </c>
      <c r="G102" s="778"/>
      <c r="H102" s="919"/>
      <c r="I102" s="781" t="s">
        <v>978</v>
      </c>
      <c r="J102" s="778"/>
    </row>
    <row r="103" spans="2:10" ht="14.25" x14ac:dyDescent="0.25">
      <c r="B103" s="1267"/>
      <c r="C103" s="892"/>
      <c r="D103" s="925" t="s">
        <v>964</v>
      </c>
      <c r="E103" s="926" t="s">
        <v>987</v>
      </c>
      <c r="F103" s="777" t="s">
        <v>976</v>
      </c>
      <c r="G103" s="778"/>
      <c r="H103" s="919"/>
      <c r="I103" s="781" t="s">
        <v>978</v>
      </c>
      <c r="J103" s="778"/>
    </row>
    <row r="104" spans="2:10" ht="14.25" x14ac:dyDescent="0.25">
      <c r="B104" s="1267"/>
      <c r="C104" s="892"/>
      <c r="D104" s="925" t="s">
        <v>968</v>
      </c>
      <c r="E104" s="926" t="s">
        <v>991</v>
      </c>
      <c r="F104" s="777" t="s">
        <v>976</v>
      </c>
      <c r="G104" s="778"/>
      <c r="H104" s="919"/>
      <c r="I104" s="781" t="s">
        <v>978</v>
      </c>
      <c r="J104" s="778"/>
    </row>
    <row r="105" spans="2:10" ht="14.25" x14ac:dyDescent="0.25">
      <c r="B105" s="810"/>
      <c r="C105" s="892"/>
      <c r="D105" s="925" t="s">
        <v>955</v>
      </c>
      <c r="E105" s="926" t="s">
        <v>980</v>
      </c>
      <c r="F105" s="777" t="s">
        <v>976</v>
      </c>
      <c r="G105" s="778"/>
      <c r="H105" s="919"/>
      <c r="I105" s="781" t="s">
        <v>978</v>
      </c>
      <c r="J105" s="778"/>
    </row>
    <row r="106" spans="2:10" ht="14.25" x14ac:dyDescent="0.25">
      <c r="B106" s="810"/>
      <c r="C106" s="892"/>
      <c r="D106" s="925">
        <v>325</v>
      </c>
      <c r="E106" s="963" t="s">
        <v>995</v>
      </c>
      <c r="F106" s="777" t="s">
        <v>976</v>
      </c>
      <c r="G106" s="778"/>
      <c r="H106" s="919"/>
      <c r="I106" s="781" t="s">
        <v>978</v>
      </c>
      <c r="J106" s="778"/>
    </row>
    <row r="107" spans="2:10" ht="14.25" x14ac:dyDescent="0.25">
      <c r="B107" s="816"/>
      <c r="C107" s="905"/>
      <c r="D107" s="935">
        <v>326</v>
      </c>
      <c r="E107" s="936" t="s">
        <v>1000</v>
      </c>
      <c r="F107" s="785" t="s">
        <v>976</v>
      </c>
      <c r="G107" s="786"/>
      <c r="H107" s="1209"/>
      <c r="I107" s="789" t="s">
        <v>978</v>
      </c>
      <c r="J107" s="786"/>
    </row>
    <row r="108" spans="2:10" ht="14.25" x14ac:dyDescent="0.25">
      <c r="B108" s="953" t="s">
        <v>937</v>
      </c>
      <c r="C108" s="964" t="s">
        <v>1873</v>
      </c>
      <c r="D108" s="953" t="s">
        <v>937</v>
      </c>
      <c r="E108" s="954" t="s">
        <v>1006</v>
      </c>
      <c r="F108" s="793" t="s">
        <v>1007</v>
      </c>
      <c r="G108" s="1423" t="s">
        <v>1582</v>
      </c>
      <c r="H108" s="1424">
        <v>35818622</v>
      </c>
      <c r="I108" s="1425" t="s">
        <v>1009</v>
      </c>
      <c r="J108" s="1423" t="s">
        <v>1010</v>
      </c>
    </row>
    <row r="109" spans="2:10" ht="14.25" x14ac:dyDescent="0.25">
      <c r="B109" s="810"/>
      <c r="C109" s="892"/>
      <c r="D109" s="925" t="s">
        <v>1013</v>
      </c>
      <c r="E109" s="926" t="s">
        <v>1012</v>
      </c>
      <c r="F109" s="777" t="s">
        <v>1007</v>
      </c>
      <c r="G109" s="778"/>
      <c r="H109" s="919"/>
      <c r="I109" s="781" t="s">
        <v>1009</v>
      </c>
      <c r="J109" s="778"/>
    </row>
    <row r="110" spans="2:10" ht="14.25" x14ac:dyDescent="0.25">
      <c r="B110" s="810"/>
      <c r="C110" s="892"/>
      <c r="D110" s="925" t="s">
        <v>1018</v>
      </c>
      <c r="E110" s="926" t="s">
        <v>1017</v>
      </c>
      <c r="F110" s="777" t="s">
        <v>1007</v>
      </c>
      <c r="G110" s="778"/>
      <c r="H110" s="919"/>
      <c r="I110" s="781" t="s">
        <v>1009</v>
      </c>
      <c r="J110" s="778"/>
    </row>
    <row r="111" spans="2:10" ht="14.25" x14ac:dyDescent="0.25">
      <c r="B111" s="816"/>
      <c r="C111" s="905"/>
      <c r="D111" s="935" t="s">
        <v>1023</v>
      </c>
      <c r="E111" s="936" t="s">
        <v>1022</v>
      </c>
      <c r="F111" s="785" t="s">
        <v>1007</v>
      </c>
      <c r="G111" s="786"/>
      <c r="H111" s="1209"/>
      <c r="I111" s="789" t="s">
        <v>1009</v>
      </c>
      <c r="J111" s="786"/>
    </row>
    <row r="112" spans="2:10" ht="15" thickBot="1" x14ac:dyDescent="0.3">
      <c r="B112" s="1268" t="s">
        <v>917</v>
      </c>
      <c r="C112" s="1269" t="s">
        <v>1027</v>
      </c>
      <c r="D112" s="1268" t="s">
        <v>1028</v>
      </c>
      <c r="E112" s="1270" t="s">
        <v>1874</v>
      </c>
      <c r="F112" s="830" t="s">
        <v>1030</v>
      </c>
      <c r="G112" s="831" t="s">
        <v>1875</v>
      </c>
      <c r="H112" s="1211"/>
      <c r="I112" s="834" t="s">
        <v>1032</v>
      </c>
      <c r="J112" s="831" t="s">
        <v>1876</v>
      </c>
    </row>
    <row r="113" spans="2:10" s="758" customFormat="1" ht="15.75" thickBot="1" x14ac:dyDescent="0.3">
      <c r="B113" s="1039"/>
      <c r="C113" s="892"/>
      <c r="D113" s="1039"/>
      <c r="E113" s="1036"/>
      <c r="F113" s="777"/>
      <c r="G113" s="777"/>
      <c r="H113" s="919"/>
      <c r="I113" s="777"/>
      <c r="J113" s="777"/>
    </row>
    <row r="114" spans="2:10" ht="16.5" thickBot="1" x14ac:dyDescent="0.3">
      <c r="B114" s="841" t="s">
        <v>651</v>
      </c>
      <c r="C114" s="917"/>
      <c r="D114" s="917"/>
      <c r="E114" s="917"/>
      <c r="F114" s="768" t="s">
        <v>652</v>
      </c>
      <c r="G114" s="838"/>
      <c r="H114" s="770" t="s">
        <v>653</v>
      </c>
      <c r="I114" s="974" t="s">
        <v>1035</v>
      </c>
      <c r="J114" s="773" t="s">
        <v>1036</v>
      </c>
    </row>
    <row r="115" spans="2:10" ht="14.25" x14ac:dyDescent="0.25">
      <c r="B115" s="1426" t="s">
        <v>913</v>
      </c>
      <c r="C115" s="1427" t="s">
        <v>1877</v>
      </c>
      <c r="D115" s="1426" t="s">
        <v>913</v>
      </c>
      <c r="E115" s="1428" t="s">
        <v>1038</v>
      </c>
      <c r="F115" s="847" t="s">
        <v>1039</v>
      </c>
      <c r="G115" s="848" t="s">
        <v>1587</v>
      </c>
      <c r="H115" s="919">
        <v>444459051</v>
      </c>
      <c r="I115" s="781" t="s">
        <v>1041</v>
      </c>
      <c r="J115" s="778" t="s">
        <v>1042</v>
      </c>
    </row>
    <row r="116" spans="2:10" ht="14.25" x14ac:dyDescent="0.25">
      <c r="B116" s="1429" t="s">
        <v>915</v>
      </c>
      <c r="C116" s="1299" t="s">
        <v>365</v>
      </c>
      <c r="D116" s="810"/>
      <c r="E116" s="1430"/>
      <c r="F116" s="777" t="s">
        <v>1039</v>
      </c>
      <c r="G116" s="778"/>
      <c r="H116" s="919"/>
      <c r="I116" s="781" t="s">
        <v>1041</v>
      </c>
      <c r="J116" s="778"/>
    </row>
    <row r="117" spans="2:10" ht="14.25" x14ac:dyDescent="0.25">
      <c r="B117" s="1267"/>
      <c r="C117" s="1040"/>
      <c r="D117" s="981">
        <v>43</v>
      </c>
      <c r="E117" s="982" t="s">
        <v>1043</v>
      </c>
      <c r="F117" s="777" t="s">
        <v>1039</v>
      </c>
      <c r="G117" s="778"/>
      <c r="H117" s="919"/>
      <c r="I117" s="781" t="s">
        <v>1041</v>
      </c>
      <c r="J117" s="778"/>
    </row>
    <row r="118" spans="2:10" ht="14.25" x14ac:dyDescent="0.25">
      <c r="B118" s="1267"/>
      <c r="C118" s="1040"/>
      <c r="D118" s="981">
        <v>430</v>
      </c>
      <c r="E118" s="982" t="s">
        <v>1044</v>
      </c>
      <c r="F118" s="777" t="s">
        <v>1039</v>
      </c>
      <c r="G118" s="778"/>
      <c r="H118" s="919"/>
      <c r="I118" s="781" t="s">
        <v>1041</v>
      </c>
      <c r="J118" s="778"/>
    </row>
    <row r="119" spans="2:10" ht="14.25" x14ac:dyDescent="0.25">
      <c r="B119" s="1267"/>
      <c r="C119" s="1040"/>
      <c r="D119" s="981">
        <v>431</v>
      </c>
      <c r="E119" s="983" t="s">
        <v>1045</v>
      </c>
      <c r="F119" s="777" t="s">
        <v>1039</v>
      </c>
      <c r="G119" s="778"/>
      <c r="H119" s="919"/>
      <c r="I119" s="781" t="s">
        <v>1041</v>
      </c>
      <c r="J119" s="778"/>
    </row>
    <row r="120" spans="2:10" ht="14.25" x14ac:dyDescent="0.25">
      <c r="B120" s="1267"/>
      <c r="C120" s="1040"/>
      <c r="D120" s="981">
        <v>432</v>
      </c>
      <c r="E120" s="983" t="s">
        <v>1046</v>
      </c>
      <c r="F120" s="777" t="s">
        <v>1039</v>
      </c>
      <c r="G120" s="778"/>
      <c r="H120" s="919"/>
      <c r="I120" s="781" t="s">
        <v>1041</v>
      </c>
      <c r="J120" s="778"/>
    </row>
    <row r="121" spans="2:10" ht="14.25" x14ac:dyDescent="0.25">
      <c r="B121" s="1033"/>
      <c r="C121" s="812"/>
      <c r="D121" s="981">
        <v>433</v>
      </c>
      <c r="E121" s="982" t="s">
        <v>1047</v>
      </c>
      <c r="F121" s="777" t="s">
        <v>1039</v>
      </c>
      <c r="G121" s="778"/>
      <c r="H121" s="919"/>
      <c r="I121" s="781" t="s">
        <v>1041</v>
      </c>
      <c r="J121" s="778"/>
    </row>
    <row r="122" spans="2:10" ht="14.25" x14ac:dyDescent="0.25">
      <c r="B122" s="1267"/>
      <c r="C122" s="1040"/>
      <c r="D122" s="981">
        <v>44</v>
      </c>
      <c r="E122" s="982" t="s">
        <v>1048</v>
      </c>
      <c r="F122" s="777" t="s">
        <v>1039</v>
      </c>
      <c r="G122" s="778"/>
      <c r="H122" s="919"/>
      <c r="I122" s="781" t="s">
        <v>1041</v>
      </c>
      <c r="J122" s="778"/>
    </row>
    <row r="123" spans="2:10" ht="14.25" x14ac:dyDescent="0.25">
      <c r="B123" s="1267"/>
      <c r="C123" s="1040"/>
      <c r="D123" s="981">
        <v>441</v>
      </c>
      <c r="E123" s="985" t="s">
        <v>1049</v>
      </c>
      <c r="F123" s="777" t="s">
        <v>1039</v>
      </c>
      <c r="G123" s="778"/>
      <c r="H123" s="919"/>
      <c r="I123" s="781" t="s">
        <v>1041</v>
      </c>
      <c r="J123" s="778"/>
    </row>
    <row r="124" spans="2:10" ht="14.25" x14ac:dyDescent="0.25">
      <c r="B124" s="1267"/>
      <c r="C124" s="892"/>
      <c r="D124" s="981">
        <v>442</v>
      </c>
      <c r="E124" s="983" t="s">
        <v>1050</v>
      </c>
      <c r="F124" s="777" t="s">
        <v>1039</v>
      </c>
      <c r="G124" s="778"/>
      <c r="H124" s="919"/>
      <c r="I124" s="781" t="s">
        <v>1041</v>
      </c>
      <c r="J124" s="778"/>
    </row>
    <row r="125" spans="2:10" ht="14.25" x14ac:dyDescent="0.25">
      <c r="B125" s="1033"/>
      <c r="C125" s="812"/>
      <c r="D125" s="981">
        <v>443</v>
      </c>
      <c r="E125" s="985" t="s">
        <v>1051</v>
      </c>
      <c r="F125" s="777" t="s">
        <v>1039</v>
      </c>
      <c r="G125" s="778"/>
      <c r="H125" s="919"/>
      <c r="I125" s="781" t="s">
        <v>1041</v>
      </c>
      <c r="J125" s="778"/>
    </row>
    <row r="126" spans="2:10" ht="14.25" x14ac:dyDescent="0.25">
      <c r="B126" s="1033"/>
      <c r="C126" s="812"/>
      <c r="D126" s="981">
        <v>444</v>
      </c>
      <c r="E126" s="985" t="s">
        <v>1052</v>
      </c>
      <c r="F126" s="777" t="s">
        <v>1039</v>
      </c>
      <c r="G126" s="778"/>
      <c r="H126" s="919"/>
      <c r="I126" s="781" t="s">
        <v>1041</v>
      </c>
      <c r="J126" s="778"/>
    </row>
    <row r="127" spans="2:10" ht="14.25" x14ac:dyDescent="0.25">
      <c r="B127" s="1033"/>
      <c r="C127" s="812"/>
      <c r="D127" s="981">
        <v>445</v>
      </c>
      <c r="E127" s="985" t="s">
        <v>1053</v>
      </c>
      <c r="F127" s="777" t="s">
        <v>1039</v>
      </c>
      <c r="G127" s="778"/>
      <c r="H127" s="919"/>
      <c r="I127" s="781" t="s">
        <v>1041</v>
      </c>
      <c r="J127" s="778"/>
    </row>
    <row r="128" spans="2:10" ht="14.25" x14ac:dyDescent="0.25">
      <c r="B128" s="1033"/>
      <c r="C128" s="812"/>
      <c r="D128" s="981">
        <v>446</v>
      </c>
      <c r="E128" s="985" t="s">
        <v>1054</v>
      </c>
      <c r="F128" s="777" t="s">
        <v>1039</v>
      </c>
      <c r="G128" s="778"/>
      <c r="H128" s="919"/>
      <c r="I128" s="781" t="s">
        <v>1041</v>
      </c>
      <c r="J128" s="778"/>
    </row>
    <row r="129" spans="2:10" ht="14.25" x14ac:dyDescent="0.25">
      <c r="B129" s="891"/>
      <c r="C129" s="999"/>
      <c r="D129" s="981" t="s">
        <v>1055</v>
      </c>
      <c r="E129" s="985" t="s">
        <v>1056</v>
      </c>
      <c r="F129" s="777" t="s">
        <v>1039</v>
      </c>
      <c r="G129" s="778"/>
      <c r="H129" s="919"/>
      <c r="I129" s="781" t="s">
        <v>1041</v>
      </c>
      <c r="J129" s="778"/>
    </row>
    <row r="130" spans="2:10" ht="14.25" x14ac:dyDescent="0.25">
      <c r="B130" s="1158"/>
      <c r="C130" s="1109"/>
      <c r="D130" s="988">
        <v>448</v>
      </c>
      <c r="E130" s="989" t="s">
        <v>1057</v>
      </c>
      <c r="F130" s="785" t="s">
        <v>1039</v>
      </c>
      <c r="G130" s="786"/>
      <c r="H130" s="1209"/>
      <c r="I130" s="789" t="s">
        <v>1041</v>
      </c>
      <c r="J130" s="786"/>
    </row>
    <row r="131" spans="2:10" ht="14.25" x14ac:dyDescent="0.25">
      <c r="B131" s="981" t="s">
        <v>974</v>
      </c>
      <c r="C131" s="1008" t="s">
        <v>353</v>
      </c>
      <c r="D131" s="981" t="s">
        <v>974</v>
      </c>
      <c r="E131" s="982" t="s">
        <v>353</v>
      </c>
      <c r="F131" s="777" t="s">
        <v>1059</v>
      </c>
      <c r="G131" s="778" t="s">
        <v>1878</v>
      </c>
      <c r="H131" s="919">
        <v>261439557</v>
      </c>
      <c r="I131" s="781" t="s">
        <v>1061</v>
      </c>
      <c r="J131" s="778" t="s">
        <v>1062</v>
      </c>
    </row>
    <row r="132" spans="2:10" ht="14.25" x14ac:dyDescent="0.25">
      <c r="B132" s="810"/>
      <c r="C132" s="1040"/>
      <c r="D132" s="981" t="s">
        <v>1065</v>
      </c>
      <c r="E132" s="982" t="s">
        <v>1064</v>
      </c>
      <c r="F132" s="777" t="s">
        <v>1059</v>
      </c>
      <c r="G132" s="778"/>
      <c r="H132" s="919"/>
      <c r="I132" s="781" t="s">
        <v>1061</v>
      </c>
      <c r="J132" s="778"/>
    </row>
    <row r="133" spans="2:10" ht="14.25" x14ac:dyDescent="0.25">
      <c r="B133" s="891"/>
      <c r="C133" s="999"/>
      <c r="D133" s="981" t="s">
        <v>981</v>
      </c>
      <c r="E133" s="982" t="s">
        <v>1066</v>
      </c>
      <c r="F133" s="777" t="s">
        <v>1059</v>
      </c>
      <c r="G133" s="778"/>
      <c r="H133" s="919"/>
      <c r="I133" s="781" t="s">
        <v>1061</v>
      </c>
      <c r="J133" s="778"/>
    </row>
    <row r="134" spans="2:10" ht="14.25" x14ac:dyDescent="0.25">
      <c r="B134" s="1267"/>
      <c r="C134" s="1040"/>
      <c r="D134" s="981">
        <v>412</v>
      </c>
      <c r="E134" s="982" t="s">
        <v>1072</v>
      </c>
      <c r="F134" s="777" t="s">
        <v>1059</v>
      </c>
      <c r="G134" s="778"/>
      <c r="H134" s="919"/>
      <c r="I134" s="781" t="s">
        <v>1061</v>
      </c>
      <c r="J134" s="778"/>
    </row>
    <row r="135" spans="2:10" ht="14.25" x14ac:dyDescent="0.25">
      <c r="B135" s="1267"/>
      <c r="C135" s="1040"/>
      <c r="D135" s="981">
        <v>414</v>
      </c>
      <c r="E135" s="982" t="s">
        <v>1076</v>
      </c>
      <c r="F135" s="777" t="s">
        <v>1059</v>
      </c>
      <c r="G135" s="778"/>
      <c r="H135" s="919"/>
      <c r="I135" s="781" t="s">
        <v>1061</v>
      </c>
      <c r="J135" s="778"/>
    </row>
    <row r="136" spans="2:10" ht="14.25" x14ac:dyDescent="0.25">
      <c r="B136" s="1033"/>
      <c r="C136" s="999"/>
      <c r="D136" s="981">
        <v>418</v>
      </c>
      <c r="E136" s="982" t="s">
        <v>1069</v>
      </c>
      <c r="F136" s="777" t="s">
        <v>1059</v>
      </c>
      <c r="G136" s="778"/>
      <c r="H136" s="919"/>
      <c r="I136" s="781" t="s">
        <v>1061</v>
      </c>
      <c r="J136" s="778"/>
    </row>
    <row r="137" spans="2:10" ht="14.25" x14ac:dyDescent="0.25">
      <c r="B137" s="981" t="s">
        <v>1879</v>
      </c>
      <c r="C137" s="1008" t="s">
        <v>1067</v>
      </c>
      <c r="D137" s="981">
        <v>413</v>
      </c>
      <c r="E137" s="982" t="s">
        <v>1067</v>
      </c>
      <c r="F137" s="777" t="s">
        <v>1880</v>
      </c>
      <c r="G137" s="778" t="s">
        <v>1881</v>
      </c>
      <c r="H137" s="919">
        <v>0</v>
      </c>
      <c r="I137" s="781" t="s">
        <v>1061</v>
      </c>
      <c r="J137" s="778"/>
    </row>
    <row r="138" spans="2:10" ht="14.25" x14ac:dyDescent="0.25">
      <c r="B138" s="1431" t="s">
        <v>1004</v>
      </c>
      <c r="C138" s="1432" t="s">
        <v>366</v>
      </c>
      <c r="D138" s="1431" t="s">
        <v>1004</v>
      </c>
      <c r="E138" s="1433" t="s">
        <v>366</v>
      </c>
      <c r="F138" s="793" t="s">
        <v>1081</v>
      </c>
      <c r="G138" s="794" t="s">
        <v>1882</v>
      </c>
      <c r="H138" s="1220">
        <v>328544961</v>
      </c>
      <c r="I138" s="797" t="s">
        <v>1083</v>
      </c>
      <c r="J138" s="794" t="s">
        <v>1883</v>
      </c>
    </row>
    <row r="139" spans="2:10" ht="14.25" x14ac:dyDescent="0.25">
      <c r="B139" s="810"/>
      <c r="C139" s="1040"/>
      <c r="D139" s="981" t="s">
        <v>1087</v>
      </c>
      <c r="E139" s="982" t="s">
        <v>1088</v>
      </c>
      <c r="F139" s="777" t="s">
        <v>1081</v>
      </c>
      <c r="G139" s="778"/>
      <c r="H139" s="919"/>
      <c r="I139" s="781" t="s">
        <v>1083</v>
      </c>
      <c r="J139" s="778"/>
    </row>
    <row r="140" spans="2:10" ht="14.25" x14ac:dyDescent="0.25">
      <c r="B140" s="891"/>
      <c r="C140" s="812"/>
      <c r="D140" s="981" t="s">
        <v>1011</v>
      </c>
      <c r="E140" s="982" t="s">
        <v>1091</v>
      </c>
      <c r="F140" s="777" t="s">
        <v>1081</v>
      </c>
      <c r="G140" s="778"/>
      <c r="H140" s="919"/>
      <c r="I140" s="781" t="s">
        <v>1083</v>
      </c>
      <c r="J140" s="778"/>
    </row>
    <row r="141" spans="2:10" ht="14.25" x14ac:dyDescent="0.25">
      <c r="B141" s="1267"/>
      <c r="C141" s="1040"/>
      <c r="D141" s="981">
        <v>4211</v>
      </c>
      <c r="E141" s="982" t="s">
        <v>1096</v>
      </c>
      <c r="F141" s="777" t="s">
        <v>1081</v>
      </c>
      <c r="G141" s="778"/>
      <c r="H141" s="919"/>
      <c r="I141" s="781" t="s">
        <v>1083</v>
      </c>
      <c r="J141" s="778"/>
    </row>
    <row r="142" spans="2:10" ht="14.25" x14ac:dyDescent="0.25">
      <c r="B142" s="1267"/>
      <c r="C142" s="1040"/>
      <c r="D142" s="981">
        <v>4212</v>
      </c>
      <c r="E142" s="982" t="s">
        <v>1101</v>
      </c>
      <c r="F142" s="777" t="s">
        <v>1081</v>
      </c>
      <c r="G142" s="778"/>
      <c r="H142" s="919"/>
      <c r="I142" s="781" t="s">
        <v>1083</v>
      </c>
      <c r="J142" s="778"/>
    </row>
    <row r="143" spans="2:10" ht="14.25" x14ac:dyDescent="0.25">
      <c r="B143" s="1033"/>
      <c r="C143" s="812"/>
      <c r="D143" s="981" t="s">
        <v>1107</v>
      </c>
      <c r="E143" s="982" t="s">
        <v>1108</v>
      </c>
      <c r="F143" s="777" t="s">
        <v>1081</v>
      </c>
      <c r="G143" s="778"/>
      <c r="H143" s="919"/>
      <c r="I143" s="781" t="s">
        <v>1083</v>
      </c>
      <c r="J143" s="778"/>
    </row>
    <row r="144" spans="2:10" ht="14.25" x14ac:dyDescent="0.25">
      <c r="B144" s="1267"/>
      <c r="C144" s="1040"/>
      <c r="D144" s="981">
        <v>4214</v>
      </c>
      <c r="E144" s="982" t="s">
        <v>1112</v>
      </c>
      <c r="F144" s="777" t="s">
        <v>1081</v>
      </c>
      <c r="G144" s="778"/>
      <c r="H144" s="919"/>
      <c r="I144" s="781" t="s">
        <v>1083</v>
      </c>
      <c r="J144" s="778"/>
    </row>
    <row r="145" spans="2:10" ht="14.25" x14ac:dyDescent="0.25">
      <c r="B145" s="1267"/>
      <c r="C145" s="1040"/>
      <c r="D145" s="981" t="s">
        <v>1113</v>
      </c>
      <c r="E145" s="982" t="s">
        <v>1114</v>
      </c>
      <c r="F145" s="777" t="s">
        <v>1081</v>
      </c>
      <c r="G145" s="778"/>
      <c r="H145" s="919"/>
      <c r="I145" s="781" t="s">
        <v>1083</v>
      </c>
      <c r="J145" s="778"/>
    </row>
    <row r="146" spans="2:10" ht="28.5" x14ac:dyDescent="0.25">
      <c r="B146" s="1033"/>
      <c r="C146" s="812"/>
      <c r="D146" s="1010" t="s">
        <v>1121</v>
      </c>
      <c r="E146" s="982" t="s">
        <v>1120</v>
      </c>
      <c r="F146" s="777" t="s">
        <v>1081</v>
      </c>
      <c r="G146" s="778"/>
      <c r="H146" s="919"/>
      <c r="I146" s="781" t="s">
        <v>1083</v>
      </c>
      <c r="J146" s="778"/>
    </row>
    <row r="147" spans="2:10" ht="14.25" x14ac:dyDescent="0.25">
      <c r="B147" s="1267"/>
      <c r="C147" s="1040"/>
      <c r="D147" s="981" t="s">
        <v>1115</v>
      </c>
      <c r="E147" s="982" t="s">
        <v>1116</v>
      </c>
      <c r="F147" s="777" t="s">
        <v>1081</v>
      </c>
      <c r="G147" s="778"/>
      <c r="H147" s="919"/>
      <c r="I147" s="781" t="s">
        <v>1083</v>
      </c>
      <c r="J147" s="778"/>
    </row>
    <row r="148" spans="2:10" ht="14.25" x14ac:dyDescent="0.25">
      <c r="B148" s="1267"/>
      <c r="C148" s="1040"/>
      <c r="D148" s="981" t="s">
        <v>1117</v>
      </c>
      <c r="E148" s="982" t="s">
        <v>1118</v>
      </c>
      <c r="F148" s="777" t="s">
        <v>1081</v>
      </c>
      <c r="G148" s="778"/>
      <c r="H148" s="919"/>
      <c r="I148" s="781" t="s">
        <v>1083</v>
      </c>
      <c r="J148" s="778"/>
    </row>
    <row r="149" spans="2:10" ht="14.25" x14ac:dyDescent="0.25">
      <c r="B149" s="1033"/>
      <c r="C149" s="812"/>
      <c r="D149" s="981">
        <v>423</v>
      </c>
      <c r="E149" s="982" t="s">
        <v>1126</v>
      </c>
      <c r="F149" s="777" t="s">
        <v>1081</v>
      </c>
      <c r="G149" s="778"/>
      <c r="H149" s="919"/>
      <c r="I149" s="781" t="s">
        <v>1083</v>
      </c>
      <c r="J149" s="778"/>
    </row>
    <row r="150" spans="2:10" ht="14.25" x14ac:dyDescent="0.25">
      <c r="B150" s="1267"/>
      <c r="C150" s="1040"/>
      <c r="D150" s="981">
        <v>4231</v>
      </c>
      <c r="E150" s="982" t="s">
        <v>1130</v>
      </c>
      <c r="F150" s="777" t="s">
        <v>1081</v>
      </c>
      <c r="G150" s="778"/>
      <c r="H150" s="919"/>
      <c r="I150" s="781" t="s">
        <v>1083</v>
      </c>
      <c r="J150" s="778"/>
    </row>
    <row r="151" spans="2:10" ht="14.25" x14ac:dyDescent="0.25">
      <c r="B151" s="1267"/>
      <c r="C151" s="1040"/>
      <c r="D151" s="981">
        <v>4232</v>
      </c>
      <c r="E151" s="982" t="s">
        <v>1884</v>
      </c>
      <c r="F151" s="777" t="s">
        <v>1081</v>
      </c>
      <c r="G151" s="778"/>
      <c r="H151" s="919"/>
      <c r="I151" s="781" t="s">
        <v>1083</v>
      </c>
      <c r="J151" s="778"/>
    </row>
    <row r="152" spans="2:10" ht="14.25" x14ac:dyDescent="0.25">
      <c r="B152" s="1033"/>
      <c r="C152" s="812"/>
      <c r="D152" s="981">
        <v>4238</v>
      </c>
      <c r="E152" s="982" t="s">
        <v>1134</v>
      </c>
      <c r="F152" s="777" t="s">
        <v>1081</v>
      </c>
      <c r="G152" s="778"/>
      <c r="H152" s="919"/>
      <c r="I152" s="781" t="s">
        <v>1083</v>
      </c>
      <c r="J152" s="778"/>
    </row>
    <row r="153" spans="2:10" ht="14.25" x14ac:dyDescent="0.25">
      <c r="B153" s="1267"/>
      <c r="C153" s="1040"/>
      <c r="D153" s="981">
        <v>424</v>
      </c>
      <c r="E153" s="982" t="s">
        <v>1144</v>
      </c>
      <c r="F153" s="777" t="s">
        <v>1081</v>
      </c>
      <c r="G153" s="778"/>
      <c r="H153" s="919"/>
      <c r="I153" s="781" t="s">
        <v>1083</v>
      </c>
      <c r="J153" s="778"/>
    </row>
    <row r="154" spans="2:10" ht="28.5" x14ac:dyDescent="0.25">
      <c r="B154" s="1267"/>
      <c r="C154" s="1040"/>
      <c r="D154" s="1010" t="s">
        <v>1137</v>
      </c>
      <c r="E154" s="982" t="s">
        <v>1138</v>
      </c>
      <c r="F154" s="777" t="s">
        <v>1081</v>
      </c>
      <c r="G154" s="778"/>
      <c r="H154" s="919"/>
      <c r="I154" s="781" t="s">
        <v>1083</v>
      </c>
      <c r="J154" s="778"/>
    </row>
    <row r="155" spans="2:10" ht="14.25" x14ac:dyDescent="0.25">
      <c r="B155" s="1158"/>
      <c r="C155" s="1109"/>
      <c r="D155" s="988">
        <v>428</v>
      </c>
      <c r="E155" s="1434" t="s">
        <v>1150</v>
      </c>
      <c r="F155" s="785" t="s">
        <v>1081</v>
      </c>
      <c r="G155" s="786"/>
      <c r="H155" s="1209"/>
      <c r="I155" s="789" t="s">
        <v>1083</v>
      </c>
      <c r="J155" s="786"/>
    </row>
    <row r="156" spans="2:10" ht="15.75" thickBot="1" x14ac:dyDescent="0.3">
      <c r="B156" s="1435">
        <v>43</v>
      </c>
      <c r="C156" s="1436" t="s">
        <v>1155</v>
      </c>
      <c r="D156" s="1437" t="s">
        <v>1154</v>
      </c>
      <c r="E156" s="1438" t="s">
        <v>1155</v>
      </c>
      <c r="F156" s="830" t="s">
        <v>1156</v>
      </c>
      <c r="G156" s="1439" t="s">
        <v>1157</v>
      </c>
      <c r="H156" s="832"/>
      <c r="I156" s="830" t="s">
        <v>1158</v>
      </c>
      <c r="J156" s="1439" t="s">
        <v>1159</v>
      </c>
    </row>
    <row r="157" spans="2:10" s="758" customFormat="1" ht="15.75" thickBot="1" x14ac:dyDescent="0.3">
      <c r="B157" s="917"/>
      <c r="C157" s="917"/>
      <c r="D157" s="917"/>
      <c r="E157" s="917"/>
      <c r="F157" s="777"/>
      <c r="G157" s="838"/>
      <c r="H157" s="839"/>
      <c r="I157" s="838"/>
      <c r="J157" s="777"/>
    </row>
    <row r="158" spans="2:10" ht="16.5" thickBot="1" x14ac:dyDescent="0.3">
      <c r="B158" s="841" t="s">
        <v>651</v>
      </c>
      <c r="C158" s="917"/>
      <c r="D158" s="917"/>
      <c r="E158" s="917"/>
      <c r="F158" s="768" t="s">
        <v>652</v>
      </c>
      <c r="G158" s="838"/>
      <c r="H158" s="770" t="s">
        <v>653</v>
      </c>
      <c r="I158" s="1021" t="s">
        <v>1161</v>
      </c>
      <c r="J158" s="1022" t="s">
        <v>1162</v>
      </c>
    </row>
    <row r="159" spans="2:10" ht="14.25" x14ac:dyDescent="0.25">
      <c r="B159" s="1440" t="s">
        <v>1885</v>
      </c>
      <c r="C159" s="1441" t="s">
        <v>313</v>
      </c>
      <c r="D159" s="1442" t="s">
        <v>1885</v>
      </c>
      <c r="E159" s="1443" t="s">
        <v>311</v>
      </c>
      <c r="F159" s="1027" t="s">
        <v>1165</v>
      </c>
      <c r="G159" s="1028" t="s">
        <v>1166</v>
      </c>
      <c r="H159" s="1029">
        <v>50969660</v>
      </c>
      <c r="I159" s="777" t="s">
        <v>1167</v>
      </c>
      <c r="J159" s="778" t="s">
        <v>1168</v>
      </c>
    </row>
    <row r="160" spans="2:10" ht="14.25" x14ac:dyDescent="0.25">
      <c r="B160" s="1444" t="s">
        <v>1169</v>
      </c>
      <c r="C160" s="1445" t="s">
        <v>1170</v>
      </c>
      <c r="D160" s="1034" t="s">
        <v>1169</v>
      </c>
      <c r="E160" s="1035" t="s">
        <v>1170</v>
      </c>
      <c r="F160" s="777" t="s">
        <v>1165</v>
      </c>
      <c r="G160" s="778"/>
      <c r="H160" s="801"/>
      <c r="I160" s="777" t="s">
        <v>1167</v>
      </c>
      <c r="J160" s="778"/>
    </row>
    <row r="161" spans="2:10" s="1032" customFormat="1" ht="15" x14ac:dyDescent="0.25">
      <c r="B161" s="1182"/>
      <c r="C161" s="1055"/>
      <c r="D161" s="1034" t="s">
        <v>1171</v>
      </c>
      <c r="E161" s="1035" t="s">
        <v>1170</v>
      </c>
      <c r="F161" s="1036" t="s">
        <v>1165</v>
      </c>
      <c r="G161" s="1031"/>
      <c r="H161" s="1037"/>
      <c r="I161" s="1039" t="s">
        <v>1167</v>
      </c>
      <c r="J161" s="1031"/>
    </row>
    <row r="162" spans="2:10" ht="14.25" x14ac:dyDescent="0.25">
      <c r="B162" s="1444" t="s">
        <v>1206</v>
      </c>
      <c r="C162" s="1445" t="s">
        <v>1173</v>
      </c>
      <c r="D162" s="1034" t="s">
        <v>1172</v>
      </c>
      <c r="E162" s="1041" t="s">
        <v>1173</v>
      </c>
      <c r="F162" s="777" t="s">
        <v>1886</v>
      </c>
      <c r="G162" s="778" t="s">
        <v>1887</v>
      </c>
      <c r="H162" s="801">
        <v>30299347</v>
      </c>
      <c r="I162" s="777" t="s">
        <v>1167</v>
      </c>
      <c r="J162" s="778"/>
    </row>
    <row r="163" spans="2:10" ht="14.25" x14ac:dyDescent="0.25">
      <c r="B163" s="1446" t="s">
        <v>1058</v>
      </c>
      <c r="C163" s="1447" t="s">
        <v>1199</v>
      </c>
      <c r="D163" s="1044" t="s">
        <v>1079</v>
      </c>
      <c r="E163" s="1448" t="s">
        <v>1199</v>
      </c>
      <c r="F163" s="793" t="s">
        <v>1888</v>
      </c>
      <c r="G163" s="794" t="s">
        <v>1889</v>
      </c>
      <c r="H163" s="795">
        <v>77419558</v>
      </c>
      <c r="I163" s="1050" t="s">
        <v>1178</v>
      </c>
      <c r="J163" s="1047" t="s">
        <v>1179</v>
      </c>
    </row>
    <row r="164" spans="2:10" ht="14.25" x14ac:dyDescent="0.25">
      <c r="B164" s="1444" t="s">
        <v>1079</v>
      </c>
      <c r="C164" s="1445" t="s">
        <v>1201</v>
      </c>
      <c r="D164" s="1034" t="s">
        <v>1200</v>
      </c>
      <c r="E164" s="1035" t="s">
        <v>1201</v>
      </c>
      <c r="F164" s="777" t="s">
        <v>1890</v>
      </c>
      <c r="G164" s="778" t="s">
        <v>1891</v>
      </c>
      <c r="H164" s="801">
        <v>203231807</v>
      </c>
      <c r="I164" s="1039" t="s">
        <v>1178</v>
      </c>
      <c r="J164" s="778"/>
    </row>
    <row r="165" spans="2:10" ht="14.25" x14ac:dyDescent="0.25">
      <c r="B165" s="1444" t="s">
        <v>1216</v>
      </c>
      <c r="C165" s="1445" t="s">
        <v>1205</v>
      </c>
      <c r="D165" s="1034" t="s">
        <v>1204</v>
      </c>
      <c r="E165" s="1035" t="s">
        <v>1205</v>
      </c>
      <c r="F165" s="777" t="s">
        <v>1892</v>
      </c>
      <c r="G165" s="778" t="s">
        <v>1893</v>
      </c>
      <c r="H165" s="801">
        <v>7311080</v>
      </c>
      <c r="I165" s="1039" t="s">
        <v>1178</v>
      </c>
      <c r="J165" s="778"/>
    </row>
    <row r="166" spans="2:10" ht="14.25" x14ac:dyDescent="0.25">
      <c r="B166" s="1444" t="s">
        <v>1204</v>
      </c>
      <c r="C166" s="1445" t="s">
        <v>1894</v>
      </c>
      <c r="D166" s="1034" t="s">
        <v>1206</v>
      </c>
      <c r="E166" s="1035" t="s">
        <v>1894</v>
      </c>
      <c r="F166" s="777" t="s">
        <v>1895</v>
      </c>
      <c r="G166" s="778" t="s">
        <v>1896</v>
      </c>
      <c r="H166" s="801">
        <v>316901106</v>
      </c>
      <c r="I166" s="1039" t="s">
        <v>1178</v>
      </c>
      <c r="J166" s="778"/>
    </row>
    <row r="167" spans="2:10" ht="14.25" x14ac:dyDescent="0.25">
      <c r="B167" s="1444" t="s">
        <v>1208</v>
      </c>
      <c r="C167" s="1445" t="s">
        <v>1897</v>
      </c>
      <c r="D167" s="1034" t="s">
        <v>1058</v>
      </c>
      <c r="E167" s="1035" t="s">
        <v>1186</v>
      </c>
      <c r="F167" s="1036" t="s">
        <v>1187</v>
      </c>
      <c r="G167" s="1031" t="s">
        <v>1898</v>
      </c>
      <c r="H167" s="1037">
        <v>61857975</v>
      </c>
      <c r="I167" s="1039" t="s">
        <v>1178</v>
      </c>
      <c r="J167" s="1031"/>
    </row>
    <row r="168" spans="2:10" ht="14.25" x14ac:dyDescent="0.25">
      <c r="B168" s="891"/>
      <c r="C168" s="812"/>
      <c r="D168" s="1034" t="s">
        <v>1063</v>
      </c>
      <c r="E168" s="1053" t="s">
        <v>1190</v>
      </c>
      <c r="F168" s="777" t="s">
        <v>1187</v>
      </c>
      <c r="G168" s="778"/>
      <c r="H168" s="919"/>
      <c r="I168" s="781" t="s">
        <v>1178</v>
      </c>
      <c r="J168" s="778"/>
    </row>
    <row r="169" spans="2:10" ht="14.25" x14ac:dyDescent="0.25">
      <c r="B169" s="891"/>
      <c r="C169" s="812"/>
      <c r="D169" s="1034" t="s">
        <v>1075</v>
      </c>
      <c r="E169" s="1035" t="s">
        <v>1175</v>
      </c>
      <c r="F169" s="777" t="s">
        <v>1187</v>
      </c>
      <c r="G169" s="778"/>
      <c r="H169" s="919"/>
      <c r="I169" s="781" t="s">
        <v>1178</v>
      </c>
      <c r="J169" s="778"/>
    </row>
    <row r="170" spans="2:10" ht="14.25" x14ac:dyDescent="0.25">
      <c r="B170" s="891"/>
      <c r="C170" s="812"/>
      <c r="D170" s="1034" t="s">
        <v>1070</v>
      </c>
      <c r="E170" s="1035" t="s">
        <v>1181</v>
      </c>
      <c r="F170" s="777" t="s">
        <v>1187</v>
      </c>
      <c r="G170" s="778"/>
      <c r="H170" s="919"/>
      <c r="I170" s="781" t="s">
        <v>1178</v>
      </c>
      <c r="J170" s="778"/>
    </row>
    <row r="171" spans="2:10" ht="14.25" x14ac:dyDescent="0.25">
      <c r="B171" s="891"/>
      <c r="C171" s="812"/>
      <c r="D171" s="1034" t="s">
        <v>1191</v>
      </c>
      <c r="E171" s="1035" t="s">
        <v>1192</v>
      </c>
      <c r="F171" s="777" t="s">
        <v>1187</v>
      </c>
      <c r="G171" s="778"/>
      <c r="H171" s="919"/>
      <c r="I171" s="781" t="s">
        <v>1178</v>
      </c>
      <c r="J171" s="778"/>
    </row>
    <row r="172" spans="2:10" ht="14.25" x14ac:dyDescent="0.25">
      <c r="B172" s="891"/>
      <c r="C172" s="812"/>
      <c r="D172" s="1034" t="s">
        <v>1193</v>
      </c>
      <c r="E172" s="1035" t="s">
        <v>1194</v>
      </c>
      <c r="F172" s="777" t="s">
        <v>1187</v>
      </c>
      <c r="G172" s="778"/>
      <c r="H172" s="919"/>
      <c r="I172" s="781" t="s">
        <v>1178</v>
      </c>
      <c r="J172" s="778"/>
    </row>
    <row r="173" spans="2:10" ht="14.25" x14ac:dyDescent="0.25">
      <c r="B173" s="891"/>
      <c r="C173" s="812"/>
      <c r="D173" s="1034" t="s">
        <v>1195</v>
      </c>
      <c r="E173" s="1035" t="s">
        <v>1196</v>
      </c>
      <c r="F173" s="777" t="s">
        <v>1187</v>
      </c>
      <c r="G173" s="778"/>
      <c r="H173" s="919"/>
      <c r="I173" s="781" t="s">
        <v>1178</v>
      </c>
      <c r="J173" s="778"/>
    </row>
    <row r="174" spans="2:10" ht="14.25" x14ac:dyDescent="0.25">
      <c r="B174" s="891"/>
      <c r="C174" s="812"/>
      <c r="D174" s="1034" t="s">
        <v>1197</v>
      </c>
      <c r="E174" s="1035" t="s">
        <v>1198</v>
      </c>
      <c r="F174" s="777" t="s">
        <v>1187</v>
      </c>
      <c r="G174" s="778"/>
      <c r="H174" s="919"/>
      <c r="I174" s="781" t="s">
        <v>1178</v>
      </c>
      <c r="J174" s="778"/>
    </row>
    <row r="175" spans="2:10" ht="14.25" x14ac:dyDescent="0.25">
      <c r="B175" s="891"/>
      <c r="C175" s="812"/>
      <c r="D175" s="1034" t="s">
        <v>1208</v>
      </c>
      <c r="E175" s="1041" t="s">
        <v>1897</v>
      </c>
      <c r="F175" s="777" t="s">
        <v>1187</v>
      </c>
      <c r="G175" s="778"/>
      <c r="H175" s="919"/>
      <c r="I175" s="781" t="s">
        <v>1178</v>
      </c>
      <c r="J175" s="778"/>
    </row>
    <row r="176" spans="2:10" ht="14.25" x14ac:dyDescent="0.25">
      <c r="B176" s="891"/>
      <c r="C176" s="812"/>
      <c r="D176" s="1034" t="s">
        <v>1210</v>
      </c>
      <c r="E176" s="1035" t="s">
        <v>1211</v>
      </c>
      <c r="F176" s="777" t="s">
        <v>1187</v>
      </c>
      <c r="G176" s="778"/>
      <c r="H176" s="919"/>
      <c r="I176" s="781" t="s">
        <v>1178</v>
      </c>
      <c r="J176" s="778"/>
    </row>
    <row r="177" spans="2:12" ht="14.25" x14ac:dyDescent="0.25">
      <c r="B177" s="891"/>
      <c r="C177" s="812"/>
      <c r="D177" s="1034" t="s">
        <v>1212</v>
      </c>
      <c r="E177" s="1035" t="s">
        <v>1213</v>
      </c>
      <c r="F177" s="777" t="s">
        <v>1187</v>
      </c>
      <c r="G177" s="778"/>
      <c r="H177" s="919"/>
      <c r="I177" s="781" t="s">
        <v>1178</v>
      </c>
      <c r="J177" s="778"/>
    </row>
    <row r="178" spans="2:12" ht="14.25" x14ac:dyDescent="0.25">
      <c r="B178" s="1444" t="s">
        <v>1200</v>
      </c>
      <c r="C178" s="1445" t="s">
        <v>1203</v>
      </c>
      <c r="D178" s="1034" t="s">
        <v>1202</v>
      </c>
      <c r="E178" s="1035" t="s">
        <v>1203</v>
      </c>
      <c r="F178" s="777" t="s">
        <v>1689</v>
      </c>
      <c r="G178" s="778" t="s">
        <v>1690</v>
      </c>
      <c r="H178" s="919">
        <v>453481579</v>
      </c>
      <c r="I178" s="781" t="s">
        <v>1178</v>
      </c>
      <c r="J178" s="778"/>
    </row>
    <row r="179" spans="2:12" ht="14.25" x14ac:dyDescent="0.25">
      <c r="B179" s="1446" t="s">
        <v>1202</v>
      </c>
      <c r="C179" s="1447" t="s">
        <v>1899</v>
      </c>
      <c r="D179" s="1044" t="s">
        <v>1216</v>
      </c>
      <c r="E179" s="1448" t="s">
        <v>1899</v>
      </c>
      <c r="F179" s="793" t="s">
        <v>1218</v>
      </c>
      <c r="G179" s="794" t="s">
        <v>1900</v>
      </c>
      <c r="H179" s="1220">
        <v>128258691</v>
      </c>
      <c r="I179" s="797" t="s">
        <v>1220</v>
      </c>
      <c r="J179" s="794" t="s">
        <v>1901</v>
      </c>
    </row>
    <row r="180" spans="2:12" ht="14.25" x14ac:dyDescent="0.25">
      <c r="B180" s="891"/>
      <c r="C180" s="812"/>
      <c r="D180" s="1034" t="s">
        <v>1230</v>
      </c>
      <c r="E180" s="1035" t="s">
        <v>1231</v>
      </c>
      <c r="F180" s="777" t="s">
        <v>1218</v>
      </c>
      <c r="G180" s="778"/>
      <c r="H180" s="919"/>
      <c r="I180" s="781" t="s">
        <v>1220</v>
      </c>
      <c r="J180" s="778"/>
    </row>
    <row r="181" spans="2:12" ht="14.25" x14ac:dyDescent="0.25">
      <c r="B181" s="891"/>
      <c r="C181" s="812"/>
      <c r="D181" s="1034" t="s">
        <v>1236</v>
      </c>
      <c r="E181" s="1035" t="s">
        <v>1235</v>
      </c>
      <c r="F181" s="777" t="s">
        <v>1218</v>
      </c>
      <c r="G181" s="778"/>
      <c r="H181" s="919"/>
      <c r="I181" s="781" t="s">
        <v>1220</v>
      </c>
      <c r="J181" s="778"/>
    </row>
    <row r="182" spans="2:12" ht="14.25" x14ac:dyDescent="0.25">
      <c r="B182" s="891"/>
      <c r="C182" s="812"/>
      <c r="D182" s="1034" t="s">
        <v>1241</v>
      </c>
      <c r="E182" s="1035" t="s">
        <v>1240</v>
      </c>
      <c r="F182" s="777" t="s">
        <v>1218</v>
      </c>
      <c r="G182" s="778"/>
      <c r="H182" s="919"/>
      <c r="I182" s="781" t="s">
        <v>1220</v>
      </c>
      <c r="J182" s="778"/>
    </row>
    <row r="183" spans="2:12" ht="14.25" x14ac:dyDescent="0.25">
      <c r="B183" s="891"/>
      <c r="C183" s="812"/>
      <c r="D183" s="1034" t="s">
        <v>1224</v>
      </c>
      <c r="E183" s="1035" t="s">
        <v>1225</v>
      </c>
      <c r="F183" s="777" t="s">
        <v>1218</v>
      </c>
      <c r="G183" s="778"/>
      <c r="H183" s="919"/>
      <c r="I183" s="781" t="s">
        <v>1220</v>
      </c>
      <c r="J183" s="778"/>
    </row>
    <row r="184" spans="2:12" ht="14.25" x14ac:dyDescent="0.25">
      <c r="B184" s="1108"/>
      <c r="C184" s="1109"/>
      <c r="D184" s="1307" t="s">
        <v>1226</v>
      </c>
      <c r="E184" s="1449" t="s">
        <v>1227</v>
      </c>
      <c r="F184" s="785" t="s">
        <v>1218</v>
      </c>
      <c r="G184" s="786"/>
      <c r="H184" s="1209"/>
      <c r="I184" s="789" t="s">
        <v>1220</v>
      </c>
      <c r="J184" s="786"/>
    </row>
    <row r="185" spans="2:12" s="1032" customFormat="1" ht="15.75" thickBot="1" x14ac:dyDescent="0.3">
      <c r="B185" s="1450" t="s">
        <v>1172</v>
      </c>
      <c r="C185" s="1066" t="s">
        <v>1247</v>
      </c>
      <c r="D185" s="1065" t="s">
        <v>1246</v>
      </c>
      <c r="E185" s="1066" t="s">
        <v>1247</v>
      </c>
      <c r="F185" s="1067" t="s">
        <v>1248</v>
      </c>
      <c r="G185" s="1068" t="s">
        <v>1249</v>
      </c>
      <c r="H185" s="1233"/>
      <c r="I185" s="1067" t="s">
        <v>1250</v>
      </c>
      <c r="J185" s="1068" t="s">
        <v>1251</v>
      </c>
    </row>
    <row r="186" spans="2:12" s="1032" customFormat="1" ht="15.75" thickBot="1" x14ac:dyDescent="0.3">
      <c r="B186" s="1451"/>
      <c r="C186" s="1451"/>
      <c r="D186" s="1451"/>
      <c r="E186" s="1451"/>
      <c r="F186" s="1374"/>
      <c r="G186" s="838"/>
      <c r="H186" s="839"/>
      <c r="I186" s="1374"/>
      <c r="J186" s="1374"/>
    </row>
    <row r="187" spans="2:12" s="1452" customFormat="1" ht="16.5" thickBot="1" x14ac:dyDescent="0.3">
      <c r="B187" s="841" t="s">
        <v>651</v>
      </c>
      <c r="C187" s="1081"/>
      <c r="D187" s="1082"/>
      <c r="E187" s="1083"/>
      <c r="F187" s="768" t="s">
        <v>652</v>
      </c>
      <c r="G187" s="1084"/>
      <c r="H187" s="770" t="s">
        <v>653</v>
      </c>
      <c r="I187" s="1021" t="s">
        <v>1252</v>
      </c>
      <c r="J187" s="1022" t="s">
        <v>1253</v>
      </c>
      <c r="L187" s="1453"/>
    </row>
    <row r="188" spans="2:12" s="1452" customFormat="1" ht="14.25" x14ac:dyDescent="0.25">
      <c r="B188" s="1454" t="s">
        <v>1214</v>
      </c>
      <c r="C188" s="1455" t="s">
        <v>315</v>
      </c>
      <c r="D188" s="1456" t="s">
        <v>1214</v>
      </c>
      <c r="E188" s="1457" t="s">
        <v>315</v>
      </c>
      <c r="F188" s="1027" t="s">
        <v>1255</v>
      </c>
      <c r="G188" s="1028" t="s">
        <v>1902</v>
      </c>
      <c r="H188" s="1228">
        <v>29811217</v>
      </c>
      <c r="I188" s="1033" t="s">
        <v>1257</v>
      </c>
      <c r="J188" s="1031" t="s">
        <v>1258</v>
      </c>
      <c r="L188" s="1453"/>
    </row>
    <row r="189" spans="2:12" s="1452" customFormat="1" ht="14.25" x14ac:dyDescent="0.25">
      <c r="B189" s="1051" t="s">
        <v>1222</v>
      </c>
      <c r="C189" s="1090" t="s">
        <v>1261</v>
      </c>
      <c r="D189" s="1106" t="s">
        <v>1222</v>
      </c>
      <c r="E189" s="1458" t="s">
        <v>1261</v>
      </c>
      <c r="F189" s="1036" t="s">
        <v>1255</v>
      </c>
      <c r="G189" s="1031"/>
      <c r="H189" s="1228"/>
      <c r="I189" s="810" t="s">
        <v>1257</v>
      </c>
      <c r="J189" s="1031"/>
      <c r="L189" s="1453"/>
    </row>
    <row r="190" spans="2:12" s="1452" customFormat="1" ht="14.25" x14ac:dyDescent="0.25">
      <c r="B190" s="1311" t="s">
        <v>1228</v>
      </c>
      <c r="C190" s="1095" t="s">
        <v>1263</v>
      </c>
      <c r="D190" s="1110" t="s">
        <v>1228</v>
      </c>
      <c r="E190" s="1459" t="s">
        <v>1263</v>
      </c>
      <c r="F190" s="1112" t="s">
        <v>1903</v>
      </c>
      <c r="G190" s="1099" t="s">
        <v>1904</v>
      </c>
      <c r="H190" s="1232">
        <v>80535788</v>
      </c>
      <c r="I190" s="816" t="s">
        <v>1257</v>
      </c>
      <c r="J190" s="1099"/>
      <c r="L190" s="1453"/>
    </row>
    <row r="191" spans="2:12" s="1452" customFormat="1" ht="14.25" x14ac:dyDescent="0.25">
      <c r="B191" s="1042" t="s">
        <v>1234</v>
      </c>
      <c r="C191" s="1043" t="s">
        <v>1905</v>
      </c>
      <c r="D191" s="1104" t="s">
        <v>1234</v>
      </c>
      <c r="E191" s="1460" t="s">
        <v>1267</v>
      </c>
      <c r="F191" s="1046" t="s">
        <v>1698</v>
      </c>
      <c r="G191" s="1047" t="s">
        <v>1699</v>
      </c>
      <c r="H191" s="1461">
        <v>13044022</v>
      </c>
      <c r="I191" s="1462" t="s">
        <v>1270</v>
      </c>
      <c r="J191" s="1047" t="s">
        <v>1271</v>
      </c>
      <c r="L191" s="1453"/>
    </row>
    <row r="192" spans="2:12" s="1452" customFormat="1" ht="14.25" x14ac:dyDescent="0.25">
      <c r="B192" s="891"/>
      <c r="C192" s="1040"/>
      <c r="D192" s="1106" t="s">
        <v>1272</v>
      </c>
      <c r="E192" s="1458" t="s">
        <v>1273</v>
      </c>
      <c r="F192" s="1036" t="s">
        <v>1698</v>
      </c>
      <c r="G192" s="1031"/>
      <c r="H192" s="1228"/>
      <c r="I192" s="810" t="s">
        <v>1270</v>
      </c>
      <c r="J192" s="1031"/>
      <c r="L192" s="1453"/>
    </row>
    <row r="193" spans="2:12" s="1452" customFormat="1" ht="14.25" x14ac:dyDescent="0.25">
      <c r="B193" s="891"/>
      <c r="C193" s="1040"/>
      <c r="D193" s="1106" t="s">
        <v>1274</v>
      </c>
      <c r="E193" s="1458" t="s">
        <v>357</v>
      </c>
      <c r="F193" s="1036" t="s">
        <v>1698</v>
      </c>
      <c r="G193" s="1031"/>
      <c r="H193" s="1228"/>
      <c r="I193" s="810" t="s">
        <v>1270</v>
      </c>
      <c r="J193" s="1031"/>
      <c r="L193" s="1453"/>
    </row>
    <row r="194" spans="2:12" s="1452" customFormat="1" ht="14.25" x14ac:dyDescent="0.25">
      <c r="B194" s="891"/>
      <c r="C194" s="1040"/>
      <c r="D194" s="1106" t="s">
        <v>1275</v>
      </c>
      <c r="E194" s="1458" t="s">
        <v>1276</v>
      </c>
      <c r="F194" s="1036" t="s">
        <v>1698</v>
      </c>
      <c r="G194" s="1031"/>
      <c r="H194" s="1228"/>
      <c r="I194" s="810" t="s">
        <v>1270</v>
      </c>
      <c r="J194" s="1031"/>
      <c r="L194" s="1453"/>
    </row>
    <row r="195" spans="2:12" s="1452" customFormat="1" ht="14.25" x14ac:dyDescent="0.25">
      <c r="B195" s="891"/>
      <c r="C195" s="1040"/>
      <c r="D195" s="1106" t="s">
        <v>1277</v>
      </c>
      <c r="E195" s="1458" t="s">
        <v>1278</v>
      </c>
      <c r="F195" s="1036" t="s">
        <v>1698</v>
      </c>
      <c r="G195" s="1031"/>
      <c r="H195" s="1228"/>
      <c r="I195" s="810" t="s">
        <v>1270</v>
      </c>
      <c r="J195" s="1031"/>
      <c r="L195" s="1453"/>
    </row>
    <row r="196" spans="2:12" s="1452" customFormat="1" ht="14.25" x14ac:dyDescent="0.25">
      <c r="B196" s="891"/>
      <c r="C196" s="1040"/>
      <c r="D196" s="1106" t="s">
        <v>1279</v>
      </c>
      <c r="E196" s="1458" t="s">
        <v>1280</v>
      </c>
      <c r="F196" s="1036" t="s">
        <v>1698</v>
      </c>
      <c r="G196" s="1031"/>
      <c r="H196" s="1228"/>
      <c r="I196" s="810" t="s">
        <v>1270</v>
      </c>
      <c r="J196" s="1031"/>
      <c r="L196" s="1453"/>
    </row>
    <row r="197" spans="2:12" s="1452" customFormat="1" ht="14.25" x14ac:dyDescent="0.25">
      <c r="B197" s="891"/>
      <c r="C197" s="1040"/>
      <c r="D197" s="1106" t="s">
        <v>1282</v>
      </c>
      <c r="E197" s="1458" t="s">
        <v>358</v>
      </c>
      <c r="F197" s="1036" t="s">
        <v>1698</v>
      </c>
      <c r="G197" s="1031"/>
      <c r="H197" s="1228"/>
      <c r="I197" s="810" t="s">
        <v>1270</v>
      </c>
      <c r="J197" s="1031"/>
      <c r="L197" s="1453"/>
    </row>
    <row r="198" spans="2:12" s="1452" customFormat="1" ht="14.25" x14ac:dyDescent="0.25">
      <c r="B198" s="891"/>
      <c r="C198" s="1040"/>
      <c r="D198" s="1106" t="s">
        <v>1285</v>
      </c>
      <c r="E198" s="1458" t="s">
        <v>1276</v>
      </c>
      <c r="F198" s="1036" t="s">
        <v>1698</v>
      </c>
      <c r="G198" s="1031"/>
      <c r="H198" s="1228"/>
      <c r="I198" s="810" t="s">
        <v>1270</v>
      </c>
      <c r="J198" s="1031"/>
      <c r="L198" s="1453"/>
    </row>
    <row r="199" spans="2:12" s="1452" customFormat="1" ht="14.25" x14ac:dyDescent="0.25">
      <c r="B199" s="1108"/>
      <c r="C199" s="1283"/>
      <c r="D199" s="1110" t="s">
        <v>1906</v>
      </c>
      <c r="E199" s="1459" t="s">
        <v>1287</v>
      </c>
      <c r="F199" s="1112" t="s">
        <v>1698</v>
      </c>
      <c r="G199" s="1099"/>
      <c r="H199" s="1232"/>
      <c r="I199" s="816" t="s">
        <v>1270</v>
      </c>
      <c r="J199" s="1099"/>
      <c r="L199" s="1453"/>
    </row>
    <row r="200" spans="2:12" s="1452" customFormat="1" ht="14.25" x14ac:dyDescent="0.25">
      <c r="B200" s="1051" t="s">
        <v>1244</v>
      </c>
      <c r="C200" s="1090" t="s">
        <v>1907</v>
      </c>
      <c r="D200" s="1106" t="s">
        <v>1239</v>
      </c>
      <c r="E200" s="1458" t="s">
        <v>318</v>
      </c>
      <c r="F200" s="1036" t="s">
        <v>1290</v>
      </c>
      <c r="G200" s="1031" t="s">
        <v>1291</v>
      </c>
      <c r="H200" s="1228">
        <v>101884161</v>
      </c>
      <c r="I200" s="810" t="s">
        <v>1292</v>
      </c>
      <c r="J200" s="1031" t="s">
        <v>1293</v>
      </c>
      <c r="L200" s="1453"/>
    </row>
    <row r="201" spans="2:12" s="1452" customFormat="1" ht="14.25" x14ac:dyDescent="0.25">
      <c r="B201" s="891"/>
      <c r="C201" s="1040"/>
      <c r="D201" s="1106" t="s">
        <v>1294</v>
      </c>
      <c r="E201" s="1458" t="s">
        <v>1295</v>
      </c>
      <c r="F201" s="1036" t="s">
        <v>1290</v>
      </c>
      <c r="G201" s="1031"/>
      <c r="H201" s="1228"/>
      <c r="I201" s="810" t="s">
        <v>1292</v>
      </c>
      <c r="J201" s="1031"/>
      <c r="L201" s="1453"/>
    </row>
    <row r="202" spans="2:12" s="1452" customFormat="1" ht="14.25" x14ac:dyDescent="0.25">
      <c r="B202" s="891"/>
      <c r="C202" s="1040"/>
      <c r="D202" s="1106" t="s">
        <v>1296</v>
      </c>
      <c r="E202" s="1458" t="s">
        <v>1297</v>
      </c>
      <c r="F202" s="1036" t="s">
        <v>1290</v>
      </c>
      <c r="G202" s="1031"/>
      <c r="H202" s="1228"/>
      <c r="I202" s="810" t="s">
        <v>1292</v>
      </c>
      <c r="J202" s="1031"/>
      <c r="L202" s="1453"/>
    </row>
    <row r="203" spans="2:12" s="1452" customFormat="1" ht="14.25" x14ac:dyDescent="0.25">
      <c r="B203" s="891"/>
      <c r="C203" s="1040"/>
      <c r="D203" s="1106" t="s">
        <v>1298</v>
      </c>
      <c r="E203" s="1458" t="s">
        <v>1299</v>
      </c>
      <c r="F203" s="1036" t="s">
        <v>1290</v>
      </c>
      <c r="G203" s="1031"/>
      <c r="H203" s="1228"/>
      <c r="I203" s="810" t="s">
        <v>1292</v>
      </c>
      <c r="J203" s="1031"/>
      <c r="L203" s="1453"/>
    </row>
    <row r="204" spans="2:12" s="1452" customFormat="1" ht="14.25" x14ac:dyDescent="0.25">
      <c r="B204" s="891"/>
      <c r="C204" s="1040"/>
      <c r="D204" s="1106" t="s">
        <v>1300</v>
      </c>
      <c r="E204" s="1458" t="s">
        <v>1301</v>
      </c>
      <c r="F204" s="1036" t="s">
        <v>1290</v>
      </c>
      <c r="G204" s="1031"/>
      <c r="H204" s="1228"/>
      <c r="I204" s="810" t="s">
        <v>1292</v>
      </c>
      <c r="J204" s="1031"/>
      <c r="L204" s="1453"/>
    </row>
    <row r="205" spans="2:12" s="1452" customFormat="1" ht="14.25" x14ac:dyDescent="0.25">
      <c r="B205" s="891"/>
      <c r="C205" s="1040"/>
      <c r="D205" s="1106" t="s">
        <v>1304</v>
      </c>
      <c r="E205" s="1458" t="s">
        <v>1305</v>
      </c>
      <c r="F205" s="1036" t="s">
        <v>1290</v>
      </c>
      <c r="G205" s="1031"/>
      <c r="H205" s="1228"/>
      <c r="I205" s="810" t="s">
        <v>1292</v>
      </c>
      <c r="J205" s="1031"/>
      <c r="L205" s="1453"/>
    </row>
    <row r="206" spans="2:12" s="1452" customFormat="1" ht="14.25" x14ac:dyDescent="0.25">
      <c r="B206" s="1042" t="s">
        <v>1308</v>
      </c>
      <c r="C206" s="1043" t="s">
        <v>1908</v>
      </c>
      <c r="D206" s="1104" t="s">
        <v>1308</v>
      </c>
      <c r="E206" s="1460" t="s">
        <v>1309</v>
      </c>
      <c r="F206" s="1046" t="s">
        <v>1310</v>
      </c>
      <c r="G206" s="1047" t="s">
        <v>1909</v>
      </c>
      <c r="H206" s="1461">
        <v>120909349</v>
      </c>
      <c r="I206" s="1462" t="s">
        <v>1312</v>
      </c>
      <c r="J206" s="1047" t="s">
        <v>1313</v>
      </c>
      <c r="L206" s="1453"/>
    </row>
    <row r="207" spans="2:12" s="1452" customFormat="1" ht="14.25" x14ac:dyDescent="0.25">
      <c r="B207" s="1051" t="s">
        <v>1239</v>
      </c>
      <c r="C207" s="1090" t="s">
        <v>1910</v>
      </c>
      <c r="D207" s="1106" t="s">
        <v>1244</v>
      </c>
      <c r="E207" s="1458" t="s">
        <v>1315</v>
      </c>
      <c r="F207" s="1036" t="s">
        <v>1911</v>
      </c>
      <c r="G207" s="1031" t="s">
        <v>1912</v>
      </c>
      <c r="H207" s="1228">
        <v>6035039</v>
      </c>
      <c r="I207" s="810" t="s">
        <v>1312</v>
      </c>
      <c r="J207" s="1031"/>
      <c r="L207" s="1453"/>
    </row>
    <row r="208" spans="2:12" s="1452" customFormat="1" ht="14.25" x14ac:dyDescent="0.25">
      <c r="B208" s="1051" t="s">
        <v>1318</v>
      </c>
      <c r="C208" s="1090" t="s">
        <v>1913</v>
      </c>
      <c r="D208" s="1106" t="s">
        <v>1318</v>
      </c>
      <c r="E208" s="1458" t="s">
        <v>1319</v>
      </c>
      <c r="F208" s="1036" t="s">
        <v>1914</v>
      </c>
      <c r="G208" s="1031" t="s">
        <v>1915</v>
      </c>
      <c r="H208" s="1228">
        <v>185752930</v>
      </c>
      <c r="I208" s="810" t="s">
        <v>1312</v>
      </c>
      <c r="J208" s="1031"/>
      <c r="L208" s="1453"/>
    </row>
    <row r="209" spans="2:12" s="1452" customFormat="1" ht="14.25" x14ac:dyDescent="0.25">
      <c r="B209" s="891"/>
      <c r="C209" s="1040"/>
      <c r="D209" s="1106" t="s">
        <v>1320</v>
      </c>
      <c r="E209" s="1458" t="s">
        <v>1321</v>
      </c>
      <c r="F209" s="1036" t="s">
        <v>1914</v>
      </c>
      <c r="G209" s="1031"/>
      <c r="H209" s="1228"/>
      <c r="I209" s="810" t="s">
        <v>1312</v>
      </c>
      <c r="J209" s="1031"/>
      <c r="L209" s="1453"/>
    </row>
    <row r="210" spans="2:12" s="1452" customFormat="1" ht="14.25" x14ac:dyDescent="0.25">
      <c r="B210" s="891"/>
      <c r="C210" s="1040"/>
      <c r="D210" s="1106" t="s">
        <v>1322</v>
      </c>
      <c r="E210" s="1458" t="s">
        <v>1323</v>
      </c>
      <c r="F210" s="1036" t="s">
        <v>1914</v>
      </c>
      <c r="G210" s="1031"/>
      <c r="H210" s="1228"/>
      <c r="I210" s="810" t="s">
        <v>1312</v>
      </c>
      <c r="J210" s="1031"/>
      <c r="L210" s="1453"/>
    </row>
    <row r="211" spans="2:12" s="1452" customFormat="1" ht="14.25" x14ac:dyDescent="0.25">
      <c r="B211" s="891"/>
      <c r="C211" s="1040"/>
      <c r="D211" s="1106" t="s">
        <v>1324</v>
      </c>
      <c r="E211" s="1458" t="s">
        <v>1325</v>
      </c>
      <c r="F211" s="1036" t="s">
        <v>1914</v>
      </c>
      <c r="G211" s="1031"/>
      <c r="H211" s="1228"/>
      <c r="I211" s="810" t="s">
        <v>1312</v>
      </c>
      <c r="J211" s="1031"/>
      <c r="L211" s="1453"/>
    </row>
    <row r="212" spans="2:12" s="1452" customFormat="1" ht="14.25" x14ac:dyDescent="0.25">
      <c r="B212" s="891"/>
      <c r="C212" s="1040"/>
      <c r="D212" s="1106" t="s">
        <v>1326</v>
      </c>
      <c r="E212" s="1458" t="s">
        <v>1327</v>
      </c>
      <c r="F212" s="1036" t="s">
        <v>1914</v>
      </c>
      <c r="G212" s="1031"/>
      <c r="H212" s="1228"/>
      <c r="I212" s="810" t="s">
        <v>1312</v>
      </c>
      <c r="J212" s="1031"/>
      <c r="L212" s="1453"/>
    </row>
    <row r="213" spans="2:12" s="1452" customFormat="1" ht="14.25" x14ac:dyDescent="0.25">
      <c r="B213" s="891"/>
      <c r="C213" s="1040"/>
      <c r="D213" s="1106" t="s">
        <v>1328</v>
      </c>
      <c r="E213" s="1458" t="s">
        <v>1329</v>
      </c>
      <c r="F213" s="1036" t="s">
        <v>1914</v>
      </c>
      <c r="G213" s="1031"/>
      <c r="H213" s="1228"/>
      <c r="I213" s="810" t="s">
        <v>1312</v>
      </c>
      <c r="J213" s="1031"/>
      <c r="L213" s="1453"/>
    </row>
    <row r="214" spans="2:12" s="1452" customFormat="1" ht="14.25" x14ac:dyDescent="0.25">
      <c r="B214" s="1051" t="s">
        <v>1330</v>
      </c>
      <c r="C214" s="1090" t="s">
        <v>1916</v>
      </c>
      <c r="D214" s="1106" t="s">
        <v>1330</v>
      </c>
      <c r="E214" s="1458" t="s">
        <v>1331</v>
      </c>
      <c r="F214" s="1036" t="s">
        <v>1917</v>
      </c>
      <c r="G214" s="1031" t="s">
        <v>1918</v>
      </c>
      <c r="H214" s="1228">
        <v>2477030</v>
      </c>
      <c r="I214" s="810" t="s">
        <v>1312</v>
      </c>
      <c r="J214" s="1031"/>
      <c r="L214" s="1453"/>
    </row>
    <row r="215" spans="2:12" ht="14.25" x14ac:dyDescent="0.25">
      <c r="B215" s="1311" t="s">
        <v>1332</v>
      </c>
      <c r="C215" s="1463" t="s">
        <v>1333</v>
      </c>
      <c r="D215" s="1110" t="s">
        <v>1332</v>
      </c>
      <c r="E215" s="1459" t="s">
        <v>1333</v>
      </c>
      <c r="F215" s="1112" t="s">
        <v>1316</v>
      </c>
      <c r="G215" s="1099" t="s">
        <v>1919</v>
      </c>
      <c r="H215" s="1232">
        <v>20118366</v>
      </c>
      <c r="I215" s="816" t="s">
        <v>1312</v>
      </c>
      <c r="J215" s="1099"/>
    </row>
    <row r="216" spans="2:12" ht="15" thickBot="1" x14ac:dyDescent="0.3">
      <c r="B216" s="1117" t="s">
        <v>1336</v>
      </c>
      <c r="C216" s="1118" t="s">
        <v>1337</v>
      </c>
      <c r="D216" s="1464" t="s">
        <v>1336</v>
      </c>
      <c r="E216" s="1465" t="s">
        <v>1247</v>
      </c>
      <c r="F216" s="1067" t="s">
        <v>1338</v>
      </c>
      <c r="G216" s="1068" t="s">
        <v>1339</v>
      </c>
      <c r="H216" s="1233"/>
      <c r="I216" s="1067" t="s">
        <v>1340</v>
      </c>
      <c r="J216" s="1068" t="s">
        <v>1341</v>
      </c>
    </row>
    <row r="217" spans="2:12" s="758" customFormat="1" ht="15" x14ac:dyDescent="0.25">
      <c r="B217" s="838"/>
      <c r="C217" s="838"/>
      <c r="D217" s="838"/>
      <c r="E217" s="838"/>
      <c r="F217" s="838"/>
      <c r="G217" s="838"/>
      <c r="H217" s="839"/>
      <c r="I217" s="838"/>
      <c r="J217" s="838"/>
    </row>
    <row r="218" spans="2:12" s="758" customFormat="1" ht="15.75" thickBot="1" x14ac:dyDescent="0.3">
      <c r="B218" s="838"/>
      <c r="C218" s="838"/>
      <c r="D218" s="838"/>
      <c r="E218" s="838"/>
      <c r="F218" s="838"/>
      <c r="G218" s="838"/>
      <c r="H218" s="839"/>
      <c r="I218" s="838"/>
      <c r="J218" s="838"/>
    </row>
    <row r="219" spans="2:12" ht="16.5" thickBot="1" x14ac:dyDescent="0.3">
      <c r="B219" s="841" t="s">
        <v>651</v>
      </c>
      <c r="C219" s="812"/>
      <c r="D219" s="1039"/>
      <c r="E219" s="1120"/>
      <c r="F219" s="768" t="s">
        <v>652</v>
      </c>
      <c r="G219" s="777"/>
      <c r="H219" s="770" t="s">
        <v>653</v>
      </c>
      <c r="I219" s="1021" t="s">
        <v>1342</v>
      </c>
      <c r="J219" s="1022" t="s">
        <v>1920</v>
      </c>
    </row>
    <row r="220" spans="2:12" ht="14.25" x14ac:dyDescent="0.25">
      <c r="B220" s="1466" t="s">
        <v>1708</v>
      </c>
      <c r="C220" s="1467" t="s">
        <v>1344</v>
      </c>
      <c r="D220" s="1123">
        <v>8</v>
      </c>
      <c r="E220" s="1124" t="s">
        <v>1344</v>
      </c>
      <c r="F220" s="1125" t="s">
        <v>1345</v>
      </c>
      <c r="G220" s="1028" t="s">
        <v>1921</v>
      </c>
      <c r="H220" s="1228">
        <v>55187160</v>
      </c>
      <c r="I220" s="1033" t="s">
        <v>1347</v>
      </c>
      <c r="J220" s="1031" t="s">
        <v>1922</v>
      </c>
    </row>
    <row r="221" spans="2:12" ht="14.25" x14ac:dyDescent="0.25">
      <c r="B221" s="1334" t="s">
        <v>1353</v>
      </c>
      <c r="C221" s="1142" t="s">
        <v>585</v>
      </c>
      <c r="D221" s="1129" t="s">
        <v>1353</v>
      </c>
      <c r="E221" s="1131" t="s">
        <v>585</v>
      </c>
      <c r="F221" s="777" t="s">
        <v>1345</v>
      </c>
      <c r="G221" s="778"/>
      <c r="H221" s="919"/>
      <c r="I221" s="781" t="s">
        <v>1347</v>
      </c>
      <c r="J221" s="778"/>
    </row>
    <row r="222" spans="2:12" ht="14.25" x14ac:dyDescent="0.25">
      <c r="B222" s="1468" t="s">
        <v>1433</v>
      </c>
      <c r="C222" s="1469" t="s">
        <v>1355</v>
      </c>
      <c r="D222" s="1155" t="s">
        <v>1354</v>
      </c>
      <c r="E222" s="1470" t="s">
        <v>1355</v>
      </c>
      <c r="F222" s="785" t="s">
        <v>1923</v>
      </c>
      <c r="G222" s="786" t="s">
        <v>1924</v>
      </c>
      <c r="H222" s="1209">
        <v>704073</v>
      </c>
      <c r="I222" s="789" t="s">
        <v>1347</v>
      </c>
      <c r="J222" s="786"/>
    </row>
    <row r="223" spans="2:12" ht="14.25" x14ac:dyDescent="0.25">
      <c r="B223" s="1468" t="s">
        <v>1281</v>
      </c>
      <c r="C223" s="1469" t="s">
        <v>321</v>
      </c>
      <c r="D223" s="1155" t="s">
        <v>1259</v>
      </c>
      <c r="E223" s="1470" t="s">
        <v>321</v>
      </c>
      <c r="F223" s="785" t="s">
        <v>1356</v>
      </c>
      <c r="G223" s="786" t="s">
        <v>1357</v>
      </c>
      <c r="H223" s="1209">
        <v>1343089498</v>
      </c>
      <c r="I223" s="789" t="s">
        <v>1358</v>
      </c>
      <c r="J223" s="786" t="s">
        <v>1359</v>
      </c>
    </row>
    <row r="224" spans="2:12" ht="14.25" x14ac:dyDescent="0.25">
      <c r="B224" s="1471" t="s">
        <v>1259</v>
      </c>
      <c r="C224" s="1472" t="s">
        <v>1925</v>
      </c>
      <c r="D224" s="1147" t="s">
        <v>1349</v>
      </c>
      <c r="E224" s="1473" t="s">
        <v>1362</v>
      </c>
      <c r="F224" s="793" t="s">
        <v>1363</v>
      </c>
      <c r="G224" s="1474" t="s">
        <v>1712</v>
      </c>
      <c r="H224" s="1228">
        <v>826768693</v>
      </c>
      <c r="I224" s="797" t="s">
        <v>1365</v>
      </c>
      <c r="J224" s="794" t="s">
        <v>1713</v>
      </c>
    </row>
    <row r="225" spans="2:10" ht="14.25" x14ac:dyDescent="0.25">
      <c r="B225" s="1334" t="s">
        <v>1184</v>
      </c>
      <c r="C225" s="1142" t="s">
        <v>1926</v>
      </c>
      <c r="D225" s="1129" t="s">
        <v>1351</v>
      </c>
      <c r="E225" s="1142" t="s">
        <v>1367</v>
      </c>
      <c r="F225" s="781" t="s">
        <v>1363</v>
      </c>
      <c r="G225" s="778"/>
      <c r="H225" s="919"/>
      <c r="I225" s="781" t="s">
        <v>1365</v>
      </c>
      <c r="J225" s="778"/>
    </row>
    <row r="226" spans="2:10" ht="14.25" x14ac:dyDescent="0.25">
      <c r="B226" s="1334" t="s">
        <v>1288</v>
      </c>
      <c r="C226" s="1142" t="s">
        <v>1927</v>
      </c>
      <c r="D226" s="1129" t="s">
        <v>1370</v>
      </c>
      <c r="E226" s="1131" t="s">
        <v>1928</v>
      </c>
      <c r="F226" s="777" t="s">
        <v>1720</v>
      </c>
      <c r="G226" s="778" t="s">
        <v>1929</v>
      </c>
      <c r="H226" s="919">
        <v>5010695716</v>
      </c>
      <c r="I226" s="781" t="s">
        <v>1365</v>
      </c>
      <c r="J226" s="778"/>
    </row>
    <row r="227" spans="2:10" ht="14.25" x14ac:dyDescent="0.25">
      <c r="B227" s="1334">
        <v>818</v>
      </c>
      <c r="C227" s="1475" t="s">
        <v>1930</v>
      </c>
      <c r="D227" s="1129" t="s">
        <v>1368</v>
      </c>
      <c r="E227" s="1131" t="s">
        <v>1369</v>
      </c>
      <c r="F227" s="777" t="s">
        <v>1931</v>
      </c>
      <c r="G227" s="778" t="s">
        <v>1932</v>
      </c>
      <c r="H227" s="919">
        <v>1459816053</v>
      </c>
      <c r="I227" s="781" t="s">
        <v>1365</v>
      </c>
      <c r="J227" s="778"/>
    </row>
    <row r="228" spans="2:10" ht="14.25" x14ac:dyDescent="0.25">
      <c r="B228" s="891"/>
      <c r="C228" s="1191"/>
      <c r="D228" s="1129" t="s">
        <v>1174</v>
      </c>
      <c r="E228" s="1131" t="s">
        <v>1372</v>
      </c>
      <c r="F228" s="777" t="s">
        <v>1931</v>
      </c>
      <c r="G228" s="778"/>
      <c r="H228" s="919"/>
      <c r="I228" s="781" t="s">
        <v>1365</v>
      </c>
      <c r="J228" s="778"/>
    </row>
    <row r="229" spans="2:10" ht="14.25" x14ac:dyDescent="0.25">
      <c r="B229" s="891"/>
      <c r="C229" s="811"/>
      <c r="D229" s="1129" t="s">
        <v>1373</v>
      </c>
      <c r="E229" s="1131" t="s">
        <v>1374</v>
      </c>
      <c r="F229" s="777" t="s">
        <v>1931</v>
      </c>
      <c r="G229" s="778"/>
      <c r="H229" s="919"/>
      <c r="I229" s="781" t="s">
        <v>1365</v>
      </c>
      <c r="J229" s="778"/>
    </row>
    <row r="230" spans="2:10" ht="14.25" x14ac:dyDescent="0.25">
      <c r="B230" s="891"/>
      <c r="C230" s="811"/>
      <c r="D230" s="1129" t="s">
        <v>1375</v>
      </c>
      <c r="E230" s="1131" t="s">
        <v>1376</v>
      </c>
      <c r="F230" s="777" t="s">
        <v>1931</v>
      </c>
      <c r="G230" s="778"/>
      <c r="H230" s="919"/>
      <c r="I230" s="781" t="s">
        <v>1365</v>
      </c>
      <c r="J230" s="778"/>
    </row>
    <row r="231" spans="2:10" ht="14.25" x14ac:dyDescent="0.25">
      <c r="B231" s="891"/>
      <c r="C231" s="777"/>
      <c r="D231" s="1129" t="s">
        <v>1377</v>
      </c>
      <c r="E231" s="1131" t="s">
        <v>1378</v>
      </c>
      <c r="F231" s="777" t="s">
        <v>1931</v>
      </c>
      <c r="G231" s="778"/>
      <c r="H231" s="919"/>
      <c r="I231" s="781" t="s">
        <v>1365</v>
      </c>
      <c r="J231" s="778"/>
    </row>
    <row r="232" spans="2:10" ht="14.25" x14ac:dyDescent="0.25">
      <c r="B232" s="1334" t="s">
        <v>1180</v>
      </c>
      <c r="C232" s="1142" t="s">
        <v>1933</v>
      </c>
      <c r="D232" s="810"/>
      <c r="E232" s="1143"/>
      <c r="F232" s="777" t="s">
        <v>1931</v>
      </c>
      <c r="G232" s="778"/>
      <c r="H232" s="919"/>
      <c r="I232" s="781" t="s">
        <v>1365</v>
      </c>
      <c r="J232" s="778"/>
    </row>
    <row r="233" spans="2:10" ht="14.25" x14ac:dyDescent="0.25">
      <c r="B233" s="1334">
        <v>815</v>
      </c>
      <c r="C233" s="1476" t="s">
        <v>1934</v>
      </c>
      <c r="D233" s="1477"/>
      <c r="E233" s="1143"/>
      <c r="F233" s="777" t="s">
        <v>1931</v>
      </c>
      <c r="G233" s="778"/>
      <c r="H233" s="919"/>
      <c r="I233" s="781" t="s">
        <v>1365</v>
      </c>
      <c r="J233" s="778"/>
    </row>
    <row r="234" spans="2:10" ht="14.25" x14ac:dyDescent="0.25">
      <c r="B234" s="1334" t="s">
        <v>1436</v>
      </c>
      <c r="C234" s="1142" t="s">
        <v>1735</v>
      </c>
      <c r="D234" s="1129" t="s">
        <v>1262</v>
      </c>
      <c r="E234" s="1131" t="s">
        <v>1379</v>
      </c>
      <c r="F234" s="777" t="s">
        <v>1724</v>
      </c>
      <c r="G234" s="778" t="s">
        <v>1935</v>
      </c>
      <c r="H234" s="919">
        <v>0</v>
      </c>
      <c r="I234" s="781" t="s">
        <v>1365</v>
      </c>
      <c r="J234" s="778"/>
    </row>
    <row r="235" spans="2:10" ht="14.25" x14ac:dyDescent="0.25">
      <c r="B235" s="891"/>
      <c r="C235" s="838"/>
      <c r="D235" s="1129" t="s">
        <v>1380</v>
      </c>
      <c r="E235" s="1131" t="s">
        <v>1381</v>
      </c>
      <c r="F235" s="777" t="s">
        <v>1724</v>
      </c>
      <c r="G235" s="778"/>
      <c r="H235" s="919"/>
      <c r="I235" s="781" t="s">
        <v>1365</v>
      </c>
      <c r="J235" s="778"/>
    </row>
    <row r="236" spans="2:10" ht="14.25" x14ac:dyDescent="0.25">
      <c r="B236" s="1334" t="s">
        <v>1936</v>
      </c>
      <c r="C236" s="1142" t="s">
        <v>1937</v>
      </c>
      <c r="D236" s="1129" t="s">
        <v>1383</v>
      </c>
      <c r="E236" s="1131" t="s">
        <v>1384</v>
      </c>
      <c r="F236" s="777" t="s">
        <v>1728</v>
      </c>
      <c r="G236" s="1236" t="s">
        <v>1938</v>
      </c>
      <c r="H236" s="919">
        <v>3204552</v>
      </c>
      <c r="I236" s="781" t="s">
        <v>1365</v>
      </c>
      <c r="J236" s="778"/>
    </row>
    <row r="237" spans="2:10" ht="14.25" x14ac:dyDescent="0.25">
      <c r="B237" s="1334" t="s">
        <v>1939</v>
      </c>
      <c r="C237" s="1142" t="s">
        <v>1940</v>
      </c>
      <c r="D237" s="1129" t="s">
        <v>1306</v>
      </c>
      <c r="E237" s="1131" t="s">
        <v>1385</v>
      </c>
      <c r="F237" s="777" t="s">
        <v>1732</v>
      </c>
      <c r="G237" s="1236" t="s">
        <v>1941</v>
      </c>
      <c r="H237" s="919">
        <v>51217930</v>
      </c>
      <c r="I237" s="781" t="s">
        <v>1365</v>
      </c>
      <c r="J237" s="778"/>
    </row>
    <row r="238" spans="2:10" ht="14.25" x14ac:dyDescent="0.25">
      <c r="B238" s="1334" t="s">
        <v>1942</v>
      </c>
      <c r="C238" s="1142" t="s">
        <v>1943</v>
      </c>
      <c r="D238" s="1129" t="s">
        <v>1386</v>
      </c>
      <c r="E238" s="1131" t="s">
        <v>1387</v>
      </c>
      <c r="F238" s="777" t="s">
        <v>1736</v>
      </c>
      <c r="G238" s="1236" t="s">
        <v>1944</v>
      </c>
      <c r="H238" s="919">
        <v>4888015</v>
      </c>
      <c r="I238" s="781" t="s">
        <v>1365</v>
      </c>
      <c r="J238" s="778"/>
    </row>
    <row r="239" spans="2:10" ht="14.25" x14ac:dyDescent="0.25">
      <c r="B239" s="1334" t="s">
        <v>1945</v>
      </c>
      <c r="C239" s="1142" t="s">
        <v>1946</v>
      </c>
      <c r="D239" s="1129" t="s">
        <v>1388</v>
      </c>
      <c r="E239" s="1131" t="s">
        <v>1389</v>
      </c>
      <c r="F239" s="777" t="s">
        <v>1947</v>
      </c>
      <c r="G239" s="1236" t="s">
        <v>1948</v>
      </c>
      <c r="H239" s="919">
        <v>17973046</v>
      </c>
      <c r="I239" s="781" t="s">
        <v>1365</v>
      </c>
      <c r="J239" s="778"/>
    </row>
    <row r="240" spans="2:10" ht="14.25" x14ac:dyDescent="0.25">
      <c r="B240" s="1334" t="s">
        <v>1949</v>
      </c>
      <c r="C240" s="1142" t="s">
        <v>1529</v>
      </c>
      <c r="D240" s="1129" t="s">
        <v>1390</v>
      </c>
      <c r="E240" s="1131" t="s">
        <v>1950</v>
      </c>
      <c r="F240" s="777" t="s">
        <v>1951</v>
      </c>
      <c r="G240" s="1236" t="s">
        <v>1952</v>
      </c>
      <c r="H240" s="919">
        <v>12205562</v>
      </c>
      <c r="I240" s="781" t="s">
        <v>1365</v>
      </c>
      <c r="J240" s="778"/>
    </row>
    <row r="241" spans="2:10" ht="14.25" x14ac:dyDescent="0.25">
      <c r="B241" s="1108"/>
      <c r="C241" s="1154"/>
      <c r="D241" s="1155" t="s">
        <v>1302</v>
      </c>
      <c r="E241" s="1470" t="s">
        <v>1738</v>
      </c>
      <c r="F241" s="785" t="s">
        <v>1951</v>
      </c>
      <c r="G241" s="786"/>
      <c r="H241" s="1209"/>
      <c r="I241" s="789" t="s">
        <v>1365</v>
      </c>
      <c r="J241" s="786"/>
    </row>
    <row r="242" spans="2:10" ht="14.25" x14ac:dyDescent="0.25">
      <c r="B242" s="1334" t="s">
        <v>1349</v>
      </c>
      <c r="C242" s="1142" t="s">
        <v>323</v>
      </c>
      <c r="D242" s="1129" t="s">
        <v>1334</v>
      </c>
      <c r="E242" s="1131" t="s">
        <v>1401</v>
      </c>
      <c r="F242" s="777" t="s">
        <v>1395</v>
      </c>
      <c r="G242" s="778" t="s">
        <v>1953</v>
      </c>
      <c r="H242" s="919">
        <v>1350631</v>
      </c>
      <c r="I242" s="781" t="s">
        <v>1397</v>
      </c>
      <c r="J242" s="778" t="s">
        <v>1398</v>
      </c>
    </row>
    <row r="243" spans="2:10" ht="14.25" x14ac:dyDescent="0.25">
      <c r="B243" s="1478"/>
      <c r="C243" s="1479"/>
      <c r="D243" s="1129" t="s">
        <v>1410</v>
      </c>
      <c r="E243" s="1131" t="s">
        <v>1411</v>
      </c>
      <c r="F243" s="777" t="s">
        <v>1395</v>
      </c>
      <c r="G243" s="778"/>
      <c r="H243" s="919"/>
      <c r="I243" s="781" t="s">
        <v>1397</v>
      </c>
      <c r="J243" s="778"/>
    </row>
    <row r="244" spans="2:10" ht="14.25" x14ac:dyDescent="0.25">
      <c r="B244" s="891"/>
      <c r="C244" s="811"/>
      <c r="D244" s="1129" t="s">
        <v>1400</v>
      </c>
      <c r="E244" s="1131" t="s">
        <v>1399</v>
      </c>
      <c r="F244" s="777" t="s">
        <v>1395</v>
      </c>
      <c r="G244" s="778"/>
      <c r="H244" s="919"/>
      <c r="I244" s="781" t="s">
        <v>1397</v>
      </c>
      <c r="J244" s="778"/>
    </row>
    <row r="245" spans="2:10" ht="14.25" x14ac:dyDescent="0.25">
      <c r="B245" s="1334" t="s">
        <v>1368</v>
      </c>
      <c r="C245" s="1142" t="s">
        <v>1403</v>
      </c>
      <c r="D245" s="1129" t="s">
        <v>1402</v>
      </c>
      <c r="E245" s="1131" t="s">
        <v>1403</v>
      </c>
      <c r="F245" s="777" t="s">
        <v>1954</v>
      </c>
      <c r="G245" s="1143" t="s">
        <v>1955</v>
      </c>
      <c r="H245" s="1230">
        <v>162301270</v>
      </c>
      <c r="I245" s="781" t="s">
        <v>1397</v>
      </c>
      <c r="J245" s="778"/>
    </row>
    <row r="246" spans="2:10" ht="14.25" x14ac:dyDescent="0.25">
      <c r="B246" s="1334" t="s">
        <v>1370</v>
      </c>
      <c r="C246" s="1142" t="s">
        <v>1405</v>
      </c>
      <c r="D246" s="1129" t="s">
        <v>1404</v>
      </c>
      <c r="E246" s="1131" t="s">
        <v>1405</v>
      </c>
      <c r="F246" s="777" t="s">
        <v>1744</v>
      </c>
      <c r="G246" s="1143" t="s">
        <v>1956</v>
      </c>
      <c r="H246" s="1230">
        <v>306122575</v>
      </c>
      <c r="I246" s="781" t="s">
        <v>1397</v>
      </c>
      <c r="J246" s="778"/>
    </row>
    <row r="247" spans="2:10" ht="14.25" x14ac:dyDescent="0.25">
      <c r="B247" s="1334" t="s">
        <v>1174</v>
      </c>
      <c r="C247" s="1142" t="s">
        <v>1407</v>
      </c>
      <c r="D247" s="1129" t="s">
        <v>1406</v>
      </c>
      <c r="E247" s="1131" t="s">
        <v>1407</v>
      </c>
      <c r="F247" s="777" t="s">
        <v>1748</v>
      </c>
      <c r="G247" s="1143" t="s">
        <v>1749</v>
      </c>
      <c r="H247" s="1230">
        <v>102810555</v>
      </c>
      <c r="I247" s="781" t="s">
        <v>1397</v>
      </c>
      <c r="J247" s="778"/>
    </row>
    <row r="248" spans="2:10" ht="14.25" x14ac:dyDescent="0.25">
      <c r="B248" s="1334" t="s">
        <v>1377</v>
      </c>
      <c r="C248" s="1142" t="s">
        <v>1957</v>
      </c>
      <c r="D248" s="1129" t="s">
        <v>1408</v>
      </c>
      <c r="E248" s="1131" t="s">
        <v>1409</v>
      </c>
      <c r="F248" s="777" t="s">
        <v>1958</v>
      </c>
      <c r="G248" s="1143" t="s">
        <v>1959</v>
      </c>
      <c r="H248" s="1230">
        <v>9752383</v>
      </c>
      <c r="I248" s="781" t="s">
        <v>1397</v>
      </c>
      <c r="J248" s="778"/>
    </row>
    <row r="249" spans="2:10" ht="14.25" x14ac:dyDescent="0.25">
      <c r="B249" s="1334" t="s">
        <v>1373</v>
      </c>
      <c r="C249" s="1142" t="s">
        <v>1394</v>
      </c>
      <c r="D249" s="1129" t="s">
        <v>1393</v>
      </c>
      <c r="E249" s="1131" t="s">
        <v>1394</v>
      </c>
      <c r="F249" s="777" t="s">
        <v>1960</v>
      </c>
      <c r="G249" s="1143" t="s">
        <v>1961</v>
      </c>
      <c r="H249" s="1230">
        <v>3774179</v>
      </c>
      <c r="I249" s="781" t="s">
        <v>1397</v>
      </c>
      <c r="J249" s="778"/>
    </row>
    <row r="250" spans="2:10" ht="14.25" x14ac:dyDescent="0.25">
      <c r="B250" s="1468" t="s">
        <v>1375</v>
      </c>
      <c r="C250" s="1469" t="s">
        <v>1413</v>
      </c>
      <c r="D250" s="1155" t="s">
        <v>1412</v>
      </c>
      <c r="E250" s="1470" t="s">
        <v>1413</v>
      </c>
      <c r="F250" s="785" t="s">
        <v>1962</v>
      </c>
      <c r="G250" s="1339" t="s">
        <v>1963</v>
      </c>
      <c r="H250" s="1480">
        <v>5582467</v>
      </c>
      <c r="I250" s="789" t="s">
        <v>1397</v>
      </c>
      <c r="J250" s="786"/>
    </row>
    <row r="251" spans="2:10" ht="14.25" x14ac:dyDescent="0.25">
      <c r="B251" s="1478" t="s">
        <v>1163</v>
      </c>
      <c r="C251" s="1481" t="s">
        <v>1964</v>
      </c>
      <c r="D251" s="1129" t="s">
        <v>1415</v>
      </c>
      <c r="E251" s="1131" t="s">
        <v>1416</v>
      </c>
      <c r="F251" s="777" t="s">
        <v>1417</v>
      </c>
      <c r="G251" s="778" t="s">
        <v>1965</v>
      </c>
      <c r="H251" s="919">
        <v>0</v>
      </c>
      <c r="I251" s="781" t="s">
        <v>1419</v>
      </c>
      <c r="J251" s="778" t="s">
        <v>1420</v>
      </c>
    </row>
    <row r="252" spans="2:10" ht="14.25" x14ac:dyDescent="0.25">
      <c r="B252" s="1334" t="s">
        <v>1265</v>
      </c>
      <c r="C252" s="1142" t="s">
        <v>1424</v>
      </c>
      <c r="D252" s="1129" t="s">
        <v>1423</v>
      </c>
      <c r="E252" s="1131" t="s">
        <v>1424</v>
      </c>
      <c r="F252" s="777" t="s">
        <v>1966</v>
      </c>
      <c r="G252" s="778" t="s">
        <v>1967</v>
      </c>
      <c r="H252" s="919">
        <v>506677068</v>
      </c>
      <c r="I252" s="781" t="s">
        <v>1419</v>
      </c>
      <c r="J252" s="778"/>
    </row>
    <row r="253" spans="2:10" ht="14.25" x14ac:dyDescent="0.25">
      <c r="B253" s="1478"/>
      <c r="C253" s="1479"/>
      <c r="D253" s="1129" t="s">
        <v>1421</v>
      </c>
      <c r="E253" s="1131" t="s">
        <v>1422</v>
      </c>
      <c r="F253" s="777" t="s">
        <v>1966</v>
      </c>
      <c r="G253" s="778"/>
      <c r="H253" s="919"/>
      <c r="I253" s="781" t="s">
        <v>1419</v>
      </c>
      <c r="J253" s="778"/>
    </row>
    <row r="254" spans="2:10" ht="14.25" x14ac:dyDescent="0.25">
      <c r="B254" s="1478"/>
      <c r="C254" s="1479"/>
      <c r="D254" s="1129" t="s">
        <v>1425</v>
      </c>
      <c r="E254" s="1131" t="s">
        <v>1426</v>
      </c>
      <c r="F254" s="777" t="s">
        <v>1966</v>
      </c>
      <c r="G254" s="778"/>
      <c r="H254" s="919"/>
      <c r="I254" s="781" t="s">
        <v>1419</v>
      </c>
      <c r="J254" s="778"/>
    </row>
    <row r="255" spans="2:10" ht="14.25" x14ac:dyDescent="0.25">
      <c r="B255" s="1478"/>
      <c r="C255" s="1479"/>
      <c r="D255" s="1129" t="s">
        <v>1433</v>
      </c>
      <c r="E255" s="1131" t="s">
        <v>1434</v>
      </c>
      <c r="F255" s="777" t="s">
        <v>1966</v>
      </c>
      <c r="G255" s="778"/>
      <c r="H255" s="919"/>
      <c r="I255" s="781" t="s">
        <v>1419</v>
      </c>
      <c r="J255" s="778"/>
    </row>
    <row r="256" spans="2:10" ht="14.25" x14ac:dyDescent="0.25">
      <c r="B256" s="1334" t="s">
        <v>1968</v>
      </c>
      <c r="C256" s="1142" t="s">
        <v>1969</v>
      </c>
      <c r="D256" s="1129" t="s">
        <v>1970</v>
      </c>
      <c r="E256" s="1131" t="s">
        <v>1428</v>
      </c>
      <c r="F256" s="777" t="s">
        <v>1971</v>
      </c>
      <c r="G256" s="778" t="s">
        <v>1972</v>
      </c>
      <c r="H256" s="919">
        <v>256533125</v>
      </c>
      <c r="I256" s="781" t="s">
        <v>1419</v>
      </c>
      <c r="J256" s="778"/>
    </row>
    <row r="257" spans="2:10" ht="14.25" x14ac:dyDescent="0.25">
      <c r="B257" s="891"/>
      <c r="C257" s="811"/>
      <c r="D257" s="1129" t="s">
        <v>1429</v>
      </c>
      <c r="E257" s="1130" t="s">
        <v>1430</v>
      </c>
      <c r="F257" s="812" t="s">
        <v>1971</v>
      </c>
      <c r="G257" s="1031"/>
      <c r="H257" s="1228"/>
      <c r="I257" s="1033" t="s">
        <v>1419</v>
      </c>
      <c r="J257" s="1031"/>
    </row>
    <row r="258" spans="2:10" ht="14.25" x14ac:dyDescent="0.25">
      <c r="B258" s="1334" t="s">
        <v>1973</v>
      </c>
      <c r="C258" s="1142" t="s">
        <v>1432</v>
      </c>
      <c r="D258" s="1129" t="s">
        <v>1431</v>
      </c>
      <c r="E258" s="1131" t="s">
        <v>1432</v>
      </c>
      <c r="F258" s="777" t="s">
        <v>1974</v>
      </c>
      <c r="G258" s="778" t="s">
        <v>1975</v>
      </c>
      <c r="H258" s="919">
        <v>195124608</v>
      </c>
      <c r="I258" s="781" t="s">
        <v>1419</v>
      </c>
      <c r="J258" s="778"/>
    </row>
    <row r="259" spans="2:10" ht="15" thickBot="1" x14ac:dyDescent="0.3">
      <c r="B259" s="1161" t="s">
        <v>1262</v>
      </c>
      <c r="C259" s="1162" t="s">
        <v>1437</v>
      </c>
      <c r="D259" s="1161" t="s">
        <v>1436</v>
      </c>
      <c r="E259" s="1162" t="s">
        <v>1437</v>
      </c>
      <c r="F259" s="1163" t="s">
        <v>1438</v>
      </c>
      <c r="G259" s="1068" t="s">
        <v>1439</v>
      </c>
      <c r="H259" s="1233"/>
      <c r="I259" s="1165" t="s">
        <v>1440</v>
      </c>
      <c r="J259" s="1068" t="s">
        <v>1441</v>
      </c>
    </row>
    <row r="260" spans="2:10" s="758" customFormat="1" ht="15.75" thickBot="1" x14ac:dyDescent="0.3">
      <c r="B260" s="838"/>
      <c r="C260" s="838"/>
      <c r="D260" s="838"/>
      <c r="E260" s="838"/>
      <c r="F260" s="838"/>
      <c r="G260" s="838"/>
      <c r="H260" s="839"/>
      <c r="I260" s="838"/>
      <c r="J260" s="838"/>
    </row>
    <row r="261" spans="2:10" s="758" customFormat="1" ht="16.5" thickBot="1" x14ac:dyDescent="0.3">
      <c r="B261" s="766" t="s">
        <v>651</v>
      </c>
      <c r="C261" s="838"/>
      <c r="D261" s="838"/>
      <c r="E261" s="838"/>
      <c r="F261" s="1271" t="s">
        <v>652</v>
      </c>
      <c r="G261" s="838"/>
      <c r="H261" s="770" t="s">
        <v>653</v>
      </c>
      <c r="I261" s="1482" t="s">
        <v>1442</v>
      </c>
      <c r="J261" s="1483" t="s">
        <v>1443</v>
      </c>
    </row>
    <row r="262" spans="2:10" ht="14.25" x14ac:dyDescent="0.25">
      <c r="B262" s="1484" t="s">
        <v>1470</v>
      </c>
      <c r="C262" s="1485" t="s">
        <v>1457</v>
      </c>
      <c r="D262" s="1486" t="s">
        <v>1456</v>
      </c>
      <c r="E262" s="1487" t="s">
        <v>1457</v>
      </c>
      <c r="F262" s="847" t="s">
        <v>1976</v>
      </c>
      <c r="G262" s="848" t="s">
        <v>1977</v>
      </c>
      <c r="H262" s="878">
        <v>495155906</v>
      </c>
      <c r="I262" s="885" t="s">
        <v>1446</v>
      </c>
      <c r="J262" s="848" t="s">
        <v>1447</v>
      </c>
    </row>
    <row r="263" spans="2:10" ht="15" x14ac:dyDescent="0.25">
      <c r="B263" s="1488">
        <v>9</v>
      </c>
      <c r="C263" s="1489" t="s">
        <v>327</v>
      </c>
      <c r="D263" s="1490">
        <v>6</v>
      </c>
      <c r="E263" s="1491" t="s">
        <v>327</v>
      </c>
      <c r="F263" s="812" t="s">
        <v>1978</v>
      </c>
      <c r="G263" s="778" t="s">
        <v>1979</v>
      </c>
      <c r="H263" s="1228">
        <v>882017139</v>
      </c>
      <c r="I263" s="781" t="s">
        <v>1446</v>
      </c>
      <c r="J263" s="778"/>
    </row>
    <row r="264" spans="2:10" ht="14.25" x14ac:dyDescent="0.25">
      <c r="B264" s="1174" t="s">
        <v>1448</v>
      </c>
      <c r="C264" s="1175" t="s">
        <v>1768</v>
      </c>
      <c r="D264" s="1176" t="s">
        <v>1450</v>
      </c>
      <c r="E264" s="1177" t="s">
        <v>1768</v>
      </c>
      <c r="F264" s="777" t="s">
        <v>1978</v>
      </c>
      <c r="G264" s="778"/>
      <c r="H264" s="919"/>
      <c r="I264" s="781" t="s">
        <v>1446</v>
      </c>
      <c r="J264" s="778"/>
    </row>
    <row r="265" spans="2:10" ht="14.25" x14ac:dyDescent="0.25">
      <c r="B265" s="1174" t="s">
        <v>1460</v>
      </c>
      <c r="C265" s="1175" t="s">
        <v>1451</v>
      </c>
      <c r="D265" s="1176" t="s">
        <v>1124</v>
      </c>
      <c r="E265" s="1177" t="s">
        <v>1451</v>
      </c>
      <c r="F265" s="777" t="s">
        <v>1978</v>
      </c>
      <c r="G265" s="778"/>
      <c r="H265" s="919"/>
      <c r="I265" s="781" t="s">
        <v>1446</v>
      </c>
      <c r="J265" s="778"/>
    </row>
    <row r="266" spans="2:10" ht="14.25" x14ac:dyDescent="0.25">
      <c r="B266" s="1492"/>
      <c r="C266" s="1493"/>
      <c r="D266" s="1176">
        <v>62</v>
      </c>
      <c r="E266" s="1177" t="s">
        <v>1461</v>
      </c>
      <c r="F266" s="777" t="s">
        <v>1978</v>
      </c>
      <c r="G266" s="778"/>
      <c r="H266" s="919"/>
      <c r="I266" s="781" t="s">
        <v>1446</v>
      </c>
      <c r="J266" s="778"/>
    </row>
    <row r="267" spans="2:10" ht="14.25" x14ac:dyDescent="0.25">
      <c r="B267" s="1492"/>
      <c r="C267" s="1493"/>
      <c r="D267" s="1176" t="s">
        <v>1100</v>
      </c>
      <c r="E267" s="1177" t="s">
        <v>1452</v>
      </c>
      <c r="F267" s="777" t="s">
        <v>1978</v>
      </c>
      <c r="G267" s="778"/>
      <c r="H267" s="919"/>
      <c r="I267" s="781" t="s">
        <v>1446</v>
      </c>
      <c r="J267" s="778"/>
    </row>
    <row r="268" spans="2:10" ht="14.25" x14ac:dyDescent="0.25">
      <c r="B268" s="1494"/>
      <c r="C268" s="1493"/>
      <c r="D268" s="1176">
        <v>64</v>
      </c>
      <c r="E268" s="1177" t="s">
        <v>1453</v>
      </c>
      <c r="F268" s="777" t="s">
        <v>1978</v>
      </c>
      <c r="G268" s="778"/>
      <c r="H268" s="919"/>
      <c r="I268" s="781" t="s">
        <v>1446</v>
      </c>
      <c r="J268" s="778"/>
    </row>
    <row r="269" spans="2:10" ht="14.25" x14ac:dyDescent="0.25">
      <c r="B269" s="1494"/>
      <c r="C269" s="1493"/>
      <c r="D269" s="1176">
        <v>65</v>
      </c>
      <c r="E269" s="1177" t="s">
        <v>1455</v>
      </c>
      <c r="F269" s="777" t="s">
        <v>1978</v>
      </c>
      <c r="G269" s="778"/>
      <c r="H269" s="919"/>
      <c r="I269" s="781" t="s">
        <v>1446</v>
      </c>
      <c r="J269" s="778"/>
    </row>
    <row r="270" spans="2:10" ht="14.25" x14ac:dyDescent="0.25">
      <c r="B270" s="1494"/>
      <c r="C270" s="1493"/>
      <c r="D270" s="1176">
        <v>66</v>
      </c>
      <c r="E270" s="1177" t="s">
        <v>1467</v>
      </c>
      <c r="F270" s="777" t="s">
        <v>1978</v>
      </c>
      <c r="G270" s="778"/>
      <c r="H270" s="919"/>
      <c r="I270" s="781" t="s">
        <v>1446</v>
      </c>
      <c r="J270" s="778"/>
    </row>
    <row r="271" spans="2:10" ht="14.25" x14ac:dyDescent="0.25">
      <c r="B271" s="1494"/>
      <c r="C271" s="1493"/>
      <c r="D271" s="1176">
        <v>68</v>
      </c>
      <c r="E271" s="1177" t="s">
        <v>1459</v>
      </c>
      <c r="F271" s="777" t="s">
        <v>1978</v>
      </c>
      <c r="G271" s="778"/>
      <c r="H271" s="919"/>
      <c r="I271" s="781" t="s">
        <v>1446</v>
      </c>
      <c r="J271" s="778"/>
    </row>
    <row r="272" spans="2:10" ht="14.25" x14ac:dyDescent="0.25">
      <c r="B272" s="1187" t="s">
        <v>1481</v>
      </c>
      <c r="C272" s="1186" t="s">
        <v>1980</v>
      </c>
      <c r="D272" s="1187" t="s">
        <v>1472</v>
      </c>
      <c r="E272" s="1188" t="s">
        <v>329</v>
      </c>
      <c r="F272" s="793" t="s">
        <v>1473</v>
      </c>
      <c r="G272" s="794" t="s">
        <v>1474</v>
      </c>
      <c r="H272" s="1220">
        <v>493890183</v>
      </c>
      <c r="I272" s="797" t="s">
        <v>1475</v>
      </c>
      <c r="J272" s="794" t="s">
        <v>1476</v>
      </c>
    </row>
    <row r="273" spans="2:10" ht="14.25" x14ac:dyDescent="0.25">
      <c r="B273" s="1495"/>
      <c r="C273" s="1496"/>
      <c r="D273" s="1180" t="s">
        <v>1477</v>
      </c>
      <c r="E273" s="1181" t="s">
        <v>1478</v>
      </c>
      <c r="F273" s="777" t="s">
        <v>1473</v>
      </c>
      <c r="G273" s="778"/>
      <c r="H273" s="919"/>
      <c r="I273" s="781" t="s">
        <v>1475</v>
      </c>
      <c r="J273" s="778"/>
    </row>
    <row r="274" spans="2:10" ht="14.25" x14ac:dyDescent="0.25">
      <c r="B274" s="1495"/>
      <c r="C274" s="1496"/>
      <c r="D274" s="1357" t="s">
        <v>1479</v>
      </c>
      <c r="E274" s="1358" t="s">
        <v>1480</v>
      </c>
      <c r="F274" s="785" t="s">
        <v>1473</v>
      </c>
      <c r="G274" s="786"/>
      <c r="H274" s="919"/>
      <c r="I274" s="789" t="s">
        <v>1475</v>
      </c>
      <c r="J274" s="786"/>
    </row>
    <row r="275" spans="2:10" ht="14.25" x14ac:dyDescent="0.25">
      <c r="B275" s="1194" t="s">
        <v>1488</v>
      </c>
      <c r="C275" s="1193" t="s">
        <v>1981</v>
      </c>
      <c r="D275" s="1194" t="s">
        <v>1483</v>
      </c>
      <c r="E275" s="1195" t="s">
        <v>330</v>
      </c>
      <c r="F275" s="1196" t="s">
        <v>1484</v>
      </c>
      <c r="G275" s="1361" t="s">
        <v>1485</v>
      </c>
      <c r="H275" s="1497">
        <v>1497773516</v>
      </c>
      <c r="I275" s="1197" t="s">
        <v>1486</v>
      </c>
      <c r="J275" s="1361" t="s">
        <v>1487</v>
      </c>
    </row>
    <row r="276" spans="2:10" ht="14.25" x14ac:dyDescent="0.25">
      <c r="B276" s="1357" t="s">
        <v>1490</v>
      </c>
      <c r="C276" s="1356" t="s">
        <v>1982</v>
      </c>
      <c r="D276" s="1357" t="s">
        <v>1492</v>
      </c>
      <c r="E276" s="1358" t="s">
        <v>331</v>
      </c>
      <c r="F276" s="785" t="s">
        <v>1493</v>
      </c>
      <c r="G276" s="786" t="s">
        <v>1494</v>
      </c>
      <c r="H276" s="1209">
        <v>347553842</v>
      </c>
      <c r="I276" s="789" t="s">
        <v>1495</v>
      </c>
      <c r="J276" s="786" t="s">
        <v>1496</v>
      </c>
    </row>
    <row r="277" spans="2:10" ht="15" thickBot="1" x14ac:dyDescent="0.3">
      <c r="B277" s="1198">
        <v>96</v>
      </c>
      <c r="C277" s="1199" t="s">
        <v>1497</v>
      </c>
      <c r="D277" s="1365" t="s">
        <v>1498</v>
      </c>
      <c r="E277" s="1364" t="s">
        <v>1497</v>
      </c>
      <c r="F277" s="834" t="s">
        <v>1499</v>
      </c>
      <c r="G277" s="831" t="s">
        <v>1500</v>
      </c>
      <c r="H277" s="1221"/>
      <c r="I277" s="973" t="s">
        <v>1501</v>
      </c>
      <c r="J277" s="970" t="s">
        <v>1502</v>
      </c>
    </row>
    <row r="280" spans="2:10" x14ac:dyDescent="0.25">
      <c r="H280" s="1498">
        <f>+SUM(H6:H277)</f>
        <v>34477412017</v>
      </c>
    </row>
  </sheetData>
  <mergeCells count="7">
    <mergeCell ref="B1:J1"/>
    <mergeCell ref="B2:E2"/>
    <mergeCell ref="F2:J2"/>
    <mergeCell ref="B3:C3"/>
    <mergeCell ref="D3:E3"/>
    <mergeCell ref="F3:G3"/>
    <mergeCell ref="I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workbookViewId="0">
      <pane xSplit="1" ySplit="3" topLeftCell="B4" activePane="bottomRight" state="frozen"/>
      <selection pane="topRight" activeCell="B1" sqref="B1"/>
      <selection pane="bottomLeft" activeCell="A4" sqref="A4"/>
      <selection pane="bottomRight" activeCell="U4" sqref="U4:U40"/>
    </sheetView>
  </sheetViews>
  <sheetFormatPr baseColWidth="10" defaultRowHeight="15" x14ac:dyDescent="0.25"/>
  <cols>
    <col min="1" max="1" width="53.85546875" customWidth="1"/>
    <col min="2" max="8" width="9.140625" customWidth="1"/>
    <col min="9" max="11" width="8.85546875" customWidth="1"/>
    <col min="13" max="18" width="8.42578125" customWidth="1"/>
    <col min="19" max="19" width="9.42578125" customWidth="1"/>
    <col min="20" max="21" width="9.140625" customWidth="1"/>
  </cols>
  <sheetData>
    <row r="1" spans="1:21" ht="15.75" x14ac:dyDescent="0.25">
      <c r="A1" s="209" t="s">
        <v>566</v>
      </c>
      <c r="M1" s="589" t="s">
        <v>522</v>
      </c>
    </row>
    <row r="2" spans="1:21" ht="15.75" x14ac:dyDescent="0.25">
      <c r="A2" s="221"/>
      <c r="B2" s="589" t="s">
        <v>521</v>
      </c>
      <c r="M2" s="589"/>
    </row>
    <row r="3" spans="1:21" ht="26.25" x14ac:dyDescent="0.25">
      <c r="A3" s="222" t="s">
        <v>145</v>
      </c>
      <c r="B3" s="590" t="s">
        <v>523</v>
      </c>
      <c r="C3" s="590" t="s">
        <v>524</v>
      </c>
      <c r="D3" s="590" t="s">
        <v>525</v>
      </c>
      <c r="E3" s="590" t="s">
        <v>537</v>
      </c>
      <c r="F3" s="590" t="s">
        <v>526</v>
      </c>
      <c r="G3" s="590" t="s">
        <v>527</v>
      </c>
      <c r="H3" s="590" t="s">
        <v>188</v>
      </c>
      <c r="I3" s="590" t="s">
        <v>146</v>
      </c>
      <c r="J3" s="590" t="s">
        <v>147</v>
      </c>
      <c r="K3" s="590" t="s">
        <v>2035</v>
      </c>
      <c r="M3" s="591">
        <v>2014</v>
      </c>
      <c r="N3" s="591">
        <v>2015</v>
      </c>
      <c r="O3" s="591">
        <v>2016</v>
      </c>
      <c r="P3" s="591">
        <v>2017</v>
      </c>
      <c r="Q3" s="591">
        <v>2018</v>
      </c>
      <c r="R3" s="591">
        <v>2019</v>
      </c>
      <c r="S3" s="591">
        <v>2020</v>
      </c>
      <c r="T3" s="591">
        <v>2021</v>
      </c>
      <c r="U3" s="591">
        <v>2022</v>
      </c>
    </row>
    <row r="4" spans="1:21" s="264" customFormat="1" x14ac:dyDescent="0.25">
      <c r="A4" s="223" t="s">
        <v>148</v>
      </c>
      <c r="B4" s="592">
        <v>2.9800501630194987E-2</v>
      </c>
      <c r="C4" s="592">
        <v>2.4877817960335946E-2</v>
      </c>
      <c r="D4" s="592">
        <v>1.238911082167915E-2</v>
      </c>
      <c r="E4" s="592">
        <v>-1.0914301725626352E-3</v>
      </c>
      <c r="F4" s="592">
        <v>1.9938982801633864E-2</v>
      </c>
      <c r="G4" s="592">
        <v>3.0583465158158241E-3</v>
      </c>
      <c r="H4" s="592">
        <v>1.2749570365476082E-2</v>
      </c>
      <c r="I4" s="592">
        <v>2.3947903687615568E-3</v>
      </c>
      <c r="J4" s="592">
        <v>2.4688921098555694E-2</v>
      </c>
      <c r="K4" s="592">
        <v>4.4729924291327272E-2</v>
      </c>
      <c r="M4" s="593">
        <v>100</v>
      </c>
      <c r="N4" s="593">
        <v>101.23891108216792</v>
      </c>
      <c r="O4" s="593">
        <v>101.12841587997545</v>
      </c>
      <c r="P4" s="593">
        <v>103.14481362496275</v>
      </c>
      <c r="Q4" s="593">
        <v>103.46026620633712</v>
      </c>
      <c r="R4" s="593">
        <v>104.77934015036571</v>
      </c>
      <c r="S4" s="593">
        <v>105.03026470500301</v>
      </c>
      <c r="T4" s="593">
        <v>107.5297477305935</v>
      </c>
      <c r="U4" s="593">
        <v>112.43733285916302</v>
      </c>
    </row>
    <row r="5" spans="1:21" x14ac:dyDescent="0.25">
      <c r="A5" s="204" t="s">
        <v>35</v>
      </c>
      <c r="B5" s="594">
        <v>3.1510405893357296E-2</v>
      </c>
      <c r="C5" s="594">
        <v>-4.4392074144311566E-3</v>
      </c>
      <c r="D5" s="594">
        <v>-1.4266686537125706E-2</v>
      </c>
      <c r="E5" s="594">
        <v>-1.527727759049391E-2</v>
      </c>
      <c r="F5" s="594">
        <v>2.0830889271883146E-2</v>
      </c>
      <c r="G5" s="594">
        <v>1.0814171282967466E-2</v>
      </c>
      <c r="H5" s="594">
        <v>2.5169248568350566E-2</v>
      </c>
      <c r="I5" s="594">
        <v>-3.249065154177222E-2</v>
      </c>
      <c r="J5" s="594">
        <v>5.5560923962698627E-2</v>
      </c>
      <c r="K5" s="594">
        <v>8.7885069311532948E-2</v>
      </c>
      <c r="M5" s="457">
        <v>100</v>
      </c>
      <c r="N5" s="457">
        <v>98.573331346287432</v>
      </c>
      <c r="O5" s="457">
        <v>97.067399200290467</v>
      </c>
      <c r="P5" s="457">
        <v>99.089399444941392</v>
      </c>
      <c r="Q5" s="457">
        <v>100.16096918286537</v>
      </c>
      <c r="R5" s="457">
        <v>102.68194551307582</v>
      </c>
      <c r="S5" s="457">
        <v>99.345742201779231</v>
      </c>
      <c r="T5" s="457">
        <v>104.82554961029994</v>
      </c>
      <c r="U5" s="457">
        <v>114.08159370992685</v>
      </c>
    </row>
    <row r="6" spans="1:21" x14ac:dyDescent="0.25">
      <c r="A6" s="204" t="s">
        <v>37</v>
      </c>
      <c r="B6" s="594">
        <v>3.1554580246286656E-2</v>
      </c>
      <c r="C6" s="594">
        <v>4.1447749324666328E-2</v>
      </c>
      <c r="D6" s="594">
        <v>1.9387068188162271E-2</v>
      </c>
      <c r="E6" s="594">
        <v>9.2906512662334073E-3</v>
      </c>
      <c r="F6" s="594">
        <v>2.8551354355306646E-2</v>
      </c>
      <c r="G6" s="594">
        <v>8.6928034318987102E-3</v>
      </c>
      <c r="H6" s="594">
        <v>1.5481582614361056E-2</v>
      </c>
      <c r="I6" s="594">
        <v>1.0711685677291083E-2</v>
      </c>
      <c r="J6" s="594">
        <v>2.8580643141631779E-2</v>
      </c>
      <c r="K6" s="594">
        <v>5.1225470435936504E-2</v>
      </c>
      <c r="M6" s="457">
        <v>100</v>
      </c>
      <c r="N6" s="457">
        <v>101.93870681881623</v>
      </c>
      <c r="O6" s="457">
        <v>102.88578379440067</v>
      </c>
      <c r="P6" s="457">
        <v>105.82331226563807</v>
      </c>
      <c r="Q6" s="457">
        <v>106.7432135176757</v>
      </c>
      <c r="R6" s="457">
        <v>108.39576739627198</v>
      </c>
      <c r="S6" s="457">
        <v>109.5568687853696</v>
      </c>
      <c r="T6" s="457">
        <v>112.68706574044968</v>
      </c>
      <c r="U6" s="457">
        <v>118.46057418748155</v>
      </c>
    </row>
    <row r="7" spans="1:21" x14ac:dyDescent="0.25">
      <c r="A7" s="204" t="s">
        <v>149</v>
      </c>
      <c r="B7" s="594">
        <v>1.1993966956927116E-2</v>
      </c>
      <c r="C7" s="594">
        <v>1.1059131624999496E-2</v>
      </c>
      <c r="D7" s="594">
        <v>8.1864270608686951E-3</v>
      </c>
      <c r="E7" s="594">
        <v>-4.3064398418909078E-2</v>
      </c>
      <c r="F7" s="594">
        <v>-9.2188362725047379E-2</v>
      </c>
      <c r="G7" s="594">
        <v>-6.4278926541661341E-2</v>
      </c>
      <c r="H7" s="594">
        <v>-5.3542461745496039E-2</v>
      </c>
      <c r="I7" s="594">
        <v>-7.0032158339423667E-2</v>
      </c>
      <c r="J7" s="594">
        <v>-6.085470853890762E-2</v>
      </c>
      <c r="K7" s="594">
        <v>-3.1055639526788914E-2</v>
      </c>
      <c r="M7" s="457">
        <v>100</v>
      </c>
      <c r="N7" s="457">
        <v>100.81864270608688</v>
      </c>
      <c r="O7" s="457">
        <v>96.476948508538314</v>
      </c>
      <c r="P7" s="457">
        <v>87.582896584827466</v>
      </c>
      <c r="Q7" s="457">
        <v>81.953162008945426</v>
      </c>
      <c r="R7" s="457">
        <v>77.565187967159034</v>
      </c>
      <c r="S7" s="457">
        <v>72.133130441815794</v>
      </c>
      <c r="T7" s="457">
        <v>67.692656010121254</v>
      </c>
      <c r="U7" s="457">
        <v>65.639672412867682</v>
      </c>
    </row>
    <row r="8" spans="1:21" x14ac:dyDescent="0.25">
      <c r="A8" s="204" t="s">
        <v>39</v>
      </c>
      <c r="B8" s="594">
        <v>2.6829083860368641E-2</v>
      </c>
      <c r="C8" s="594">
        <v>2.6268007635668944E-2</v>
      </c>
      <c r="D8" s="594">
        <v>1.9662516462692015E-2</v>
      </c>
      <c r="E8" s="594">
        <v>-1.203847110173184E-3</v>
      </c>
      <c r="F8" s="594">
        <v>1.8331969038664297E-2</v>
      </c>
      <c r="G8" s="594">
        <v>8.9837239974133176E-4</v>
      </c>
      <c r="H8" s="594">
        <v>1.245185438600549E-2</v>
      </c>
      <c r="I8" s="594">
        <v>3.4084061925736542E-3</v>
      </c>
      <c r="J8" s="594">
        <v>1.088325798308909E-2</v>
      </c>
      <c r="K8" s="594">
        <v>2.5986345956463097E-2</v>
      </c>
      <c r="M8" s="457">
        <v>100</v>
      </c>
      <c r="N8" s="457">
        <v>101.9662516462692</v>
      </c>
      <c r="O8" s="457">
        <v>101.84349986888965</v>
      </c>
      <c r="P8" s="457">
        <v>103.71049175527534</v>
      </c>
      <c r="Q8" s="457">
        <v>103.80366239863189</v>
      </c>
      <c r="R8" s="457">
        <v>105.09621048755372</v>
      </c>
      <c r="S8" s="457">
        <v>105.45442106219552</v>
      </c>
      <c r="T8" s="457">
        <v>106.41084365674865</v>
      </c>
      <c r="U8" s="457">
        <v>109.37230800927283</v>
      </c>
    </row>
    <row r="9" spans="1:21" x14ac:dyDescent="0.25">
      <c r="A9" s="204" t="s">
        <v>150</v>
      </c>
      <c r="B9" s="594">
        <v>5.4424517836131781E-2</v>
      </c>
      <c r="C9" s="594">
        <v>1.3418486373603766E-2</v>
      </c>
      <c r="D9" s="594">
        <v>9.1399130648528448E-4</v>
      </c>
      <c r="E9" s="594">
        <v>3.5548164057774834E-4</v>
      </c>
      <c r="F9" s="594">
        <v>3.0282196941949557E-2</v>
      </c>
      <c r="G9" s="594">
        <v>-2.8094807181270109E-2</v>
      </c>
      <c r="H9" s="594">
        <v>-4.1638602669379798E-2</v>
      </c>
      <c r="I9" s="594">
        <v>0.15233312032108737</v>
      </c>
      <c r="J9" s="594">
        <v>3.5394565163217928E-2</v>
      </c>
      <c r="K9" s="594">
        <v>3.1088413556403793E-3</v>
      </c>
      <c r="M9" s="457">
        <v>100</v>
      </c>
      <c r="N9" s="457">
        <v>100.09139913064853</v>
      </c>
      <c r="O9" s="457">
        <v>100.12697978541921</v>
      </c>
      <c r="P9" s="457">
        <v>103.15904470648388</v>
      </c>
      <c r="Q9" s="457">
        <v>100.26081123645119</v>
      </c>
      <c r="R9" s="457">
        <v>96.086091154066906</v>
      </c>
      <c r="S9" s="457">
        <v>110.72318523902234</v>
      </c>
      <c r="T9" s="457">
        <v>114.40499113408674</v>
      </c>
      <c r="U9" s="457">
        <v>114.9985885974917</v>
      </c>
    </row>
    <row r="10" spans="1:21" s="264" customFormat="1" x14ac:dyDescent="0.25">
      <c r="A10" s="224" t="s">
        <v>151</v>
      </c>
      <c r="B10" s="592">
        <v>1.6329040757686153E-2</v>
      </c>
      <c r="C10" s="592">
        <v>9.9360285887810651E-3</v>
      </c>
      <c r="D10" s="592">
        <v>1.308534179882237E-2</v>
      </c>
      <c r="E10" s="592">
        <v>5.4117163037141758E-3</v>
      </c>
      <c r="F10" s="592">
        <v>2.3310655742500019E-2</v>
      </c>
      <c r="G10" s="592">
        <v>1.082666565839463E-2</v>
      </c>
      <c r="H10" s="592">
        <v>2.6375129509028428E-2</v>
      </c>
      <c r="I10" s="592">
        <v>-1.7065867291819026E-2</v>
      </c>
      <c r="J10" s="592">
        <v>4.9489779130194922E-2</v>
      </c>
      <c r="K10" s="592">
        <v>4.702737121938716E-2</v>
      </c>
      <c r="M10" s="593">
        <v>100</v>
      </c>
      <c r="N10" s="593">
        <v>101.30853417988223</v>
      </c>
      <c r="O10" s="593">
        <v>101.85678722600889</v>
      </c>
      <c r="P10" s="593">
        <v>104.23113572807145</v>
      </c>
      <c r="Q10" s="593">
        <v>105.35961138579403</v>
      </c>
      <c r="R10" s="593">
        <v>108.13848478111525</v>
      </c>
      <c r="S10" s="593">
        <v>106.29300775070234</v>
      </c>
      <c r="T10" s="593">
        <v>111.59739653301992</v>
      </c>
      <c r="U10" s="593">
        <v>116.79948956633032</v>
      </c>
    </row>
    <row r="11" spans="1:21" x14ac:dyDescent="0.25">
      <c r="A11" s="204" t="s">
        <v>60</v>
      </c>
      <c r="B11" s="594">
        <v>2.3394577450151832E-2</v>
      </c>
      <c r="C11" s="594">
        <v>2.9172728269864612E-2</v>
      </c>
      <c r="D11" s="594">
        <v>4.9979926221247695E-2</v>
      </c>
      <c r="E11" s="594">
        <v>3.0170934787738579E-2</v>
      </c>
      <c r="F11" s="594">
        <v>3.8262838483888117E-2</v>
      </c>
      <c r="G11" s="594">
        <v>5.2853939127733396E-2</v>
      </c>
      <c r="H11" s="594">
        <v>3.2140761272499985E-2</v>
      </c>
      <c r="I11" s="594">
        <v>-1.31062208218099E-2</v>
      </c>
      <c r="J11" s="594">
        <v>3.9576374879232157E-2</v>
      </c>
      <c r="K11" s="594">
        <v>4.8173633785255188E-2</v>
      </c>
      <c r="M11" s="457">
        <v>100</v>
      </c>
      <c r="N11" s="457">
        <v>104.99799262212477</v>
      </c>
      <c r="O11" s="457">
        <v>108.16588021037035</v>
      </c>
      <c r="P11" s="457">
        <v>112.30461381432734</v>
      </c>
      <c r="Q11" s="457">
        <v>118.2403550366334</v>
      </c>
      <c r="R11" s="457">
        <v>122.04069006064148</v>
      </c>
      <c r="S11" s="457">
        <v>120.44119782746066</v>
      </c>
      <c r="T11" s="457">
        <v>125.18709587842046</v>
      </c>
      <c r="U11" s="457">
        <v>131.23953967551009</v>
      </c>
    </row>
    <row r="12" spans="1:21" x14ac:dyDescent="0.25">
      <c r="A12" s="596" t="s">
        <v>152</v>
      </c>
      <c r="B12" s="594">
        <v>4.9075223506628518E-2</v>
      </c>
      <c r="C12" s="594">
        <v>1.8246234034649422E-2</v>
      </c>
      <c r="D12" s="594">
        <v>4.3021346389345405E-2</v>
      </c>
      <c r="E12" s="594">
        <v>2.54909228518716E-2</v>
      </c>
      <c r="F12" s="594">
        <v>2.8594392834975224E-2</v>
      </c>
      <c r="G12" s="594">
        <v>2.3314389412906866E-2</v>
      </c>
      <c r="H12" s="594">
        <v>3.42218777752481E-2</v>
      </c>
      <c r="I12" s="594">
        <v>1.850918811193436E-2</v>
      </c>
      <c r="J12" s="594">
        <v>-0.35724959995853589</v>
      </c>
      <c r="K12" s="594">
        <v>3.7579278198049515E-2</v>
      </c>
      <c r="M12" s="457">
        <v>100</v>
      </c>
      <c r="N12" s="457">
        <v>104.30213463893455</v>
      </c>
      <c r="O12" s="457">
        <v>106.96089230630115</v>
      </c>
      <c r="P12" s="457">
        <v>110.019374078887</v>
      </c>
      <c r="Q12" s="457">
        <v>112.58440860912644</v>
      </c>
      <c r="R12" s="457">
        <v>116.43725847994655</v>
      </c>
      <c r="S12" s="457">
        <v>118.59241760038981</v>
      </c>
      <c r="T12" s="457">
        <v>76.231078140211579</v>
      </c>
      <c r="U12" s="457">
        <v>79.089816505400904</v>
      </c>
    </row>
    <row r="13" spans="1:21" x14ac:dyDescent="0.25">
      <c r="A13" s="596" t="s">
        <v>153</v>
      </c>
      <c r="B13" s="594">
        <v>-2.1435001839404055E-2</v>
      </c>
      <c r="C13" s="594">
        <v>4.9620995459705108E-2</v>
      </c>
      <c r="D13" s="594">
        <v>6.2613219771833206E-2</v>
      </c>
      <c r="E13" s="594">
        <v>3.8510836216433697E-2</v>
      </c>
      <c r="F13" s="594">
        <v>5.5276249892919793E-2</v>
      </c>
      <c r="G13" s="594">
        <v>0.10351993729169107</v>
      </c>
      <c r="H13" s="594">
        <v>2.8830684837707343E-2</v>
      </c>
      <c r="I13" s="594">
        <v>-6.365495036843849E-2</v>
      </c>
      <c r="J13" s="594">
        <v>0.72972172393642354</v>
      </c>
      <c r="K13" s="594">
        <v>5.5020331212490836E-2</v>
      </c>
      <c r="M13" s="457">
        <v>100</v>
      </c>
      <c r="N13" s="457">
        <v>106.26132197718331</v>
      </c>
      <c r="O13" s="457">
        <v>110.35353434398834</v>
      </c>
      <c r="P13" s="457">
        <v>116.45346388495355</v>
      </c>
      <c r="Q13" s="457">
        <v>128.50871916372415</v>
      </c>
      <c r="R13" s="457">
        <v>132.21371354483094</v>
      </c>
      <c r="S13" s="457">
        <v>123.79765617110777</v>
      </c>
      <c r="T13" s="457">
        <v>214.06668884964634</v>
      </c>
      <c r="U13" s="457">
        <v>225.91730112466971</v>
      </c>
    </row>
    <row r="14" spans="1:21" x14ac:dyDescent="0.25">
      <c r="A14" s="204" t="s">
        <v>154</v>
      </c>
      <c r="B14" s="594">
        <v>-7.1355611863475055E-3</v>
      </c>
      <c r="C14" s="594">
        <v>-5.3140780180989222E-2</v>
      </c>
      <c r="D14" s="594">
        <v>-9.0030116711155128E-2</v>
      </c>
      <c r="E14" s="594">
        <v>-8.0449908164692108E-2</v>
      </c>
      <c r="F14" s="594">
        <v>-5.5610027854655963E-2</v>
      </c>
      <c r="G14" s="594">
        <v>-0.10850907951669164</v>
      </c>
      <c r="H14" s="594">
        <v>5.3104449259595565E-3</v>
      </c>
      <c r="I14" s="594">
        <v>1.6891518774921899E-3</v>
      </c>
      <c r="J14" s="594">
        <v>5.6017607727590679E-2</v>
      </c>
      <c r="K14" s="594">
        <v>5.7494339948509499E-3</v>
      </c>
      <c r="M14" s="457">
        <v>100</v>
      </c>
      <c r="N14" s="457">
        <v>90.996988328884484</v>
      </c>
      <c r="O14" s="457">
        <v>83.676288974562169</v>
      </c>
      <c r="P14" s="457">
        <v>79.023048213912531</v>
      </c>
      <c r="Q14" s="457">
        <v>70.44832999161774</v>
      </c>
      <c r="R14" s="457">
        <v>70.822441968164057</v>
      </c>
      <c r="S14" s="457">
        <v>70.94207182898316</v>
      </c>
      <c r="T14" s="457">
        <v>74.913822266904461</v>
      </c>
      <c r="U14" s="457">
        <v>75.346802019831856</v>
      </c>
    </row>
    <row r="15" spans="1:21" x14ac:dyDescent="0.25">
      <c r="A15" s="596" t="s">
        <v>155</v>
      </c>
      <c r="B15" s="594">
        <v>4.2967590007221279E-3</v>
      </c>
      <c r="C15" s="594">
        <v>-3.2771294916000393E-2</v>
      </c>
      <c r="D15" s="594">
        <v>-8.6209439555901657E-2</v>
      </c>
      <c r="E15" s="594">
        <v>-8.9614075199792698E-2</v>
      </c>
      <c r="F15" s="594">
        <v>-7.1038379736899304E-2</v>
      </c>
      <c r="G15" s="594">
        <v>-0.13235170683041197</v>
      </c>
      <c r="H15" s="594">
        <v>-1.4136230153006801E-3</v>
      </c>
      <c r="I15" s="594">
        <v>-6.2233127008330946E-3</v>
      </c>
      <c r="J15" s="594">
        <v>1.039319020992302E-4</v>
      </c>
      <c r="K15" s="594">
        <v>-6.0376087387654653E-3</v>
      </c>
      <c r="M15" s="457">
        <v>100</v>
      </c>
      <c r="N15" s="457">
        <v>91.379056044409836</v>
      </c>
      <c r="O15" s="457">
        <v>83.190206444360015</v>
      </c>
      <c r="P15" s="457">
        <v>77.280508968574523</v>
      </c>
      <c r="Q15" s="457">
        <v>67.052301701860728</v>
      </c>
      <c r="R15" s="457">
        <v>66.95751502494609</v>
      </c>
      <c r="S15" s="457">
        <v>66.540817471275119</v>
      </c>
      <c r="T15" s="457">
        <v>66.553735272545396</v>
      </c>
      <c r="U15" s="457">
        <v>66.145944009579338</v>
      </c>
    </row>
    <row r="16" spans="1:21" x14ac:dyDescent="0.25">
      <c r="A16" s="596" t="s">
        <v>156</v>
      </c>
      <c r="B16" s="594">
        <v>3.0090358780237025E-3</v>
      </c>
      <c r="C16" s="594">
        <v>-0.32307891275597056</v>
      </c>
      <c r="D16" s="594">
        <v>-0.35759935424174938</v>
      </c>
      <c r="E16" s="594">
        <v>-2.5333798175630751E-3</v>
      </c>
      <c r="F16" s="594">
        <v>0.10022737952124627</v>
      </c>
      <c r="G16" s="594">
        <v>-1.9790230794781483E-2</v>
      </c>
      <c r="H16" s="594">
        <v>-5.7801779958684962E-3</v>
      </c>
      <c r="I16" s="594">
        <v>0.10372691197394368</v>
      </c>
      <c r="J16" s="594">
        <v>3.0865171295411109E-2</v>
      </c>
      <c r="K16" s="594">
        <v>2.1925309217579736E-2</v>
      </c>
      <c r="M16" s="457">
        <v>100</v>
      </c>
      <c r="N16" s="457">
        <v>64.240064575825059</v>
      </c>
      <c r="O16" s="457">
        <v>64.077320092749716</v>
      </c>
      <c r="P16" s="457">
        <v>70.499621972390116</v>
      </c>
      <c r="Q16" s="457">
        <v>69.104418182611667</v>
      </c>
      <c r="R16" s="457">
        <v>68.704982345215242</v>
      </c>
      <c r="S16" s="457">
        <v>75.83153800110874</v>
      </c>
      <c r="T16" s="457">
        <v>78.156600293273286</v>
      </c>
      <c r="U16" s="457">
        <v>79.886038687480891</v>
      </c>
    </row>
    <row r="17" spans="1:21" x14ac:dyDescent="0.25">
      <c r="A17" s="596" t="s">
        <v>157</v>
      </c>
      <c r="B17" s="594">
        <v>-7.474936688153877E-2</v>
      </c>
      <c r="C17" s="594">
        <v>-3.022595773351322E-2</v>
      </c>
      <c r="D17" s="594">
        <v>-1.3038780235691605E-2</v>
      </c>
      <c r="E17" s="594">
        <v>-4.9023371626819356E-2</v>
      </c>
      <c r="F17" s="594">
        <v>-1.4141876702117195E-2</v>
      </c>
      <c r="G17" s="594">
        <v>-1.5600232335574726E-2</v>
      </c>
      <c r="H17" s="594">
        <v>3.779589350282464E-2</v>
      </c>
      <c r="I17" s="594">
        <v>7.3044534524715488E-3</v>
      </c>
      <c r="J17" s="594">
        <v>0.295176365165571</v>
      </c>
      <c r="K17" s="594">
        <v>3.9647054761066114E-2</v>
      </c>
      <c r="M17" s="457">
        <v>100</v>
      </c>
      <c r="N17" s="457">
        <v>98.696121976430845</v>
      </c>
      <c r="O17" s="457">
        <v>93.857705310654381</v>
      </c>
      <c r="P17" s="457">
        <v>92.530381214607459</v>
      </c>
      <c r="Q17" s="457">
        <v>91.086885769560283</v>
      </c>
      <c r="R17" s="457">
        <v>94.529596003610536</v>
      </c>
      <c r="S17" s="457">
        <v>95.220083037499847</v>
      </c>
      <c r="T17" s="457">
        <v>123.28051389867602</v>
      </c>
      <c r="U17" s="457">
        <v>128.21634547358406</v>
      </c>
    </row>
    <row r="18" spans="1:21" x14ac:dyDescent="0.25">
      <c r="A18" s="204" t="s">
        <v>158</v>
      </c>
      <c r="B18" s="594">
        <v>5.7361828422120897E-2</v>
      </c>
      <c r="C18" s="594">
        <v>6.5465439927099078E-2</v>
      </c>
      <c r="D18" s="594">
        <v>8.9877343259882725E-2</v>
      </c>
      <c r="E18" s="594">
        <v>3.2446775291715912E-2</v>
      </c>
      <c r="F18" s="594">
        <v>0.1256657491649531</v>
      </c>
      <c r="G18" s="594">
        <v>-6.1031449148279293E-2</v>
      </c>
      <c r="H18" s="594">
        <v>2.0391745772891934E-2</v>
      </c>
      <c r="I18" s="594">
        <v>5.9969294404744078E-2</v>
      </c>
      <c r="J18" s="594">
        <v>4.8330095426366348E-2</v>
      </c>
      <c r="K18" s="594">
        <v>8.5617744151359254E-2</v>
      </c>
      <c r="M18" s="457">
        <v>100</v>
      </c>
      <c r="N18" s="457">
        <v>108.98773432598827</v>
      </c>
      <c r="O18" s="457">
        <v>112.52403485121684</v>
      </c>
      <c r="P18" s="457">
        <v>126.66445198985829</v>
      </c>
      <c r="Q18" s="457">
        <v>118.9339369293446</v>
      </c>
      <c r="R18" s="457">
        <v>121.35920753497696</v>
      </c>
      <c r="S18" s="457">
        <v>128.63703358036844</v>
      </c>
      <c r="T18" s="457">
        <v>136.1085303490143</v>
      </c>
      <c r="U18" s="457">
        <v>146.39997526751765</v>
      </c>
    </row>
    <row r="19" spans="1:21" x14ac:dyDescent="0.25">
      <c r="A19" s="204" t="s">
        <v>94</v>
      </c>
      <c r="B19" s="594">
        <v>4.8151082161840497E-2</v>
      </c>
      <c r="C19" s="594">
        <v>3.2659632546464534E-2</v>
      </c>
      <c r="D19" s="594">
        <v>4.6986536996041384E-2</v>
      </c>
      <c r="E19" s="594">
        <v>4.1271774958736573E-2</v>
      </c>
      <c r="F19" s="594">
        <v>4.0919493218575465E-2</v>
      </c>
      <c r="G19" s="594">
        <v>6.591796282813589E-2</v>
      </c>
      <c r="H19" s="594">
        <v>4.3454061796398324E-2</v>
      </c>
      <c r="I19" s="594">
        <v>-0.16769645996546678</v>
      </c>
      <c r="J19" s="594">
        <v>0.13945079311956432</v>
      </c>
      <c r="K19" s="594">
        <v>0.12468235723445376</v>
      </c>
      <c r="M19" s="457">
        <v>100</v>
      </c>
      <c r="N19" s="457">
        <v>104.69865369960414</v>
      </c>
      <c r="O19" s="457">
        <v>109.01975297357689</v>
      </c>
      <c r="P19" s="457">
        <v>113.48078601606994</v>
      </c>
      <c r="Q19" s="457">
        <v>120.96120825038489</v>
      </c>
      <c r="R19" s="457">
        <v>126.21746406866411</v>
      </c>
      <c r="S19" s="457">
        <v>105.05124215853064</v>
      </c>
      <c r="T19" s="457">
        <v>119.60055814289693</v>
      </c>
      <c r="U19" s="457">
        <v>134.62528927708129</v>
      </c>
    </row>
    <row r="20" spans="1:21" x14ac:dyDescent="0.25">
      <c r="A20" s="225" t="s">
        <v>159</v>
      </c>
      <c r="B20" s="594">
        <v>-6.7049671899034324E-3</v>
      </c>
      <c r="C20" s="594">
        <v>6.4090007406883753E-2</v>
      </c>
      <c r="D20" s="594">
        <v>-3.2216990663181622E-2</v>
      </c>
      <c r="E20" s="594">
        <v>2.8062132970665843E-2</v>
      </c>
      <c r="F20" s="594">
        <v>3.1802057865795819E-2</v>
      </c>
      <c r="G20" s="594">
        <v>-7.0881507830104606E-2</v>
      </c>
      <c r="H20" s="594">
        <v>4.1446918632348506E-4</v>
      </c>
      <c r="I20" s="594">
        <v>-9.9553729561689175E-2</v>
      </c>
      <c r="J20" s="594">
        <v>0.11900343174540406</v>
      </c>
      <c r="K20" s="594">
        <v>6.0320252282164422E-2</v>
      </c>
      <c r="M20" s="457">
        <v>100</v>
      </c>
      <c r="N20" s="457">
        <v>96.778300933681834</v>
      </c>
      <c r="O20" s="457">
        <v>99.494106483157921</v>
      </c>
      <c r="P20" s="457">
        <v>102.65822381484097</v>
      </c>
      <c r="Q20" s="457">
        <v>95.381654119684683</v>
      </c>
      <c r="R20" s="457">
        <v>95.421186876257863</v>
      </c>
      <c r="S20" s="457">
        <v>85.921651843523478</v>
      </c>
      <c r="T20" s="457">
        <v>96.126788453382133</v>
      </c>
      <c r="U20" s="457">
        <v>101.94621184611074</v>
      </c>
    </row>
    <row r="21" spans="1:21" s="264" customFormat="1" x14ac:dyDescent="0.25">
      <c r="A21" s="226" t="s">
        <v>160</v>
      </c>
      <c r="B21" s="592">
        <v>-5.3308705745067186E-2</v>
      </c>
      <c r="C21" s="592">
        <v>-7.4082938949954547E-2</v>
      </c>
      <c r="D21" s="592">
        <v>1.7418734859007579E-2</v>
      </c>
      <c r="E21" s="592">
        <v>4.568768626658759E-2</v>
      </c>
      <c r="F21" s="592">
        <v>4.3258301991140558E-2</v>
      </c>
      <c r="G21" s="592">
        <v>5.5758652004629372E-2</v>
      </c>
      <c r="H21" s="592">
        <v>0.10125144041403566</v>
      </c>
      <c r="I21" s="592">
        <v>-0.11541333838646284</v>
      </c>
      <c r="J21" s="592">
        <v>0.19151674355267745</v>
      </c>
      <c r="K21" s="592">
        <v>5.8342030416709045E-2</v>
      </c>
      <c r="M21" s="593">
        <v>100</v>
      </c>
      <c r="N21" s="593">
        <v>101.74187348590075</v>
      </c>
      <c r="O21" s="593">
        <v>106.39022428189944</v>
      </c>
      <c r="P21" s="593">
        <v>110.99248473279101</v>
      </c>
      <c r="Q21" s="593">
        <v>117.18127606413584</v>
      </c>
      <c r="R21" s="593">
        <v>129.04604905518437</v>
      </c>
      <c r="S21" s="593">
        <v>114.15241372814229</v>
      </c>
      <c r="T21" s="593">
        <v>136.91474309880701</v>
      </c>
      <c r="U21" s="593">
        <v>143.94987508623959</v>
      </c>
    </row>
    <row r="22" spans="1:21" x14ac:dyDescent="0.25">
      <c r="A22" s="228" t="s">
        <v>161</v>
      </c>
      <c r="B22" s="594">
        <v>-0.10334059450920752</v>
      </c>
      <c r="C22" s="594">
        <v>-0.13495621322738749</v>
      </c>
      <c r="D22" s="594">
        <v>-1.5777943071956013E-2</v>
      </c>
      <c r="E22" s="594">
        <v>7.9726002883061531E-2</v>
      </c>
      <c r="F22" s="594">
        <v>7.733031947931801E-2</v>
      </c>
      <c r="G22" s="594">
        <v>6.7539384237867539E-2</v>
      </c>
      <c r="H22" s="594">
        <v>0.17288592459445629</v>
      </c>
      <c r="I22" s="594">
        <v>-0.20133556339134129</v>
      </c>
      <c r="J22" s="594">
        <v>0.35971506879877957</v>
      </c>
      <c r="K22" s="594">
        <v>9.0038077357328827E-2</v>
      </c>
      <c r="M22" s="457">
        <v>100</v>
      </c>
      <c r="N22" s="457">
        <v>98.422205692804397</v>
      </c>
      <c r="O22" s="457">
        <v>106.2690147476262</v>
      </c>
      <c r="P22" s="457">
        <v>114.48683160881249</v>
      </c>
      <c r="Q22" s="457">
        <v>122.21920171901613</v>
      </c>
      <c r="R22" s="457">
        <v>143.3491814114046</v>
      </c>
      <c r="S22" s="457">
        <v>114.48789321025187</v>
      </c>
      <c r="T22" s="457">
        <v>157.37575718466584</v>
      </c>
      <c r="U22" s="457">
        <v>169.68722335337796</v>
      </c>
    </row>
    <row r="23" spans="1:21" s="264" customFormat="1" x14ac:dyDescent="0.25">
      <c r="A23" s="213" t="s">
        <v>162</v>
      </c>
      <c r="B23" s="592">
        <v>4.7587230807458525E-2</v>
      </c>
      <c r="C23" s="592">
        <v>-7.7227647512190134E-2</v>
      </c>
      <c r="D23" s="592">
        <v>-8.3512325728612335E-2</v>
      </c>
      <c r="E23" s="592">
        <v>-2.9909917344487114E-2</v>
      </c>
      <c r="F23" s="592">
        <v>6.1555683963327557E-2</v>
      </c>
      <c r="G23" s="592">
        <v>5.2145500454542804E-2</v>
      </c>
      <c r="H23" s="592">
        <v>0.13729181402043111</v>
      </c>
      <c r="I23" s="592">
        <v>-5.5910653734339455E-2</v>
      </c>
      <c r="J23" s="592">
        <v>5.7910083233776444E-2</v>
      </c>
      <c r="K23" s="592">
        <v>6.8190286283829948E-2</v>
      </c>
      <c r="M23" s="593">
        <v>100</v>
      </c>
      <c r="N23" s="593">
        <v>91.648767427138765</v>
      </c>
      <c r="O23" s="593">
        <v>88.907560368668925</v>
      </c>
      <c r="P23" s="593">
        <v>94.380326056673169</v>
      </c>
      <c r="Q23" s="593">
        <v>99.301835391961319</v>
      </c>
      <c r="R23" s="593">
        <v>112.93516450848193</v>
      </c>
      <c r="S23" s="593">
        <v>106.62088563121753</v>
      </c>
      <c r="T23" s="593">
        <v>112.24821524961492</v>
      </c>
      <c r="U23" s="593">
        <v>120.48685447244769</v>
      </c>
    </row>
    <row r="24" spans="1:21" x14ac:dyDescent="0.25">
      <c r="A24" s="227" t="s">
        <v>109</v>
      </c>
      <c r="B24" s="594">
        <v>5.4184402868143744E-2</v>
      </c>
      <c r="C24" s="594">
        <v>-0.10485772346701971</v>
      </c>
      <c r="D24" s="594">
        <v>-0.1138006138007317</v>
      </c>
      <c r="E24" s="594">
        <v>-8.7644676822256073E-3</v>
      </c>
      <c r="F24" s="594">
        <v>7.0337366208936603E-2</v>
      </c>
      <c r="G24" s="594">
        <v>6.5285661180011223E-2</v>
      </c>
      <c r="H24" s="594">
        <v>0.13868834977035971</v>
      </c>
      <c r="I24" s="594">
        <v>-0.11805243005092025</v>
      </c>
      <c r="J24" s="594">
        <v>8.5362481749063024E-2</v>
      </c>
      <c r="K24" s="594">
        <v>8.9525040835709779E-2</v>
      </c>
      <c r="M24" s="457">
        <v>100</v>
      </c>
      <c r="N24" s="457">
        <v>88.619938619926828</v>
      </c>
      <c r="O24" s="457">
        <v>87.84323203189166</v>
      </c>
      <c r="P24" s="457">
        <v>94.021893612295415</v>
      </c>
      <c r="Q24" s="457">
        <v>100.1601751021708</v>
      </c>
      <c r="R24" s="457">
        <v>114.05122449980114</v>
      </c>
      <c r="S24" s="457">
        <v>100.58720029731656</v>
      </c>
      <c r="T24" s="457">
        <v>108.3912784681652</v>
      </c>
      <c r="U24" s="457">
        <v>118.94734195561178</v>
      </c>
    </row>
    <row r="25" spans="1:21" x14ac:dyDescent="0.25">
      <c r="A25" s="227" t="s">
        <v>163</v>
      </c>
      <c r="B25" s="594">
        <v>3.7547116847852502E-2</v>
      </c>
      <c r="C25" s="594">
        <v>-7.8535280511325967E-3</v>
      </c>
      <c r="D25" s="594">
        <v>-5.1429688289265418E-2</v>
      </c>
      <c r="E25" s="594">
        <v>-5.903535781371394E-2</v>
      </c>
      <c r="F25" s="594">
        <v>1.7561538229544427E-2</v>
      </c>
      <c r="G25" s="594">
        <v>5.7437774322040891E-2</v>
      </c>
      <c r="H25" s="594">
        <v>0.14429670293510211</v>
      </c>
      <c r="I25" s="594">
        <v>9.6698356259728113E-2</v>
      </c>
      <c r="J25" s="594">
        <v>9.151421911278268E-3</v>
      </c>
      <c r="K25" s="594">
        <v>1.9516593182799857E-2</v>
      </c>
      <c r="M25" s="457">
        <v>100</v>
      </c>
      <c r="N25" s="457">
        <v>94.857031171073459</v>
      </c>
      <c r="O25" s="457">
        <v>89.257112394742521</v>
      </c>
      <c r="P25" s="457">
        <v>90.824604586321541</v>
      </c>
      <c r="Q25" s="457">
        <v>96.04136772743928</v>
      </c>
      <c r="R25" s="457">
        <v>109.89982043588648</v>
      </c>
      <c r="S25" s="457">
        <v>120.52695242527598</v>
      </c>
      <c r="T25" s="457">
        <v>121.62628508424334</v>
      </c>
      <c r="U25" s="457">
        <v>124.00374758218122</v>
      </c>
    </row>
    <row r="26" spans="1:21" x14ac:dyDescent="0.25">
      <c r="A26" s="227" t="s">
        <v>164</v>
      </c>
      <c r="B26" s="594">
        <v>-3.9010540720111342E-3</v>
      </c>
      <c r="C26" s="594">
        <v>4.1407978601681883E-4</v>
      </c>
      <c r="D26" s="594">
        <v>0.19733563927783515</v>
      </c>
      <c r="E26" s="594">
        <v>-0.13862920183922611</v>
      </c>
      <c r="F26" s="594">
        <v>0.16115072614065329</v>
      </c>
      <c r="G26" s="594">
        <v>-0.12723731321548504</v>
      </c>
      <c r="H26" s="594">
        <v>8.08714878625032E-2</v>
      </c>
      <c r="I26" s="594">
        <v>6.6290716986812992E-2</v>
      </c>
      <c r="J26" s="594">
        <v>-1.7341822575665078E-2</v>
      </c>
      <c r="K26" s="594">
        <v>4.9190446863297099E-2</v>
      </c>
      <c r="M26" s="457">
        <v>100</v>
      </c>
      <c r="N26" s="457">
        <v>119.73356392778352</v>
      </c>
      <c r="O26" s="457">
        <v>103.13499552710894</v>
      </c>
      <c r="P26" s="457">
        <v>119.75527494681558</v>
      </c>
      <c r="Q26" s="457">
        <v>104.51793551920107</v>
      </c>
      <c r="R26" s="457">
        <v>112.97045647295603</v>
      </c>
      <c r="S26" s="457">
        <v>120.45934903087583</v>
      </c>
      <c r="T26" s="457">
        <v>118.35509078219718</v>
      </c>
      <c r="U26" s="457">
        <v>124.19305549125204</v>
      </c>
    </row>
    <row r="27" spans="1:21" s="264" customFormat="1" x14ac:dyDescent="0.25">
      <c r="A27" s="228" t="s">
        <v>165</v>
      </c>
      <c r="B27" s="592">
        <v>2.4019927468788893E-2</v>
      </c>
      <c r="C27" s="592">
        <v>-1.1995802544477518E-2</v>
      </c>
      <c r="D27" s="592">
        <v>2.6804562592262382E-2</v>
      </c>
      <c r="E27" s="592">
        <v>-8.984900189950551E-2</v>
      </c>
      <c r="F27" s="592">
        <v>3.8153044959210236E-2</v>
      </c>
      <c r="G27" s="592">
        <v>0.10696498216810846</v>
      </c>
      <c r="H27" s="592">
        <v>8.0302122654883012E-2</v>
      </c>
      <c r="I27" s="592">
        <v>-1.6376933581272901E-2</v>
      </c>
      <c r="J27" s="592">
        <v>4.0873046912802025E-2</v>
      </c>
      <c r="K27" s="592">
        <v>3.8874554541147299E-2</v>
      </c>
      <c r="M27" s="593">
        <v>100</v>
      </c>
      <c r="N27" s="593">
        <v>102.68045625922623</v>
      </c>
      <c r="O27" s="593">
        <v>93.454719749748918</v>
      </c>
      <c r="P27" s="593">
        <v>97.02030187401148</v>
      </c>
      <c r="Q27" s="593">
        <v>107.39807673390962</v>
      </c>
      <c r="R27" s="593">
        <v>116.02237026469457</v>
      </c>
      <c r="S27" s="593">
        <v>114.12227961292781</v>
      </c>
      <c r="T27" s="593">
        <v>118.73674569057602</v>
      </c>
      <c r="U27" s="593">
        <v>123.4045890272488</v>
      </c>
    </row>
    <row r="28" spans="1:21" x14ac:dyDescent="0.25">
      <c r="A28" s="227" t="s">
        <v>124</v>
      </c>
      <c r="B28" s="594">
        <v>1.9524437077753198E-2</v>
      </c>
      <c r="C28" s="594">
        <v>6.7923365831315641E-2</v>
      </c>
      <c r="D28" s="594">
        <v>-5.0042238721621168E-2</v>
      </c>
      <c r="E28" s="594">
        <v>-8.1189612365190622E-2</v>
      </c>
      <c r="F28" s="594">
        <v>-3.9021659863170188E-2</v>
      </c>
      <c r="G28" s="594">
        <v>7.3458084552055603E-2</v>
      </c>
      <c r="H28" s="594">
        <v>6.2602636694065961E-2</v>
      </c>
      <c r="I28" s="594">
        <v>8.2213987607002714E-2</v>
      </c>
      <c r="J28" s="594">
        <v>3.3321815048923398E-2</v>
      </c>
      <c r="K28" s="594">
        <v>-4.0415607913598772E-2</v>
      </c>
      <c r="M28" s="457">
        <v>100</v>
      </c>
      <c r="N28" s="457">
        <v>94.995776127837885</v>
      </c>
      <c r="O28" s="457">
        <v>87.283105887688293</v>
      </c>
      <c r="P28" s="457">
        <v>83.877174217937849</v>
      </c>
      <c r="Q28" s="457">
        <v>90.038630773626622</v>
      </c>
      <c r="R28" s="457">
        <v>95.675286464379113</v>
      </c>
      <c r="S28" s="457">
        <v>103.54113328005801</v>
      </c>
      <c r="T28" s="457">
        <v>106.98757921965408</v>
      </c>
      <c r="U28" s="457">
        <v>102.6671928663859</v>
      </c>
    </row>
    <row r="29" spans="1:21" x14ac:dyDescent="0.25">
      <c r="A29" s="227" t="s">
        <v>166</v>
      </c>
      <c r="B29" s="594">
        <v>1.9024109950410262E-2</v>
      </c>
      <c r="C29" s="594">
        <v>2.5634874958810894E-3</v>
      </c>
      <c r="D29" s="594">
        <v>-2.351925973200375E-2</v>
      </c>
      <c r="E29" s="594">
        <v>-4.3672804836150325E-2</v>
      </c>
      <c r="F29" s="594">
        <v>6.5406286347783338E-2</v>
      </c>
      <c r="G29" s="594">
        <v>0.13701946158612888</v>
      </c>
      <c r="H29" s="594">
        <v>0.1214432115290125</v>
      </c>
      <c r="I29" s="594">
        <v>8.3195051398825548E-3</v>
      </c>
      <c r="J29" s="594">
        <v>5.4093835827756065E-2</v>
      </c>
      <c r="K29" s="594">
        <v>5.8443745776348255E-2</v>
      </c>
      <c r="M29" s="457">
        <v>100</v>
      </c>
      <c r="N29" s="457">
        <v>97.64807402679962</v>
      </c>
      <c r="O29" s="457">
        <v>93.383508747201233</v>
      </c>
      <c r="P29" s="457">
        <v>99.491377260481414</v>
      </c>
      <c r="Q29" s="457">
        <v>113.123632205175</v>
      </c>
      <c r="R29" s="457">
        <v>126.86172939999828</v>
      </c>
      <c r="S29" s="457">
        <v>127.91715620979596</v>
      </c>
      <c r="T29" s="457">
        <v>134.79556151079052</v>
      </c>
      <c r="U29" s="457">
        <v>142.71704684693509</v>
      </c>
    </row>
    <row r="30" spans="1:21" x14ac:dyDescent="0.25">
      <c r="A30" s="229" t="s">
        <v>167</v>
      </c>
      <c r="B30" s="594">
        <v>3.8689881027338613E-2</v>
      </c>
      <c r="C30" s="594">
        <v>-0.11931107556277121</v>
      </c>
      <c r="D30" s="594">
        <v>0.23259626191325244</v>
      </c>
      <c r="E30" s="594">
        <v>-0.18109447662280664</v>
      </c>
      <c r="F30" s="594">
        <v>5.9882858427576124E-2</v>
      </c>
      <c r="G30" s="594">
        <v>7.4460843062007953E-2</v>
      </c>
      <c r="H30" s="594">
        <v>4.5207918390746116E-3</v>
      </c>
      <c r="I30" s="594">
        <v>-0.17508959893845455</v>
      </c>
      <c r="J30" s="594">
        <v>1.0166582759043363E-2</v>
      </c>
      <c r="K30" s="594">
        <v>8.0995034802304966E-2</v>
      </c>
      <c r="M30" s="457">
        <v>100</v>
      </c>
      <c r="N30" s="457">
        <v>123.25962619132524</v>
      </c>
      <c r="O30" s="457">
        <v>100.9379886974844</v>
      </c>
      <c r="P30" s="457">
        <v>106.98244398462013</v>
      </c>
      <c r="Q30" s="457">
        <v>114.94844695654899</v>
      </c>
      <c r="R30" s="457">
        <v>115.46810495746446</v>
      </c>
      <c r="S30" s="457">
        <v>95.250840770278629</v>
      </c>
      <c r="T30" s="457">
        <v>96.093849573144837</v>
      </c>
      <c r="U30" s="457">
        <v>104.0124951007999</v>
      </c>
    </row>
    <row r="31" spans="1:21" x14ac:dyDescent="0.25">
      <c r="A31" s="213" t="s">
        <v>168</v>
      </c>
      <c r="B31" s="594">
        <v>3.4264408342287833E-2</v>
      </c>
      <c r="C31" s="594">
        <v>-1.0775161018373725E-3</v>
      </c>
      <c r="D31" s="594">
        <v>-1.0130741162026835E-2</v>
      </c>
      <c r="E31" s="594">
        <v>-7.3569973282933132E-3</v>
      </c>
      <c r="F31" s="594">
        <v>2.8781498543564155E-2</v>
      </c>
      <c r="G31" s="594">
        <v>1.3820413155846367E-2</v>
      </c>
      <c r="H31" s="594">
        <v>4.108692338116926E-2</v>
      </c>
      <c r="I31" s="594">
        <v>-1.209748656398435E-2</v>
      </c>
      <c r="J31" s="594">
        <v>3.2580090090448266E-2</v>
      </c>
      <c r="K31" s="594">
        <v>5.0439268698353024E-2</v>
      </c>
      <c r="M31" s="457">
        <v>100</v>
      </c>
      <c r="N31" s="457">
        <v>98.986925883797312</v>
      </c>
      <c r="O31" s="457">
        <v>98.25867933453425</v>
      </c>
      <c r="P31" s="457">
        <v>101.08671137069368</v>
      </c>
      <c r="Q31" s="457">
        <v>102.48377148640246</v>
      </c>
      <c r="R31" s="457">
        <v>106.69451435327754</v>
      </c>
      <c r="S31" s="457">
        <v>105.40377889943792</v>
      </c>
      <c r="T31" s="457">
        <v>108.63775188457684</v>
      </c>
      <c r="U31" s="457">
        <v>114.32754474529906</v>
      </c>
    </row>
    <row r="32" spans="1:21" x14ac:dyDescent="0.25">
      <c r="A32" s="228" t="s">
        <v>169</v>
      </c>
      <c r="B32" s="594">
        <v>1.7060542987188398E-2</v>
      </c>
      <c r="C32" s="594">
        <v>7.8357556566588382E-3</v>
      </c>
      <c r="D32" s="594">
        <v>1.4373292723310005E-2</v>
      </c>
      <c r="E32" s="594">
        <v>-3.6408914808010451E-3</v>
      </c>
      <c r="F32" s="594">
        <v>2.459908691443613E-2</v>
      </c>
      <c r="G32" s="594">
        <v>1.9282594856147472E-2</v>
      </c>
      <c r="H32" s="594">
        <v>3.1526351960442955E-2</v>
      </c>
      <c r="I32" s="594">
        <v>-1.6996947110574867E-2</v>
      </c>
      <c r="J32" s="594">
        <v>4.8627226833067638E-2</v>
      </c>
      <c r="K32" s="594">
        <v>4.6217292641872243E-2</v>
      </c>
      <c r="M32" s="457">
        <v>100</v>
      </c>
      <c r="N32" s="457">
        <v>101.437329272331</v>
      </c>
      <c r="O32" s="457">
        <v>101.06800696434816</v>
      </c>
      <c r="P32" s="457">
        <v>103.55418765193299</v>
      </c>
      <c r="Q32" s="457">
        <v>105.55098109808269</v>
      </c>
      <c r="R32" s="457">
        <v>108.87861847795091</v>
      </c>
      <c r="S32" s="457">
        <v>107.02801435820872</v>
      </c>
      <c r="T32" s="457">
        <v>112.26763367594208</v>
      </c>
      <c r="U32" s="457">
        <v>117.41957171906556</v>
      </c>
    </row>
    <row r="33" spans="1:21" x14ac:dyDescent="0.25">
      <c r="A33" s="230" t="s">
        <v>170</v>
      </c>
    </row>
    <row r="34" spans="1:21" x14ac:dyDescent="0.25">
      <c r="A34" s="231" t="s">
        <v>171</v>
      </c>
      <c r="B34" s="594">
        <v>2.1245160549274722E-2</v>
      </c>
      <c r="C34" s="594">
        <v>5.5600281657675055E-3</v>
      </c>
      <c r="D34" s="594">
        <v>5.4782056863187156E-2</v>
      </c>
      <c r="E34" s="594">
        <v>9.9398884835111279E-3</v>
      </c>
      <c r="F34" s="594">
        <v>5.0025182970976356E-3</v>
      </c>
      <c r="G34" s="594">
        <v>4.1579401549554973E-2</v>
      </c>
      <c r="H34" s="594">
        <v>1.2883517283368118E-2</v>
      </c>
      <c r="I34" s="594">
        <v>7.3233201264923942E-3</v>
      </c>
      <c r="J34" s="594">
        <v>1.0207237515145184E-3</v>
      </c>
      <c r="K34" s="594">
        <v>9.580853188178251E-3</v>
      </c>
      <c r="M34" s="457">
        <v>100</v>
      </c>
      <c r="N34" s="457">
        <v>105.47820568631872</v>
      </c>
      <c r="O34" s="457">
        <v>106.52664728828158</v>
      </c>
      <c r="P34" s="457">
        <v>107.05954879046968</v>
      </c>
      <c r="Q34" s="457">
        <v>111.51102075934278</v>
      </c>
      <c r="R34" s="457">
        <v>112.9476749225818</v>
      </c>
      <c r="S34" s="457">
        <v>113.77482690358286</v>
      </c>
      <c r="T34" s="457">
        <v>113.88558755201521</v>
      </c>
      <c r="U34" s="457">
        <v>114.98213213484527</v>
      </c>
    </row>
    <row r="35" spans="1:21" x14ac:dyDescent="0.25">
      <c r="A35" s="227" t="s">
        <v>172</v>
      </c>
      <c r="B35" s="594">
        <v>-3.1964639167782916E-2</v>
      </c>
      <c r="C35" s="594">
        <v>-2.9239280758917241E-2</v>
      </c>
      <c r="D35" s="594">
        <v>1.5550640213928935E-2</v>
      </c>
      <c r="E35" s="594">
        <v>-0.12057960081486474</v>
      </c>
      <c r="F35" s="594">
        <v>-3.0012649599654551E-2</v>
      </c>
      <c r="G35" s="594">
        <v>-3.5561991542332527E-2</v>
      </c>
      <c r="H35" s="594">
        <v>1.951822460507957E-2</v>
      </c>
      <c r="I35" s="594">
        <v>0.34924151644745938</v>
      </c>
      <c r="J35" s="594">
        <v>-0.11194533704951937</v>
      </c>
      <c r="K35" s="594">
        <v>1.3655493841504107E-2</v>
      </c>
      <c r="M35" s="457">
        <v>100</v>
      </c>
      <c r="N35" s="457">
        <v>101.55506402139289</v>
      </c>
      <c r="O35" s="457">
        <v>89.309594940965312</v>
      </c>
      <c r="P35" s="457">
        <v>86.629177362115044</v>
      </c>
      <c r="Q35" s="457">
        <v>83.548471289444279</v>
      </c>
      <c r="R35" s="457">
        <v>85.179189117482693</v>
      </c>
      <c r="S35" s="457">
        <v>114.92729829463728</v>
      </c>
      <c r="T35" s="457">
        <v>102.03289439275012</v>
      </c>
      <c r="U35" s="457">
        <v>103.45542638279323</v>
      </c>
    </row>
    <row r="36" spans="1:21" x14ac:dyDescent="0.25">
      <c r="A36" s="227" t="s">
        <v>173</v>
      </c>
    </row>
    <row r="37" spans="1:21" x14ac:dyDescent="0.25">
      <c r="A37" s="213" t="s">
        <v>174</v>
      </c>
      <c r="B37" s="594">
        <v>3.3548477832940016E-2</v>
      </c>
      <c r="C37" s="594">
        <v>-7.1686142788618401E-4</v>
      </c>
      <c r="D37" s="594">
        <v>-6.5815131056929932E-3</v>
      </c>
      <c r="E37" s="594">
        <v>-6.3528394721167336E-3</v>
      </c>
      <c r="F37" s="594">
        <v>2.7378392072146207E-2</v>
      </c>
      <c r="G37" s="594">
        <v>1.5422690753743806E-2</v>
      </c>
      <c r="H37" s="594">
        <v>3.9417058990085962E-2</v>
      </c>
      <c r="I37" s="594">
        <v>-1.0976974409017126E-2</v>
      </c>
      <c r="J37" s="594">
        <v>3.0725533594664567E-2</v>
      </c>
      <c r="K37" s="594">
        <v>4.8107457697990297E-2</v>
      </c>
      <c r="M37" s="457">
        <v>100</v>
      </c>
      <c r="N37" s="457">
        <v>99.341848689430705</v>
      </c>
      <c r="O37" s="457">
        <v>98.710745871843443</v>
      </c>
      <c r="P37" s="457">
        <v>101.41328737405676</v>
      </c>
      <c r="Q37" s="457">
        <v>102.97735314354739</v>
      </c>
      <c r="R37" s="457">
        <v>107.03641754704951</v>
      </c>
      <c r="S37" s="457">
        <v>105.86148153080268</v>
      </c>
      <c r="T37" s="457">
        <v>108.92468706809532</v>
      </c>
      <c r="U37" s="457">
        <v>114.36333552922733</v>
      </c>
    </row>
    <row r="38" spans="1:21" x14ac:dyDescent="0.25">
      <c r="A38" s="228" t="s">
        <v>175</v>
      </c>
      <c r="B38" s="594">
        <v>1.3358621418825711E-2</v>
      </c>
      <c r="C38" s="594">
        <v>5.1614093931202643E-3</v>
      </c>
      <c r="D38" s="594">
        <v>1.4455312220394978E-2</v>
      </c>
      <c r="E38" s="594">
        <v>-1.1796181303856401E-2</v>
      </c>
      <c r="F38" s="594">
        <v>2.120973161218398E-2</v>
      </c>
      <c r="G38" s="594">
        <v>1.6049518198479662E-2</v>
      </c>
      <c r="H38" s="594">
        <v>3.0854432892771344E-2</v>
      </c>
      <c r="I38" s="594">
        <v>3.270697683162016E-3</v>
      </c>
      <c r="J38" s="594">
        <v>3.6676832372259716E-2</v>
      </c>
      <c r="K38" s="594">
        <v>4.4141348835845085E-2</v>
      </c>
      <c r="M38" s="457">
        <v>100</v>
      </c>
      <c r="N38" s="457">
        <v>101.44553122203949</v>
      </c>
      <c r="O38" s="457">
        <v>100.24886134327829</v>
      </c>
      <c r="P38" s="457">
        <v>102.37511278679627</v>
      </c>
      <c r="Q38" s="457">
        <v>104.01818402253936</v>
      </c>
      <c r="R38" s="457">
        <v>107.22760610109074</v>
      </c>
      <c r="S38" s="457">
        <v>107.5783151839366</v>
      </c>
      <c r="T38" s="457">
        <v>111.55463417817596</v>
      </c>
      <c r="U38" s="457">
        <v>116.44676446564807</v>
      </c>
    </row>
    <row r="39" spans="1:21" x14ac:dyDescent="0.25">
      <c r="A39" s="232" t="s">
        <v>176</v>
      </c>
    </row>
    <row r="40" spans="1:21" s="264" customFormat="1" ht="17.25" x14ac:dyDescent="0.25">
      <c r="A40" s="233" t="s">
        <v>198</v>
      </c>
      <c r="B40" s="592">
        <v>3.4551037344804358E-2</v>
      </c>
      <c r="C40" s="592">
        <v>3.187480041848878E-2</v>
      </c>
      <c r="D40" s="592">
        <v>2.7552038051253502E-2</v>
      </c>
      <c r="E40" s="592">
        <v>1.8682937212386452E-2</v>
      </c>
      <c r="F40" s="592">
        <v>1.0481070508854495E-2</v>
      </c>
      <c r="G40" s="592">
        <v>1.4724772848235812E-3</v>
      </c>
      <c r="H40" s="592">
        <v>-1.9416086512471509E-3</v>
      </c>
      <c r="I40" s="592">
        <v>3.3313534209800544E-2</v>
      </c>
      <c r="J40" s="592">
        <v>1.7125070585533697E-2</v>
      </c>
      <c r="K40" s="592">
        <v>1.0266329066593638E-2</v>
      </c>
      <c r="M40" s="593">
        <v>100</v>
      </c>
      <c r="N40" s="593">
        <v>102.75520380512535</v>
      </c>
      <c r="O40" s="593">
        <v>104.67497282606247</v>
      </c>
      <c r="P40" s="593">
        <v>105.77207859676486</v>
      </c>
      <c r="Q40" s="593">
        <v>105.92782557986716</v>
      </c>
      <c r="R40" s="593">
        <v>105.7221551973135</v>
      </c>
      <c r="S40" s="593">
        <v>109.24413383121305</v>
      </c>
      <c r="T40" s="593">
        <v>111.11291742849238</v>
      </c>
      <c r="U40" s="593">
        <v>112.25568994767744</v>
      </c>
    </row>
    <row r="41" spans="1:21" x14ac:dyDescent="0.25">
      <c r="A41" s="226" t="s">
        <v>177</v>
      </c>
    </row>
    <row r="42" spans="1:21" x14ac:dyDescent="0.25">
      <c r="A42" s="227" t="s">
        <v>178</v>
      </c>
      <c r="B42" s="603">
        <v>-1.1106466910884709</v>
      </c>
      <c r="C42" s="603">
        <v>-1.2560967055100791</v>
      </c>
      <c r="D42" s="603">
        <v>5.921065624147348E-2</v>
      </c>
      <c r="E42" s="603">
        <v>0.55689534529773654</v>
      </c>
      <c r="F42" s="603">
        <v>0.28184720664559126</v>
      </c>
      <c r="G42" s="603">
        <v>0.65522861356979434</v>
      </c>
      <c r="H42" s="603">
        <v>1.1231563182622666</v>
      </c>
      <c r="I42" s="603">
        <v>-1.6528027840254922</v>
      </c>
      <c r="J42" s="603">
        <v>2.011827854075285</v>
      </c>
      <c r="K42" s="603">
        <v>0.18239108366957246</v>
      </c>
    </row>
    <row r="43" spans="1:21" x14ac:dyDescent="0.25">
      <c r="A43" s="227" t="s">
        <v>179</v>
      </c>
      <c r="B43" s="603">
        <v>-1.1421337563907965</v>
      </c>
      <c r="C43" s="603">
        <v>-1.227755179580678</v>
      </c>
      <c r="D43" s="603">
        <v>-0.20883556335272307</v>
      </c>
      <c r="E43" s="603">
        <v>0.52635671408984563</v>
      </c>
      <c r="F43" s="603">
        <v>0.40370654903381376</v>
      </c>
      <c r="G43" s="603">
        <v>0.45171714718809652</v>
      </c>
      <c r="H43" s="603">
        <v>1.2137619592361495</v>
      </c>
      <c r="I43" s="603">
        <v>-1.8215838810514779</v>
      </c>
      <c r="J43" s="603">
        <v>2.3337728691268391</v>
      </c>
      <c r="K43" s="603">
        <v>0.42019205470398974</v>
      </c>
    </row>
    <row r="44" spans="1:21" x14ac:dyDescent="0.25">
      <c r="A44" s="227" t="s">
        <v>180</v>
      </c>
      <c r="B44" s="603">
        <v>1.2643592663452385</v>
      </c>
      <c r="C44" s="603">
        <v>1.5593546553173576</v>
      </c>
      <c r="D44" s="603">
        <v>1.0473285143835387</v>
      </c>
      <c r="E44" s="603">
        <v>0.98193858587289906</v>
      </c>
      <c r="F44" s="603">
        <v>-0.94496908270972346</v>
      </c>
      <c r="G44" s="603">
        <v>-0.68875154616337975</v>
      </c>
      <c r="H44" s="603">
        <v>-2.0343824413919909</v>
      </c>
      <c r="I44" s="603">
        <v>3.6751402038160075</v>
      </c>
      <c r="J44" s="603">
        <v>-2.3245907892446405</v>
      </c>
      <c r="K44" s="603">
        <v>-2.5649502811393887</v>
      </c>
    </row>
    <row r="45" spans="1:21" x14ac:dyDescent="0.25">
      <c r="A45" s="604" t="s">
        <v>181</v>
      </c>
      <c r="B45" s="605">
        <v>0.40376146004981539</v>
      </c>
      <c r="C45" s="605">
        <v>0.54406081920991145</v>
      </c>
      <c r="D45" s="605">
        <v>5.2770727369611414E-2</v>
      </c>
      <c r="E45" s="605">
        <v>-0.13819235572691024</v>
      </c>
      <c r="F45" s="605">
        <v>-0.16378092704013625</v>
      </c>
      <c r="G45" s="605">
        <v>-0.25962339810788393</v>
      </c>
      <c r="H45" s="605">
        <v>-0.44880487282833315</v>
      </c>
      <c r="I45" s="605">
        <v>0.72981389619841686</v>
      </c>
      <c r="J45" s="605">
        <v>-0.74213069521462938</v>
      </c>
      <c r="K45" s="605">
        <v>-0.1966204088404675</v>
      </c>
    </row>
    <row r="47" spans="1:21" x14ac:dyDescent="0.25">
      <c r="A47" s="645" t="s">
        <v>565</v>
      </c>
    </row>
    <row r="48" spans="1:21" x14ac:dyDescent="0.25">
      <c r="A48" t="s">
        <v>528</v>
      </c>
      <c r="H48" s="594">
        <v>-4.658137397628237E-2</v>
      </c>
      <c r="I48" s="594">
        <v>6.0675787009990101E-2</v>
      </c>
      <c r="J48" s="594">
        <v>6.1028826793996238E-4</v>
      </c>
      <c r="K48" s="594">
        <v>6.8791606104255942E-2</v>
      </c>
    </row>
    <row r="49" spans="1:12" x14ac:dyDescent="0.25">
      <c r="A49" t="s">
        <v>529</v>
      </c>
      <c r="H49" s="594">
        <v>2.3494045035910238E-2</v>
      </c>
      <c r="I49" s="594">
        <v>-5.9545242866748782E-2</v>
      </c>
      <c r="J49" s="594">
        <v>9.3361956345428432E-2</v>
      </c>
      <c r="K49" s="594">
        <v>9.3276074090682171E-2</v>
      </c>
    </row>
    <row r="52" spans="1:12" ht="18.75" x14ac:dyDescent="0.25">
      <c r="A52" s="209" t="s">
        <v>630</v>
      </c>
    </row>
    <row r="53" spans="1:12" ht="15.75" thickBot="1" x14ac:dyDescent="0.3">
      <c r="A53" s="221" t="s">
        <v>143</v>
      </c>
    </row>
    <row r="54" spans="1:12" x14ac:dyDescent="0.25">
      <c r="A54" s="703" t="s">
        <v>145</v>
      </c>
      <c r="B54" s="704">
        <v>2012</v>
      </c>
      <c r="C54" s="704">
        <v>2013</v>
      </c>
      <c r="D54" s="704">
        <v>2014</v>
      </c>
      <c r="E54" s="704">
        <v>2015</v>
      </c>
      <c r="F54" s="704">
        <v>2016</v>
      </c>
      <c r="G54" s="704">
        <v>2017</v>
      </c>
      <c r="H54" s="704">
        <v>2018</v>
      </c>
      <c r="I54" s="704">
        <v>2019</v>
      </c>
      <c r="J54" s="1658">
        <v>2020</v>
      </c>
      <c r="K54" s="1658">
        <v>2021</v>
      </c>
      <c r="L54" s="1658">
        <v>2022</v>
      </c>
    </row>
    <row r="55" spans="1:12" x14ac:dyDescent="0.25">
      <c r="A55" s="223" t="s">
        <v>148</v>
      </c>
      <c r="B55" s="705">
        <v>157.974042599</v>
      </c>
      <c r="C55" s="705">
        <v>162.68174831300001</v>
      </c>
      <c r="D55" s="705">
        <v>166.72891523300001</v>
      </c>
      <c r="E55" s="705">
        <v>168.794538241</v>
      </c>
      <c r="F55" s="705">
        <v>168.61031078900001</v>
      </c>
      <c r="G55" s="705">
        <v>171.972228876</v>
      </c>
      <c r="H55" s="705">
        <v>172.49817954299999</v>
      </c>
      <c r="I55" s="705">
        <v>174.69745722100001</v>
      </c>
      <c r="J55" s="1659">
        <v>175.115821009</v>
      </c>
      <c r="K55" s="1659">
        <v>179.439241697</v>
      </c>
      <c r="L55" s="1659">
        <v>188.17003539999999</v>
      </c>
    </row>
    <row r="56" spans="1:12" x14ac:dyDescent="0.25">
      <c r="A56" s="204" t="s">
        <v>35</v>
      </c>
      <c r="B56" s="706">
        <v>30.006859168999998</v>
      </c>
      <c r="C56" s="706">
        <v>30.952387480999999</v>
      </c>
      <c r="D56" s="706">
        <v>30.814983413</v>
      </c>
      <c r="E56" s="706">
        <v>30.375355704</v>
      </c>
      <c r="F56" s="706">
        <v>29.911302963000001</v>
      </c>
      <c r="G56" s="706">
        <v>30.534382003000001</v>
      </c>
      <c r="H56" s="706">
        <v>30.864586039999999</v>
      </c>
      <c r="I56" s="706">
        <v>31.641424478000001</v>
      </c>
      <c r="J56" s="1660">
        <v>30.613373980999999</v>
      </c>
      <c r="K56" s="1660">
        <v>32.314281325000003</v>
      </c>
      <c r="L56" s="1660">
        <v>35.154224179000003</v>
      </c>
    </row>
    <row r="57" spans="1:12" x14ac:dyDescent="0.25">
      <c r="A57" s="204" t="s">
        <v>37</v>
      </c>
      <c r="B57" s="706">
        <v>54.896163297999998</v>
      </c>
      <c r="C57" s="706">
        <v>56.628388688000001</v>
      </c>
      <c r="D57" s="706">
        <v>58.975507946999997</v>
      </c>
      <c r="E57" s="706">
        <v>60.118870141000002</v>
      </c>
      <c r="F57" s="706">
        <v>60.677413598000001</v>
      </c>
      <c r="G57" s="706">
        <v>62.409835934999997</v>
      </c>
      <c r="H57" s="706">
        <v>62.952352371000003</v>
      </c>
      <c r="I57" s="706">
        <v>63.926954414999997</v>
      </c>
      <c r="J57" s="1660">
        <v>64.611719856999997</v>
      </c>
      <c r="K57" s="1660">
        <v>66.458364364999994</v>
      </c>
      <c r="L57" s="1660">
        <v>69.862725343999998</v>
      </c>
    </row>
    <row r="58" spans="1:12" x14ac:dyDescent="0.25">
      <c r="A58" s="204" t="s">
        <v>149</v>
      </c>
      <c r="B58" s="706">
        <v>4.4615726550000003</v>
      </c>
      <c r="C58" s="706">
        <v>4.5150846099999997</v>
      </c>
      <c r="D58" s="706">
        <v>4.565017525</v>
      </c>
      <c r="E58" s="706">
        <v>4.6023887080000003</v>
      </c>
      <c r="F58" s="706">
        <v>4.4041896070000002</v>
      </c>
      <c r="G58" s="706">
        <v>3.998174578</v>
      </c>
      <c r="H58" s="706">
        <v>3.7411762080000002</v>
      </c>
      <c r="I58" s="706">
        <v>3.540864424</v>
      </c>
      <c r="J58" s="1660">
        <v>3.2928900460000001</v>
      </c>
      <c r="K58" s="1660">
        <v>3.092502182</v>
      </c>
      <c r="L58" s="1660">
        <v>2.9964625489999999</v>
      </c>
    </row>
    <row r="59" spans="1:12" x14ac:dyDescent="0.25">
      <c r="A59" s="204" t="s">
        <v>39</v>
      </c>
      <c r="B59" s="706">
        <v>63.691552790000003</v>
      </c>
      <c r="C59" s="706">
        <v>65.400338801000004</v>
      </c>
      <c r="D59" s="706">
        <v>67.118275400000002</v>
      </c>
      <c r="E59" s="706">
        <v>68.437989595000005</v>
      </c>
      <c r="F59" s="706">
        <v>68.355600718999995</v>
      </c>
      <c r="G59" s="706">
        <v>69.608693474999995</v>
      </c>
      <c r="H59" s="706">
        <v>69.671228004</v>
      </c>
      <c r="I59" s="706">
        <v>70.538763990000007</v>
      </c>
      <c r="J59" s="1660">
        <v>70.779188750000003</v>
      </c>
      <c r="K59" s="1660">
        <v>71.549496920999999</v>
      </c>
      <c r="L59" s="1660">
        <v>73.408806901000005</v>
      </c>
    </row>
    <row r="60" spans="1:12" x14ac:dyDescent="0.25">
      <c r="A60" s="204" t="s">
        <v>150</v>
      </c>
      <c r="B60" s="706">
        <v>4.9178946850000003</v>
      </c>
      <c r="C60" s="706">
        <v>5.185548732</v>
      </c>
      <c r="D60" s="706">
        <v>5.2551309469999996</v>
      </c>
      <c r="E60" s="706">
        <v>5.2599340909999999</v>
      </c>
      <c r="F60" s="706">
        <v>5.2618039010000004</v>
      </c>
      <c r="G60" s="706">
        <v>5.4211428829999999</v>
      </c>
      <c r="H60" s="706">
        <v>5.268836919</v>
      </c>
      <c r="I60" s="706">
        <v>5.049449912</v>
      </c>
      <c r="J60" s="1660">
        <v>5.8186483730000003</v>
      </c>
      <c r="K60" s="1660">
        <v>6.0245969019999999</v>
      </c>
      <c r="L60" s="1660">
        <v>6.7478164239999998</v>
      </c>
    </row>
    <row r="61" spans="1:12" x14ac:dyDescent="0.25">
      <c r="A61" s="224" t="s">
        <v>151</v>
      </c>
      <c r="B61" s="705">
        <v>188.53420918500001</v>
      </c>
      <c r="C61" s="705">
        <v>191.61279197100001</v>
      </c>
      <c r="D61" s="705">
        <v>193.51666215</v>
      </c>
      <c r="E61" s="705">
        <v>196.04889381800001</v>
      </c>
      <c r="F61" s="705">
        <v>197.109854813</v>
      </c>
      <c r="G61" s="705">
        <v>201.70461478199999</v>
      </c>
      <c r="H61" s="705">
        <v>203.888403208</v>
      </c>
      <c r="I61" s="705">
        <v>209.26598624799999</v>
      </c>
      <c r="J61" s="1661">
        <v>205.69468069800001</v>
      </c>
      <c r="K61" s="1661">
        <v>215.87446501400001</v>
      </c>
      <c r="L61" s="1661">
        <v>226.05149595899999</v>
      </c>
    </row>
    <row r="62" spans="1:12" x14ac:dyDescent="0.25">
      <c r="A62" s="204" t="s">
        <v>60</v>
      </c>
      <c r="B62" s="706">
        <v>113.13980868599999</v>
      </c>
      <c r="C62" s="706">
        <v>115.78666670299999</v>
      </c>
      <c r="D62" s="706">
        <v>119.164479668</v>
      </c>
      <c r="E62" s="706">
        <v>125.12031157</v>
      </c>
      <c r="F62" s="706">
        <v>128.895308331</v>
      </c>
      <c r="G62" s="706">
        <v>133.827208695</v>
      </c>
      <c r="H62" s="706">
        <v>140.900503837</v>
      </c>
      <c r="I62" s="706">
        <v>145.429153294</v>
      </c>
      <c r="J62" s="1660">
        <v>143.52312669700001</v>
      </c>
      <c r="K62" s="1660">
        <v>149.203251763</v>
      </c>
      <c r="L62" s="1660">
        <v>156.390914573</v>
      </c>
    </row>
    <row r="63" spans="1:12" x14ac:dyDescent="0.25">
      <c r="A63" s="638" t="s">
        <v>152</v>
      </c>
      <c r="B63" s="706">
        <v>71.932971401000003</v>
      </c>
      <c r="C63" s="706">
        <v>75.463098049999999</v>
      </c>
      <c r="D63" s="706">
        <v>76.840015398000006</v>
      </c>
      <c r="E63" s="706">
        <v>80.145776316999999</v>
      </c>
      <c r="F63" s="706">
        <v>82.188766118000004</v>
      </c>
      <c r="G63" s="706">
        <v>84.538903982999997</v>
      </c>
      <c r="H63" s="706">
        <v>86.509876911000006</v>
      </c>
      <c r="I63" s="706">
        <v>89.470407344999998</v>
      </c>
      <c r="J63" s="1660">
        <v>91.126431944999993</v>
      </c>
      <c r="K63" s="1660">
        <v>58.571550586999997</v>
      </c>
      <c r="L63" s="1660">
        <v>60.772627180999997</v>
      </c>
    </row>
    <row r="64" spans="1:12" x14ac:dyDescent="0.25">
      <c r="A64" s="638" t="s">
        <v>153</v>
      </c>
      <c r="B64" s="706">
        <v>41.206837284999999</v>
      </c>
      <c r="C64" s="706">
        <v>40.323568651999999</v>
      </c>
      <c r="D64" s="706">
        <v>42.324464269000003</v>
      </c>
      <c r="E64" s="706">
        <v>44.974535252000003</v>
      </c>
      <c r="F64" s="706">
        <v>46.706542212999999</v>
      </c>
      <c r="G64" s="706">
        <v>49.288304711999999</v>
      </c>
      <c r="H64" s="706">
        <v>54.390626924999999</v>
      </c>
      <c r="I64" s="706">
        <v>55.958745948000001</v>
      </c>
      <c r="J64" s="1660">
        <v>52.396694752000002</v>
      </c>
      <c r="K64" s="1660">
        <v>90.631701175000003</v>
      </c>
      <c r="L64" s="1660">
        <v>95.618287391999999</v>
      </c>
    </row>
    <row r="65" spans="1:12" x14ac:dyDescent="0.25">
      <c r="A65" s="204" t="s">
        <v>154</v>
      </c>
      <c r="B65" s="706">
        <v>52.388911710999999</v>
      </c>
      <c r="C65" s="706">
        <v>52.015087426000001</v>
      </c>
      <c r="D65" s="706">
        <v>49.250965098999998</v>
      </c>
      <c r="E65" s="706">
        <v>44.816894963000003</v>
      </c>
      <c r="F65" s="706">
        <v>41.211379878999999</v>
      </c>
      <c r="G65" s="706">
        <v>38.919613896000001</v>
      </c>
      <c r="H65" s="706">
        <v>34.696482416999999</v>
      </c>
      <c r="I65" s="706">
        <v>34.880736175999999</v>
      </c>
      <c r="J65" s="1660">
        <v>34.939655037000001</v>
      </c>
      <c r="K65" s="1660">
        <v>36.896890927000001</v>
      </c>
      <c r="L65" s="1660">
        <v>37.109027165999997</v>
      </c>
    </row>
    <row r="66" spans="1:12" x14ac:dyDescent="0.25">
      <c r="A66" s="638" t="s">
        <v>155</v>
      </c>
      <c r="B66" s="706">
        <v>41.172757646000001</v>
      </c>
      <c r="C66" s="706">
        <v>41.349667062999998</v>
      </c>
      <c r="D66" s="706">
        <v>39.994584928999998</v>
      </c>
      <c r="E66" s="706">
        <v>36.546674177</v>
      </c>
      <c r="F66" s="706">
        <v>33.271577768999997</v>
      </c>
      <c r="G66" s="706">
        <v>30.908018793</v>
      </c>
      <c r="H66" s="706">
        <v>26.817289751000001</v>
      </c>
      <c r="I66" s="706">
        <v>26.779380213</v>
      </c>
      <c r="J66" s="1660">
        <v>26.612723756000001</v>
      </c>
      <c r="K66" s="1660">
        <v>26.615489666999999</v>
      </c>
      <c r="L66" s="1660">
        <v>26.454795753999999</v>
      </c>
    </row>
    <row r="67" spans="1:12" x14ac:dyDescent="0.25">
      <c r="A67" s="638" t="s">
        <v>156</v>
      </c>
      <c r="B67" s="706">
        <v>3.6994936090000001</v>
      </c>
      <c r="C67" s="706">
        <v>3.7106255180000001</v>
      </c>
      <c r="D67" s="706">
        <v>2.51180066</v>
      </c>
      <c r="E67" s="706">
        <v>1.6135823659999999</v>
      </c>
      <c r="F67" s="706">
        <v>1.6094945490000001</v>
      </c>
      <c r="G67" s="706">
        <v>1.77080997</v>
      </c>
      <c r="H67" s="706">
        <v>1.7357652320000001</v>
      </c>
      <c r="I67" s="706">
        <v>1.7257321999999999</v>
      </c>
      <c r="J67" s="1660">
        <v>1.9047370720000001</v>
      </c>
      <c r="K67" s="1660">
        <v>1.9635271080000001</v>
      </c>
      <c r="L67" s="1660">
        <v>2.0065780470000001</v>
      </c>
    </row>
    <row r="68" spans="1:12" x14ac:dyDescent="0.25">
      <c r="A68" s="638" t="s">
        <v>157</v>
      </c>
      <c r="B68" s="706">
        <v>7.5166604540000002</v>
      </c>
      <c r="C68" s="706">
        <v>6.9547948440000003</v>
      </c>
      <c r="D68" s="706">
        <v>6.7445795090000003</v>
      </c>
      <c r="E68" s="706">
        <v>6.6566384190000001</v>
      </c>
      <c r="F68" s="706">
        <v>6.3303075599999996</v>
      </c>
      <c r="G68" s="706">
        <v>6.240785131</v>
      </c>
      <c r="H68" s="706">
        <v>6.1434274330000003</v>
      </c>
      <c r="I68" s="706">
        <v>6.375623762</v>
      </c>
      <c r="J68" s="1660">
        <v>6.4221942089999997</v>
      </c>
      <c r="K68" s="1660">
        <v>8.3178741519999999</v>
      </c>
      <c r="L68" s="1660">
        <v>8.647653364</v>
      </c>
    </row>
    <row r="69" spans="1:12" x14ac:dyDescent="0.25">
      <c r="A69" s="204" t="s">
        <v>158</v>
      </c>
      <c r="B69" s="706">
        <v>8.5284446200000001</v>
      </c>
      <c r="C69" s="706">
        <v>9.0176517969999992</v>
      </c>
      <c r="D69" s="706">
        <v>9.6079963389999996</v>
      </c>
      <c r="E69" s="706">
        <v>10.471537524</v>
      </c>
      <c r="F69" s="706">
        <v>10.811305149000001</v>
      </c>
      <c r="G69" s="706">
        <v>12.16991591</v>
      </c>
      <c r="H69" s="706">
        <v>11.427168306</v>
      </c>
      <c r="I69" s="706">
        <v>11.660188217</v>
      </c>
      <c r="J69" s="1660">
        <v>12.359441477000001</v>
      </c>
      <c r="K69" s="1660">
        <v>12.956774463</v>
      </c>
      <c r="L69" s="1660">
        <v>14.066104264</v>
      </c>
    </row>
    <row r="70" spans="1:12" x14ac:dyDescent="0.25">
      <c r="A70" s="204" t="s">
        <v>94</v>
      </c>
      <c r="B70" s="706">
        <v>7.53626971</v>
      </c>
      <c r="C70" s="706">
        <v>7.899149252</v>
      </c>
      <c r="D70" s="706">
        <v>8.1571325639999994</v>
      </c>
      <c r="E70" s="706">
        <v>8.5404079750000008</v>
      </c>
      <c r="F70" s="706">
        <v>8.8928857709999996</v>
      </c>
      <c r="G70" s="706">
        <v>9.2567781500000006</v>
      </c>
      <c r="H70" s="706">
        <v>9.8669661079999997</v>
      </c>
      <c r="I70" s="706">
        <v>10.295725862999999</v>
      </c>
      <c r="J70" s="1660">
        <v>8.5691690830000002</v>
      </c>
      <c r="K70" s="1660">
        <v>9.7641465079999996</v>
      </c>
      <c r="L70" s="1660">
        <v>10.981563311</v>
      </c>
    </row>
    <row r="71" spans="1:12" x14ac:dyDescent="0.25">
      <c r="A71" s="225" t="s">
        <v>159</v>
      </c>
      <c r="B71" s="706">
        <v>6.9407744559999998</v>
      </c>
      <c r="C71" s="706">
        <v>6.894236791</v>
      </c>
      <c r="D71" s="706">
        <v>7.3360884779999997</v>
      </c>
      <c r="E71" s="706">
        <v>7.0997417839999999</v>
      </c>
      <c r="F71" s="706">
        <v>7.298975682</v>
      </c>
      <c r="G71" s="706">
        <v>7.5310981290000001</v>
      </c>
      <c r="H71" s="706">
        <v>6.9972825380000003</v>
      </c>
      <c r="I71" s="706">
        <v>7.0001826960000004</v>
      </c>
      <c r="J71" s="1662">
        <v>6.3032884009999997</v>
      </c>
      <c r="K71" s="1662">
        <v>7.0534013519999998</v>
      </c>
      <c r="L71" s="1662">
        <v>7.5038866430000004</v>
      </c>
    </row>
    <row r="72" spans="1:12" x14ac:dyDescent="0.25">
      <c r="A72" s="226" t="s">
        <v>160</v>
      </c>
      <c r="B72" s="707">
        <v>30.560166585000001</v>
      </c>
      <c r="C72" s="707">
        <v>28.931043657</v>
      </c>
      <c r="D72" s="707">
        <v>26.787746916</v>
      </c>
      <c r="E72" s="707">
        <v>27.254355576999998</v>
      </c>
      <c r="F72" s="707">
        <v>28.499544023999999</v>
      </c>
      <c r="G72" s="707">
        <v>29.732385906000001</v>
      </c>
      <c r="H72" s="707">
        <v>31.390223665000001</v>
      </c>
      <c r="I72" s="707">
        <v>34.568529026</v>
      </c>
      <c r="J72" s="1659">
        <v>30.578859688000001</v>
      </c>
      <c r="K72" s="1659">
        <v>36.435223317000002</v>
      </c>
      <c r="L72" s="1659">
        <v>37.881460558999997</v>
      </c>
    </row>
    <row r="73" spans="1:12" x14ac:dyDescent="0.25">
      <c r="A73" s="228" t="s">
        <v>161</v>
      </c>
      <c r="B73" s="708">
        <v>18.287633064000001</v>
      </c>
      <c r="C73" s="708">
        <v>16.397778191</v>
      </c>
      <c r="D73" s="708">
        <v>14.184796141</v>
      </c>
      <c r="E73" s="708">
        <v>13.960989235</v>
      </c>
      <c r="F73" s="708">
        <v>15.074043102999999</v>
      </c>
      <c r="G73" s="708">
        <v>16.239723672</v>
      </c>
      <c r="H73" s="708">
        <v>17.336544609000001</v>
      </c>
      <c r="I73" s="708">
        <v>20.333789153000001</v>
      </c>
      <c r="J73" s="1661">
        <v>16.239874258</v>
      </c>
      <c r="K73" s="1661">
        <v>22.081601744</v>
      </c>
      <c r="L73" s="1661">
        <v>23.390319044999998</v>
      </c>
    </row>
    <row r="74" spans="1:12" x14ac:dyDescent="0.25">
      <c r="A74" s="213" t="s">
        <v>162</v>
      </c>
      <c r="B74" s="705">
        <v>52.930329886000003</v>
      </c>
      <c r="C74" s="705">
        <v>55.449137710999999</v>
      </c>
      <c r="D74" s="705">
        <v>51.166931249000001</v>
      </c>
      <c r="E74" s="705">
        <v>46.893861819999998</v>
      </c>
      <c r="F74" s="705">
        <v>45.491270288999999</v>
      </c>
      <c r="G74" s="705">
        <v>48.291516545999997</v>
      </c>
      <c r="H74" s="705">
        <v>50.809701844000003</v>
      </c>
      <c r="I74" s="709">
        <v>57.785457979999997</v>
      </c>
      <c r="J74" s="1663">
        <v>54.554635247999997</v>
      </c>
      <c r="K74" s="1663">
        <v>57.713898716000003</v>
      </c>
      <c r="L74" s="1663">
        <v>61.649425991999998</v>
      </c>
    </row>
    <row r="75" spans="1:12" x14ac:dyDescent="0.25">
      <c r="A75" s="227" t="s">
        <v>109</v>
      </c>
      <c r="B75" s="706">
        <v>37.806673074999999</v>
      </c>
      <c r="C75" s="706">
        <v>39.855205079999998</v>
      </c>
      <c r="D75" s="706">
        <v>35.676079006999998</v>
      </c>
      <c r="E75" s="706">
        <v>31.616119317999999</v>
      </c>
      <c r="F75" s="706">
        <v>31.339020862000002</v>
      </c>
      <c r="G75" s="706">
        <v>33.543325049000003</v>
      </c>
      <c r="H75" s="706">
        <v>35.733223203000001</v>
      </c>
      <c r="I75" s="706">
        <v>40.689004961000002</v>
      </c>
      <c r="J75" s="1660">
        <v>35.885569048999997</v>
      </c>
      <c r="K75" s="1660">
        <v>38.948850282000002</v>
      </c>
      <c r="L75" s="1660">
        <v>42.435747694</v>
      </c>
    </row>
    <row r="76" spans="1:12" x14ac:dyDescent="0.25">
      <c r="A76" s="227" t="s">
        <v>163</v>
      </c>
      <c r="B76" s="706">
        <v>12.769538709000001</v>
      </c>
      <c r="C76" s="706">
        <v>13.248998071000001</v>
      </c>
      <c r="D76" s="706">
        <v>13.144946693</v>
      </c>
      <c r="E76" s="706">
        <v>12.468906182</v>
      </c>
      <c r="F76" s="706">
        <v>11.732799844000001</v>
      </c>
      <c r="G76" s="706">
        <v>11.938845857</v>
      </c>
      <c r="H76" s="706">
        <v>12.624586591</v>
      </c>
      <c r="I76" s="706">
        <v>14.446272812</v>
      </c>
      <c r="J76" s="1660">
        <v>15.843203646999999</v>
      </c>
      <c r="K76" s="1660">
        <v>15.988191488</v>
      </c>
      <c r="L76" s="1660">
        <v>16.300226516999999</v>
      </c>
    </row>
    <row r="77" spans="1:12" x14ac:dyDescent="0.25">
      <c r="A77" s="227" t="s">
        <v>164</v>
      </c>
      <c r="B77" s="706">
        <v>2.3541181</v>
      </c>
      <c r="C77" s="706">
        <v>2.3449345579999998</v>
      </c>
      <c r="D77" s="706">
        <v>2.3459055480000002</v>
      </c>
      <c r="E77" s="706">
        <v>2.8088363190000001</v>
      </c>
      <c r="F77" s="706">
        <v>2.4194495819999999</v>
      </c>
      <c r="G77" s="706">
        <v>2.809345639</v>
      </c>
      <c r="H77" s="706">
        <v>2.4518920479999999</v>
      </c>
      <c r="I77" s="706">
        <v>2.6501802059999999</v>
      </c>
      <c r="J77" s="1660">
        <v>2.8258625519999998</v>
      </c>
      <c r="K77" s="1660">
        <v>2.776856945</v>
      </c>
      <c r="L77" s="1660">
        <v>2.9134517789999999</v>
      </c>
    </row>
    <row r="78" spans="1:12" x14ac:dyDescent="0.25">
      <c r="A78" s="228" t="s">
        <v>165</v>
      </c>
      <c r="B78" s="705">
        <v>19.816866666999999</v>
      </c>
      <c r="C78" s="705">
        <v>20.292866366999998</v>
      </c>
      <c r="D78" s="705">
        <v>20.049437148999999</v>
      </c>
      <c r="E78" s="705">
        <v>20.586853542</v>
      </c>
      <c r="F78" s="705">
        <v>18.737145299000002</v>
      </c>
      <c r="G78" s="705">
        <v>19.452024445999999</v>
      </c>
      <c r="H78" s="705">
        <v>21.532709894</v>
      </c>
      <c r="I78" s="705">
        <v>23.261832205000001</v>
      </c>
      <c r="J78" s="1661">
        <v>22.880874724000002</v>
      </c>
      <c r="K78" s="1661">
        <v>23.816085789999999</v>
      </c>
      <c r="L78" s="1661">
        <v>24.741925515999998</v>
      </c>
    </row>
    <row r="79" spans="1:12" x14ac:dyDescent="0.25">
      <c r="A79" s="227" t="s">
        <v>124</v>
      </c>
      <c r="B79" s="706">
        <v>4.8932959049999996</v>
      </c>
      <c r="C79" s="706">
        <v>4.9888347529999999</v>
      </c>
      <c r="D79" s="706">
        <v>5.3276932009999998</v>
      </c>
      <c r="E79" s="706">
        <v>5.0610835060000001</v>
      </c>
      <c r="F79" s="706">
        <v>4.6501760980000002</v>
      </c>
      <c r="G79" s="706">
        <v>4.4687185080000003</v>
      </c>
      <c r="H79" s="706">
        <v>4.7969820099999998</v>
      </c>
      <c r="I79" s="706">
        <v>5.0972857319999996</v>
      </c>
      <c r="J79" s="1660">
        <v>5.5163539180000001</v>
      </c>
      <c r="K79" s="1660">
        <v>5.7001688430000002</v>
      </c>
      <c r="L79" s="1660">
        <v>5.4697930540000002</v>
      </c>
    </row>
    <row r="80" spans="1:12" x14ac:dyDescent="0.25">
      <c r="A80" s="227" t="s">
        <v>166</v>
      </c>
      <c r="B80" s="706">
        <v>10.013862487999999</v>
      </c>
      <c r="C80" s="706">
        <v>10.204367309</v>
      </c>
      <c r="D80" s="706">
        <v>10.230526077</v>
      </c>
      <c r="E80" s="706">
        <v>9.9899116770000003</v>
      </c>
      <c r="F80" s="706">
        <v>9.5536242139999992</v>
      </c>
      <c r="G80" s="706">
        <v>10.178491295000001</v>
      </c>
      <c r="H80" s="706">
        <v>11.573142691999999</v>
      </c>
      <c r="I80" s="706">
        <v>12.978622308</v>
      </c>
      <c r="J80" s="1660">
        <v>13.086598023000001</v>
      </c>
      <c r="K80" s="1660">
        <v>13.794502308</v>
      </c>
      <c r="L80" s="1660">
        <v>14.600704693999999</v>
      </c>
    </row>
    <row r="81" spans="1:12" x14ac:dyDescent="0.25">
      <c r="A81" s="229" t="s">
        <v>167</v>
      </c>
      <c r="B81" s="706">
        <v>4.9097082739999998</v>
      </c>
      <c r="C81" s="706">
        <v>5.099664303</v>
      </c>
      <c r="D81" s="706">
        <v>4.4912178699999998</v>
      </c>
      <c r="E81" s="706">
        <v>5.5358583579999996</v>
      </c>
      <c r="F81" s="706">
        <v>4.5333449860000004</v>
      </c>
      <c r="G81" s="706">
        <v>4.8048146420000002</v>
      </c>
      <c r="H81" s="706">
        <v>5.1625851909999998</v>
      </c>
      <c r="I81" s="706">
        <v>5.1859241640000002</v>
      </c>
      <c r="J81" s="1662">
        <v>4.2779227820000001</v>
      </c>
      <c r="K81" s="1662">
        <v>4.3214146380000003</v>
      </c>
      <c r="L81" s="1662">
        <v>4.671427767</v>
      </c>
    </row>
    <row r="82" spans="1:12" x14ac:dyDescent="0.25">
      <c r="A82" s="213" t="s">
        <v>168</v>
      </c>
      <c r="B82" s="710">
        <v>210.90437248500001</v>
      </c>
      <c r="C82" s="710">
        <v>218.130886025</v>
      </c>
      <c r="D82" s="710">
        <v>217.89584648300001</v>
      </c>
      <c r="E82" s="710">
        <v>215.688400062</v>
      </c>
      <c r="F82" s="710">
        <v>214.101581079</v>
      </c>
      <c r="G82" s="710">
        <v>220.26374542299999</v>
      </c>
      <c r="H82" s="710">
        <v>223.307881388</v>
      </c>
      <c r="I82" s="710">
        <v>232.482915201</v>
      </c>
      <c r="J82" s="1669">
        <v>229.670456258</v>
      </c>
      <c r="K82" s="1669">
        <v>237.15314041400001</v>
      </c>
      <c r="L82" s="1669">
        <v>249.81946139199999</v>
      </c>
    </row>
    <row r="83" spans="1:12" x14ac:dyDescent="0.25">
      <c r="A83" s="228" t="s">
        <v>169</v>
      </c>
      <c r="B83" s="711">
        <v>208.35107585200001</v>
      </c>
      <c r="C83" s="711">
        <v>211.90565833799999</v>
      </c>
      <c r="D83" s="711">
        <v>213.566099299</v>
      </c>
      <c r="E83" s="711">
        <v>216.63574736000001</v>
      </c>
      <c r="F83" s="711">
        <v>215.84700011300001</v>
      </c>
      <c r="G83" s="711">
        <v>221.15663922900001</v>
      </c>
      <c r="H83" s="711">
        <v>225.42111310300001</v>
      </c>
      <c r="I83" s="711">
        <v>232.527818454</v>
      </c>
      <c r="J83" s="1670">
        <v>228.57555542200001</v>
      </c>
      <c r="K83" s="1670">
        <v>239.690550804</v>
      </c>
      <c r="L83" s="1670">
        <v>250.79342147599999</v>
      </c>
    </row>
    <row r="84" spans="1:12" x14ac:dyDescent="0.25">
      <c r="A84" s="230" t="s">
        <v>170</v>
      </c>
      <c r="B84" s="712">
        <v>-2.553296633</v>
      </c>
      <c r="C84" s="712">
        <v>-6.2252276860000002</v>
      </c>
      <c r="D84" s="712">
        <v>-4.3297471830000003</v>
      </c>
      <c r="E84" s="712">
        <v>0.94734729799999995</v>
      </c>
      <c r="F84" s="712">
        <v>1.745419034</v>
      </c>
      <c r="G84" s="712">
        <v>0.89289380500000004</v>
      </c>
      <c r="H84" s="712">
        <v>2.113231715</v>
      </c>
      <c r="I84" s="712">
        <v>4.4903251999999998E-2</v>
      </c>
      <c r="J84" s="1664">
        <v>-1.094900835</v>
      </c>
      <c r="K84" s="1664">
        <v>2.5374103899999998</v>
      </c>
      <c r="L84" s="1664">
        <v>0.97396008300000003</v>
      </c>
    </row>
    <row r="85" spans="1:12" x14ac:dyDescent="0.25">
      <c r="A85" s="231" t="s">
        <v>171</v>
      </c>
      <c r="B85" s="706">
        <v>12.272533521</v>
      </c>
      <c r="C85" s="706">
        <v>12.533265466</v>
      </c>
      <c r="D85" s="706">
        <v>12.602950775</v>
      </c>
      <c r="E85" s="706">
        <v>13.293366341</v>
      </c>
      <c r="F85" s="706">
        <v>13.425500919999999</v>
      </c>
      <c r="G85" s="706">
        <v>13.492662234000001</v>
      </c>
      <c r="H85" s="706">
        <v>14.053679055</v>
      </c>
      <c r="I85" s="706">
        <v>14.234739872</v>
      </c>
      <c r="J85" s="1665">
        <v>14.338985428999999</v>
      </c>
      <c r="K85" s="1665">
        <v>14.353621572</v>
      </c>
      <c r="L85" s="1665">
        <v>14.491141513000001</v>
      </c>
    </row>
    <row r="86" spans="1:12" x14ac:dyDescent="0.25">
      <c r="A86" s="227" t="s">
        <v>172</v>
      </c>
      <c r="B86" s="706">
        <v>17.017737261000001</v>
      </c>
      <c r="C86" s="706">
        <v>16.473771429999999</v>
      </c>
      <c r="D86" s="706">
        <v>15.992090202</v>
      </c>
      <c r="E86" s="706">
        <v>16.240777442999999</v>
      </c>
      <c r="F86" s="706">
        <v>14.282470982</v>
      </c>
      <c r="G86" s="706">
        <v>13.853816184999999</v>
      </c>
      <c r="H86" s="706">
        <v>13.361146891000001</v>
      </c>
      <c r="I86" s="706">
        <v>13.621932757</v>
      </c>
      <c r="J86" s="1660">
        <v>18.379277210000001</v>
      </c>
      <c r="K86" s="1660">
        <v>16.321802827999999</v>
      </c>
      <c r="L86" s="1660">
        <v>16.544685105999999</v>
      </c>
    </row>
    <row r="87" spans="1:12" x14ac:dyDescent="0.25">
      <c r="A87" s="227" t="s">
        <v>173</v>
      </c>
      <c r="B87" s="706">
        <v>4.74520374</v>
      </c>
      <c r="C87" s="706">
        <v>3.9405059630000001</v>
      </c>
      <c r="D87" s="706">
        <v>3.3891394269999999</v>
      </c>
      <c r="E87" s="706">
        <v>2.9474111019999998</v>
      </c>
      <c r="F87" s="706">
        <v>0.85697006200000003</v>
      </c>
      <c r="G87" s="706">
        <v>0.36115395099999997</v>
      </c>
      <c r="H87" s="706">
        <v>-0.69253216399999995</v>
      </c>
      <c r="I87" s="706">
        <v>-0.61280711499999996</v>
      </c>
      <c r="J87" s="1666">
        <v>4.0402917809999996</v>
      </c>
      <c r="K87" s="1666">
        <v>1.968181255</v>
      </c>
      <c r="L87" s="1666">
        <v>2.053543592</v>
      </c>
    </row>
    <row r="88" spans="1:12" x14ac:dyDescent="0.25">
      <c r="A88" s="213" t="s">
        <v>174</v>
      </c>
      <c r="B88" s="710">
        <v>223.17690600700001</v>
      </c>
      <c r="C88" s="710">
        <v>230.66415149100001</v>
      </c>
      <c r="D88" s="710">
        <v>230.498797258</v>
      </c>
      <c r="E88" s="710">
        <v>228.98176640299999</v>
      </c>
      <c r="F88" s="710">
        <v>227.52708199899999</v>
      </c>
      <c r="G88" s="710">
        <v>233.75640765700001</v>
      </c>
      <c r="H88" s="710">
        <v>237.36156044399999</v>
      </c>
      <c r="I88" s="710">
        <v>246.71765507399999</v>
      </c>
      <c r="J88" s="1669">
        <v>244.00944168800001</v>
      </c>
      <c r="K88" s="1669">
        <v>251.50676198599999</v>
      </c>
      <c r="L88" s="1669">
        <v>264.31060290599999</v>
      </c>
    </row>
    <row r="89" spans="1:12" x14ac:dyDescent="0.25">
      <c r="A89" s="228" t="s">
        <v>175</v>
      </c>
      <c r="B89" s="711">
        <v>225.36881311400001</v>
      </c>
      <c r="C89" s="711">
        <v>228.37942976799999</v>
      </c>
      <c r="D89" s="711">
        <v>229.558189502</v>
      </c>
      <c r="E89" s="711">
        <v>232.87652480400001</v>
      </c>
      <c r="F89" s="711">
        <v>230.129471096</v>
      </c>
      <c r="G89" s="711">
        <v>235.01045541400001</v>
      </c>
      <c r="H89" s="711">
        <v>238.782259995</v>
      </c>
      <c r="I89" s="711">
        <v>246.14975121200001</v>
      </c>
      <c r="J89" s="1670">
        <v>246.954832633</v>
      </c>
      <c r="K89" s="1670">
        <v>256.01235363299998</v>
      </c>
      <c r="L89" s="1670">
        <v>267.33810658200002</v>
      </c>
    </row>
    <row r="90" spans="1:12" x14ac:dyDescent="0.25">
      <c r="A90" s="232" t="s">
        <v>176</v>
      </c>
      <c r="B90" s="708">
        <v>2.191907107</v>
      </c>
      <c r="C90" s="708">
        <v>-2.284721722</v>
      </c>
      <c r="D90" s="708">
        <v>-0.94060775600000002</v>
      </c>
      <c r="E90" s="708">
        <v>3.8947584000000002</v>
      </c>
      <c r="F90" s="708">
        <v>2.602389096</v>
      </c>
      <c r="G90" s="708">
        <v>1.2540477569999999</v>
      </c>
      <c r="H90" s="708">
        <v>1.420699551</v>
      </c>
      <c r="I90" s="708">
        <v>-0.56790386199999998</v>
      </c>
      <c r="J90" s="1667">
        <v>2.9453909450000002</v>
      </c>
      <c r="K90" s="1667">
        <v>4.5055916460000001</v>
      </c>
      <c r="L90" s="1667">
        <v>3.0275036759999998</v>
      </c>
    </row>
    <row r="91" spans="1:12" x14ac:dyDescent="0.25">
      <c r="A91" s="233" t="s">
        <v>623</v>
      </c>
      <c r="B91" s="705">
        <v>132.95327321600001</v>
      </c>
      <c r="C91" s="705">
        <v>137.54694672400001</v>
      </c>
      <c r="D91" s="705">
        <v>141.931228199</v>
      </c>
      <c r="E91" s="705">
        <v>145.841722799</v>
      </c>
      <c r="F91" s="705">
        <v>148.56647454899999</v>
      </c>
      <c r="G91" s="705">
        <v>150.12361024399999</v>
      </c>
      <c r="H91" s="705">
        <v>150.34466384999999</v>
      </c>
      <c r="I91" s="705">
        <v>150.05275334999999</v>
      </c>
      <c r="J91" s="1668">
        <v>155.05154088200001</v>
      </c>
      <c r="K91" s="1668">
        <v>157.706809464</v>
      </c>
      <c r="L91" s="1668">
        <v>159.325879466</v>
      </c>
    </row>
    <row r="92" spans="1:12" x14ac:dyDescent="0.25">
      <c r="B92" s="713"/>
      <c r="C92" s="713"/>
      <c r="D92" s="713"/>
      <c r="E92" s="713"/>
      <c r="F92" s="713"/>
      <c r="G92" s="713"/>
      <c r="H92" s="713"/>
      <c r="I92" s="713"/>
      <c r="J92" s="741"/>
      <c r="K92" s="741"/>
      <c r="L92" s="741"/>
    </row>
    <row r="93" spans="1:12" x14ac:dyDescent="0.25">
      <c r="A93" s="97" t="s">
        <v>178</v>
      </c>
      <c r="B93" s="113">
        <v>0.16209348275364024</v>
      </c>
      <c r="C93" s="113">
        <v>0.15098701584275553</v>
      </c>
      <c r="D93" s="113">
        <v>0.13842604878765474</v>
      </c>
      <c r="E93" s="113">
        <v>0.13901815535006945</v>
      </c>
      <c r="F93" s="113">
        <v>0.14458710880304684</v>
      </c>
      <c r="G93" s="113">
        <v>0.14740558086950276</v>
      </c>
      <c r="H93" s="113">
        <v>0.1539578670052007</v>
      </c>
      <c r="I93" s="113">
        <v>0.16518943018782337</v>
      </c>
      <c r="J93" s="151">
        <v>0.14866140234756844</v>
      </c>
      <c r="K93" s="151">
        <v>0.16877968088832129</v>
      </c>
      <c r="L93" s="151">
        <v>0.16757889788913732</v>
      </c>
    </row>
    <row r="94" spans="1:12" x14ac:dyDescent="0.25">
      <c r="A94" s="97" t="s">
        <v>179</v>
      </c>
      <c r="B94" s="113">
        <v>9.6999017541984547E-2</v>
      </c>
      <c r="C94" s="113">
        <v>8.5577679978076582E-2</v>
      </c>
      <c r="D94" s="113">
        <v>7.3300128182269803E-2</v>
      </c>
      <c r="E94" s="113">
        <v>7.1211772548742572E-2</v>
      </c>
      <c r="F94" s="113">
        <v>7.6475339689641028E-2</v>
      </c>
      <c r="G94" s="113">
        <v>8.051240517997918E-2</v>
      </c>
      <c r="H94" s="113">
        <v>8.5029576651860131E-2</v>
      </c>
      <c r="I94" s="113">
        <v>9.716719624422164E-2</v>
      </c>
      <c r="J94" s="151">
        <v>7.8951357433706848E-2</v>
      </c>
      <c r="K94" s="151">
        <v>0.10228908612497524</v>
      </c>
      <c r="L94" s="151">
        <v>0.10347340965725088</v>
      </c>
    </row>
    <row r="95" spans="1:12" x14ac:dyDescent="0.25">
      <c r="A95" s="97" t="s">
        <v>180</v>
      </c>
      <c r="B95" s="113">
        <v>0.7051944248777634</v>
      </c>
      <c r="C95" s="113">
        <v>0.71783801754121568</v>
      </c>
      <c r="D95" s="113">
        <v>0.73343156409438925</v>
      </c>
      <c r="E95" s="113">
        <v>0.74390484923822453</v>
      </c>
      <c r="F95" s="113">
        <v>0.75372423509695352</v>
      </c>
      <c r="G95" s="113">
        <v>0.7442745442698564</v>
      </c>
      <c r="H95" s="113">
        <v>0.73738702880822249</v>
      </c>
      <c r="I95" s="113">
        <v>0.71704320439430269</v>
      </c>
      <c r="J95" s="151">
        <v>0.75379460643246277</v>
      </c>
      <c r="K95" s="151">
        <v>0.73054869854001636</v>
      </c>
      <c r="L95" s="151">
        <v>0.70482116824786545</v>
      </c>
    </row>
    <row r="96" spans="1:12" x14ac:dyDescent="0.25">
      <c r="A96" s="115" t="s">
        <v>181</v>
      </c>
      <c r="B96" s="116">
        <v>4.35054150788753</v>
      </c>
      <c r="C96" s="116">
        <v>4.7543029679373454</v>
      </c>
      <c r="D96" s="116">
        <v>5.2983637871472569</v>
      </c>
      <c r="E96" s="116">
        <v>5.3511345145168683</v>
      </c>
      <c r="F96" s="116">
        <v>5.212942158789958</v>
      </c>
      <c r="G96" s="116">
        <v>5.0491612317498209</v>
      </c>
      <c r="H96" s="116">
        <v>4.7895378336419379</v>
      </c>
      <c r="I96" s="116">
        <v>4.3407329608136038</v>
      </c>
      <c r="J96" s="153">
        <v>5.0705468570120216</v>
      </c>
      <c r="K96" s="153">
        <v>4.3284161617973922</v>
      </c>
      <c r="L96" s="153">
        <v>4.2059064543683986</v>
      </c>
    </row>
    <row r="97" spans="1:1" x14ac:dyDescent="0.25">
      <c r="A97" s="722" t="s">
        <v>624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pane xSplit="1" ySplit="5" topLeftCell="B6" activePane="bottomRight" state="frozen"/>
      <selection pane="topRight" activeCell="B1" sqref="B1"/>
      <selection pane="bottomLeft" activeCell="A6" sqref="A6"/>
      <selection pane="bottomRight" activeCell="E14" sqref="E14"/>
    </sheetView>
  </sheetViews>
  <sheetFormatPr baseColWidth="10" defaultColWidth="11.42578125" defaultRowHeight="12.75" x14ac:dyDescent="0.2"/>
  <cols>
    <col min="1" max="1" width="54.42578125" style="66" customWidth="1"/>
    <col min="2" max="2" width="9.85546875" style="66" customWidth="1"/>
    <col min="3" max="3" width="12.85546875" style="66" customWidth="1"/>
    <col min="4" max="8" width="9.85546875" style="66" customWidth="1"/>
    <col min="9" max="16384" width="11.42578125" style="66"/>
  </cols>
  <sheetData>
    <row r="1" spans="1:9" ht="18" x14ac:dyDescent="0.25">
      <c r="A1" s="64" t="s">
        <v>141</v>
      </c>
      <c r="B1" s="65"/>
      <c r="C1" s="65"/>
      <c r="D1" s="65"/>
      <c r="E1" s="65"/>
      <c r="F1" s="65"/>
      <c r="G1" s="65"/>
      <c r="H1" s="65"/>
    </row>
    <row r="2" spans="1:9" x14ac:dyDescent="0.2">
      <c r="A2" s="67"/>
      <c r="B2" s="67"/>
      <c r="C2" s="67"/>
      <c r="D2" s="67"/>
      <c r="E2" s="67"/>
      <c r="F2" s="67"/>
      <c r="G2" s="67"/>
      <c r="H2" s="67"/>
    </row>
    <row r="3" spans="1:9" ht="15.75" x14ac:dyDescent="0.25">
      <c r="A3" s="68" t="s">
        <v>142</v>
      </c>
      <c r="B3" s="67"/>
      <c r="C3" s="67"/>
      <c r="D3" s="67"/>
      <c r="E3" s="67"/>
      <c r="F3" s="67"/>
      <c r="G3" s="67"/>
      <c r="H3" s="67"/>
    </row>
    <row r="4" spans="1:9" x14ac:dyDescent="0.2">
      <c r="A4" s="69" t="s">
        <v>143</v>
      </c>
      <c r="B4" s="67"/>
      <c r="D4" s="67"/>
      <c r="E4" s="67"/>
      <c r="F4" s="67"/>
      <c r="G4" s="1704" t="s">
        <v>144</v>
      </c>
      <c r="H4" s="1704"/>
    </row>
    <row r="5" spans="1:9" ht="46.15" customHeight="1" x14ac:dyDescent="0.2">
      <c r="A5" s="70" t="s">
        <v>145</v>
      </c>
      <c r="B5" s="71">
        <v>2019</v>
      </c>
      <c r="C5" s="73" t="s">
        <v>146</v>
      </c>
      <c r="D5" s="74">
        <v>2020</v>
      </c>
      <c r="E5" s="73" t="s">
        <v>147</v>
      </c>
      <c r="F5" s="74">
        <v>2021</v>
      </c>
      <c r="G5" s="73" t="s">
        <v>2035</v>
      </c>
      <c r="H5" s="74">
        <v>2022</v>
      </c>
    </row>
    <row r="6" spans="1:9" s="79" customFormat="1" ht="15" customHeight="1" x14ac:dyDescent="0.25">
      <c r="A6" s="75" t="s">
        <v>148</v>
      </c>
      <c r="B6" s="76">
        <v>70.150339028000005</v>
      </c>
      <c r="C6" s="77">
        <v>-7.5503036811923607E-3</v>
      </c>
      <c r="D6" s="76">
        <v>69.620682665000004</v>
      </c>
      <c r="E6" s="77">
        <v>2.7304087840489544E-2</v>
      </c>
      <c r="F6" s="76">
        <v>71.521611899999996</v>
      </c>
      <c r="G6" s="77">
        <v>5.8492023835385654E-2</v>
      </c>
      <c r="H6" s="76">
        <v>75.705055728000005</v>
      </c>
      <c r="I6" s="78"/>
    </row>
    <row r="7" spans="1:9" s="79" customFormat="1" ht="15" customHeight="1" x14ac:dyDescent="0.25">
      <c r="A7" s="80" t="s">
        <v>35</v>
      </c>
      <c r="B7" s="81">
        <v>17.222427590999999</v>
      </c>
      <c r="C7" s="82">
        <v>-6.2803345537955968E-2</v>
      </c>
      <c r="D7" s="81">
        <v>16.14080152</v>
      </c>
      <c r="E7" s="82">
        <v>6.4867044037600019E-2</v>
      </c>
      <c r="F7" s="81">
        <v>17.187807603</v>
      </c>
      <c r="G7" s="82">
        <v>0.11063621532906209</v>
      </c>
      <c r="H7" s="81">
        <v>19.089401586000001</v>
      </c>
      <c r="I7" s="78"/>
    </row>
    <row r="8" spans="1:9" s="79" customFormat="1" ht="15" customHeight="1" x14ac:dyDescent="0.25">
      <c r="A8" s="80" t="s">
        <v>37</v>
      </c>
      <c r="B8" s="81">
        <v>38.214038848000001</v>
      </c>
      <c r="C8" s="82">
        <v>5.2212801895563654E-3</v>
      </c>
      <c r="D8" s="81">
        <v>38.413565052000003</v>
      </c>
      <c r="E8" s="82">
        <v>2.5320522546744328E-2</v>
      </c>
      <c r="F8" s="81">
        <v>39.386216591999997</v>
      </c>
      <c r="G8" s="82">
        <v>4.8949437615990687E-2</v>
      </c>
      <c r="H8" s="81">
        <v>41.314149743999998</v>
      </c>
      <c r="I8" s="78"/>
    </row>
    <row r="9" spans="1:9" s="79" customFormat="1" ht="15" customHeight="1" x14ac:dyDescent="0.25">
      <c r="A9" s="80" t="s">
        <v>149</v>
      </c>
      <c r="B9" s="81">
        <v>1.681232123</v>
      </c>
      <c r="C9" s="82">
        <v>-8.1107662133338865E-2</v>
      </c>
      <c r="D9" s="81">
        <v>1.544871316</v>
      </c>
      <c r="E9" s="82">
        <v>-7.4372421709200776E-2</v>
      </c>
      <c r="F9" s="81">
        <v>1.4299754950000001</v>
      </c>
      <c r="G9" s="82">
        <v>-6.2574008654602831E-2</v>
      </c>
      <c r="H9" s="81">
        <v>1.3404961959999999</v>
      </c>
      <c r="I9" s="78"/>
    </row>
    <row r="10" spans="1:9" ht="15" customHeight="1" x14ac:dyDescent="0.25">
      <c r="A10" s="80" t="s">
        <v>39</v>
      </c>
      <c r="B10" s="81">
        <v>10.224990239</v>
      </c>
      <c r="C10" s="82">
        <v>4.6221062216507125E-3</v>
      </c>
      <c r="D10" s="81">
        <v>10.27225123</v>
      </c>
      <c r="E10" s="82">
        <v>-2.8945512852298627E-3</v>
      </c>
      <c r="F10" s="81">
        <v>10.242517672</v>
      </c>
      <c r="G10" s="82">
        <v>3.1148538007618853E-2</v>
      </c>
      <c r="H10" s="81">
        <v>10.561557123</v>
      </c>
      <c r="I10" s="78"/>
    </row>
    <row r="11" spans="1:9" s="79" customFormat="1" ht="15" customHeight="1" x14ac:dyDescent="0.25">
      <c r="A11" s="80" t="s">
        <v>150</v>
      </c>
      <c r="B11" s="81">
        <v>2.8076502250000002</v>
      </c>
      <c r="C11" s="82">
        <v>0.15726436151782397</v>
      </c>
      <c r="D11" s="81">
        <v>3.2491935449999998</v>
      </c>
      <c r="E11" s="82">
        <v>7.9715137437279537E-3</v>
      </c>
      <c r="F11" s="81">
        <v>3.2750945360000001</v>
      </c>
      <c r="G11" s="82">
        <v>3.7970366849892967E-2</v>
      </c>
      <c r="H11" s="81">
        <v>3.3994510770000002</v>
      </c>
      <c r="I11" s="78"/>
    </row>
    <row r="12" spans="1:9" ht="15" customHeight="1" x14ac:dyDescent="0.25">
      <c r="A12" s="83" t="s">
        <v>151</v>
      </c>
      <c r="B12" s="84">
        <v>83.104666554999994</v>
      </c>
      <c r="C12" s="85">
        <v>-1.8044953348167581E-2</v>
      </c>
      <c r="D12" s="84">
        <v>81.605046724000005</v>
      </c>
      <c r="E12" s="85">
        <v>3.7819930137878544E-2</v>
      </c>
      <c r="F12" s="84">
        <v>84.691343889999999</v>
      </c>
      <c r="G12" s="85">
        <v>5.2830555821753888E-2</v>
      </c>
      <c r="H12" s="84">
        <v>89.165634660999999</v>
      </c>
      <c r="I12" s="78"/>
    </row>
    <row r="13" spans="1:9" ht="15" customHeight="1" x14ac:dyDescent="0.25">
      <c r="A13" s="80" t="s">
        <v>60</v>
      </c>
      <c r="B13" s="81">
        <v>55.093861070999999</v>
      </c>
      <c r="C13" s="82">
        <v>1.2885478821045293E-3</v>
      </c>
      <c r="D13" s="81">
        <v>55.164852148999998</v>
      </c>
      <c r="E13" s="82">
        <v>2.5534257305637187E-2</v>
      </c>
      <c r="F13" s="81">
        <v>56.573445677999999</v>
      </c>
      <c r="G13" s="82">
        <v>4.5806547611572102E-2</v>
      </c>
      <c r="H13" s="81">
        <v>59.164879911</v>
      </c>
      <c r="I13" s="78"/>
    </row>
    <row r="14" spans="1:9" ht="15" customHeight="1" x14ac:dyDescent="0.25">
      <c r="A14" s="86" t="s">
        <v>152</v>
      </c>
      <c r="B14" s="81">
        <v>46.678589127000002</v>
      </c>
      <c r="C14" s="82">
        <v>1.2751821062554347E-2</v>
      </c>
      <c r="D14" s="81">
        <v>47.273826143000001</v>
      </c>
      <c r="E14" s="82">
        <v>-2.6367268987906867E-3</v>
      </c>
      <c r="F14" s="81">
        <v>47.149177973999997</v>
      </c>
      <c r="G14" s="82">
        <v>3.6376483423439243E-2</v>
      </c>
      <c r="H14" s="81">
        <v>48.864299265</v>
      </c>
      <c r="I14" s="78"/>
    </row>
    <row r="15" spans="1:9" s="79" customFormat="1" ht="15" customHeight="1" x14ac:dyDescent="0.25">
      <c r="A15" s="87" t="s">
        <v>1984</v>
      </c>
      <c r="B15" s="88">
        <v>10.850323763</v>
      </c>
      <c r="C15" s="89">
        <v>-7.9046610841670972E-3</v>
      </c>
      <c r="D15" s="88">
        <v>10.764555631</v>
      </c>
      <c r="E15" s="89">
        <v>5.1417191658713612E-3</v>
      </c>
      <c r="F15" s="88">
        <v>10.819903953000001</v>
      </c>
      <c r="G15" s="89">
        <v>-1.4526875717452148E-3</v>
      </c>
      <c r="H15" s="88">
        <v>10.804186013000001</v>
      </c>
      <c r="I15" s="78"/>
    </row>
    <row r="16" spans="1:9" ht="15" customHeight="1" x14ac:dyDescent="0.25">
      <c r="A16" s="86" t="s">
        <v>153</v>
      </c>
      <c r="B16" s="81">
        <v>8.4152719430000005</v>
      </c>
      <c r="C16" s="82">
        <v>-6.2296969313758055E-2</v>
      </c>
      <c r="D16" s="81">
        <v>7.8910260049999996</v>
      </c>
      <c r="E16" s="82">
        <v>0.1943019446430021</v>
      </c>
      <c r="F16" s="81">
        <v>9.4242677029999999</v>
      </c>
      <c r="G16" s="82">
        <v>9.2984725139020119E-2</v>
      </c>
      <c r="H16" s="81">
        <v>10.300580645</v>
      </c>
      <c r="I16" s="78"/>
    </row>
    <row r="17" spans="1:9" ht="15" customHeight="1" x14ac:dyDescent="0.25">
      <c r="A17" s="87" t="s">
        <v>217</v>
      </c>
      <c r="B17" s="1507" t="s">
        <v>1983</v>
      </c>
      <c r="C17" s="1507" t="s">
        <v>1983</v>
      </c>
      <c r="D17" s="1507" t="s">
        <v>1983</v>
      </c>
      <c r="E17" s="1507" t="s">
        <v>1983</v>
      </c>
      <c r="F17" s="191">
        <v>0.67573774099999995</v>
      </c>
      <c r="G17" s="82">
        <v>0.10767369141218364</v>
      </c>
      <c r="H17" s="191">
        <v>0.74849691799999996</v>
      </c>
      <c r="I17" s="78"/>
    </row>
    <row r="18" spans="1:9" ht="15" customHeight="1" x14ac:dyDescent="0.25">
      <c r="A18" s="80" t="s">
        <v>154</v>
      </c>
      <c r="B18" s="81">
        <v>14.217783320000001</v>
      </c>
      <c r="C18" s="82">
        <v>1.1614521214970974E-2</v>
      </c>
      <c r="D18" s="81">
        <v>14.382916066</v>
      </c>
      <c r="E18" s="82">
        <v>3.7595003163386931E-2</v>
      </c>
      <c r="F18" s="81">
        <v>14.923641841</v>
      </c>
      <c r="G18" s="82">
        <v>2.2436348149290852E-2</v>
      </c>
      <c r="H18" s="81">
        <v>15.258473864999999</v>
      </c>
      <c r="I18" s="78"/>
    </row>
    <row r="19" spans="1:9" ht="15" customHeight="1" x14ac:dyDescent="0.25">
      <c r="A19" s="86" t="s">
        <v>155</v>
      </c>
      <c r="B19" s="81">
        <v>11.716721751</v>
      </c>
      <c r="C19" s="82">
        <v>3.5613100564104716E-3</v>
      </c>
      <c r="D19" s="81">
        <v>11.75844863</v>
      </c>
      <c r="E19" s="82">
        <v>5.4122049602389755E-3</v>
      </c>
      <c r="F19" s="81">
        <v>11.822087764000001</v>
      </c>
      <c r="G19" s="82">
        <v>6.2304846208549591E-3</v>
      </c>
      <c r="H19" s="81">
        <v>11.895745099999999</v>
      </c>
      <c r="I19" s="78"/>
    </row>
    <row r="20" spans="1:9" s="90" customFormat="1" ht="15" customHeight="1" x14ac:dyDescent="0.25">
      <c r="A20" s="86" t="s">
        <v>156</v>
      </c>
      <c r="B20" s="81">
        <v>0.30000879499999999</v>
      </c>
      <c r="C20" s="82">
        <v>0.14668512968094816</v>
      </c>
      <c r="D20" s="81">
        <v>0.34401562400000002</v>
      </c>
      <c r="E20" s="82">
        <v>4.826152314523946E-2</v>
      </c>
      <c r="F20" s="81">
        <v>0.36061834199999998</v>
      </c>
      <c r="G20" s="82">
        <v>7.9304085980185679E-2</v>
      </c>
      <c r="H20" s="81">
        <v>0.38921685</v>
      </c>
      <c r="I20" s="78"/>
    </row>
    <row r="21" spans="1:9" ht="15" customHeight="1" x14ac:dyDescent="0.25">
      <c r="A21" s="86" t="s">
        <v>157</v>
      </c>
      <c r="B21" s="81">
        <v>2.2010527729999998</v>
      </c>
      <c r="C21" s="82">
        <v>3.6073209590418154E-2</v>
      </c>
      <c r="D21" s="81">
        <v>2.2804518109999998</v>
      </c>
      <c r="E21" s="82">
        <v>0.20192661856690286</v>
      </c>
      <c r="F21" s="81">
        <v>2.7409357339999998</v>
      </c>
      <c r="G21" s="82">
        <v>8.4852839530312085E-2</v>
      </c>
      <c r="H21" s="81">
        <v>2.9735119139999999</v>
      </c>
      <c r="I21" s="78"/>
    </row>
    <row r="22" spans="1:9" ht="15" customHeight="1" x14ac:dyDescent="0.25">
      <c r="A22" s="80" t="s">
        <v>158</v>
      </c>
      <c r="B22" s="81">
        <v>3.4925551709999998</v>
      </c>
      <c r="C22" s="82">
        <v>7.2419139173564018E-2</v>
      </c>
      <c r="D22" s="81">
        <v>3.7454830100000001</v>
      </c>
      <c r="E22" s="82">
        <v>-2.7552003766798561E-2</v>
      </c>
      <c r="F22" s="81">
        <v>3.6422874479999998</v>
      </c>
      <c r="G22" s="82">
        <v>7.4916176961769443E-2</v>
      </c>
      <c r="H22" s="81">
        <v>3.9151536990000002</v>
      </c>
      <c r="I22" s="78"/>
    </row>
    <row r="23" spans="1:9" ht="15" customHeight="1" x14ac:dyDescent="0.25">
      <c r="A23" s="80" t="s">
        <v>94</v>
      </c>
      <c r="B23" s="81">
        <v>6.6076859580000002</v>
      </c>
      <c r="C23" s="82">
        <v>-0.22688465712946337</v>
      </c>
      <c r="D23" s="81">
        <v>5.1085033949999996</v>
      </c>
      <c r="E23" s="82">
        <v>0.18226066070765534</v>
      </c>
      <c r="F23" s="81">
        <v>6.0395825990000001</v>
      </c>
      <c r="G23" s="82">
        <v>0.13398421840177899</v>
      </c>
      <c r="H23" s="81">
        <v>6.8487913530000002</v>
      </c>
      <c r="I23" s="78"/>
    </row>
    <row r="24" spans="1:9" ht="15" customHeight="1" x14ac:dyDescent="0.25">
      <c r="A24" s="91" t="s">
        <v>159</v>
      </c>
      <c r="B24" s="92">
        <v>3.6927810320000001</v>
      </c>
      <c r="C24" s="93">
        <v>-0.13255292549390452</v>
      </c>
      <c r="D24" s="92">
        <v>3.2032921029999999</v>
      </c>
      <c r="E24" s="93">
        <v>9.649267349378543E-2</v>
      </c>
      <c r="F24" s="92">
        <v>3.5123863219999998</v>
      </c>
      <c r="G24" s="93">
        <v>0.13265895840713848</v>
      </c>
      <c r="H24" s="92">
        <v>3.978335833</v>
      </c>
      <c r="I24" s="78"/>
    </row>
    <row r="25" spans="1:9" s="79" customFormat="1" ht="15" customHeight="1" x14ac:dyDescent="0.25">
      <c r="A25" s="94" t="s">
        <v>160</v>
      </c>
      <c r="B25" s="76">
        <v>12.954327526</v>
      </c>
      <c r="C25" s="77">
        <v>-7.4875632490627786E-2</v>
      </c>
      <c r="D25" s="76">
        <v>11.984364059000001</v>
      </c>
      <c r="E25" s="77">
        <v>9.8909539476966568E-2</v>
      </c>
      <c r="F25" s="76">
        <v>13.169731989000001</v>
      </c>
      <c r="G25" s="77">
        <v>2.2084499839702953E-2</v>
      </c>
      <c r="H25" s="76">
        <v>13.460578933000001</v>
      </c>
      <c r="I25" s="78"/>
    </row>
    <row r="26" spans="1:9" s="79" customFormat="1" ht="15" customHeight="1" x14ac:dyDescent="0.25">
      <c r="A26" s="95" t="s">
        <v>161</v>
      </c>
      <c r="B26" s="84">
        <v>6.6091452659999996</v>
      </c>
      <c r="C26" s="85">
        <v>-0.13898943313073187</v>
      </c>
      <c r="D26" s="84">
        <v>5.6905439119999999</v>
      </c>
      <c r="E26" s="85">
        <v>0.19445318498756547</v>
      </c>
      <c r="F26" s="84">
        <v>6.7970883000000004</v>
      </c>
      <c r="G26" s="85">
        <v>4.8907164263262581E-2</v>
      </c>
      <c r="H26" s="84">
        <v>7.1295146139999996</v>
      </c>
      <c r="I26" s="78"/>
    </row>
    <row r="27" spans="1:9" ht="15" customHeight="1" x14ac:dyDescent="0.25">
      <c r="A27" s="96" t="s">
        <v>162</v>
      </c>
      <c r="B27" s="76">
        <v>25.362257358000001</v>
      </c>
      <c r="C27" s="77">
        <v>-0.1634791920322568</v>
      </c>
      <c r="D27" s="76">
        <v>21.216056017</v>
      </c>
      <c r="E27" s="77">
        <v>6.0498074805775959E-2</v>
      </c>
      <c r="F27" s="76">
        <v>22.499586561000001</v>
      </c>
      <c r="G27" s="77">
        <v>0.10713213780461883</v>
      </c>
      <c r="H27" s="76">
        <v>24.910015369</v>
      </c>
      <c r="I27" s="78"/>
    </row>
    <row r="28" spans="1:9" s="79" customFormat="1" ht="15" customHeight="1" x14ac:dyDescent="0.25">
      <c r="A28" s="97" t="s">
        <v>109</v>
      </c>
      <c r="B28" s="81">
        <v>22.800649494000002</v>
      </c>
      <c r="C28" s="82">
        <v>-0.17257229931258899</v>
      </c>
      <c r="D28" s="81">
        <v>18.865888985000002</v>
      </c>
      <c r="E28" s="82">
        <v>5.7481089222046089E-2</v>
      </c>
      <c r="F28" s="81">
        <v>19.950320832999999</v>
      </c>
      <c r="G28" s="82">
        <v>0.12509118278799769</v>
      </c>
      <c r="H28" s="81">
        <v>22.445930062999999</v>
      </c>
      <c r="I28" s="78"/>
    </row>
    <row r="29" spans="1:9" ht="15" customHeight="1" x14ac:dyDescent="0.25">
      <c r="A29" s="97" t="s">
        <v>163</v>
      </c>
      <c r="B29" s="81">
        <v>1.626161024</v>
      </c>
      <c r="C29" s="82">
        <v>-8.6740001708465519E-2</v>
      </c>
      <c r="D29" s="81">
        <v>1.485107814</v>
      </c>
      <c r="E29" s="82">
        <v>7.7719859738075492E-2</v>
      </c>
      <c r="F29" s="81">
        <v>1.600530185</v>
      </c>
      <c r="G29" s="82">
        <v>-3.4380049508407118E-2</v>
      </c>
      <c r="H29" s="81">
        <v>1.5455038780000001</v>
      </c>
      <c r="I29" s="78"/>
    </row>
    <row r="30" spans="1:9" ht="15" customHeight="1" x14ac:dyDescent="0.25">
      <c r="A30" s="97" t="s">
        <v>164</v>
      </c>
      <c r="B30" s="81">
        <v>0.93544683900000003</v>
      </c>
      <c r="C30" s="82">
        <v>-7.5244919396215915E-2</v>
      </c>
      <c r="D30" s="81">
        <v>0.86505921699999999</v>
      </c>
      <c r="E30" s="82">
        <v>9.6729013870503699E-2</v>
      </c>
      <c r="F30" s="81">
        <v>0.94873554199999999</v>
      </c>
      <c r="G30" s="82">
        <v>-3.1783476706725877E-2</v>
      </c>
      <c r="H30" s="81">
        <v>0.91858142799999998</v>
      </c>
      <c r="I30" s="78"/>
    </row>
    <row r="31" spans="1:9" s="79" customFormat="1" ht="15" customHeight="1" x14ac:dyDescent="0.25">
      <c r="A31" s="95" t="s">
        <v>165</v>
      </c>
      <c r="B31" s="84">
        <v>11.882762942999999</v>
      </c>
      <c r="C31" s="85">
        <v>-6.3242889267828062E-2</v>
      </c>
      <c r="D31" s="84">
        <v>11.131262681999999</v>
      </c>
      <c r="E31" s="85">
        <v>1.9910569297622471E-2</v>
      </c>
      <c r="F31" s="84">
        <v>11.352892459</v>
      </c>
      <c r="G31" s="85">
        <v>5.1584602876753038E-2</v>
      </c>
      <c r="H31" s="84">
        <v>11.938526908</v>
      </c>
      <c r="I31" s="78"/>
    </row>
    <row r="32" spans="1:9" ht="15" customHeight="1" x14ac:dyDescent="0.25">
      <c r="A32" s="97" t="s">
        <v>124</v>
      </c>
      <c r="B32" s="81">
        <v>2.7678169019999999</v>
      </c>
      <c r="C32" s="82">
        <v>8.9089119956533791E-2</v>
      </c>
      <c r="D32" s="81">
        <v>3.0143992740000001</v>
      </c>
      <c r="E32" s="82">
        <v>-2.7534596599693817E-2</v>
      </c>
      <c r="F32" s="81">
        <v>2.9313990059999999</v>
      </c>
      <c r="G32" s="82">
        <v>-4.9249348077318733E-2</v>
      </c>
      <c r="H32" s="81">
        <v>2.787029516</v>
      </c>
      <c r="I32" s="78"/>
    </row>
    <row r="33" spans="1:9" ht="15" customHeight="1" x14ac:dyDescent="0.25">
      <c r="A33" s="97" t="s">
        <v>166</v>
      </c>
      <c r="B33" s="81">
        <v>5.9033657179999999</v>
      </c>
      <c r="C33" s="82">
        <v>-3.7187006613978557E-2</v>
      </c>
      <c r="D33" s="81">
        <v>5.6838372179999999</v>
      </c>
      <c r="E33" s="82">
        <v>6.561015484733046E-2</v>
      </c>
      <c r="F33" s="81">
        <v>6.056754658</v>
      </c>
      <c r="G33" s="82">
        <v>5.8461132569124441E-2</v>
      </c>
      <c r="H33" s="81">
        <v>6.410839395</v>
      </c>
      <c r="I33" s="78"/>
    </row>
    <row r="34" spans="1:9" ht="15" customHeight="1" x14ac:dyDescent="0.25">
      <c r="A34" s="98" t="s">
        <v>167</v>
      </c>
      <c r="B34" s="92">
        <v>3.2115803230000002</v>
      </c>
      <c r="C34" s="93">
        <v>-0.24242088215085877</v>
      </c>
      <c r="D34" s="92">
        <v>2.4330261879999999</v>
      </c>
      <c r="E34" s="93">
        <v>-2.8066855316561057E-2</v>
      </c>
      <c r="F34" s="92">
        <v>2.364738794</v>
      </c>
      <c r="G34" s="93">
        <v>0.15896859431316956</v>
      </c>
      <c r="H34" s="92">
        <v>2.7406579959999999</v>
      </c>
      <c r="I34" s="78"/>
    </row>
    <row r="35" spans="1:9" s="79" customFormat="1" ht="15" customHeight="1" x14ac:dyDescent="0.25">
      <c r="A35" s="96" t="s">
        <v>168</v>
      </c>
      <c r="B35" s="76">
        <v>95.512596387000002</v>
      </c>
      <c r="C35" s="77">
        <v>-4.8955403599900693E-2</v>
      </c>
      <c r="D35" s="76">
        <v>90.836738682000004</v>
      </c>
      <c r="E35" s="77">
        <v>3.5056958519262826E-2</v>
      </c>
      <c r="F35" s="76">
        <v>94.021198462000001</v>
      </c>
      <c r="G35" s="77">
        <v>7.0131765419529479E-2</v>
      </c>
      <c r="H35" s="76">
        <v>100.615071097</v>
      </c>
      <c r="I35" s="78"/>
    </row>
    <row r="36" spans="1:9" ht="15" customHeight="1" x14ac:dyDescent="0.25">
      <c r="A36" s="95" t="s">
        <v>169</v>
      </c>
      <c r="B36" s="84">
        <v>94.987429499000001</v>
      </c>
      <c r="C36" s="85">
        <v>-2.3699136863406745E-2</v>
      </c>
      <c r="D36" s="84">
        <v>92.736309406999993</v>
      </c>
      <c r="E36" s="85">
        <v>3.5670245712304594E-2</v>
      </c>
      <c r="F36" s="84">
        <v>96.044236350000006</v>
      </c>
      <c r="G36" s="85">
        <v>5.2683278167373393E-2</v>
      </c>
      <c r="H36" s="84">
        <v>101.10416157</v>
      </c>
      <c r="I36" s="78"/>
    </row>
    <row r="37" spans="1:9" s="79" customFormat="1" ht="15" customHeight="1" x14ac:dyDescent="0.25">
      <c r="A37" s="99" t="s">
        <v>170</v>
      </c>
      <c r="B37" s="100">
        <v>-0.525166888</v>
      </c>
      <c r="C37" s="101"/>
      <c r="D37" s="100">
        <v>1.8995707239999999</v>
      </c>
      <c r="E37" s="101"/>
      <c r="F37" s="100">
        <v>2.0230378880000002</v>
      </c>
      <c r="G37" s="101"/>
      <c r="H37" s="100">
        <v>0.489090472</v>
      </c>
      <c r="I37" s="78"/>
    </row>
    <row r="38" spans="1:9" s="79" customFormat="1" ht="15" customHeight="1" x14ac:dyDescent="0.25">
      <c r="A38" s="102" t="s">
        <v>171</v>
      </c>
      <c r="B38" s="103">
        <v>6.3451822590000004</v>
      </c>
      <c r="C38" s="104">
        <v>-8.0946629905150891E-3</v>
      </c>
      <c r="D38" s="103">
        <v>6.2938201469999999</v>
      </c>
      <c r="E38" s="104">
        <v>1.2523958447966166E-2</v>
      </c>
      <c r="F38" s="103">
        <v>6.3726436890000002</v>
      </c>
      <c r="G38" s="104">
        <v>-6.5246657477133763E-3</v>
      </c>
      <c r="H38" s="103">
        <v>6.3310643190000002</v>
      </c>
      <c r="I38" s="78"/>
    </row>
    <row r="39" spans="1:9" ht="15" customHeight="1" x14ac:dyDescent="0.25">
      <c r="A39" s="97" t="s">
        <v>172</v>
      </c>
      <c r="B39" s="81">
        <v>6.0459007900000001</v>
      </c>
      <c r="C39" s="82">
        <v>-3.1322867605308446E-2</v>
      </c>
      <c r="D39" s="81">
        <v>5.8565258399999998</v>
      </c>
      <c r="E39" s="82">
        <v>9.8285346419644481E-2</v>
      </c>
      <c r="F39" s="81">
        <v>6.4321365110000004</v>
      </c>
      <c r="G39" s="82">
        <v>0.15386532846550782</v>
      </c>
      <c r="H39" s="81">
        <v>7.4218193079999999</v>
      </c>
      <c r="I39" s="78"/>
    </row>
    <row r="40" spans="1:9" ht="15" customHeight="1" x14ac:dyDescent="0.25">
      <c r="A40" s="97" t="s">
        <v>173</v>
      </c>
      <c r="B40" s="105">
        <v>-0.29928146900000002</v>
      </c>
      <c r="C40" s="82"/>
      <c r="D40" s="105">
        <v>-0.43729430600000002</v>
      </c>
      <c r="E40" s="82"/>
      <c r="F40" s="105">
        <v>5.9492821000000001E-2</v>
      </c>
      <c r="G40" s="82"/>
      <c r="H40" s="105">
        <v>1.090754988</v>
      </c>
      <c r="I40" s="78"/>
    </row>
    <row r="41" spans="1:9" ht="15" customHeight="1" x14ac:dyDescent="0.25">
      <c r="A41" s="96" t="s">
        <v>174</v>
      </c>
      <c r="B41" s="76">
        <v>101.857778647</v>
      </c>
      <c r="C41" s="77">
        <v>-4.6410003053205529E-2</v>
      </c>
      <c r="D41" s="76">
        <v>97.130558828999995</v>
      </c>
      <c r="E41" s="77">
        <v>3.3596875806563231E-2</v>
      </c>
      <c r="F41" s="76">
        <v>100.393842151</v>
      </c>
      <c r="G41" s="77">
        <v>6.5265888072545852E-2</v>
      </c>
      <c r="H41" s="76">
        <v>106.946135416</v>
      </c>
      <c r="I41" s="78"/>
    </row>
    <row r="42" spans="1:9" ht="15" customHeight="1" x14ac:dyDescent="0.25">
      <c r="A42" s="95" t="s">
        <v>175</v>
      </c>
      <c r="B42" s="84">
        <v>101.03333028900001</v>
      </c>
      <c r="C42" s="85">
        <v>-2.4155345914255277E-2</v>
      </c>
      <c r="D42" s="84">
        <v>98.592835246999996</v>
      </c>
      <c r="E42" s="85">
        <v>3.9389653459815266E-2</v>
      </c>
      <c r="F42" s="84">
        <v>102.476372861</v>
      </c>
      <c r="G42" s="85">
        <v>5.9034173908611542E-2</v>
      </c>
      <c r="H42" s="84">
        <v>108.525980878</v>
      </c>
      <c r="I42" s="78"/>
    </row>
    <row r="43" spans="1:9" ht="15" customHeight="1" x14ac:dyDescent="0.25">
      <c r="A43" s="106" t="s">
        <v>176</v>
      </c>
      <c r="B43" s="107">
        <v>-0.82444835800000005</v>
      </c>
      <c r="C43" s="108"/>
      <c r="D43" s="107">
        <v>1.4622764180000001</v>
      </c>
      <c r="E43" s="108"/>
      <c r="F43" s="107">
        <v>2.0825307099999999</v>
      </c>
      <c r="G43" s="108"/>
      <c r="H43" s="107">
        <v>1.5798454609999999</v>
      </c>
      <c r="I43" s="78"/>
    </row>
    <row r="44" spans="1:9" ht="19.5" customHeight="1" x14ac:dyDescent="0.25">
      <c r="A44" s="109" t="s">
        <v>189</v>
      </c>
      <c r="B44" s="110">
        <v>64.721344068999997</v>
      </c>
      <c r="C44" s="111">
        <v>2.5949988588145345E-3</v>
      </c>
      <c r="D44" s="110">
        <v>64.889295883000003</v>
      </c>
      <c r="E44" s="111">
        <v>-7.9628256551222965E-4</v>
      </c>
      <c r="F44" s="110">
        <v>64.837625668000001</v>
      </c>
      <c r="G44" s="111">
        <v>1.2350424861335085E-2</v>
      </c>
      <c r="H44" s="110">
        <v>65.638397892</v>
      </c>
      <c r="I44" s="78"/>
    </row>
    <row r="45" spans="1:9" ht="15" customHeight="1" x14ac:dyDescent="0.2">
      <c r="A45" s="94" t="s">
        <v>177</v>
      </c>
      <c r="B45" s="103"/>
      <c r="C45" s="112"/>
      <c r="D45" s="103"/>
      <c r="E45" s="112"/>
      <c r="F45" s="103"/>
      <c r="G45" s="112"/>
      <c r="H45" s="103"/>
    </row>
    <row r="46" spans="1:9" ht="15" customHeight="1" x14ac:dyDescent="0.2">
      <c r="A46" s="97" t="s">
        <v>178</v>
      </c>
      <c r="B46" s="113">
        <v>0.15587966431977221</v>
      </c>
      <c r="C46" s="114">
        <f>+(D46-B46)*100</f>
        <v>-0.90215404646037667</v>
      </c>
      <c r="D46" s="113">
        <v>0.14685812385516844</v>
      </c>
      <c r="E46" s="114">
        <f>+(F46-D46)*100</f>
        <v>0.86445684401066925</v>
      </c>
      <c r="F46" s="113">
        <v>0.15550269229527514</v>
      </c>
      <c r="G46" s="114">
        <f>+(H46-F46)*100</f>
        <v>-0.45411813479695473</v>
      </c>
      <c r="H46" s="113">
        <v>0.15096151094730559</v>
      </c>
    </row>
    <row r="47" spans="1:9" ht="15" customHeight="1" x14ac:dyDescent="0.2">
      <c r="A47" s="97" t="s">
        <v>179</v>
      </c>
      <c r="B47" s="113">
        <v>7.9527968042877137E-2</v>
      </c>
      <c r="C47" s="114">
        <f t="shared" ref="C47:E48" si="0">+(D47-B47)*100</f>
        <v>-0.97952230663778672</v>
      </c>
      <c r="D47" s="113">
        <v>6.973274497649927E-2</v>
      </c>
      <c r="E47" s="114">
        <f t="shared" si="0"/>
        <v>1.0524433476452071</v>
      </c>
      <c r="F47" s="113">
        <v>8.0257178452951342E-2</v>
      </c>
      <c r="G47" s="114">
        <f t="shared" ref="G47:G48" si="1">+(H47-F47)*100</f>
        <v>-2.9907978516531541E-2</v>
      </c>
      <c r="H47" s="113">
        <v>7.9958098667786026E-2</v>
      </c>
    </row>
    <row r="48" spans="1:9" ht="15" customHeight="1" x14ac:dyDescent="0.2">
      <c r="A48" s="97" t="s">
        <v>180</v>
      </c>
      <c r="B48" s="113">
        <v>0.7787931382429214</v>
      </c>
      <c r="C48" s="114">
        <f t="shared" si="0"/>
        <v>1.6369642589309841</v>
      </c>
      <c r="D48" s="113">
        <v>0.79516278083223124</v>
      </c>
      <c r="E48" s="114">
        <f t="shared" si="0"/>
        <v>-2.9587189633521249</v>
      </c>
      <c r="F48" s="113">
        <v>0.76557559119870999</v>
      </c>
      <c r="G48" s="114">
        <f t="shared" si="1"/>
        <v>-2.9435506046493143</v>
      </c>
      <c r="H48" s="113">
        <v>0.73614008515221685</v>
      </c>
    </row>
    <row r="49" spans="1:8" ht="15" customHeight="1" x14ac:dyDescent="0.25">
      <c r="A49" s="115" t="s">
        <v>181</v>
      </c>
      <c r="B49" s="116">
        <v>4.9961176247166001</v>
      </c>
      <c r="C49" s="117">
        <f>+D49-B49</f>
        <v>0.41837876103609517</v>
      </c>
      <c r="D49" s="116">
        <v>5.4144963857526953</v>
      </c>
      <c r="E49" s="117">
        <f>+F49-D49</f>
        <v>-0.49126592653336321</v>
      </c>
      <c r="F49" s="116">
        <v>4.9232304592193321</v>
      </c>
      <c r="G49" s="117">
        <f>+H49-F49</f>
        <v>-4.6887605118110187E-2</v>
      </c>
      <c r="H49" s="116">
        <v>4.8763428541012219</v>
      </c>
    </row>
    <row r="50" spans="1:8" ht="25.5" customHeight="1" x14ac:dyDescent="0.25">
      <c r="A50" s="1708" t="s">
        <v>182</v>
      </c>
      <c r="B50" s="1708"/>
      <c r="C50" s="1708"/>
      <c r="D50" s="1708"/>
      <c r="E50" s="1708"/>
      <c r="F50" s="1708"/>
      <c r="G50"/>
    </row>
    <row r="51" spans="1:8" ht="15" x14ac:dyDescent="0.25">
      <c r="A51" s="120" t="s">
        <v>183</v>
      </c>
      <c r="B51" s="67"/>
      <c r="C51" s="1650"/>
      <c r="D51" s="1650"/>
      <c r="E51" s="1650"/>
      <c r="F51" s="67"/>
      <c r="G51"/>
      <c r="H51" s="67"/>
    </row>
    <row r="52" spans="1:8" x14ac:dyDescent="0.2">
      <c r="A52" s="1705"/>
      <c r="B52" s="1705"/>
      <c r="C52" s="1705"/>
      <c r="D52" s="1705"/>
      <c r="E52" s="1705"/>
      <c r="F52" s="1705"/>
      <c r="G52" s="1705"/>
      <c r="H52" s="1705"/>
    </row>
    <row r="53" spans="1:8" ht="15" x14ac:dyDescent="0.25">
      <c r="A53" s="120"/>
      <c r="B53" s="67"/>
      <c r="C53" s="119"/>
      <c r="D53" s="67"/>
      <c r="E53" s="67"/>
      <c r="F53" s="67"/>
      <c r="G53" s="67"/>
      <c r="H53" s="67"/>
    </row>
  </sheetData>
  <mergeCells count="3">
    <mergeCell ref="G4:H4"/>
    <mergeCell ref="A52:H52"/>
    <mergeCell ref="A50:F50"/>
  </mergeCells>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workbookViewId="0">
      <pane xSplit="1" ySplit="3" topLeftCell="B28" activePane="bottomRight" state="frozen"/>
      <selection pane="topRight" activeCell="B1" sqref="B1"/>
      <selection pane="bottomLeft" activeCell="A4" sqref="A4"/>
      <selection pane="bottomRight" activeCell="U30" sqref="U30"/>
    </sheetView>
  </sheetViews>
  <sheetFormatPr baseColWidth="10" defaultRowHeight="15" x14ac:dyDescent="0.25"/>
  <cols>
    <col min="1" max="1" width="56.7109375" customWidth="1"/>
    <col min="2" max="10" width="8.5703125" customWidth="1"/>
    <col min="11" max="11" width="10.140625" customWidth="1"/>
    <col min="13" max="20" width="8.140625" customWidth="1"/>
  </cols>
  <sheetData>
    <row r="1" spans="1:21" ht="15.75" x14ac:dyDescent="0.25">
      <c r="A1" s="589" t="s">
        <v>530</v>
      </c>
      <c r="M1" s="589" t="s">
        <v>522</v>
      </c>
    </row>
    <row r="2" spans="1:21" ht="15.75" x14ac:dyDescent="0.25">
      <c r="A2" s="221"/>
      <c r="B2" s="589" t="s">
        <v>521</v>
      </c>
      <c r="M2" s="589"/>
    </row>
    <row r="3" spans="1:21" ht="33" customHeight="1" x14ac:dyDescent="0.25">
      <c r="A3" s="70" t="s">
        <v>145</v>
      </c>
      <c r="B3" s="590" t="s">
        <v>523</v>
      </c>
      <c r="C3" s="590" t="s">
        <v>524</v>
      </c>
      <c r="D3" s="590" t="s">
        <v>525</v>
      </c>
      <c r="E3" s="590" t="s">
        <v>544</v>
      </c>
      <c r="F3" s="590" t="s">
        <v>526</v>
      </c>
      <c r="G3" s="590" t="s">
        <v>527</v>
      </c>
      <c r="H3" s="590" t="s">
        <v>562</v>
      </c>
      <c r="I3" s="590" t="s">
        <v>146</v>
      </c>
      <c r="J3" s="590" t="s">
        <v>147</v>
      </c>
      <c r="K3" s="590" t="s">
        <v>2035</v>
      </c>
      <c r="M3" s="591">
        <v>2014</v>
      </c>
      <c r="N3" s="591">
        <v>2015</v>
      </c>
      <c r="O3" s="591">
        <v>2016</v>
      </c>
      <c r="P3" s="591">
        <v>2017</v>
      </c>
      <c r="Q3" s="591">
        <v>2018</v>
      </c>
      <c r="R3" s="591">
        <v>2019</v>
      </c>
      <c r="S3" s="591">
        <v>2020</v>
      </c>
      <c r="T3" s="591">
        <v>2021</v>
      </c>
      <c r="U3" s="591">
        <v>2022</v>
      </c>
    </row>
    <row r="4" spans="1:21" s="264" customFormat="1" x14ac:dyDescent="0.25">
      <c r="A4" s="223" t="s">
        <v>148</v>
      </c>
      <c r="B4" s="592">
        <v>2.8825973033553609E-2</v>
      </c>
      <c r="C4" s="592">
        <v>1.8663336890776705E-2</v>
      </c>
      <c r="D4" s="592">
        <v>2.5782351192609188E-3</v>
      </c>
      <c r="E4" s="592">
        <v>-1.4644037655318964E-2</v>
      </c>
      <c r="F4" s="592">
        <v>3.6060548059653197E-3</v>
      </c>
      <c r="G4" s="592">
        <v>-5.3781301859335828E-3</v>
      </c>
      <c r="H4" s="592">
        <v>8.8786638647930793E-3</v>
      </c>
      <c r="I4" s="592">
        <v>-7.5503036811923607E-3</v>
      </c>
      <c r="J4" s="592">
        <v>2.7304087840489544E-2</v>
      </c>
      <c r="K4" s="592">
        <v>5.8492023835385654E-2</v>
      </c>
      <c r="M4" s="593">
        <v>100</v>
      </c>
      <c r="N4" s="593">
        <v>100.25782351192609</v>
      </c>
      <c r="O4" s="593">
        <v>98.789644169177123</v>
      </c>
      <c r="P4" s="593">
        <v>99.14588504031299</v>
      </c>
      <c r="Q4" s="593">
        <v>98.612665563166587</v>
      </c>
      <c r="R4" s="593">
        <v>99.488214273513194</v>
      </c>
      <c r="S4" s="593">
        <v>98.737048043048631</v>
      </c>
      <c r="T4" s="593">
        <v>101.43297307592667</v>
      </c>
      <c r="U4" s="593">
        <v>107.36599295477781</v>
      </c>
    </row>
    <row r="5" spans="1:21" x14ac:dyDescent="0.25">
      <c r="A5" s="204" t="s">
        <v>35</v>
      </c>
      <c r="B5" s="594">
        <v>3.4947826936223558E-2</v>
      </c>
      <c r="C5" s="594">
        <v>-1.72382580644177E-2</v>
      </c>
      <c r="D5" s="594">
        <v>-1.7746132905126943E-2</v>
      </c>
      <c r="E5" s="594">
        <v>-2.0792371467422632E-2</v>
      </c>
      <c r="F5" s="594">
        <v>2.1597769987298232E-3</v>
      </c>
      <c r="G5" s="594">
        <v>2.0753735726466216E-2</v>
      </c>
      <c r="H5" s="594">
        <v>2.502939413960692E-2</v>
      </c>
      <c r="I5" s="594">
        <v>-6.2803345537955968E-2</v>
      </c>
      <c r="J5" s="594">
        <v>6.4867044037600019E-2</v>
      </c>
      <c r="K5" s="594">
        <v>0.11063621532906209</v>
      </c>
      <c r="M5" s="457">
        <v>100</v>
      </c>
      <c r="N5" s="457">
        <v>98.22538670948731</v>
      </c>
      <c r="O5" s="457">
        <v>96.183047981492408</v>
      </c>
      <c r="P5" s="457">
        <v>96.390781916190562</v>
      </c>
      <c r="Q5" s="457">
        <v>98.391250730546616</v>
      </c>
      <c r="R5" s="457">
        <v>100.85392412497035</v>
      </c>
      <c r="S5" s="457">
        <v>94.519960279291041</v>
      </c>
      <c r="T5" s="457">
        <v>100.65119070516002</v>
      </c>
      <c r="U5" s="457">
        <v>111.78685751314259</v>
      </c>
    </row>
    <row r="6" spans="1:21" x14ac:dyDescent="0.25">
      <c r="A6" s="204" t="s">
        <v>37</v>
      </c>
      <c r="B6" s="594">
        <v>2.6208673266438831E-2</v>
      </c>
      <c r="C6" s="594">
        <v>4.0400965759870733E-2</v>
      </c>
      <c r="D6" s="594">
        <v>1.3913075401809305E-2</v>
      </c>
      <c r="E6" s="594">
        <v>-2.6025031978127444E-4</v>
      </c>
      <c r="F6" s="594">
        <v>1.8650733383611007E-2</v>
      </c>
      <c r="G6" s="594">
        <v>4.8493058103571407E-4</v>
      </c>
      <c r="H6" s="594">
        <v>1.0350756476867673E-2</v>
      </c>
      <c r="I6" s="594">
        <v>5.2212801895563654E-3</v>
      </c>
      <c r="J6" s="594">
        <v>2.5320522546744328E-2</v>
      </c>
      <c r="K6" s="594">
        <v>4.8949437615990687E-2</v>
      </c>
      <c r="M6" s="457">
        <v>100</v>
      </c>
      <c r="N6" s="457">
        <v>101.39130754018093</v>
      </c>
      <c r="O6" s="457">
        <v>101.36492041997056</v>
      </c>
      <c r="P6" s="457">
        <v>103.25545052517438</v>
      </c>
      <c r="Q6" s="457">
        <v>103.30552225079266</v>
      </c>
      <c r="R6" s="457">
        <v>104.37481255432625</v>
      </c>
      <c r="S6" s="457">
        <v>104.91978269540482</v>
      </c>
      <c r="T6" s="457">
        <v>107.57640641874333</v>
      </c>
      <c r="U6" s="457">
        <v>112.84221101369008</v>
      </c>
    </row>
    <row r="7" spans="1:21" x14ac:dyDescent="0.25">
      <c r="A7" s="204" t="s">
        <v>149</v>
      </c>
      <c r="B7" s="594">
        <v>1.6315558038580313E-2</v>
      </c>
      <c r="C7" s="594">
        <v>-4.5300729292797604E-3</v>
      </c>
      <c r="D7" s="594">
        <v>1.6011751871255031E-2</v>
      </c>
      <c r="E7" s="594">
        <v>-8.9063935302520436E-2</v>
      </c>
      <c r="F7" s="594">
        <v>-9.1099655550161973E-2</v>
      </c>
      <c r="G7" s="594">
        <v>-6.6614787374915663E-2</v>
      </c>
      <c r="H7" s="594">
        <v>-6.7152263665031908E-2</v>
      </c>
      <c r="I7" s="594">
        <v>-8.1107662133338865E-2</v>
      </c>
      <c r="J7" s="594">
        <v>-7.4372421709200776E-2</v>
      </c>
      <c r="K7" s="594">
        <v>-6.2574008654602831E-2</v>
      </c>
      <c r="M7" s="457">
        <v>100</v>
      </c>
      <c r="N7" s="457">
        <v>101.60117518712551</v>
      </c>
      <c r="O7" s="457">
        <v>92.552174693599312</v>
      </c>
      <c r="P7" s="457">
        <v>84.120703458593994</v>
      </c>
      <c r="Q7" s="457">
        <v>78.517020683871422</v>
      </c>
      <c r="R7" s="457">
        <v>73.244425008715325</v>
      </c>
      <c r="S7" s="457">
        <v>67.303740931957762</v>
      </c>
      <c r="T7" s="457">
        <v>62.298198728759402</v>
      </c>
      <c r="U7" s="457">
        <v>58.399950702339844</v>
      </c>
    </row>
    <row r="8" spans="1:21" x14ac:dyDescent="0.25">
      <c r="A8" s="204" t="s">
        <v>39</v>
      </c>
      <c r="B8" s="594">
        <v>2.473719218958248E-2</v>
      </c>
      <c r="C8" s="594">
        <v>1.805278545490463E-2</v>
      </c>
      <c r="D8" s="594">
        <v>-1.9035947355132254E-2</v>
      </c>
      <c r="E8" s="594">
        <v>-4.3159357579331759E-2</v>
      </c>
      <c r="F8" s="594">
        <v>-3.4287028513983242E-2</v>
      </c>
      <c r="G8" s="594">
        <v>-6.459365573553133E-2</v>
      </c>
      <c r="H8" s="594">
        <v>-4.6620732582486335E-3</v>
      </c>
      <c r="I8" s="594">
        <v>4.6221062216507125E-3</v>
      </c>
      <c r="J8" s="594">
        <v>-2.8945512852298627E-3</v>
      </c>
      <c r="K8" s="594">
        <v>3.1148538007618853E-2</v>
      </c>
      <c r="M8" s="457">
        <v>100</v>
      </c>
      <c r="N8" s="457">
        <v>98.096405264486776</v>
      </c>
      <c r="O8" s="457">
        <v>93.862627432429747</v>
      </c>
      <c r="P8" s="457">
        <v>90.644356849256638</v>
      </c>
      <c r="Q8" s="457">
        <v>84.789306468567105</v>
      </c>
      <c r="R8" s="457">
        <v>84.394012510294544</v>
      </c>
      <c r="S8" s="457">
        <v>84.784090600588442</v>
      </c>
      <c r="T8" s="457">
        <v>84.53867870217347</v>
      </c>
      <c r="U8" s="457">
        <v>87.171934948841994</v>
      </c>
    </row>
    <row r="9" spans="1:21" x14ac:dyDescent="0.25">
      <c r="A9" s="204" t="s">
        <v>150</v>
      </c>
      <c r="B9" s="594">
        <v>4.9762985123040337E-2</v>
      </c>
      <c r="C9" s="594">
        <v>-1.0773452506683823E-2</v>
      </c>
      <c r="D9" s="594">
        <v>4.6920657227319529E-2</v>
      </c>
      <c r="E9" s="594">
        <v>-5.385060836256006E-3</v>
      </c>
      <c r="F9" s="594">
        <v>1.3218830305706808E-2</v>
      </c>
      <c r="G9" s="594">
        <v>-1.6285261846163968E-3</v>
      </c>
      <c r="H9" s="594">
        <v>-2.1733159770863653E-2</v>
      </c>
      <c r="I9" s="594">
        <v>0.15726436151782397</v>
      </c>
      <c r="J9" s="594">
        <v>7.9715137437279537E-3</v>
      </c>
      <c r="K9" s="594">
        <v>3.7970366849892967E-2</v>
      </c>
      <c r="M9" s="457">
        <v>100</v>
      </c>
      <c r="N9" s="457">
        <v>104.69206572273195</v>
      </c>
      <c r="O9" s="457">
        <v>104.12829257974172</v>
      </c>
      <c r="P9" s="457">
        <v>105.50474680937631</v>
      </c>
      <c r="Q9" s="457">
        <v>105.33292956659592</v>
      </c>
      <c r="R9" s="457">
        <v>103.04371217919197</v>
      </c>
      <c r="S9" s="457">
        <v>119.24881578347902</v>
      </c>
      <c r="T9" s="457">
        <v>120.19940935742031</v>
      </c>
      <c r="U9" s="457">
        <v>124.76342502586202</v>
      </c>
    </row>
    <row r="10" spans="1:21" s="264" customFormat="1" x14ac:dyDescent="0.25">
      <c r="A10" s="224" t="s">
        <v>151</v>
      </c>
      <c r="B10" s="592">
        <v>1.159462276648715E-2</v>
      </c>
      <c r="C10" s="592">
        <v>3.327958960116062E-3</v>
      </c>
      <c r="D10" s="592">
        <v>8.8837267772392536E-3</v>
      </c>
      <c r="E10" s="592">
        <v>-1.2432070441911747E-2</v>
      </c>
      <c r="F10" s="592">
        <v>5.3387247981431241E-3</v>
      </c>
      <c r="G10" s="592">
        <v>7.8823843905888591E-3</v>
      </c>
      <c r="H10" s="592">
        <v>1.5228408936042159E-2</v>
      </c>
      <c r="I10" s="592">
        <v>-1.8044953348167581E-2</v>
      </c>
      <c r="J10" s="592">
        <v>3.7819930137878544E-2</v>
      </c>
      <c r="K10" s="592">
        <v>5.2830555821753888E-2</v>
      </c>
      <c r="M10" s="593">
        <v>100</v>
      </c>
      <c r="N10" s="593">
        <v>100.88837267772392</v>
      </c>
      <c r="O10" s="593">
        <v>99.634121321824608</v>
      </c>
      <c r="P10" s="593">
        <v>100.16604047606663</v>
      </c>
      <c r="Q10" s="593">
        <v>100.95558770998227</v>
      </c>
      <c r="R10" s="593">
        <v>102.49298068400834</v>
      </c>
      <c r="S10" s="593">
        <v>100.64349962905078</v>
      </c>
      <c r="T10" s="593">
        <v>104.44982975385308</v>
      </c>
      <c r="U10" s="593">
        <v>109.96797231523671</v>
      </c>
    </row>
    <row r="11" spans="1:21" x14ac:dyDescent="0.25">
      <c r="A11" s="204" t="s">
        <v>60</v>
      </c>
      <c r="B11" s="594">
        <v>2.3470291191604487E-2</v>
      </c>
      <c r="C11" s="594">
        <v>9.5779502309409903E-3</v>
      </c>
      <c r="D11" s="594">
        <v>3.2814232905190366E-2</v>
      </c>
      <c r="E11" s="595">
        <v>5.7305797548954374E-3</v>
      </c>
      <c r="F11" s="594">
        <v>1.1638549067182424E-2</v>
      </c>
      <c r="G11" s="594">
        <v>1.2081517169026723E-2</v>
      </c>
      <c r="H11" s="594">
        <v>1.8899473512976162E-2</v>
      </c>
      <c r="I11" s="594">
        <v>1.2885478821045293E-3</v>
      </c>
      <c r="J11" s="594">
        <v>2.5534257305637187E-2</v>
      </c>
      <c r="K11" s="594">
        <v>4.5806547611572102E-2</v>
      </c>
      <c r="M11" s="457">
        <v>100</v>
      </c>
      <c r="N11" s="457">
        <v>103.28142329051903</v>
      </c>
      <c r="O11" s="457">
        <v>103.87328572388446</v>
      </c>
      <c r="P11" s="457">
        <v>105.08222005655135</v>
      </c>
      <c r="Q11" s="457">
        <v>106.35177270232401</v>
      </c>
      <c r="R11" s="457">
        <v>108.36176521356964</v>
      </c>
      <c r="S11" s="457">
        <v>108.5013945366367</v>
      </c>
      <c r="T11" s="457">
        <v>108.04076586727768</v>
      </c>
      <c r="U11" s="457">
        <v>112.98974035296786</v>
      </c>
    </row>
    <row r="12" spans="1:21" x14ac:dyDescent="0.25">
      <c r="A12" s="596" t="s">
        <v>152</v>
      </c>
      <c r="B12" s="594">
        <v>3.0841292354809591E-2</v>
      </c>
      <c r="C12" s="594">
        <v>1.2332846349482951E-2</v>
      </c>
      <c r="D12" s="594">
        <v>3.1898695008145239E-2</v>
      </c>
      <c r="E12" s="595">
        <v>2.7729937465534871E-3</v>
      </c>
      <c r="F12" s="594">
        <v>8.4132853535510144E-3</v>
      </c>
      <c r="G12" s="594">
        <v>1.4070932393789981E-2</v>
      </c>
      <c r="H12" s="594">
        <v>1.7067563315929402E-2</v>
      </c>
      <c r="I12" s="594">
        <v>1.2751821062554347E-2</v>
      </c>
      <c r="J12" s="594">
        <v>-2.6367268987906867E-3</v>
      </c>
      <c r="K12" s="594">
        <v>3.6376483423439243E-2</v>
      </c>
      <c r="M12" s="457">
        <v>100</v>
      </c>
      <c r="N12" s="457">
        <v>103.18986950081452</v>
      </c>
      <c r="O12" s="457">
        <v>103.47601436364795</v>
      </c>
      <c r="P12" s="457">
        <v>104.34658759973746</v>
      </c>
      <c r="Q12" s="457">
        <v>105.81484137937605</v>
      </c>
      <c r="R12" s="457">
        <v>107.62084288438358</v>
      </c>
      <c r="S12" s="457">
        <v>108.99320461544652</v>
      </c>
      <c r="T12" s="457">
        <v>111.53220659242635</v>
      </c>
      <c r="U12" s="457">
        <v>115.58935605671535</v>
      </c>
    </row>
    <row r="13" spans="1:21" x14ac:dyDescent="0.25">
      <c r="A13" s="1501" t="s">
        <v>1984</v>
      </c>
      <c r="B13" s="594">
        <v>4.7928633404114906E-2</v>
      </c>
      <c r="C13" s="594">
        <v>4.4383783842744329E-2</v>
      </c>
      <c r="D13" s="594">
        <v>-6.1331139158854464E-3</v>
      </c>
      <c r="E13" s="595">
        <v>-2.3473986144250114E-2</v>
      </c>
      <c r="F13" s="594">
        <v>3.4150067309003829E-2</v>
      </c>
      <c r="G13" s="594">
        <v>-1.254828731562152E-2</v>
      </c>
      <c r="H13" s="594">
        <v>-1.6224379964057345E-2</v>
      </c>
      <c r="I13" s="594">
        <v>-7.9046610841670972E-3</v>
      </c>
      <c r="J13" s="594">
        <v>5.1417191658713612E-3</v>
      </c>
      <c r="K13" s="594">
        <v>-1.4526875717452148E-3</v>
      </c>
      <c r="M13" s="457">
        <v>100</v>
      </c>
      <c r="N13" s="457">
        <v>99.386688608411461</v>
      </c>
      <c r="O13" s="457">
        <v>97.053686857094704</v>
      </c>
      <c r="P13" s="457">
        <v>100.36807679585147</v>
      </c>
      <c r="Q13" s="457">
        <v>99.108629330900754</v>
      </c>
      <c r="R13" s="457">
        <v>97.500653270919301</v>
      </c>
      <c r="S13" s="457">
        <v>96.729943651327801</v>
      </c>
      <c r="T13" s="457">
        <v>91.105745361101128</v>
      </c>
      <c r="U13" s="457">
        <v>90.973397177100466</v>
      </c>
    </row>
    <row r="14" spans="1:21" x14ac:dyDescent="0.25">
      <c r="A14" s="596" t="s">
        <v>153</v>
      </c>
      <c r="B14" s="594">
        <v>-2.3563442662469236E-2</v>
      </c>
      <c r="C14" s="594">
        <v>-8.9802554798364964E-3</v>
      </c>
      <c r="D14" s="594">
        <v>3.911434244790768E-2</v>
      </c>
      <c r="E14" s="595">
        <v>2.884542357489539E-2</v>
      </c>
      <c r="F14" s="594">
        <v>3.3364382075281585E-2</v>
      </c>
      <c r="G14" s="594">
        <v>-9.9589211354911278E-4</v>
      </c>
      <c r="H14" s="594">
        <v>3.272319730158757E-2</v>
      </c>
      <c r="I14" s="594">
        <v>-6.2296969313758055E-2</v>
      </c>
      <c r="J14" s="594">
        <v>0.1943019446430021</v>
      </c>
      <c r="K14" s="594">
        <v>9.2984725139020119E-2</v>
      </c>
      <c r="M14" s="457">
        <v>100</v>
      </c>
      <c r="N14" s="457">
        <v>103.91143424479077</v>
      </c>
      <c r="O14" s="457">
        <v>106.90880357985665</v>
      </c>
      <c r="P14" s="457">
        <v>110.47574974970622</v>
      </c>
      <c r="Q14" s="457">
        <v>110.36572782179206</v>
      </c>
      <c r="R14" s="457">
        <v>113.97724730863787</v>
      </c>
      <c r="S14" s="457">
        <v>106.87681023058505</v>
      </c>
      <c r="T14" s="457">
        <v>113.62283385698227</v>
      </c>
      <c r="U14" s="457">
        <v>124.18802183269031</v>
      </c>
    </row>
    <row r="15" spans="1:21" x14ac:dyDescent="0.25">
      <c r="A15" s="1500" t="s">
        <v>217</v>
      </c>
      <c r="B15" s="594"/>
      <c r="C15" s="594"/>
      <c r="D15" s="594"/>
      <c r="E15" s="595"/>
      <c r="F15" s="594"/>
      <c r="G15" s="594"/>
      <c r="H15" s="594"/>
      <c r="I15" s="594"/>
      <c r="J15" s="594"/>
      <c r="K15" s="594">
        <v>0.10767369141218364</v>
      </c>
      <c r="M15" s="457"/>
      <c r="N15" s="457"/>
      <c r="O15" s="457"/>
      <c r="P15" s="457"/>
      <c r="Q15" s="457"/>
      <c r="R15" s="457"/>
      <c r="S15" s="457"/>
      <c r="T15" s="457"/>
      <c r="U15" s="457"/>
    </row>
    <row r="16" spans="1:21" x14ac:dyDescent="0.25">
      <c r="A16" s="204" t="s">
        <v>154</v>
      </c>
      <c r="B16" s="594">
        <v>-1.7314524854647351E-2</v>
      </c>
      <c r="C16" s="594">
        <v>-3.9349293750218117E-2</v>
      </c>
      <c r="D16" s="594">
        <v>-7.3571517878870951E-2</v>
      </c>
      <c r="E16" s="595">
        <v>-8.4957325174678466E-2</v>
      </c>
      <c r="F16" s="594">
        <v>-3.2230619785087788E-2</v>
      </c>
      <c r="G16" s="594">
        <v>-2.8917380474811072E-3</v>
      </c>
      <c r="H16" s="594">
        <v>7.2403805779639452E-3</v>
      </c>
      <c r="I16" s="594">
        <v>1.1614521214970974E-2</v>
      </c>
      <c r="J16" s="594">
        <v>3.7595003163386931E-2</v>
      </c>
      <c r="K16" s="594">
        <v>2.2436348149290852E-2</v>
      </c>
      <c r="M16" s="457">
        <v>100</v>
      </c>
      <c r="N16" s="457">
        <v>92.642848212112909</v>
      </c>
      <c r="O16" s="457">
        <v>84.772159631448048</v>
      </c>
      <c r="P16" s="457">
        <v>82.039900386006082</v>
      </c>
      <c r="Q16" s="457">
        <v>81.802662484648309</v>
      </c>
      <c r="R16" s="457">
        <v>82.394944893327903</v>
      </c>
      <c r="S16" s="457">
        <v>83.351922728797831</v>
      </c>
      <c r="T16" s="457">
        <v>86.485538527461372</v>
      </c>
      <c r="U16" s="457">
        <v>88.425958179742409</v>
      </c>
    </row>
    <row r="17" spans="1:21" x14ac:dyDescent="0.25">
      <c r="A17" s="596" t="s">
        <v>155</v>
      </c>
      <c r="B17" s="594">
        <v>-8.1304250590974458E-4</v>
      </c>
      <c r="C17" s="594">
        <v>-3.972030622835121E-2</v>
      </c>
      <c r="D17" s="594">
        <v>-8.3543855488669938E-2</v>
      </c>
      <c r="E17" s="594">
        <v>-0.13968796440270559</v>
      </c>
      <c r="F17" s="594">
        <v>-5.6321551698535588E-2</v>
      </c>
      <c r="G17" s="594">
        <v>-3.8890365885222433E-3</v>
      </c>
      <c r="H17" s="594">
        <v>5.0760505043205839E-3</v>
      </c>
      <c r="I17" s="594">
        <v>3.5613100564104716E-3</v>
      </c>
      <c r="J17" s="594">
        <v>5.4122049602389755E-3</v>
      </c>
      <c r="K17" s="594">
        <v>6.2304846208549591E-3</v>
      </c>
      <c r="M17" s="457">
        <v>100</v>
      </c>
      <c r="N17" s="457">
        <v>91.645614451133</v>
      </c>
      <c r="O17" s="457">
        <v>78.843825122019055</v>
      </c>
      <c r="P17" s="457">
        <v>74.403218549298956</v>
      </c>
      <c r="Q17" s="457">
        <v>74.113861710056909</v>
      </c>
      <c r="R17" s="457">
        <v>74.490067415167388</v>
      </c>
      <c r="S17" s="457">
        <v>74.755349641355721</v>
      </c>
      <c r="T17" s="457">
        <v>75.159940915489059</v>
      </c>
      <c r="U17" s="457">
        <v>75.628223771467376</v>
      </c>
    </row>
    <row r="18" spans="1:21" x14ac:dyDescent="0.25">
      <c r="A18" s="596" t="s">
        <v>156</v>
      </c>
      <c r="B18" s="594">
        <v>-2.4405012759174172E-2</v>
      </c>
      <c r="C18" s="594">
        <v>-4.5939300956056028E-3</v>
      </c>
      <c r="D18" s="594">
        <v>-3.849935700950613E-2</v>
      </c>
      <c r="E18" s="594">
        <v>4.3040889476230193E-2</v>
      </c>
      <c r="F18" s="594">
        <v>0.27466839066223159</v>
      </c>
      <c r="G18" s="594">
        <v>0.15832967641650963</v>
      </c>
      <c r="H18" s="594">
        <v>4.8863423158133523E-2</v>
      </c>
      <c r="I18" s="594">
        <v>0.14668512968094816</v>
      </c>
      <c r="J18" s="594">
        <v>4.826152314523946E-2</v>
      </c>
      <c r="K18" s="594">
        <v>7.9304085980185679E-2</v>
      </c>
      <c r="M18" s="457">
        <v>100</v>
      </c>
      <c r="N18" s="457">
        <v>96.15006429904939</v>
      </c>
      <c r="O18" s="457">
        <v>100.2884485896772</v>
      </c>
      <c r="P18" s="457">
        <v>127.83451536581579</v>
      </c>
      <c r="Q18" s="457">
        <v>148.07451281854674</v>
      </c>
      <c r="R18" s="457">
        <v>155.30994039733386</v>
      </c>
      <c r="S18" s="457">
        <v>178.09159914525711</v>
      </c>
      <c r="T18" s="457">
        <v>186.68657097937864</v>
      </c>
      <c r="U18" s="457">
        <v>201.49157885567331</v>
      </c>
    </row>
    <row r="19" spans="1:21" x14ac:dyDescent="0.25">
      <c r="A19" s="596" t="s">
        <v>157</v>
      </c>
      <c r="B19" s="594">
        <v>-0.11914775771319097</v>
      </c>
      <c r="C19" s="594">
        <v>-3.9617285177089734E-2</v>
      </c>
      <c r="D19" s="594">
        <v>-6.4180754274870688E-3</v>
      </c>
      <c r="E19" s="594">
        <v>-9.2724747979687216E-2</v>
      </c>
      <c r="F19" s="594">
        <v>8.6709419265471821E-2</v>
      </c>
      <c r="G19" s="594">
        <v>-1.5623310341213448E-2</v>
      </c>
      <c r="H19" s="594">
        <v>1.3912528015531889E-2</v>
      </c>
      <c r="I19" s="594">
        <v>3.6073209590418154E-2</v>
      </c>
      <c r="J19" s="594">
        <v>0.20192661856690286</v>
      </c>
      <c r="K19" s="594">
        <v>8.4852839530312085E-2</v>
      </c>
      <c r="M19" s="457">
        <v>100</v>
      </c>
      <c r="N19" s="457">
        <v>99.358192457251292</v>
      </c>
      <c r="O19" s="457">
        <v>90.145229101935413</v>
      </c>
      <c r="P19" s="457">
        <v>97.961669566917138</v>
      </c>
      <c r="Q19" s="457">
        <v>96.43118400172979</v>
      </c>
      <c r="R19" s="457">
        <v>97.772785550724763</v>
      </c>
      <c r="S19" s="457">
        <v>101.29976373613506</v>
      </c>
      <c r="T19" s="457">
        <v>121.75488248899899</v>
      </c>
      <c r="U19" s="457">
        <v>132.08612999487002</v>
      </c>
    </row>
    <row r="20" spans="1:21" x14ac:dyDescent="0.25">
      <c r="A20" s="204" t="s">
        <v>158</v>
      </c>
      <c r="B20" s="594">
        <v>1.965055935345017E-3</v>
      </c>
      <c r="C20" s="594">
        <v>7.376987059014084E-2</v>
      </c>
      <c r="D20" s="594">
        <v>0.13242195125471001</v>
      </c>
      <c r="E20" s="594">
        <v>2.2871210672954501E-2</v>
      </c>
      <c r="F20" s="594">
        <v>-1.0545980096966945E-2</v>
      </c>
      <c r="G20" s="594">
        <v>-6.3399252941001238E-2</v>
      </c>
      <c r="H20" s="594">
        <v>-2.1114610365549291E-2</v>
      </c>
      <c r="I20" s="594">
        <v>7.2419139173564018E-2</v>
      </c>
      <c r="J20" s="594">
        <v>-2.7552003766798561E-2</v>
      </c>
      <c r="K20" s="594">
        <v>7.4916176961769443E-2</v>
      </c>
      <c r="M20" s="457">
        <v>100</v>
      </c>
      <c r="N20" s="457">
        <v>113.242195125471</v>
      </c>
      <c r="O20" s="457">
        <v>115.83218122725347</v>
      </c>
      <c r="P20" s="457">
        <v>114.61061734944259</v>
      </c>
      <c r="Q20" s="457">
        <v>107.34438983038098</v>
      </c>
      <c r="R20" s="457">
        <v>105.07785486418484</v>
      </c>
      <c r="S20" s="457">
        <v>112.6875026596538</v>
      </c>
      <c r="T20" s="457">
        <v>109.5827361619039</v>
      </c>
      <c r="U20" s="457">
        <v>117.79225581616397</v>
      </c>
    </row>
    <row r="21" spans="1:21" x14ac:dyDescent="0.25">
      <c r="A21" s="204" t="s">
        <v>94</v>
      </c>
      <c r="B21" s="594">
        <v>2.6224353735836425E-2</v>
      </c>
      <c r="C21" s="594">
        <v>2.0051994071806689E-2</v>
      </c>
      <c r="D21" s="594">
        <v>4.5517107710866922E-2</v>
      </c>
      <c r="E21" s="594">
        <v>3.6221608707696529E-2</v>
      </c>
      <c r="F21" s="594">
        <v>1.1310147207733934E-2</v>
      </c>
      <c r="G21" s="594">
        <v>9.3583006033927107E-2</v>
      </c>
      <c r="H21" s="594">
        <v>2.6291631640376512E-2</v>
      </c>
      <c r="I21" s="594">
        <v>-0.22688465712946337</v>
      </c>
      <c r="J21" s="594">
        <v>0.18226066070765534</v>
      </c>
      <c r="K21" s="594">
        <v>0.13398421840177899</v>
      </c>
      <c r="M21" s="457">
        <v>100</v>
      </c>
      <c r="N21" s="457">
        <v>104.55171077108669</v>
      </c>
      <c r="O21" s="457">
        <v>108.33874192835725</v>
      </c>
      <c r="P21" s="457">
        <v>109.56406904786766</v>
      </c>
      <c r="Q21" s="457">
        <v>119.81740398267587</v>
      </c>
      <c r="R21" s="457">
        <v>122.96759903229457</v>
      </c>
      <c r="S21" s="457">
        <v>95.068137487819087</v>
      </c>
      <c r="T21" s="457">
        <v>112.3953190385952</v>
      </c>
      <c r="U21" s="457">
        <v>127.45451801199997</v>
      </c>
    </row>
    <row r="22" spans="1:21" x14ac:dyDescent="0.25">
      <c r="A22" s="225" t="s">
        <v>159</v>
      </c>
      <c r="B22" s="594">
        <v>-1.4364202174581564E-3</v>
      </c>
      <c r="C22" s="594">
        <v>6.1540159926311455E-2</v>
      </c>
      <c r="D22" s="594">
        <v>-5.9921925967846179E-2</v>
      </c>
      <c r="E22" s="594">
        <v>4.107120447162993E-3</v>
      </c>
      <c r="F22" s="594">
        <v>7.6593035559151978E-2</v>
      </c>
      <c r="G22" s="594">
        <v>-6.9723599841343686E-2</v>
      </c>
      <c r="H22" s="594">
        <v>1.2195464374253451E-2</v>
      </c>
      <c r="I22" s="594">
        <v>-0.13255292549390452</v>
      </c>
      <c r="J22" s="594">
        <v>9.649267349378543E-2</v>
      </c>
      <c r="K22" s="594">
        <v>0.13265895840713848</v>
      </c>
      <c r="M22" s="457">
        <v>100</v>
      </c>
      <c r="N22" s="457">
        <v>94.007807403215381</v>
      </c>
      <c r="O22" s="457">
        <v>94.393908791194093</v>
      </c>
      <c r="P22" s="457">
        <v>101.62382480380538</v>
      </c>
      <c r="Q22" s="457">
        <v>94.538245908838036</v>
      </c>
      <c r="R22" s="457">
        <v>95.69118371882368</v>
      </c>
      <c r="S22" s="457">
        <v>83.007037372918916</v>
      </c>
      <c r="T22" s="457">
        <v>91.016608327830426</v>
      </c>
      <c r="U22" s="457">
        <v>103.0907767863509</v>
      </c>
    </row>
    <row r="23" spans="1:21" s="264" customFormat="1" x14ac:dyDescent="0.25">
      <c r="A23" s="226" t="s">
        <v>160</v>
      </c>
      <c r="B23" s="592">
        <v>-7.7921450124606273E-2</v>
      </c>
      <c r="C23" s="592">
        <v>-8.5561485926840875E-2</v>
      </c>
      <c r="D23" s="592">
        <v>4.9598388655012648E-2</v>
      </c>
      <c r="E23" s="592">
        <v>1.2107976271005239E-3</v>
      </c>
      <c r="F23" s="592">
        <v>1.5856175189220556E-2</v>
      </c>
      <c r="G23" s="592">
        <v>8.7404155441862974E-2</v>
      </c>
      <c r="H23" s="592">
        <v>4.9153841265906495E-2</v>
      </c>
      <c r="I23" s="592">
        <v>-7.4875632490627786E-2</v>
      </c>
      <c r="J23" s="592">
        <v>9.8909539476966568E-2</v>
      </c>
      <c r="K23" s="592">
        <v>2.2084499839702953E-2</v>
      </c>
      <c r="M23" s="593">
        <v>100</v>
      </c>
      <c r="N23" s="593">
        <v>104.95983886550127</v>
      </c>
      <c r="O23" s="593">
        <v>105.08692398934048</v>
      </c>
      <c r="P23" s="593">
        <v>106.75320066621177</v>
      </c>
      <c r="Q23" s="593">
        <v>116.08387401115773</v>
      </c>
      <c r="R23" s="593">
        <v>121.78984232783367</v>
      </c>
      <c r="S23" s="593">
        <v>112.67075085260329</v>
      </c>
      <c r="T23" s="593">
        <v>123.81496293195832</v>
      </c>
      <c r="U23" s="593">
        <v>126.54935446098197</v>
      </c>
    </row>
    <row r="24" spans="1:21" x14ac:dyDescent="0.25">
      <c r="A24" s="228" t="s">
        <v>161</v>
      </c>
      <c r="B24" s="594">
        <v>-0.17946613785329835</v>
      </c>
      <c r="C24" s="594">
        <v>-0.16307066701042039</v>
      </c>
      <c r="D24" s="594">
        <v>6.6783326905833995E-2</v>
      </c>
      <c r="E24" s="594">
        <v>-1.8750085238451231E-2</v>
      </c>
      <c r="F24" s="594">
        <v>5.4802638836739526E-2</v>
      </c>
      <c r="G24" s="594">
        <v>0.17661554570698512</v>
      </c>
      <c r="H24" s="594">
        <v>8.9054311311931977E-2</v>
      </c>
      <c r="I24" s="594">
        <v>-0.13898943313073187</v>
      </c>
      <c r="J24" s="594">
        <v>0.19445318498756547</v>
      </c>
      <c r="K24" s="594">
        <v>4.8907164263262581E-2</v>
      </c>
      <c r="M24" s="457">
        <v>100</v>
      </c>
      <c r="N24" s="457">
        <v>106.6783326905834</v>
      </c>
      <c r="O24" s="457">
        <v>104.6781048595391</v>
      </c>
      <c r="P24" s="457">
        <v>110.41474123427078</v>
      </c>
      <c r="Q24" s="457">
        <v>129.91570101145706</v>
      </c>
      <c r="R24" s="457">
        <v>141.48525429363923</v>
      </c>
      <c r="S24" s="457">
        <v>121.82029900300887</v>
      </c>
      <c r="T24" s="457">
        <v>145.50864414028149</v>
      </c>
      <c r="U24" s="457">
        <v>152.62505930097487</v>
      </c>
    </row>
    <row r="25" spans="1:21" s="264" customFormat="1" x14ac:dyDescent="0.25">
      <c r="A25" s="213" t="s">
        <v>162</v>
      </c>
      <c r="B25" s="592">
        <v>8.0566673199606198E-2</v>
      </c>
      <c r="C25" s="592">
        <v>-0.138533213032347</v>
      </c>
      <c r="D25" s="592">
        <v>-0.12576842108688291</v>
      </c>
      <c r="E25" s="592">
        <v>-1.474392494566712E-3</v>
      </c>
      <c r="F25" s="592">
        <v>8.4949073027111854E-2</v>
      </c>
      <c r="G25" s="592">
        <v>5.8990861114610382E-2</v>
      </c>
      <c r="H25" s="592">
        <v>0.13617028338389736</v>
      </c>
      <c r="I25" s="592">
        <v>-0.1634791920322568</v>
      </c>
      <c r="J25" s="592">
        <v>6.0498074805775959E-2</v>
      </c>
      <c r="K25" s="592">
        <v>0.10713213780461883</v>
      </c>
      <c r="M25" s="593">
        <v>100</v>
      </c>
      <c r="N25" s="593">
        <v>87.423157891311703</v>
      </c>
      <c r="O25" s="593">
        <v>87.294261843465435</v>
      </c>
      <c r="P25" s="593">
        <v>94.709828467653807</v>
      </c>
      <c r="Q25" s="593">
        <v>100.29684280497774</v>
      </c>
      <c r="R25" s="593">
        <v>113.95429231224178</v>
      </c>
      <c r="S25" s="593">
        <v>95.325136676428883</v>
      </c>
      <c r="T25" s="593">
        <v>101.09212392595029</v>
      </c>
      <c r="U25" s="593">
        <v>111.92233927734681</v>
      </c>
    </row>
    <row r="26" spans="1:21" x14ac:dyDescent="0.25">
      <c r="A26" s="227" t="s">
        <v>109</v>
      </c>
      <c r="B26" s="594">
        <v>8.7312645815202261E-2</v>
      </c>
      <c r="C26" s="594">
        <v>-0.14974448397809437</v>
      </c>
      <c r="D26" s="594">
        <v>-0.14214495568430463</v>
      </c>
      <c r="E26" s="594">
        <v>5.6658621553353772E-3</v>
      </c>
      <c r="F26" s="594">
        <v>8.8250079862787656E-2</v>
      </c>
      <c r="G26" s="594">
        <v>6.9334253137423696E-2</v>
      </c>
      <c r="H26" s="594">
        <v>0.14125793986379809</v>
      </c>
      <c r="I26" s="594">
        <v>-0.17257229931258899</v>
      </c>
      <c r="J26" s="594">
        <v>5.7481089222046089E-2</v>
      </c>
      <c r="K26" s="594">
        <v>0.12509118278799769</v>
      </c>
      <c r="M26" s="457">
        <v>100</v>
      </c>
      <c r="N26" s="457">
        <v>85.785504431569535</v>
      </c>
      <c r="O26" s="457">
        <v>86.271553274604727</v>
      </c>
      <c r="P26" s="457">
        <v>93.885024740975339</v>
      </c>
      <c r="Q26" s="457">
        <v>100.39447281217942</v>
      </c>
      <c r="R26" s="457">
        <v>114.57598921533997</v>
      </c>
      <c r="S26" s="457">
        <v>94.803347310434361</v>
      </c>
      <c r="T26" s="457">
        <v>100.25274697573406</v>
      </c>
      <c r="U26" s="457">
        <v>112.79348167267449</v>
      </c>
    </row>
    <row r="27" spans="1:21" x14ac:dyDescent="0.25">
      <c r="A27" s="227" t="s">
        <v>163</v>
      </c>
      <c r="B27" s="594">
        <v>-3.8363297331552859E-3</v>
      </c>
      <c r="C27" s="594">
        <v>1.1844619319195671E-2</v>
      </c>
      <c r="D27" s="594">
        <v>-0.18082251685942541</v>
      </c>
      <c r="E27" s="594">
        <v>3.1755112631799198E-2</v>
      </c>
      <c r="F27" s="594">
        <v>-1.801346031047113E-2</v>
      </c>
      <c r="G27" s="594">
        <v>9.195586214987439E-2</v>
      </c>
      <c r="H27" s="594">
        <v>0.21013664783197017</v>
      </c>
      <c r="I27" s="594">
        <v>-8.6740001708465519E-2</v>
      </c>
      <c r="J27" s="594">
        <v>7.7719859738075492E-2</v>
      </c>
      <c r="K27" s="594">
        <v>-3.4380049508407118E-2</v>
      </c>
      <c r="M27" s="457">
        <v>100</v>
      </c>
      <c r="N27" s="457">
        <v>81.917748314057462</v>
      </c>
      <c r="O27" s="457">
        <v>84.519055638313731</v>
      </c>
      <c r="P27" s="457">
        <v>82.996574984094465</v>
      </c>
      <c r="Q27" s="457">
        <v>90.628596592243568</v>
      </c>
      <c r="R27" s="457">
        <v>109.67298607785355</v>
      </c>
      <c r="S27" s="457">
        <v>100.15995107808801</v>
      </c>
      <c r="T27" s="457">
        <v>107.94436842724951</v>
      </c>
      <c r="U27" s="457">
        <v>104.23323569656694</v>
      </c>
    </row>
    <row r="28" spans="1:21" x14ac:dyDescent="0.25">
      <c r="A28" s="227" t="s">
        <v>164</v>
      </c>
      <c r="B28" s="594">
        <v>4.6681376681709574E-2</v>
      </c>
      <c r="C28" s="594">
        <v>-7.5877801199308759E-2</v>
      </c>
      <c r="D28" s="594">
        <v>0.35802832798594886</v>
      </c>
      <c r="E28" s="594">
        <v>-0.14286172902716754</v>
      </c>
      <c r="F28" s="594">
        <v>0.15105095899287413</v>
      </c>
      <c r="G28" s="594">
        <v>-0.14854499156382539</v>
      </c>
      <c r="H28" s="594">
        <v>-5.4973639769774651E-2</v>
      </c>
      <c r="I28" s="594">
        <v>-7.5244919396215915E-2</v>
      </c>
      <c r="J28" s="594">
        <v>9.6729013870503699E-2</v>
      </c>
      <c r="K28" s="594">
        <v>-3.1783476706725877E-2</v>
      </c>
      <c r="M28" s="457">
        <v>100</v>
      </c>
      <c r="N28" s="457">
        <v>135.80283279859489</v>
      </c>
      <c r="O28" s="457">
        <v>116.40180529820029</v>
      </c>
      <c r="P28" s="457">
        <v>133.98440961699526</v>
      </c>
      <c r="Q28" s="457">
        <v>114.08169662075458</v>
      </c>
      <c r="R28" s="457">
        <v>107.81021052640051</v>
      </c>
      <c r="S28" s="457">
        <v>99.698039925252431</v>
      </c>
      <c r="T28" s="457">
        <v>109.3417330120442</v>
      </c>
      <c r="U28" s="457">
        <v>105.86647258778285</v>
      </c>
    </row>
    <row r="29" spans="1:21" s="264" customFormat="1" x14ac:dyDescent="0.25">
      <c r="A29" s="228" t="s">
        <v>165</v>
      </c>
      <c r="B29" s="592">
        <v>2.4296608392925689E-2</v>
      </c>
      <c r="C29" s="592">
        <v>-3.3815541221484557E-2</v>
      </c>
      <c r="D29" s="592">
        <v>9.5259248364727434E-3</v>
      </c>
      <c r="E29" s="592">
        <v>-8.8671806717334101E-2</v>
      </c>
      <c r="F29" s="592">
        <v>6.6357193808839199E-3</v>
      </c>
      <c r="G29" s="592">
        <v>0.10345085722883884</v>
      </c>
      <c r="H29" s="592">
        <v>4.8347505395424761E-2</v>
      </c>
      <c r="I29" s="592">
        <v>-6.3242889267828062E-2</v>
      </c>
      <c r="J29" s="592">
        <v>1.9910569297622471E-2</v>
      </c>
      <c r="K29" s="592">
        <v>5.1584602876753038E-2</v>
      </c>
      <c r="M29" s="593">
        <v>100</v>
      </c>
      <c r="N29" s="593">
        <v>100.95259248364728</v>
      </c>
      <c r="O29" s="593">
        <v>92.000943715323515</v>
      </c>
      <c r="P29" s="593">
        <v>92.611436160594891</v>
      </c>
      <c r="Q29" s="593">
        <v>102.19216862060232</v>
      </c>
      <c r="R29" s="593">
        <v>107.13290504435705</v>
      </c>
      <c r="S29" s="593">
        <v>100.35751059369603</v>
      </c>
      <c r="T29" s="593">
        <v>102.35568576290871</v>
      </c>
      <c r="U29" s="593">
        <v>107.63566316516608</v>
      </c>
    </row>
    <row r="30" spans="1:21" x14ac:dyDescent="0.25">
      <c r="A30" s="227" t="s">
        <v>124</v>
      </c>
      <c r="B30" s="594">
        <v>4.0326117354196889E-2</v>
      </c>
      <c r="C30" s="594">
        <v>8.6101109919886953E-2</v>
      </c>
      <c r="D30" s="594">
        <v>-4.2722434542861842E-2</v>
      </c>
      <c r="E30" s="594">
        <v>-0.12121328361724426</v>
      </c>
      <c r="F30" s="594">
        <v>-6.327705276344231E-2</v>
      </c>
      <c r="G30" s="594">
        <v>9.2939937189435495E-2</v>
      </c>
      <c r="H30" s="594">
        <v>8.1257421086811332E-2</v>
      </c>
      <c r="I30" s="594">
        <v>8.9089119956533791E-2</v>
      </c>
      <c r="J30" s="594">
        <v>-2.7534596599693817E-2</v>
      </c>
      <c r="K30" s="594">
        <v>-4.9249348077318733E-2</v>
      </c>
      <c r="M30" s="457">
        <v>100</v>
      </c>
      <c r="N30" s="457">
        <v>95.727756545713817</v>
      </c>
      <c r="O30" s="457">
        <v>84.124280841495704</v>
      </c>
      <c r="P30" s="457">
        <v>78.801144284001737</v>
      </c>
      <c r="Q30" s="457">
        <v>86.124917684212505</v>
      </c>
      <c r="R30" s="457">
        <v>93.123206386545519</v>
      </c>
      <c r="S30" s="457">
        <v>101.41947089105352</v>
      </c>
      <c r="T30" s="457">
        <v>98.626926672713978</v>
      </c>
      <c r="U30" s="457">
        <v>93.769614831213289</v>
      </c>
    </row>
    <row r="31" spans="1:21" x14ac:dyDescent="0.25">
      <c r="A31" s="227" t="s">
        <v>166</v>
      </c>
      <c r="B31" s="594">
        <v>4.9142785463900385E-3</v>
      </c>
      <c r="C31" s="594">
        <v>-5.7882876356057933E-3</v>
      </c>
      <c r="D31" s="594">
        <v>-5.5891714929382164E-2</v>
      </c>
      <c r="E31" s="594">
        <v>-6.2024692149559968E-2</v>
      </c>
      <c r="F31" s="594">
        <v>5.2090653921368357E-3</v>
      </c>
      <c r="G31" s="594">
        <v>0.11586770232712484</v>
      </c>
      <c r="H31" s="594">
        <v>0.10674445218758266</v>
      </c>
      <c r="I31" s="594">
        <v>-3.7187006613978557E-2</v>
      </c>
      <c r="J31" s="594">
        <v>6.561015484733046E-2</v>
      </c>
      <c r="K31" s="594">
        <v>5.8461132569124441E-2</v>
      </c>
      <c r="M31" s="457">
        <v>100</v>
      </c>
      <c r="N31" s="457">
        <v>94.41082850706178</v>
      </c>
      <c r="O31" s="457">
        <v>88.555025933326377</v>
      </c>
      <c r="P31" s="457">
        <v>89.016314854215452</v>
      </c>
      <c r="Q31" s="457">
        <v>99.33043072600131</v>
      </c>
      <c r="R31" s="457">
        <v>109.93340313940494</v>
      </c>
      <c r="S31" s="457">
        <v>105.84530894976272</v>
      </c>
      <c r="T31" s="457">
        <v>112.78983605982019</v>
      </c>
      <c r="U31" s="457">
        <v>119.38365761816316</v>
      </c>
    </row>
    <row r="32" spans="1:21" x14ac:dyDescent="0.25">
      <c r="A32" s="229" t="s">
        <v>167</v>
      </c>
      <c r="B32" s="594">
        <v>4.3720723151668306E-2</v>
      </c>
      <c r="C32" s="594">
        <v>-0.17930990052073348</v>
      </c>
      <c r="D32" s="594">
        <v>0.19624374587534787</v>
      </c>
      <c r="E32" s="594">
        <v>-0.10151030769402469</v>
      </c>
      <c r="F32" s="594">
        <v>6.9233287132665966E-2</v>
      </c>
      <c r="G32" s="594">
        <v>9.2400160822332822E-2</v>
      </c>
      <c r="H32" s="594">
        <v>-7.4943596051423422E-2</v>
      </c>
      <c r="I32" s="594">
        <v>-0.24242088215085877</v>
      </c>
      <c r="J32" s="594">
        <v>-2.8066855316561057E-2</v>
      </c>
      <c r="K32" s="594">
        <v>0.15896859431316956</v>
      </c>
      <c r="M32" s="457">
        <v>100</v>
      </c>
      <c r="N32" s="457">
        <v>119.62437458753479</v>
      </c>
      <c r="O32" s="457">
        <v>107.48126751544886</v>
      </c>
      <c r="P32" s="457">
        <v>114.92254897072881</v>
      </c>
      <c r="Q32" s="457">
        <v>125.54141097773658</v>
      </c>
      <c r="R32" s="457">
        <v>116.13288618569536</v>
      </c>
      <c r="S32" s="457">
        <v>87.979849469833809</v>
      </c>
      <c r="T32" s="457">
        <v>85.510531763991168</v>
      </c>
      <c r="U32" s="457">
        <v>99.10402079748448</v>
      </c>
    </row>
    <row r="33" spans="1:21" s="264" customFormat="1" x14ac:dyDescent="0.25">
      <c r="A33" s="213" t="s">
        <v>168</v>
      </c>
      <c r="B33" s="592">
        <v>4.2607260228558541E-2</v>
      </c>
      <c r="C33" s="592">
        <v>-2.4730826086989954E-2</v>
      </c>
      <c r="D33" s="592">
        <v>-2.871762594834093E-2</v>
      </c>
      <c r="E33" s="592">
        <v>-1.1753641289055206E-2</v>
      </c>
      <c r="F33" s="592">
        <v>2.1644437475657474E-2</v>
      </c>
      <c r="G33" s="592">
        <v>9.7806269483211583E-3</v>
      </c>
      <c r="H33" s="592">
        <v>4.0520961700275526E-2</v>
      </c>
      <c r="I33" s="592">
        <v>-4.8955403599900693E-2</v>
      </c>
      <c r="J33" s="592">
        <v>3.5056958519262826E-2</v>
      </c>
      <c r="K33" s="592">
        <v>7.0131765419529479E-2</v>
      </c>
      <c r="M33" s="593">
        <v>100</v>
      </c>
      <c r="N33" s="593">
        <v>97.128237405165905</v>
      </c>
      <c r="O33" s="593">
        <v>95.986626943667389</v>
      </c>
      <c r="P33" s="593">
        <v>98.06420348904885</v>
      </c>
      <c r="Q33" s="593">
        <v>99.02333288035949</v>
      </c>
      <c r="R33" s="593">
        <v>103.03585355943817</v>
      </c>
      <c r="S33" s="593">
        <v>97.991691763175609</v>
      </c>
      <c r="T33" s="593">
        <v>101.42698243654965</v>
      </c>
      <c r="U33" s="593">
        <v>108.54023577600049</v>
      </c>
    </row>
    <row r="34" spans="1:21" s="264" customFormat="1" x14ac:dyDescent="0.25">
      <c r="A34" s="228" t="s">
        <v>169</v>
      </c>
      <c r="B34" s="592">
        <v>1.3178591071723256E-2</v>
      </c>
      <c r="C34" s="592">
        <v>-1.354752813282234E-3</v>
      </c>
      <c r="D34" s="592">
        <v>8.9620575475510833E-3</v>
      </c>
      <c r="E34" s="592">
        <v>-2.1736450365248405E-2</v>
      </c>
      <c r="F34" s="592">
        <v>5.4861810350330664E-3</v>
      </c>
      <c r="G34" s="592">
        <v>1.8760053943453814E-2</v>
      </c>
      <c r="H34" s="592">
        <v>1.9384093684416959E-2</v>
      </c>
      <c r="I34" s="592">
        <v>-2.3699136863406745E-2</v>
      </c>
      <c r="J34" s="592">
        <v>3.5670245712304594E-2</v>
      </c>
      <c r="K34" s="592">
        <v>5.2683278167373393E-2</v>
      </c>
      <c r="M34" s="593">
        <v>100</v>
      </c>
      <c r="N34" s="593">
        <v>100.8962057547551</v>
      </c>
      <c r="O34" s="593">
        <v>98.70308038632497</v>
      </c>
      <c r="P34" s="593">
        <v>99.244583354039776</v>
      </c>
      <c r="Q34" s="593">
        <v>101.10641709135716</v>
      </c>
      <c r="R34" s="593">
        <v>103.06627335235176</v>
      </c>
      <c r="S34" s="593">
        <v>100.62369163417308</v>
      </c>
      <c r="T34" s="593">
        <v>104.21296343924321</v>
      </c>
      <c r="U34" s="593">
        <v>109.70324398075917</v>
      </c>
    </row>
    <row r="35" spans="1:21" s="264" customFormat="1" x14ac:dyDescent="0.25">
      <c r="A35" s="230" t="s">
        <v>170</v>
      </c>
      <c r="B35" s="597"/>
      <c r="C35" s="597"/>
      <c r="D35" s="597"/>
      <c r="E35" s="597"/>
      <c r="F35" s="597"/>
      <c r="G35" s="597"/>
      <c r="H35" s="597"/>
      <c r="I35" s="597"/>
      <c r="J35" s="597"/>
      <c r="K35" s="597"/>
    </row>
    <row r="36" spans="1:21" x14ac:dyDescent="0.25">
      <c r="A36" s="231" t="s">
        <v>171</v>
      </c>
      <c r="B36" s="598">
        <v>4.2719989912375134E-2</v>
      </c>
      <c r="C36" s="598">
        <v>-1.3097659857974953E-2</v>
      </c>
      <c r="D36" s="598">
        <v>3.597357098632914E-2</v>
      </c>
      <c r="E36" s="598">
        <v>1.7507135205883761E-2</v>
      </c>
      <c r="F36" s="598">
        <v>-1.4807236012138181E-2</v>
      </c>
      <c r="G36" s="598">
        <v>1.2203307669286456E-2</v>
      </c>
      <c r="H36" s="594">
        <v>1.0178047884031649E-2</v>
      </c>
      <c r="I36" s="598">
        <v>-8.0946629905150891E-3</v>
      </c>
      <c r="J36" s="598">
        <v>1.2523958447966166E-2</v>
      </c>
      <c r="K36" s="598">
        <v>-6.5246657477133763E-3</v>
      </c>
      <c r="M36" s="457">
        <v>100</v>
      </c>
      <c r="N36" s="457">
        <v>103.59735709863291</v>
      </c>
      <c r="O36" s="457">
        <v>105.41105003633091</v>
      </c>
      <c r="P36" s="457">
        <v>103.85020374015565</v>
      </c>
      <c r="Q36" s="457">
        <v>105.11751972791485</v>
      </c>
      <c r="R36" s="457">
        <v>106.18741087715621</v>
      </c>
      <c r="S36" s="457">
        <v>105.32785957227027</v>
      </c>
      <c r="T36" s="457">
        <v>106.6469813089666</v>
      </c>
      <c r="U36" s="457">
        <v>105.95114540292296</v>
      </c>
    </row>
    <row r="37" spans="1:21" x14ac:dyDescent="0.25">
      <c r="A37" s="227" t="s">
        <v>172</v>
      </c>
      <c r="B37" s="598">
        <v>9.3366085186941117E-3</v>
      </c>
      <c r="C37" s="598">
        <v>-0.13547820295514978</v>
      </c>
      <c r="D37" s="598">
        <v>-5.4545371905526663E-3</v>
      </c>
      <c r="E37" s="598">
        <v>-8.694169766257176E-2</v>
      </c>
      <c r="F37" s="598">
        <v>0.1347132485190401</v>
      </c>
      <c r="G37" s="598">
        <v>-0.11058171596166733</v>
      </c>
      <c r="H37" s="594">
        <v>0.12404853890693235</v>
      </c>
      <c r="I37" s="598">
        <v>-3.1322867605308446E-2</v>
      </c>
      <c r="J37" s="598">
        <v>9.8285346419644481E-2</v>
      </c>
      <c r="K37" s="598">
        <v>0.15386532846550782</v>
      </c>
      <c r="M37" s="457">
        <v>100</v>
      </c>
      <c r="N37" s="457">
        <v>99.45454628094474</v>
      </c>
      <c r="O37" s="457">
        <v>90.807799187018588</v>
      </c>
      <c r="P37" s="457">
        <v>103.04081280636652</v>
      </c>
      <c r="Q37" s="457">
        <v>91.646382912153555</v>
      </c>
      <c r="R37" s="457">
        <v>103.01498280851146</v>
      </c>
      <c r="S37" s="457">
        <v>99.788258140637325</v>
      </c>
      <c r="T37" s="457">
        <v>109.59598166060277</v>
      </c>
      <c r="U37" s="457">
        <v>126.45900337731119</v>
      </c>
    </row>
    <row r="38" spans="1:21" x14ac:dyDescent="0.25">
      <c r="A38" s="227" t="s">
        <v>173</v>
      </c>
      <c r="B38" s="599"/>
      <c r="C38" s="599"/>
      <c r="D38" s="599"/>
      <c r="E38" s="599"/>
      <c r="F38" s="599"/>
      <c r="G38" s="599"/>
      <c r="H38" s="599"/>
      <c r="I38" s="599"/>
      <c r="J38" s="599"/>
      <c r="K38" s="599"/>
    </row>
    <row r="39" spans="1:21" x14ac:dyDescent="0.25">
      <c r="A39" s="213" t="s">
        <v>174</v>
      </c>
      <c r="B39" s="598">
        <v>4.2614094942350578E-2</v>
      </c>
      <c r="C39" s="598">
        <v>-2.4025443419898984E-2</v>
      </c>
      <c r="D39" s="598">
        <v>-2.4751123565521338E-2</v>
      </c>
      <c r="E39" s="598">
        <v>-9.847822530906436E-3</v>
      </c>
      <c r="F39" s="598">
        <v>1.9204668320539575E-2</v>
      </c>
      <c r="G39" s="598">
        <v>9.9373696145363954E-3</v>
      </c>
      <c r="H39" s="594">
        <v>3.8505596932253194E-2</v>
      </c>
      <c r="I39" s="598">
        <v>-4.6410003053205529E-2</v>
      </c>
      <c r="J39" s="598">
        <v>3.3596875806563231E-2</v>
      </c>
      <c r="K39" s="598">
        <v>6.5265888072545852E-2</v>
      </c>
      <c r="M39" s="457">
        <v>100</v>
      </c>
      <c r="N39" s="457">
        <v>97.524887643447869</v>
      </c>
      <c r="O39" s="457">
        <v>96.564479857588609</v>
      </c>
      <c r="P39" s="457">
        <v>98.418968664799024</v>
      </c>
      <c r="Q39" s="457">
        <v>99.396994333502604</v>
      </c>
      <c r="R39" s="457">
        <v>103.22433493358591</v>
      </c>
      <c r="S39" s="457">
        <v>98.433693234153083</v>
      </c>
      <c r="T39" s="457">
        <v>101.74075780092227</v>
      </c>
      <c r="U39" s="457">
        <v>108.38095871197325</v>
      </c>
    </row>
    <row r="40" spans="1:21" x14ac:dyDescent="0.25">
      <c r="A40" s="228" t="s">
        <v>175</v>
      </c>
      <c r="B40" s="598">
        <v>1.2895220021013065E-2</v>
      </c>
      <c r="C40" s="598">
        <v>-1.1212469410492254E-2</v>
      </c>
      <c r="D40" s="598">
        <v>8.0356389417284291E-3</v>
      </c>
      <c r="E40" s="598">
        <v>-2.5870501835467685E-2</v>
      </c>
      <c r="F40" s="598">
        <v>1.3165604860861935E-2</v>
      </c>
      <c r="G40" s="598">
        <v>1.015170952094846E-2</v>
      </c>
      <c r="H40" s="594">
        <v>2.5164065989089268E-2</v>
      </c>
      <c r="I40" s="598">
        <v>-2.4155345914255277E-2</v>
      </c>
      <c r="J40" s="598">
        <v>3.9389653459815266E-2</v>
      </c>
      <c r="K40" s="598">
        <v>5.9034173908611542E-2</v>
      </c>
      <c r="M40" s="457">
        <v>100</v>
      </c>
      <c r="N40" s="457">
        <v>100.80356389417284</v>
      </c>
      <c r="O40" s="457">
        <v>98.195725109426959</v>
      </c>
      <c r="P40" s="457">
        <v>99.488531225243491</v>
      </c>
      <c r="Q40" s="457">
        <v>100.49850989490797</v>
      </c>
      <c r="R40" s="457">
        <v>103.02746102970858</v>
      </c>
      <c r="S40" s="457">
        <v>100.53879706986851</v>
      </c>
      <c r="T40" s="457">
        <v>104.49898544571732</v>
      </c>
      <c r="U40" s="457">
        <v>110.66799672579327</v>
      </c>
    </row>
    <row r="41" spans="1:21" x14ac:dyDescent="0.25">
      <c r="A41" s="600" t="s">
        <v>176</v>
      </c>
      <c r="B41" s="601"/>
      <c r="C41" s="601"/>
      <c r="D41" s="601"/>
      <c r="E41" s="601"/>
      <c r="F41" s="601"/>
      <c r="G41" s="601"/>
      <c r="H41" s="601"/>
      <c r="I41" s="601"/>
      <c r="J41" s="601"/>
      <c r="K41" s="601"/>
    </row>
    <row r="42" spans="1:21" s="264" customFormat="1" ht="17.25" x14ac:dyDescent="0.25">
      <c r="A42" s="233" t="s">
        <v>189</v>
      </c>
      <c r="B42" s="602">
        <v>2.3864749739185065E-2</v>
      </c>
      <c r="C42" s="602">
        <v>9.8675572840580816E-3</v>
      </c>
      <c r="D42" s="602">
        <v>1.1909941613613251E-2</v>
      </c>
      <c r="E42" s="602">
        <v>6.9901833998160523E-3</v>
      </c>
      <c r="F42" s="602">
        <v>7.3421308386174555E-3</v>
      </c>
      <c r="G42" s="602">
        <v>-4.0691042917673226E-3</v>
      </c>
      <c r="H42" s="592">
        <v>-5.1099150907447655E-3</v>
      </c>
      <c r="I42" s="602">
        <v>2.5949988588145345E-3</v>
      </c>
      <c r="J42" s="602">
        <v>-7.9628256551222965E-4</v>
      </c>
      <c r="K42" s="602">
        <v>1.2350424861335085E-2</v>
      </c>
      <c r="M42" s="593">
        <v>100</v>
      </c>
      <c r="N42" s="593">
        <v>101.19099416136133</v>
      </c>
      <c r="O42" s="593">
        <v>101.89833776895897</v>
      </c>
      <c r="P42" s="593">
        <v>102.6464886970963</v>
      </c>
      <c r="Q42" s="593">
        <v>102.22880942940411</v>
      </c>
      <c r="R42" s="593">
        <v>101.70642889339193</v>
      </c>
      <c r="S42" s="593">
        <v>101.97035696030439</v>
      </c>
      <c r="T42" s="593">
        <v>101.88915974285784</v>
      </c>
      <c r="U42" s="593">
        <v>103.14753415444657</v>
      </c>
    </row>
    <row r="43" spans="1:21" x14ac:dyDescent="0.25">
      <c r="A43" s="226" t="s">
        <v>177</v>
      </c>
      <c r="B43" s="597"/>
      <c r="C43" s="597"/>
      <c r="D43" s="597"/>
      <c r="E43" s="597"/>
      <c r="F43" s="597"/>
      <c r="G43" s="597"/>
      <c r="H43" s="597"/>
      <c r="I43" s="597"/>
      <c r="J43" s="597"/>
      <c r="K43" s="597"/>
    </row>
    <row r="44" spans="1:21" x14ac:dyDescent="0.25">
      <c r="A44" s="227" t="s">
        <v>178</v>
      </c>
      <c r="B44" s="603">
        <v>-1.4284216364468916</v>
      </c>
      <c r="C44" s="603">
        <v>-1.3035587146099177</v>
      </c>
      <c r="D44" s="603">
        <v>0.54118360098970031</v>
      </c>
      <c r="E44" s="603">
        <v>0.19273280946619786</v>
      </c>
      <c r="F44" s="603">
        <v>0.14796996057370171</v>
      </c>
      <c r="G44" s="603">
        <v>1.1276426665057766</v>
      </c>
      <c r="H44" s="603">
        <v>0.52684208083194906</v>
      </c>
      <c r="I44" s="603">
        <v>-0.90215404646037667</v>
      </c>
      <c r="J44" s="603">
        <v>2.5810999838647266</v>
      </c>
      <c r="K44" s="603">
        <v>-0.38519245383677458</v>
      </c>
    </row>
    <row r="45" spans="1:21" x14ac:dyDescent="0.25">
      <c r="A45" s="227" t="s">
        <v>179</v>
      </c>
      <c r="B45" s="603">
        <v>-1.6554134253928057</v>
      </c>
      <c r="C45" s="603">
        <v>-1.1790665001772054</v>
      </c>
      <c r="D45" s="603">
        <v>0.34033906495760036</v>
      </c>
      <c r="E45" s="603">
        <v>-4.0116784622241247E-2</v>
      </c>
      <c r="F45" s="603">
        <v>0.30654989903365837</v>
      </c>
      <c r="G45" s="603">
        <v>1.0943959946218551</v>
      </c>
      <c r="H45" s="603">
        <v>0.56651637195687388</v>
      </c>
      <c r="I45" s="603">
        <v>-0.97952230663778539</v>
      </c>
      <c r="J45" s="603">
        <v>2.3787239701612366</v>
      </c>
      <c r="K45" s="603">
        <v>0.17430341866869481</v>
      </c>
    </row>
    <row r="46" spans="1:21" x14ac:dyDescent="0.25">
      <c r="A46" s="227" t="s">
        <v>180</v>
      </c>
      <c r="B46" s="603">
        <v>0.95579026914317522</v>
      </c>
      <c r="C46" s="603">
        <v>0.51983354136860838</v>
      </c>
      <c r="D46" s="603">
        <v>0.24078880084505982</v>
      </c>
      <c r="E46" s="603">
        <v>1.5834743697291875</v>
      </c>
      <c r="F46" s="603">
        <v>0.16360373589061616</v>
      </c>
      <c r="G46" s="603">
        <v>-0.9754688054940952</v>
      </c>
      <c r="H46" s="603">
        <v>-1.5503992835046221</v>
      </c>
      <c r="I46" s="603">
        <v>1.6369642589309841</v>
      </c>
      <c r="J46" s="603">
        <v>0.25329208700977102</v>
      </c>
      <c r="K46" s="603">
        <v>-3.1879974025187163</v>
      </c>
    </row>
    <row r="47" spans="1:21" x14ac:dyDescent="0.25">
      <c r="A47" s="604" t="s">
        <v>181</v>
      </c>
      <c r="B47" s="605">
        <v>0.53886395021640787</v>
      </c>
      <c r="C47" s="605">
        <v>0.56566444421456819</v>
      </c>
      <c r="D47" s="605">
        <v>-0.21494523379946706</v>
      </c>
      <c r="E47" s="605">
        <v>3.3313295672487087E-2</v>
      </c>
      <c r="F47" s="605">
        <v>-4.8647982591798034E-2</v>
      </c>
      <c r="G47" s="605">
        <v>-0.48418250452347955</v>
      </c>
      <c r="H47" s="605">
        <v>-0.25388907323540177</v>
      </c>
      <c r="I47" s="605">
        <v>0.41837876103609428</v>
      </c>
      <c r="J47" s="605">
        <v>-0.49126592653336321</v>
      </c>
      <c r="K47" s="605">
        <v>-4.6887605118110187E-2</v>
      </c>
    </row>
    <row r="48" spans="1:21" ht="14.45" customHeight="1" x14ac:dyDescent="0.25">
      <c r="A48" s="613" t="s">
        <v>182</v>
      </c>
      <c r="B48" s="613"/>
      <c r="C48" s="613"/>
      <c r="D48" s="613"/>
      <c r="E48" s="613"/>
      <c r="F48" s="613"/>
      <c r="G48" s="613"/>
      <c r="H48" s="613"/>
      <c r="I48" s="570"/>
    </row>
    <row r="49" spans="1:21" x14ac:dyDescent="0.25">
      <c r="A49" s="118" t="s">
        <v>563</v>
      </c>
      <c r="B49" s="118"/>
    </row>
    <row r="50" spans="1:21" x14ac:dyDescent="0.25">
      <c r="A50" s="118" t="s">
        <v>564</v>
      </c>
      <c r="B50" s="118"/>
    </row>
    <row r="52" spans="1:21" x14ac:dyDescent="0.25">
      <c r="A52" t="s">
        <v>528</v>
      </c>
      <c r="B52" s="598">
        <v>3.4279806181191974E-2</v>
      </c>
      <c r="C52" s="598">
        <v>-7.9335221802905309E-3</v>
      </c>
      <c r="D52" s="598">
        <v>3.2812868723820499E-2</v>
      </c>
      <c r="E52" s="598">
        <v>-4.2957400204436058E-2</v>
      </c>
      <c r="F52" s="598">
        <v>-3.1364274330372921E-2</v>
      </c>
      <c r="G52" s="598">
        <v>-2.768924379114146E-2</v>
      </c>
      <c r="H52" s="598">
        <v>-3.8671952977987423E-2</v>
      </c>
      <c r="I52" s="598">
        <v>6.7986302455882441E-2</v>
      </c>
      <c r="J52" s="598">
        <v>-1.8563543168549579E-2</v>
      </c>
      <c r="K52" s="598">
        <v>7.412693492383049E-3</v>
      </c>
      <c r="M52" s="457">
        <v>100</v>
      </c>
      <c r="N52" s="457">
        <v>103.28128687238205</v>
      </c>
      <c r="O52" s="457">
        <v>98.844591298575963</v>
      </c>
      <c r="P52" s="457">
        <v>95.744402421013831</v>
      </c>
      <c r="Q52" s="457">
        <v>93.093312320741219</v>
      </c>
      <c r="R52" s="457">
        <v>89.493212124108425</v>
      </c>
      <c r="S52" s="457">
        <v>95.577524711326504</v>
      </c>
      <c r="T52" s="649">
        <v>93.80326720540468</v>
      </c>
      <c r="U52" s="649">
        <v>94.49860207378245</v>
      </c>
    </row>
    <row r="53" spans="1:21" x14ac:dyDescent="0.25">
      <c r="A53" t="s">
        <v>529</v>
      </c>
      <c r="B53" s="598">
        <v>1.1488882951412371E-2</v>
      </c>
      <c r="C53" s="598">
        <v>4.6359671868414942E-2</v>
      </c>
      <c r="D53" s="598">
        <v>3.6235492065823882E-2</v>
      </c>
      <c r="E53" s="598">
        <v>2.3470402075637331E-2</v>
      </c>
      <c r="F53" s="598">
        <v>2.2763392375127367E-2</v>
      </c>
      <c r="G53" s="598">
        <v>3.068017978969273E-3</v>
      </c>
      <c r="H53" s="598">
        <v>9.7874144727221335E-3</v>
      </c>
      <c r="I53" s="598">
        <v>-0.1258421564715414</v>
      </c>
      <c r="J53" s="598">
        <v>9.4298050778674147E-2</v>
      </c>
      <c r="K53" s="598">
        <v>0.11732563569380794</v>
      </c>
      <c r="M53" s="457">
        <v>100</v>
      </c>
      <c r="N53" s="457">
        <v>103.62354920658238</v>
      </c>
      <c r="O53" s="457">
        <v>106.05563557096546</v>
      </c>
      <c r="P53" s="457">
        <v>108.46982161706086</v>
      </c>
      <c r="Q53" s="457">
        <v>108.8026089799576</v>
      </c>
      <c r="R53" s="457">
        <v>109.86750520975797</v>
      </c>
      <c r="S53" s="457">
        <v>96.041541428013716</v>
      </c>
      <c r="T53" s="649">
        <v>105.09807157845469</v>
      </c>
      <c r="U53" s="649">
        <v>117.42876963659022</v>
      </c>
    </row>
    <row r="56" spans="1:21" ht="15.75" x14ac:dyDescent="0.25">
      <c r="A56" s="714" t="s">
        <v>627</v>
      </c>
    </row>
    <row r="57" spans="1:21" ht="15.75" thickBot="1" x14ac:dyDescent="0.3">
      <c r="A57" s="221" t="s">
        <v>143</v>
      </c>
    </row>
    <row r="58" spans="1:21" x14ac:dyDescent="0.25">
      <c r="A58" s="703" t="s">
        <v>636</v>
      </c>
      <c r="B58" s="715">
        <v>2012</v>
      </c>
      <c r="C58" s="715">
        <v>2013</v>
      </c>
      <c r="D58" s="715">
        <v>2014</v>
      </c>
      <c r="E58" s="715">
        <v>2015</v>
      </c>
      <c r="F58" s="715">
        <v>2016</v>
      </c>
      <c r="G58" s="715">
        <v>2017</v>
      </c>
      <c r="H58" s="715">
        <v>2018</v>
      </c>
      <c r="I58" s="715">
        <v>2019</v>
      </c>
      <c r="J58" s="715">
        <v>2020</v>
      </c>
      <c r="K58" s="716">
        <v>2021</v>
      </c>
      <c r="L58" s="716">
        <v>2022</v>
      </c>
    </row>
    <row r="59" spans="1:21" x14ac:dyDescent="0.25">
      <c r="A59" s="223" t="s">
        <v>148</v>
      </c>
      <c r="B59" s="705">
        <v>65.386986410000006</v>
      </c>
      <c r="C59" s="705">
        <v>67.271829917000005</v>
      </c>
      <c r="D59" s="705">
        <v>68.527346742000006</v>
      </c>
      <c r="E59" s="705">
        <v>68.704026354000007</v>
      </c>
      <c r="F59" s="705">
        <v>67.697922004999995</v>
      </c>
      <c r="G59" s="705">
        <v>67.942044421999995</v>
      </c>
      <c r="H59" s="705">
        <v>67.576643262000005</v>
      </c>
      <c r="I59" s="705">
        <v>70.150339028000005</v>
      </c>
      <c r="J59" s="705">
        <v>69.620682665000004</v>
      </c>
      <c r="K59" s="705">
        <v>71.521611899999996</v>
      </c>
      <c r="L59" s="705">
        <v>75.705055728000005</v>
      </c>
    </row>
    <row r="60" spans="1:21" x14ac:dyDescent="0.25">
      <c r="A60" s="204" t="s">
        <v>35</v>
      </c>
      <c r="B60" s="706">
        <v>16.717861802000002</v>
      </c>
      <c r="C60" s="706">
        <v>17.302114743000001</v>
      </c>
      <c r="D60" s="706">
        <v>17.003856423999999</v>
      </c>
      <c r="E60" s="706">
        <v>16.702103728000001</v>
      </c>
      <c r="F60" s="706">
        <v>16.354827383</v>
      </c>
      <c r="G60" s="706">
        <v>16.390150163000001</v>
      </c>
      <c r="H60" s="706">
        <v>16.730307008</v>
      </c>
      <c r="I60" s="706">
        <v>17.222427590999999</v>
      </c>
      <c r="J60" s="706">
        <v>16.14080152</v>
      </c>
      <c r="K60" s="706">
        <v>17.187807603</v>
      </c>
      <c r="L60" s="706">
        <v>19.089401586000001</v>
      </c>
    </row>
    <row r="61" spans="1:21" x14ac:dyDescent="0.25">
      <c r="A61" s="204" t="s">
        <v>37</v>
      </c>
      <c r="B61" s="706">
        <v>34.119825407</v>
      </c>
      <c r="C61" s="706">
        <v>35.014060763000003</v>
      </c>
      <c r="D61" s="706">
        <v>36.428662633000002</v>
      </c>
      <c r="E61" s="706">
        <v>36.935497363000003</v>
      </c>
      <c r="F61" s="706">
        <v>36.925884887999999</v>
      </c>
      <c r="G61" s="706">
        <v>37.614579722000002</v>
      </c>
      <c r="H61" s="706">
        <v>37.632820182000003</v>
      </c>
      <c r="I61" s="706">
        <v>38.214038848000001</v>
      </c>
      <c r="J61" s="706">
        <v>38.413565052000003</v>
      </c>
      <c r="K61" s="706">
        <v>39.386216591999997</v>
      </c>
      <c r="L61" s="706">
        <v>41.314149743999998</v>
      </c>
    </row>
    <row r="62" spans="1:21" x14ac:dyDescent="0.25">
      <c r="A62" s="204" t="s">
        <v>149</v>
      </c>
      <c r="B62" s="706">
        <v>2.2531085919999998</v>
      </c>
      <c r="C62" s="706">
        <v>2.2898693159999999</v>
      </c>
      <c r="D62" s="706">
        <v>2.2794960409999998</v>
      </c>
      <c r="E62" s="706">
        <v>2.3159947660000002</v>
      </c>
      <c r="F62" s="706">
        <v>2.109723158</v>
      </c>
      <c r="G62" s="706">
        <v>1.9175281049999999</v>
      </c>
      <c r="H62" s="706">
        <v>1.789792378</v>
      </c>
      <c r="I62" s="706">
        <v>1.681232123</v>
      </c>
      <c r="J62" s="706">
        <v>1.544871316</v>
      </c>
      <c r="K62" s="706">
        <v>1.4299754950000001</v>
      </c>
      <c r="L62" s="706">
        <v>1.3404961959999999</v>
      </c>
    </row>
    <row r="63" spans="1:21" x14ac:dyDescent="0.25">
      <c r="A63" s="204" t="s">
        <v>39</v>
      </c>
      <c r="B63" s="706">
        <v>9.6820374020000006</v>
      </c>
      <c r="C63" s="706">
        <v>9.9215438220000003</v>
      </c>
      <c r="D63" s="706">
        <v>10.100655324</v>
      </c>
      <c r="E63" s="706">
        <v>9.9083797810000007</v>
      </c>
      <c r="F63" s="706">
        <v>9.4807404749999993</v>
      </c>
      <c r="G63" s="706">
        <v>9.1556740560000005</v>
      </c>
      <c r="H63" s="706">
        <v>8.564275598</v>
      </c>
      <c r="I63" s="706">
        <v>10.224990239</v>
      </c>
      <c r="J63" s="706">
        <v>10.27225123</v>
      </c>
      <c r="K63" s="706">
        <v>10.242517672</v>
      </c>
      <c r="L63" s="706">
        <v>10.561557123</v>
      </c>
    </row>
    <row r="64" spans="1:21" x14ac:dyDescent="0.25">
      <c r="A64" s="204" t="s">
        <v>150</v>
      </c>
      <c r="B64" s="706">
        <v>2.614153204</v>
      </c>
      <c r="C64" s="706">
        <v>2.7442412709999999</v>
      </c>
      <c r="D64" s="706">
        <v>2.714676318</v>
      </c>
      <c r="E64" s="706">
        <v>2.8420507150000001</v>
      </c>
      <c r="F64" s="706">
        <v>2.8267460990000002</v>
      </c>
      <c r="G64" s="706">
        <v>2.864112376</v>
      </c>
      <c r="H64" s="706">
        <v>2.8594480940000002</v>
      </c>
      <c r="I64" s="706">
        <v>2.8076502250000002</v>
      </c>
      <c r="J64" s="706">
        <v>3.2491935449999998</v>
      </c>
      <c r="K64" s="706">
        <v>3.2750945360000001</v>
      </c>
      <c r="L64" s="706">
        <v>3.3994510770000002</v>
      </c>
    </row>
    <row r="65" spans="1:12" x14ac:dyDescent="0.25">
      <c r="A65" s="224" t="s">
        <v>151</v>
      </c>
      <c r="B65" s="705">
        <v>77.973620635000003</v>
      </c>
      <c r="C65" s="705">
        <v>78.877695352000003</v>
      </c>
      <c r="D65" s="705">
        <v>79.140197084999997</v>
      </c>
      <c r="E65" s="705">
        <v>79.843256972999995</v>
      </c>
      <c r="F65" s="705">
        <v>78.850639978000004</v>
      </c>
      <c r="G65" s="705">
        <v>79.271601845000006</v>
      </c>
      <c r="H65" s="705">
        <v>79.896451081999999</v>
      </c>
      <c r="I65" s="705">
        <v>83.104666554999994</v>
      </c>
      <c r="J65" s="705">
        <v>81.605046724000005</v>
      </c>
      <c r="K65" s="705">
        <v>84.691343889999999</v>
      </c>
      <c r="L65" s="705">
        <v>89.165634660999999</v>
      </c>
    </row>
    <row r="66" spans="1:12" x14ac:dyDescent="0.25">
      <c r="A66" s="204" t="s">
        <v>60</v>
      </c>
      <c r="B66" s="706">
        <v>47.032766828</v>
      </c>
      <c r="C66" s="706">
        <v>48.136639561000003</v>
      </c>
      <c r="D66" s="706">
        <v>48.597689899000002</v>
      </c>
      <c r="E66" s="706">
        <v>50.192385813999998</v>
      </c>
      <c r="F66" s="706">
        <v>51.116331989999999</v>
      </c>
      <c r="G66" s="706">
        <v>51.711251928000003</v>
      </c>
      <c r="H66" s="706">
        <v>52.336002305999997</v>
      </c>
      <c r="I66" s="706">
        <v>55.093861070999999</v>
      </c>
      <c r="J66" s="706">
        <v>55.164852148999998</v>
      </c>
      <c r="K66" s="706">
        <v>56.573445677999999</v>
      </c>
      <c r="L66" s="706">
        <v>59.164879911</v>
      </c>
    </row>
    <row r="67" spans="1:12" x14ac:dyDescent="0.25">
      <c r="A67" s="717" t="s">
        <v>628</v>
      </c>
      <c r="B67" s="706">
        <v>40.660553473999997</v>
      </c>
      <c r="C67" s="706">
        <v>41.914577491000003</v>
      </c>
      <c r="D67" s="706">
        <v>42.431503534999997</v>
      </c>
      <c r="E67" s="706">
        <v>43.785013124999999</v>
      </c>
      <c r="F67" s="706">
        <v>44.508860839</v>
      </c>
      <c r="G67" s="706">
        <v>44.883326586000003</v>
      </c>
      <c r="H67" s="706">
        <v>45.514876839999999</v>
      </c>
      <c r="I67" s="706">
        <v>46.678589127000002</v>
      </c>
      <c r="J67" s="706">
        <v>47.273826143000001</v>
      </c>
      <c r="K67" s="706">
        <v>47.149177973999997</v>
      </c>
      <c r="L67" s="706">
        <v>48.864299265</v>
      </c>
    </row>
    <row r="68" spans="1:12" x14ac:dyDescent="0.25">
      <c r="A68" s="1501" t="s">
        <v>1984</v>
      </c>
      <c r="B68" s="706">
        <v>9.0324316020000008</v>
      </c>
      <c r="C68" s="706">
        <v>9.4653437050000004</v>
      </c>
      <c r="D68" s="706">
        <v>9.8854514739999999</v>
      </c>
      <c r="E68" s="706">
        <v>9.8248228740000005</v>
      </c>
      <c r="F68" s="706">
        <v>10.788295164000001</v>
      </c>
      <c r="G68" s="706">
        <v>11.156716169999999</v>
      </c>
      <c r="H68" s="706">
        <v>11.016718490000001</v>
      </c>
      <c r="I68" s="706">
        <v>10.850323763</v>
      </c>
      <c r="J68" s="706">
        <v>10.764555631</v>
      </c>
      <c r="K68" s="706">
        <v>10.819903953000001</v>
      </c>
      <c r="L68" s="706">
        <v>10.804186013000001</v>
      </c>
    </row>
    <row r="69" spans="1:12" x14ac:dyDescent="0.25">
      <c r="A69" s="717" t="s">
        <v>153</v>
      </c>
      <c r="B69" s="706">
        <v>6.3722133540000003</v>
      </c>
      <c r="C69" s="706">
        <v>6.2220620699999998</v>
      </c>
      <c r="D69" s="706">
        <v>6.1661863629999996</v>
      </c>
      <c r="E69" s="706">
        <v>6.4073726879999997</v>
      </c>
      <c r="F69" s="706">
        <v>6.6074711500000003</v>
      </c>
      <c r="G69" s="706">
        <v>6.8279253420000003</v>
      </c>
      <c r="H69" s="706">
        <v>6.8211254649999997</v>
      </c>
      <c r="I69" s="706">
        <v>8.4152719430000005</v>
      </c>
      <c r="J69" s="706">
        <v>7.8910260049999996</v>
      </c>
      <c r="K69" s="706">
        <v>9.4242677029999999</v>
      </c>
      <c r="L69" s="706">
        <v>10.300580645</v>
      </c>
    </row>
    <row r="70" spans="1:12" x14ac:dyDescent="0.25">
      <c r="A70" s="1502" t="s">
        <v>217</v>
      </c>
      <c r="B70" s="1503"/>
      <c r="C70" s="1503"/>
      <c r="D70" s="1503"/>
      <c r="E70" s="1503"/>
      <c r="F70" s="1503"/>
      <c r="G70" s="1503"/>
      <c r="H70" s="1503"/>
      <c r="I70" s="1503"/>
      <c r="J70" s="1503">
        <v>0</v>
      </c>
      <c r="K70" s="1503">
        <v>0.67573774099999995</v>
      </c>
      <c r="L70" s="1503">
        <v>0.74849691799999996</v>
      </c>
    </row>
    <row r="71" spans="1:12" x14ac:dyDescent="0.25">
      <c r="A71" s="204" t="s">
        <v>154</v>
      </c>
      <c r="B71" s="706">
        <v>19.278061385000001</v>
      </c>
      <c r="C71" s="706">
        <v>18.944270912</v>
      </c>
      <c r="D71" s="706">
        <v>18.198827230999999</v>
      </c>
      <c r="E71" s="706">
        <v>16.859911887999999</v>
      </c>
      <c r="F71" s="706">
        <v>14.643139758</v>
      </c>
      <c r="G71" s="706">
        <v>14.171182288000001</v>
      </c>
      <c r="H71" s="706">
        <v>14.130202941</v>
      </c>
      <c r="I71" s="706">
        <v>14.217783320000001</v>
      </c>
      <c r="J71" s="706">
        <v>14.382916066</v>
      </c>
      <c r="K71" s="706">
        <v>14.923641841</v>
      </c>
      <c r="L71" s="706">
        <v>15.258473864999999</v>
      </c>
    </row>
    <row r="72" spans="1:12" x14ac:dyDescent="0.25">
      <c r="A72" s="596" t="s">
        <v>155</v>
      </c>
      <c r="B72" s="706">
        <v>16.431190132000001</v>
      </c>
      <c r="C72" s="706">
        <v>16.417830876</v>
      </c>
      <c r="D72" s="706">
        <v>15.765709606</v>
      </c>
      <c r="E72" s="706">
        <v>14.448581441</v>
      </c>
      <c r="F72" s="706">
        <v>12.430288511000001</v>
      </c>
      <c r="G72" s="706">
        <v>11.730195373999999</v>
      </c>
      <c r="H72" s="706">
        <v>11.684576215</v>
      </c>
      <c r="I72" s="706">
        <v>11.716721751</v>
      </c>
      <c r="J72" s="706">
        <v>11.75844863</v>
      </c>
      <c r="K72" s="706">
        <v>11.822087764000001</v>
      </c>
      <c r="L72" s="706">
        <v>11.895745099999999</v>
      </c>
    </row>
    <row r="73" spans="1:12" x14ac:dyDescent="0.25">
      <c r="A73" s="596" t="s">
        <v>156</v>
      </c>
      <c r="B73" s="706">
        <v>0.19808492</v>
      </c>
      <c r="C73" s="706">
        <v>0.19325065499999999</v>
      </c>
      <c r="D73" s="706">
        <v>0.19236287499999999</v>
      </c>
      <c r="E73" s="706">
        <v>0.184957028</v>
      </c>
      <c r="F73" s="706">
        <v>0.192917743</v>
      </c>
      <c r="G73" s="706">
        <v>0.24590614899999999</v>
      </c>
      <c r="H73" s="706">
        <v>0.28484039</v>
      </c>
      <c r="I73" s="706">
        <v>0.30000879499999999</v>
      </c>
      <c r="J73" s="706">
        <v>0.34401562400000002</v>
      </c>
      <c r="K73" s="706">
        <v>0.36061834199999998</v>
      </c>
      <c r="L73" s="706">
        <v>0.38921685</v>
      </c>
    </row>
    <row r="74" spans="1:12" x14ac:dyDescent="0.25">
      <c r="A74" s="596" t="s">
        <v>157</v>
      </c>
      <c r="B74" s="706">
        <v>2.6487863310000002</v>
      </c>
      <c r="C74" s="706">
        <v>2.3331893789999998</v>
      </c>
      <c r="D74" s="706">
        <v>2.2407547499999998</v>
      </c>
      <c r="E74" s="706">
        <v>2.226373417</v>
      </c>
      <c r="F74" s="706">
        <v>2.0199335029999999</v>
      </c>
      <c r="G74" s="706">
        <v>2.1950807640000001</v>
      </c>
      <c r="H74" s="706">
        <v>2.1607863360000001</v>
      </c>
      <c r="I74" s="706">
        <v>2.2010527729999998</v>
      </c>
      <c r="J74" s="706">
        <v>2.2804518109999998</v>
      </c>
      <c r="K74" s="706">
        <v>2.7409357339999998</v>
      </c>
      <c r="L74" s="706">
        <v>2.9735119139999999</v>
      </c>
    </row>
    <row r="75" spans="1:12" x14ac:dyDescent="0.25">
      <c r="A75" s="204" t="s">
        <v>158</v>
      </c>
      <c r="B75" s="706">
        <v>3.0275387550000001</v>
      </c>
      <c r="C75" s="706">
        <v>3.0334880380000002</v>
      </c>
      <c r="D75" s="706">
        <v>3.2572680580000002</v>
      </c>
      <c r="E75" s="706">
        <v>3.68860185</v>
      </c>
      <c r="F75" s="706">
        <v>3.7729646400000001</v>
      </c>
      <c r="G75" s="706">
        <v>3.7331750299999999</v>
      </c>
      <c r="H75" s="706">
        <v>3.4964945219999999</v>
      </c>
      <c r="I75" s="706">
        <v>3.4925551709999998</v>
      </c>
      <c r="J75" s="706">
        <v>3.7454830100000001</v>
      </c>
      <c r="K75" s="706">
        <v>3.6422874479999998</v>
      </c>
      <c r="L75" s="706">
        <v>3.9151536990000002</v>
      </c>
    </row>
    <row r="76" spans="1:12" x14ac:dyDescent="0.25">
      <c r="A76" s="204" t="s">
        <v>94</v>
      </c>
      <c r="B76" s="706">
        <v>5.0774800149999999</v>
      </c>
      <c r="C76" s="706">
        <v>5.2106336469999999</v>
      </c>
      <c r="D76" s="706">
        <v>5.3151172420000004</v>
      </c>
      <c r="E76" s="706">
        <v>5.5570460060000002</v>
      </c>
      <c r="F76" s="706">
        <v>5.7583311520000002</v>
      </c>
      <c r="G76" s="706">
        <v>5.8234587250000001</v>
      </c>
      <c r="H76" s="706">
        <v>6.3684354980000002</v>
      </c>
      <c r="I76" s="706">
        <v>6.6076859580000002</v>
      </c>
      <c r="J76" s="706">
        <v>5.1085033949999996</v>
      </c>
      <c r="K76" s="706">
        <v>6.0395825990000001</v>
      </c>
      <c r="L76" s="706">
        <v>6.8487913530000002</v>
      </c>
    </row>
    <row r="77" spans="1:12" x14ac:dyDescent="0.25">
      <c r="A77" s="225" t="s">
        <v>159</v>
      </c>
      <c r="B77" s="706">
        <v>3.5577736500000001</v>
      </c>
      <c r="C77" s="706">
        <v>3.5526631919999998</v>
      </c>
      <c r="D77" s="706">
        <v>3.771294653</v>
      </c>
      <c r="E77" s="706">
        <v>3.5453114139999999</v>
      </c>
      <c r="F77" s="706">
        <v>3.5598724349999999</v>
      </c>
      <c r="G77" s="706">
        <v>3.8325338709999999</v>
      </c>
      <c r="H77" s="706">
        <v>3.5653158129999998</v>
      </c>
      <c r="I77" s="706">
        <v>3.6927810320000001</v>
      </c>
      <c r="J77" s="706">
        <v>3.2032921029999999</v>
      </c>
      <c r="K77" s="706">
        <v>3.5123863219999998</v>
      </c>
      <c r="L77" s="706">
        <v>3.978335833</v>
      </c>
    </row>
    <row r="78" spans="1:12" x14ac:dyDescent="0.25">
      <c r="A78" s="226" t="s">
        <v>160</v>
      </c>
      <c r="B78" s="707">
        <v>12.586634224999999</v>
      </c>
      <c r="C78" s="707">
        <v>11.605865434</v>
      </c>
      <c r="D78" s="707">
        <v>10.612850342</v>
      </c>
      <c r="E78" s="707">
        <v>11.139230617999999</v>
      </c>
      <c r="F78" s="707">
        <v>11.152717972</v>
      </c>
      <c r="G78" s="707">
        <v>11.329557422000001</v>
      </c>
      <c r="H78" s="707">
        <v>12.319807819999999</v>
      </c>
      <c r="I78" s="707">
        <v>12.954327526</v>
      </c>
      <c r="J78" s="707">
        <v>11.984364059000001</v>
      </c>
      <c r="K78" s="707">
        <v>13.169731989000001</v>
      </c>
      <c r="L78" s="707">
        <v>13.460578933000001</v>
      </c>
    </row>
    <row r="79" spans="1:12" x14ac:dyDescent="0.25">
      <c r="A79" s="228" t="s">
        <v>161</v>
      </c>
      <c r="B79" s="708">
        <v>6.8342235960000002</v>
      </c>
      <c r="C79" s="708">
        <v>5.6077118820000003</v>
      </c>
      <c r="D79" s="708">
        <v>4.6932585649999998</v>
      </c>
      <c r="E79" s="708">
        <v>5.0066899859999996</v>
      </c>
      <c r="F79" s="708">
        <v>4.9128141220000003</v>
      </c>
      <c r="G79" s="708">
        <v>5.1820493000000001</v>
      </c>
      <c r="H79" s="708">
        <v>6.0972797649999997</v>
      </c>
      <c r="I79" s="708">
        <v>6.6091452659999996</v>
      </c>
      <c r="J79" s="708">
        <v>5.6905439119999999</v>
      </c>
      <c r="K79" s="708">
        <v>6.7970883000000004</v>
      </c>
      <c r="L79" s="708">
        <v>7.1295146139999996</v>
      </c>
    </row>
    <row r="80" spans="1:12" x14ac:dyDescent="0.25">
      <c r="A80" s="213" t="s">
        <v>162</v>
      </c>
      <c r="B80" s="705">
        <v>23.738956085000002</v>
      </c>
      <c r="C80" s="705">
        <v>25.651524802000001</v>
      </c>
      <c r="D80" s="705">
        <v>22.097936652000001</v>
      </c>
      <c r="E80" s="705">
        <v>19.318714050000001</v>
      </c>
      <c r="F80" s="705">
        <v>19.290230683000001</v>
      </c>
      <c r="G80" s="705">
        <v>20.928917898000002</v>
      </c>
      <c r="H80" s="705">
        <v>22.163532787000001</v>
      </c>
      <c r="I80" s="705">
        <v>25.362257358000001</v>
      </c>
      <c r="J80" s="705">
        <v>21.216056017</v>
      </c>
      <c r="K80" s="705">
        <v>22.499586561000001</v>
      </c>
      <c r="L80" s="705">
        <v>24.910015369</v>
      </c>
    </row>
    <row r="81" spans="1:12" x14ac:dyDescent="0.25">
      <c r="A81" s="227" t="s">
        <v>109</v>
      </c>
      <c r="B81" s="706">
        <v>21.506082806999999</v>
      </c>
      <c r="C81" s="706">
        <v>23.383835798</v>
      </c>
      <c r="D81" s="706">
        <v>19.882235373</v>
      </c>
      <c r="E81" s="706">
        <v>17.056075907</v>
      </c>
      <c r="F81" s="706">
        <v>17.152713282000001</v>
      </c>
      <c r="G81" s="706">
        <v>18.666441598999999</v>
      </c>
      <c r="H81" s="706">
        <v>19.960665385999999</v>
      </c>
      <c r="I81" s="706">
        <v>22.800649494000002</v>
      </c>
      <c r="J81" s="706">
        <v>18.865888985000002</v>
      </c>
      <c r="K81" s="706">
        <v>19.950320832999999</v>
      </c>
      <c r="L81" s="706">
        <v>22.445930062999999</v>
      </c>
    </row>
    <row r="82" spans="1:12" x14ac:dyDescent="0.25">
      <c r="A82" s="227" t="s">
        <v>163</v>
      </c>
      <c r="B82" s="706">
        <v>1.374129537</v>
      </c>
      <c r="C82" s="706">
        <v>1.368857923</v>
      </c>
      <c r="D82" s="706">
        <v>1.385071524</v>
      </c>
      <c r="E82" s="706">
        <v>1.134619405</v>
      </c>
      <c r="F82" s="706">
        <v>1.170649372</v>
      </c>
      <c r="G82" s="706">
        <v>1.1495619260000001</v>
      </c>
      <c r="H82" s="706">
        <v>1.255270884</v>
      </c>
      <c r="I82" s="706">
        <v>1.626161024</v>
      </c>
      <c r="J82" s="706">
        <v>1.485107814</v>
      </c>
      <c r="K82" s="706">
        <v>1.600530185</v>
      </c>
      <c r="L82" s="706">
        <v>1.5455038780000001</v>
      </c>
    </row>
    <row r="83" spans="1:12" x14ac:dyDescent="0.25">
      <c r="A83" s="227" t="s">
        <v>164</v>
      </c>
      <c r="B83" s="706">
        <v>0.85874373999999998</v>
      </c>
      <c r="C83" s="706">
        <v>0.89883108</v>
      </c>
      <c r="D83" s="706">
        <v>0.83062975400000005</v>
      </c>
      <c r="E83" s="706">
        <v>1.128018736</v>
      </c>
      <c r="F83" s="706">
        <v>0.96686802900000002</v>
      </c>
      <c r="G83" s="706">
        <v>1.1129143720000001</v>
      </c>
      <c r="H83" s="706">
        <v>0.94759651600000006</v>
      </c>
      <c r="I83" s="706">
        <v>0.93544683900000003</v>
      </c>
      <c r="J83" s="706">
        <v>0.86505921699999999</v>
      </c>
      <c r="K83" s="706">
        <v>0.94873554199999999</v>
      </c>
      <c r="L83" s="706">
        <v>0.91858142799999998</v>
      </c>
    </row>
    <row r="84" spans="1:12" x14ac:dyDescent="0.25">
      <c r="A84" s="228" t="s">
        <v>165</v>
      </c>
      <c r="B84" s="705">
        <v>11.108792167000001</v>
      </c>
      <c r="C84" s="705">
        <v>11.378698139999999</v>
      </c>
      <c r="D84" s="705">
        <v>10.993921304000001</v>
      </c>
      <c r="E84" s="705">
        <v>11.098648572</v>
      </c>
      <c r="F84" s="705">
        <v>10.114511351000001</v>
      </c>
      <c r="G84" s="705">
        <v>10.18162841</v>
      </c>
      <c r="H84" s="705">
        <v>11.234926596999999</v>
      </c>
      <c r="I84" s="705">
        <v>11.882762942999999</v>
      </c>
      <c r="J84" s="705">
        <v>11.131262681999999</v>
      </c>
      <c r="K84" s="705">
        <v>11.352892459</v>
      </c>
      <c r="L84" s="705">
        <v>11.938526908</v>
      </c>
    </row>
    <row r="85" spans="1:12" x14ac:dyDescent="0.25">
      <c r="A85" s="227" t="s">
        <v>124</v>
      </c>
      <c r="B85" s="706">
        <v>2.6295632200000001</v>
      </c>
      <c r="C85" s="706">
        <v>2.7356032950000002</v>
      </c>
      <c r="D85" s="706">
        <v>2.971141775</v>
      </c>
      <c r="E85" s="706">
        <v>2.8442073649999999</v>
      </c>
      <c r="F85" s="706">
        <v>2.4994516510000002</v>
      </c>
      <c r="G85" s="706">
        <v>2.3412937170000001</v>
      </c>
      <c r="H85" s="706">
        <v>2.5588934079999999</v>
      </c>
      <c r="I85" s="706">
        <v>2.7678169019999999</v>
      </c>
      <c r="J85" s="706">
        <v>3.0143992740000001</v>
      </c>
      <c r="K85" s="706">
        <v>2.9313990059999999</v>
      </c>
      <c r="L85" s="706">
        <v>2.787029516</v>
      </c>
    </row>
    <row r="86" spans="1:12" x14ac:dyDescent="0.25">
      <c r="A86" s="227" t="s">
        <v>166</v>
      </c>
      <c r="B86" s="706">
        <v>5.3303549549999998</v>
      </c>
      <c r="C86" s="706">
        <v>5.3565498040000001</v>
      </c>
      <c r="D86" s="706">
        <v>5.3255445530000003</v>
      </c>
      <c r="E86" s="706">
        <v>5.0278907349999997</v>
      </c>
      <c r="F86" s="706">
        <v>4.7160373599999996</v>
      </c>
      <c r="G86" s="706">
        <v>4.7406035070000003</v>
      </c>
      <c r="H86" s="706">
        <v>5.289886343</v>
      </c>
      <c r="I86" s="706">
        <v>5.9033657179999999</v>
      </c>
      <c r="J86" s="706">
        <v>5.6838372179999999</v>
      </c>
      <c r="K86" s="706">
        <v>6.056754658</v>
      </c>
      <c r="L86" s="706">
        <v>6.410839395</v>
      </c>
    </row>
    <row r="87" spans="1:12" x14ac:dyDescent="0.25">
      <c r="A87" s="229" t="s">
        <v>167</v>
      </c>
      <c r="B87" s="706">
        <v>3.1488739909999999</v>
      </c>
      <c r="C87" s="706">
        <v>3.2865450389999999</v>
      </c>
      <c r="D87" s="706">
        <v>2.6972349750000002</v>
      </c>
      <c r="E87" s="706">
        <v>3.2265504699999998</v>
      </c>
      <c r="F87" s="706">
        <v>2.8990223390000001</v>
      </c>
      <c r="G87" s="706">
        <v>3.099731185</v>
      </c>
      <c r="H87" s="706">
        <v>3.3861468449999998</v>
      </c>
      <c r="I87" s="706">
        <v>3.2115803230000002</v>
      </c>
      <c r="J87" s="706">
        <v>2.4330261879999999</v>
      </c>
      <c r="K87" s="706">
        <v>2.364738794</v>
      </c>
      <c r="L87" s="706">
        <v>2.7406579959999999</v>
      </c>
    </row>
    <row r="88" spans="1:12" x14ac:dyDescent="0.25">
      <c r="A88" s="213" t="s">
        <v>168</v>
      </c>
      <c r="B88" s="710">
        <v>89.125942495000004</v>
      </c>
      <c r="C88" s="710">
        <v>92.923354720000006</v>
      </c>
      <c r="D88" s="710">
        <v>90.625283394999997</v>
      </c>
      <c r="E88" s="710">
        <v>88.022740404999993</v>
      </c>
      <c r="F88" s="710">
        <v>86.988152689000003</v>
      </c>
      <c r="G88" s="710">
        <v>88.870962320999993</v>
      </c>
      <c r="H88" s="710">
        <v>89.740176050000002</v>
      </c>
      <c r="I88" s="710">
        <v>95.512596387000002</v>
      </c>
      <c r="J88" s="710">
        <v>90.836738682000004</v>
      </c>
      <c r="K88" s="710">
        <v>94.021198462000001</v>
      </c>
      <c r="L88" s="710">
        <v>100.615071097</v>
      </c>
    </row>
    <row r="89" spans="1:12" x14ac:dyDescent="0.25">
      <c r="A89" s="228" t="s">
        <v>169</v>
      </c>
      <c r="B89" s="711">
        <v>89.082412801999993</v>
      </c>
      <c r="C89" s="711">
        <v>90.256393492000001</v>
      </c>
      <c r="D89" s="711">
        <v>90.134118388999994</v>
      </c>
      <c r="E89" s="711">
        <v>90.941905544999997</v>
      </c>
      <c r="F89" s="711">
        <v>88.965151328999994</v>
      </c>
      <c r="G89" s="711">
        <v>89.453230254999994</v>
      </c>
      <c r="H89" s="711">
        <v>91.13137768</v>
      </c>
      <c r="I89" s="711">
        <v>94.987429499000001</v>
      </c>
      <c r="J89" s="711">
        <v>92.736309406999993</v>
      </c>
      <c r="K89" s="711">
        <v>96.044236350000006</v>
      </c>
      <c r="L89" s="711">
        <v>101.10416157</v>
      </c>
    </row>
    <row r="90" spans="1:12" x14ac:dyDescent="0.25">
      <c r="A90" s="230" t="s">
        <v>170</v>
      </c>
      <c r="B90" s="712">
        <v>-4.3529693000000001E-2</v>
      </c>
      <c r="C90" s="712">
        <v>-2.6669612279999999</v>
      </c>
      <c r="D90" s="712">
        <v>-0.49116500499999999</v>
      </c>
      <c r="E90" s="712">
        <v>2.91916514</v>
      </c>
      <c r="F90" s="712">
        <v>1.9769986399999999</v>
      </c>
      <c r="G90" s="712">
        <v>0.58226793399999999</v>
      </c>
      <c r="H90" s="712">
        <v>1.3912016300000001</v>
      </c>
      <c r="I90" s="712">
        <v>-0.525166888</v>
      </c>
      <c r="J90" s="712">
        <v>1.8995707239999999</v>
      </c>
      <c r="K90" s="712">
        <v>2.0230378880000002</v>
      </c>
      <c r="L90" s="712">
        <v>0.489090472</v>
      </c>
    </row>
    <row r="91" spans="1:12" x14ac:dyDescent="0.25">
      <c r="A91" s="231" t="s">
        <v>171</v>
      </c>
      <c r="B91" s="706">
        <v>5.7524106279999998</v>
      </c>
      <c r="C91" s="706">
        <v>5.9981535519999998</v>
      </c>
      <c r="D91" s="706">
        <v>5.9195917769999999</v>
      </c>
      <c r="E91" s="706">
        <v>6.1325406320000004</v>
      </c>
      <c r="F91" s="706">
        <v>6.2399038500000001</v>
      </c>
      <c r="G91" s="706">
        <v>6.1475081210000004</v>
      </c>
      <c r="H91" s="706">
        <v>6.2225280539999996</v>
      </c>
      <c r="I91" s="706">
        <v>6.3451822590000004</v>
      </c>
      <c r="J91" s="706">
        <v>6.2938201469999999</v>
      </c>
      <c r="K91" s="706">
        <v>6.3726436890000002</v>
      </c>
      <c r="L91" s="706">
        <v>6.3310643190000002</v>
      </c>
    </row>
    <row r="92" spans="1:12" x14ac:dyDescent="0.25">
      <c r="A92" s="227" t="s">
        <v>172</v>
      </c>
      <c r="B92" s="706">
        <v>7.0936031929999999</v>
      </c>
      <c r="C92" s="706">
        <v>7.1598333890000001</v>
      </c>
      <c r="D92" s="706">
        <v>6.1898320279999997</v>
      </c>
      <c r="E92" s="706">
        <v>6.156069359</v>
      </c>
      <c r="F92" s="706">
        <v>5.6208502380000001</v>
      </c>
      <c r="G92" s="706">
        <v>6.3780532330000002</v>
      </c>
      <c r="H92" s="706">
        <v>5.6727571619999999</v>
      </c>
      <c r="I92" s="706">
        <v>6.0459007900000001</v>
      </c>
      <c r="J92" s="706">
        <v>5.8565258399999998</v>
      </c>
      <c r="K92" s="706">
        <v>6.4321365110000004</v>
      </c>
      <c r="L92" s="706">
        <v>7.4218193079999999</v>
      </c>
    </row>
    <row r="93" spans="1:12" x14ac:dyDescent="0.25">
      <c r="A93" s="227" t="s">
        <v>173</v>
      </c>
      <c r="B93" s="706">
        <v>1.3411925650000001</v>
      </c>
      <c r="C93" s="706">
        <v>1.1616798370000001</v>
      </c>
      <c r="D93" s="706">
        <v>0.27024025099999999</v>
      </c>
      <c r="E93" s="706">
        <v>2.3528726999999999E-2</v>
      </c>
      <c r="F93" s="706">
        <v>-0.619053611</v>
      </c>
      <c r="G93" s="706">
        <v>0.230545111</v>
      </c>
      <c r="H93" s="706">
        <v>-0.54977089099999998</v>
      </c>
      <c r="I93" s="706">
        <v>-0.29928146900000002</v>
      </c>
      <c r="J93" s="706">
        <v>-0.43729430600000002</v>
      </c>
      <c r="K93" s="706">
        <v>5.9492821000000001E-2</v>
      </c>
      <c r="L93" s="706">
        <v>1.090754988</v>
      </c>
    </row>
    <row r="94" spans="1:12" x14ac:dyDescent="0.25">
      <c r="A94" s="213" t="s">
        <v>174</v>
      </c>
      <c r="B94" s="710">
        <v>94.878353124</v>
      </c>
      <c r="C94" s="710">
        <v>98.921508271999997</v>
      </c>
      <c r="D94" s="710">
        <v>96.544875172000005</v>
      </c>
      <c r="E94" s="710">
        <v>94.155281036999995</v>
      </c>
      <c r="F94" s="710">
        <v>93.228056538999994</v>
      </c>
      <c r="G94" s="710">
        <v>95.018470442999998</v>
      </c>
      <c r="H94" s="710">
        <v>95.962704103999997</v>
      </c>
      <c r="I94" s="710">
        <v>101.857778647</v>
      </c>
      <c r="J94" s="710">
        <v>97.130558828999995</v>
      </c>
      <c r="K94" s="710">
        <v>100.393842151</v>
      </c>
      <c r="L94" s="710">
        <v>106.946135416</v>
      </c>
    </row>
    <row r="95" spans="1:12" x14ac:dyDescent="0.25">
      <c r="A95" s="228" t="s">
        <v>175</v>
      </c>
      <c r="B95" s="711">
        <v>96.176015995</v>
      </c>
      <c r="C95" s="711">
        <v>97.416226882000004</v>
      </c>
      <c r="D95" s="711">
        <v>96.323950417999995</v>
      </c>
      <c r="E95" s="711">
        <v>97.097974905000001</v>
      </c>
      <c r="F95" s="711">
        <v>94.586001566999997</v>
      </c>
      <c r="G95" s="711">
        <v>95.831283489</v>
      </c>
      <c r="H95" s="711">
        <v>96.804134841999996</v>
      </c>
      <c r="I95" s="711">
        <v>101.03333028900001</v>
      </c>
      <c r="J95" s="711">
        <v>98.592835246999996</v>
      </c>
      <c r="K95" s="711">
        <v>102.476372861</v>
      </c>
      <c r="L95" s="711">
        <v>108.525980878</v>
      </c>
    </row>
    <row r="96" spans="1:12" x14ac:dyDescent="0.25">
      <c r="A96" s="600" t="s">
        <v>176</v>
      </c>
      <c r="B96" s="708">
        <v>1.297662871</v>
      </c>
      <c r="C96" s="708">
        <v>-1.5052813899999999</v>
      </c>
      <c r="D96" s="708">
        <v>-0.220924753</v>
      </c>
      <c r="E96" s="708">
        <v>2.9426938680000001</v>
      </c>
      <c r="F96" s="708">
        <v>1.3579450280000001</v>
      </c>
      <c r="G96" s="708">
        <v>0.81281304499999996</v>
      </c>
      <c r="H96" s="708">
        <v>0.84143073800000001</v>
      </c>
      <c r="I96" s="708">
        <v>-0.82444835800000005</v>
      </c>
      <c r="J96" s="708">
        <v>1.4622764180000001</v>
      </c>
      <c r="K96" s="708">
        <v>2.0825307099999999</v>
      </c>
      <c r="L96" s="708">
        <v>1.5798454609999999</v>
      </c>
    </row>
    <row r="97" spans="1:12" x14ac:dyDescent="0.25">
      <c r="A97" s="233" t="s">
        <v>629</v>
      </c>
      <c r="B97" s="712">
        <v>61.442341906999999</v>
      </c>
      <c r="C97" s="712">
        <v>62.908648020000001</v>
      </c>
      <c r="D97" s="712">
        <v>63.529402707999999</v>
      </c>
      <c r="E97" s="712">
        <v>64.286034185000005</v>
      </c>
      <c r="F97" s="712">
        <v>64.735405353999994</v>
      </c>
      <c r="G97" s="712">
        <v>65.210701169999993</v>
      </c>
      <c r="H97" s="712">
        <v>64.945352025999995</v>
      </c>
      <c r="I97" s="712">
        <v>64.721344068999997</v>
      </c>
      <c r="J97" s="712">
        <v>64.889295883000003</v>
      </c>
      <c r="K97" s="712">
        <v>64.837625668000001</v>
      </c>
      <c r="L97" s="712">
        <v>65.638397892</v>
      </c>
    </row>
    <row r="98" spans="1:12" x14ac:dyDescent="0.25">
      <c r="A98" s="718"/>
      <c r="B98" s="719"/>
      <c r="C98" s="719"/>
      <c r="D98" s="719"/>
      <c r="E98" s="719"/>
      <c r="F98" s="719"/>
      <c r="G98" s="719"/>
      <c r="H98" s="719"/>
      <c r="I98" s="719"/>
      <c r="J98" s="719"/>
      <c r="K98" s="719"/>
      <c r="L98" s="719"/>
    </row>
    <row r="99" spans="1:12" x14ac:dyDescent="0.25">
      <c r="A99" s="97" t="s">
        <v>178</v>
      </c>
      <c r="B99" s="720">
        <v>0.16142169778057272</v>
      </c>
      <c r="C99" s="720">
        <v>0.14713748141610383</v>
      </c>
      <c r="D99" s="720">
        <v>0.13410189427000466</v>
      </c>
      <c r="E99" s="720">
        <v>0.13951373027990166</v>
      </c>
      <c r="F99" s="720">
        <v>0.14144105837456364</v>
      </c>
      <c r="G99" s="720">
        <v>0.14292075798030066</v>
      </c>
      <c r="H99" s="720">
        <v>0.15419718464535842</v>
      </c>
      <c r="I99" s="720">
        <v>0.15587966431977221</v>
      </c>
      <c r="J99" s="720">
        <v>0.14685812385516844</v>
      </c>
      <c r="K99" s="720">
        <v>0.15550269229527514</v>
      </c>
      <c r="L99" s="720">
        <v>0.15096151094730559</v>
      </c>
    </row>
    <row r="100" spans="1:12" x14ac:dyDescent="0.25">
      <c r="A100" s="97" t="s">
        <v>179</v>
      </c>
      <c r="B100" s="720">
        <v>8.7647893484278247E-2</v>
      </c>
      <c r="C100" s="720">
        <v>7.109375923035019E-2</v>
      </c>
      <c r="D100" s="720">
        <v>5.9303094228578136E-2</v>
      </c>
      <c r="E100" s="720">
        <v>6.270648487815414E-2</v>
      </c>
      <c r="F100" s="720">
        <v>6.2305317031931727E-2</v>
      </c>
      <c r="G100" s="720">
        <v>6.537081602226831E-2</v>
      </c>
      <c r="H100" s="720">
        <v>7.6314775968486862E-2</v>
      </c>
      <c r="I100" s="720">
        <v>7.9527968042877137E-2</v>
      </c>
      <c r="J100" s="720">
        <v>6.973274497649927E-2</v>
      </c>
      <c r="K100" s="720">
        <v>8.0257178452951342E-2</v>
      </c>
      <c r="L100" s="720">
        <v>7.9958098667786026E-2</v>
      </c>
    </row>
    <row r="101" spans="1:12" x14ac:dyDescent="0.25">
      <c r="A101" s="97" t="s">
        <v>180</v>
      </c>
      <c r="B101" s="720">
        <v>0.78798882758844713</v>
      </c>
      <c r="C101" s="720">
        <v>0.79754673027987888</v>
      </c>
      <c r="D101" s="720">
        <v>0.80274506569356496</v>
      </c>
      <c r="E101" s="720">
        <v>0.80515295370201567</v>
      </c>
      <c r="F101" s="720">
        <v>0.82098769739930733</v>
      </c>
      <c r="G101" s="720">
        <v>0.82262373475821349</v>
      </c>
      <c r="H101" s="720">
        <v>0.81286904670327265</v>
      </c>
      <c r="I101" s="720">
        <v>0.7787931382429214</v>
      </c>
      <c r="J101" s="720">
        <v>0.79516278083223124</v>
      </c>
      <c r="K101" s="720">
        <v>0.76557559119870999</v>
      </c>
      <c r="L101" s="720">
        <v>0.73614008515221685</v>
      </c>
    </row>
    <row r="102" spans="1:12" x14ac:dyDescent="0.25">
      <c r="A102" s="115" t="s">
        <v>181</v>
      </c>
      <c r="B102" s="721">
        <v>4.8815545767558053</v>
      </c>
      <c r="C102" s="721">
        <v>5.4204185269722132</v>
      </c>
      <c r="D102" s="721">
        <v>5.9860829711867805</v>
      </c>
      <c r="E102" s="721">
        <v>5.7711377373873143</v>
      </c>
      <c r="F102" s="721">
        <v>5.8044510330597996</v>
      </c>
      <c r="G102" s="721">
        <v>5.7558030504680016</v>
      </c>
      <c r="H102" s="721">
        <v>5.2716205459445229</v>
      </c>
      <c r="I102" s="721">
        <v>4.9961176247166001</v>
      </c>
      <c r="J102" s="721">
        <v>5.4144963857526953</v>
      </c>
      <c r="K102" s="721">
        <v>4.9232304592193321</v>
      </c>
      <c r="L102" s="721">
        <v>4.8763428541012219</v>
      </c>
    </row>
    <row r="103" spans="1:12" x14ac:dyDescent="0.25">
      <c r="A103" s="722" t="s">
        <v>624</v>
      </c>
    </row>
    <row r="104" spans="1:12" x14ac:dyDescent="0.25">
      <c r="A104" s="723" t="s">
        <v>625</v>
      </c>
    </row>
    <row r="105" spans="1:12" x14ac:dyDescent="0.25">
      <c r="A105" s="724" t="s">
        <v>626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pane xSplit="1" ySplit="5" topLeftCell="B15" activePane="bottomRight" state="frozen"/>
      <selection pane="topRight" activeCell="B1" sqref="B1"/>
      <selection pane="bottomLeft" activeCell="A6" sqref="A6"/>
      <selection pane="bottomRight" activeCell="G30" sqref="G30"/>
    </sheetView>
  </sheetViews>
  <sheetFormatPr baseColWidth="10" defaultColWidth="11.42578125" defaultRowHeight="12.75" x14ac:dyDescent="0.2"/>
  <cols>
    <col min="1" max="1" width="54.28515625" style="2" customWidth="1"/>
    <col min="2" max="2" width="11.42578125" style="2"/>
    <col min="3" max="3" width="9.7109375" style="2" customWidth="1"/>
    <col min="4" max="4" width="11.42578125" style="2"/>
    <col min="5" max="5" width="9.7109375" style="2" customWidth="1"/>
    <col min="6" max="6" width="11.42578125" style="2"/>
    <col min="7" max="7" width="9.7109375" style="2" customWidth="1"/>
    <col min="8" max="16384" width="11.42578125" style="2"/>
  </cols>
  <sheetData>
    <row r="1" spans="1:8" ht="18" x14ac:dyDescent="0.25">
      <c r="A1" s="121" t="s">
        <v>185</v>
      </c>
      <c r="B1" s="122"/>
      <c r="C1" s="122"/>
      <c r="D1" s="122"/>
      <c r="E1" s="122"/>
      <c r="F1" s="122"/>
      <c r="G1" s="122"/>
      <c r="H1" s="122"/>
    </row>
    <row r="2" spans="1:8" x14ac:dyDescent="0.2">
      <c r="A2" s="129"/>
      <c r="B2" s="129"/>
      <c r="C2" s="129"/>
      <c r="D2" s="129"/>
      <c r="E2" s="129"/>
      <c r="F2" s="129"/>
      <c r="G2" s="129"/>
      <c r="H2" s="129"/>
    </row>
    <row r="3" spans="1:8" ht="15.75" x14ac:dyDescent="0.25">
      <c r="A3" s="68" t="s">
        <v>186</v>
      </c>
      <c r="B3" s="67"/>
      <c r="C3" s="129"/>
      <c r="D3" s="129"/>
      <c r="E3" s="129"/>
      <c r="F3" s="129"/>
      <c r="G3" s="129"/>
      <c r="H3" s="129"/>
    </row>
    <row r="4" spans="1:8" x14ac:dyDescent="0.2">
      <c r="A4" s="69" t="s">
        <v>187</v>
      </c>
      <c r="B4" s="67"/>
      <c r="C4" s="129"/>
      <c r="D4" s="129"/>
      <c r="E4" s="129"/>
      <c r="F4" s="129"/>
      <c r="G4" s="1704" t="s">
        <v>144</v>
      </c>
      <c r="H4" s="1704"/>
    </row>
    <row r="5" spans="1:8" s="123" customFormat="1" ht="24.6" customHeight="1" x14ac:dyDescent="0.25">
      <c r="A5" s="70" t="s">
        <v>145</v>
      </c>
      <c r="B5" s="71">
        <v>2019</v>
      </c>
      <c r="C5" s="73" t="s">
        <v>146</v>
      </c>
      <c r="D5" s="74">
        <v>2020</v>
      </c>
      <c r="E5" s="73" t="s">
        <v>147</v>
      </c>
      <c r="F5" s="74">
        <v>2021</v>
      </c>
      <c r="G5" s="73" t="s">
        <v>2035</v>
      </c>
      <c r="H5" s="74">
        <v>2022</v>
      </c>
    </row>
    <row r="6" spans="1:8" s="124" customFormat="1" ht="15" customHeight="1" x14ac:dyDescent="0.2">
      <c r="A6" s="75" t="s">
        <v>148</v>
      </c>
      <c r="B6" s="76">
        <v>25.401782522000001</v>
      </c>
      <c r="C6" s="77">
        <v>-1.8315656324786711E-2</v>
      </c>
      <c r="D6" s="76">
        <v>24.913129138999999</v>
      </c>
      <c r="E6" s="77">
        <v>3.9372482405890308E-2</v>
      </c>
      <c r="F6" s="76">
        <v>25.879303191999998</v>
      </c>
      <c r="G6" s="77">
        <v>6.9253332399647594E-2</v>
      </c>
      <c r="H6" s="76">
        <v>27.590974414000002</v>
      </c>
    </row>
    <row r="7" spans="1:8" s="124" customFormat="1" ht="15" customHeight="1" x14ac:dyDescent="0.2">
      <c r="A7" s="80" t="s">
        <v>35</v>
      </c>
      <c r="B7" s="81">
        <v>7.8296299930000002</v>
      </c>
      <c r="C7" s="82">
        <v>-7.3600664656531589E-2</v>
      </c>
      <c r="D7" s="81">
        <v>7.2483589640000003</v>
      </c>
      <c r="E7" s="82">
        <v>7.8283132798304678E-2</v>
      </c>
      <c r="F7" s="81">
        <v>7.8105100399999996</v>
      </c>
      <c r="G7" s="82">
        <v>0.1115257886282206</v>
      </c>
      <c r="H7" s="81">
        <v>8.6576517269999993</v>
      </c>
    </row>
    <row r="8" spans="1:8" s="124" customFormat="1" ht="15" customHeight="1" x14ac:dyDescent="0.2">
      <c r="A8" s="80" t="s">
        <v>37</v>
      </c>
      <c r="B8" s="81">
        <v>12.505196486999999</v>
      </c>
      <c r="C8" s="82">
        <v>3.7950971359117514E-3</v>
      </c>
      <c r="D8" s="81">
        <v>12.532330683</v>
      </c>
      <c r="E8" s="82">
        <v>3.4798591606351792E-2</v>
      </c>
      <c r="F8" s="81">
        <v>12.963533822</v>
      </c>
      <c r="G8" s="82">
        <v>6.3335808710038632E-2</v>
      </c>
      <c r="H8" s="81">
        <v>13.734094382</v>
      </c>
    </row>
    <row r="9" spans="1:8" s="124" customFormat="1" ht="15" customHeight="1" x14ac:dyDescent="0.2">
      <c r="A9" s="80" t="s">
        <v>149</v>
      </c>
      <c r="B9" s="81">
        <v>0.65225882899999998</v>
      </c>
      <c r="C9" s="82">
        <v>-8.2025506835054385E-2</v>
      </c>
      <c r="D9" s="81">
        <v>0.59910866200000001</v>
      </c>
      <c r="E9" s="82">
        <v>-9.0865832884818754E-2</v>
      </c>
      <c r="F9" s="81">
        <v>0.54419241399999996</v>
      </c>
      <c r="G9" s="82">
        <v>-7.5747884505519836E-2</v>
      </c>
      <c r="H9" s="81">
        <v>0.50234464599999995</v>
      </c>
    </row>
    <row r="10" spans="1:8" ht="15" customHeight="1" x14ac:dyDescent="0.2">
      <c r="A10" s="80" t="s">
        <v>39</v>
      </c>
      <c r="B10" s="81">
        <v>2.8100208530000002</v>
      </c>
      <c r="C10" s="82">
        <v>-3.8637813909018881E-2</v>
      </c>
      <c r="D10" s="81">
        <v>2.7018113719999999</v>
      </c>
      <c r="E10" s="82">
        <v>-2.3657785419334276E-3</v>
      </c>
      <c r="F10" s="81">
        <v>2.6939700539999998</v>
      </c>
      <c r="G10" s="82">
        <v>4.6366197229085637E-2</v>
      </c>
      <c r="H10" s="81">
        <v>2.8146743889999999</v>
      </c>
    </row>
    <row r="11" spans="1:8" s="124" customFormat="1" ht="15" customHeight="1" x14ac:dyDescent="0.2">
      <c r="A11" s="80" t="s">
        <v>150</v>
      </c>
      <c r="B11" s="81">
        <v>1.6046763580000001</v>
      </c>
      <c r="C11" s="82">
        <v>0.14063230674510341</v>
      </c>
      <c r="D11" s="81">
        <v>1.8315194560000001</v>
      </c>
      <c r="E11" s="82">
        <v>2.084870930537841E-2</v>
      </c>
      <c r="F11" s="81">
        <v>1.8670968590000001</v>
      </c>
      <c r="G11" s="82">
        <v>8.9642738041979531E-3</v>
      </c>
      <c r="H11" s="81">
        <v>1.8822092669999999</v>
      </c>
    </row>
    <row r="12" spans="1:8" ht="15" customHeight="1" x14ac:dyDescent="0.2">
      <c r="A12" s="83" t="s">
        <v>151</v>
      </c>
      <c r="B12" s="84">
        <v>31.543450488000001</v>
      </c>
      <c r="C12" s="85">
        <v>-9.3196465831348885E-3</v>
      </c>
      <c r="D12" s="84">
        <v>31.220193752</v>
      </c>
      <c r="E12" s="85">
        <v>3.4502516092167923E-2</v>
      </c>
      <c r="F12" s="84">
        <v>32.274421009000001</v>
      </c>
      <c r="G12" s="85">
        <v>6.3711291265635461E-2</v>
      </c>
      <c r="H12" s="84">
        <v>34.236163071</v>
      </c>
    </row>
    <row r="13" spans="1:8" ht="15" customHeight="1" x14ac:dyDescent="0.2">
      <c r="A13" s="80" t="s">
        <v>60</v>
      </c>
      <c r="B13" s="81">
        <v>19.492689249000001</v>
      </c>
      <c r="C13" s="82">
        <v>1.1525798144431887E-2</v>
      </c>
      <c r="D13" s="81">
        <v>19.697849411</v>
      </c>
      <c r="E13" s="82">
        <v>-7.3814523002513344E-4</v>
      </c>
      <c r="F13" s="81">
        <v>19.670862689</v>
      </c>
      <c r="G13" s="82">
        <v>6.1488764862266621E-2</v>
      </c>
      <c r="H13" s="81">
        <v>20.822613731000001</v>
      </c>
    </row>
    <row r="14" spans="1:8" ht="15" customHeight="1" x14ac:dyDescent="0.2">
      <c r="A14" s="86" t="s">
        <v>152</v>
      </c>
      <c r="B14" s="81">
        <v>17.260120114999999</v>
      </c>
      <c r="C14" s="82">
        <v>1.4768946035810915E-2</v>
      </c>
      <c r="D14" s="81">
        <v>17.503087820000001</v>
      </c>
      <c r="E14" s="82">
        <v>-1.1743949891365846E-2</v>
      </c>
      <c r="F14" s="81">
        <v>17.287393978000001</v>
      </c>
      <c r="G14" s="82">
        <v>4.2259956156822653E-2</v>
      </c>
      <c r="H14" s="81">
        <v>17.966006224000001</v>
      </c>
    </row>
    <row r="15" spans="1:8" s="124" customFormat="1" ht="15" customHeight="1" x14ac:dyDescent="0.2">
      <c r="A15" s="87" t="s">
        <v>1984</v>
      </c>
      <c r="B15" s="88">
        <v>3.6697629059999999</v>
      </c>
      <c r="C15" s="89">
        <v>-8.0529393305293073E-3</v>
      </c>
      <c r="D15" s="88">
        <v>3.6550944570000001</v>
      </c>
      <c r="E15" s="89">
        <v>3.0452164565637485E-3</v>
      </c>
      <c r="F15" s="88">
        <v>3.6702257779999998</v>
      </c>
      <c r="G15" s="89">
        <v>7.3396268574217327E-3</v>
      </c>
      <c r="H15" s="88">
        <v>3.6788485519999998</v>
      </c>
    </row>
    <row r="16" spans="1:8" ht="15" customHeight="1" x14ac:dyDescent="0.2">
      <c r="A16" s="86" t="s">
        <v>153</v>
      </c>
      <c r="B16" s="81">
        <v>2.2325691339999998</v>
      </c>
      <c r="C16" s="82">
        <v>-1.3612685690172155E-2</v>
      </c>
      <c r="D16" s="81">
        <v>2.1947615900000002</v>
      </c>
      <c r="E16" s="82">
        <v>8.7067629636602639E-2</v>
      </c>
      <c r="F16" s="81">
        <v>2.3834687099999998</v>
      </c>
      <c r="G16" s="82">
        <v>0.20083050669185543</v>
      </c>
      <c r="H16" s="81">
        <v>2.8566075070000001</v>
      </c>
    </row>
    <row r="17" spans="1:8" ht="15" customHeight="1" x14ac:dyDescent="0.2">
      <c r="A17" s="80" t="s">
        <v>154</v>
      </c>
      <c r="B17" s="81">
        <v>6.3810759209999999</v>
      </c>
      <c r="C17" s="82">
        <v>1.5612516675859611E-2</v>
      </c>
      <c r="D17" s="81">
        <v>6.4849963089999996</v>
      </c>
      <c r="E17" s="82">
        <v>0.10057613226680395</v>
      </c>
      <c r="F17" s="81">
        <v>7.1383946309999997</v>
      </c>
      <c r="G17" s="82">
        <v>2.3226621858070784E-2</v>
      </c>
      <c r="H17" s="81">
        <v>7.2849072220000002</v>
      </c>
    </row>
    <row r="18" spans="1:8" ht="15" customHeight="1" x14ac:dyDescent="0.2">
      <c r="A18" s="86" t="s">
        <v>155</v>
      </c>
      <c r="B18" s="81">
        <v>5.2537693689999996</v>
      </c>
      <c r="C18" s="82">
        <v>4.7340116888794359E-3</v>
      </c>
      <c r="D18" s="81">
        <v>5.2817290689999998</v>
      </c>
      <c r="E18" s="82">
        <v>6.1008223074350276E-3</v>
      </c>
      <c r="F18" s="81">
        <v>5.3155268920000003</v>
      </c>
      <c r="G18" s="82">
        <v>8.2655224439620589E-3</v>
      </c>
      <c r="H18" s="81">
        <v>5.3429716559999996</v>
      </c>
    </row>
    <row r="19" spans="1:8" s="125" customFormat="1" ht="15" customHeight="1" x14ac:dyDescent="0.2">
      <c r="A19" s="86" t="s">
        <v>156</v>
      </c>
      <c r="B19" s="81">
        <v>0.13520757899999999</v>
      </c>
      <c r="C19" s="82">
        <v>0.32107361999591211</v>
      </c>
      <c r="D19" s="81">
        <v>0.17856659899999999</v>
      </c>
      <c r="E19" s="82">
        <v>7.020822835592222E-2</v>
      </c>
      <c r="F19" s="81">
        <v>0.19068264700000001</v>
      </c>
      <c r="G19" s="82">
        <v>8.3012680832345698E-2</v>
      </c>
      <c r="H19" s="81">
        <v>0.20636582000000001</v>
      </c>
    </row>
    <row r="20" spans="1:8" ht="15" customHeight="1" x14ac:dyDescent="0.2">
      <c r="A20" s="86" t="s">
        <v>157</v>
      </c>
      <c r="B20" s="81">
        <v>0.992098971</v>
      </c>
      <c r="C20" s="82">
        <v>3.1605361197062365E-2</v>
      </c>
      <c r="D20" s="81">
        <v>1.0247006409999999</v>
      </c>
      <c r="E20" s="82">
        <v>0.59297795624640637</v>
      </c>
      <c r="F20" s="81">
        <v>1.632185091</v>
      </c>
      <c r="G20" s="82">
        <v>6.487239673882228E-2</v>
      </c>
      <c r="H20" s="81">
        <v>1.7355697450000001</v>
      </c>
    </row>
    <row r="21" spans="1:8" ht="15" customHeight="1" x14ac:dyDescent="0.2">
      <c r="A21" s="80" t="s">
        <v>158</v>
      </c>
      <c r="B21" s="81">
        <v>1.226493034</v>
      </c>
      <c r="C21" s="82">
        <v>6.2236964575399067E-2</v>
      </c>
      <c r="D21" s="81">
        <v>1.2989029400000001</v>
      </c>
      <c r="E21" s="82">
        <v>-1.384343632580487E-2</v>
      </c>
      <c r="F21" s="81">
        <v>1.2731885540000001</v>
      </c>
      <c r="G21" s="82">
        <v>0.11451456442046637</v>
      </c>
      <c r="H21" s="81">
        <v>1.412750725</v>
      </c>
    </row>
    <row r="22" spans="1:8" ht="15" customHeight="1" x14ac:dyDescent="0.2">
      <c r="A22" s="80" t="s">
        <v>94</v>
      </c>
      <c r="B22" s="81">
        <v>2.504563959</v>
      </c>
      <c r="C22" s="82">
        <v>-0.19900866999112843</v>
      </c>
      <c r="D22" s="81">
        <v>1.9996413989999999</v>
      </c>
      <c r="E22" s="82">
        <v>0.19393736811754514</v>
      </c>
      <c r="F22" s="81">
        <v>2.385985367</v>
      </c>
      <c r="G22" s="82">
        <v>0.13499384655581492</v>
      </c>
      <c r="H22" s="81">
        <v>2.6997360430000001</v>
      </c>
    </row>
    <row r="23" spans="1:8" ht="15" customHeight="1" x14ac:dyDescent="0.2">
      <c r="A23" s="91" t="s">
        <v>159</v>
      </c>
      <c r="B23" s="92">
        <v>1.9386283230000001</v>
      </c>
      <c r="C23" s="93">
        <v>-0.1018292170069206</v>
      </c>
      <c r="D23" s="92">
        <v>1.738803691</v>
      </c>
      <c r="E23" s="93">
        <v>3.9673124651826042E-2</v>
      </c>
      <c r="F23" s="92">
        <v>1.805989767</v>
      </c>
      <c r="G23" s="93">
        <v>0.11800412155634832</v>
      </c>
      <c r="H23" s="92">
        <v>2.0161553470000002</v>
      </c>
    </row>
    <row r="24" spans="1:8" s="124" customFormat="1" ht="15" customHeight="1" x14ac:dyDescent="0.2">
      <c r="A24" s="94" t="s">
        <v>160</v>
      </c>
      <c r="B24" s="76">
        <v>6.1416679649999999</v>
      </c>
      <c r="C24" s="77">
        <v>2.7882795555172146E-2</v>
      </c>
      <c r="D24" s="76">
        <v>6.3070646129999997</v>
      </c>
      <c r="E24" s="77">
        <v>1.5252421508738179E-2</v>
      </c>
      <c r="F24" s="76">
        <v>6.395117817</v>
      </c>
      <c r="G24" s="77">
        <v>4.1303162523567361E-2</v>
      </c>
      <c r="H24" s="76">
        <v>6.6451886560000002</v>
      </c>
    </row>
    <row r="25" spans="1:8" s="124" customFormat="1" ht="15" customHeight="1" x14ac:dyDescent="0.2">
      <c r="A25" s="95" t="s">
        <v>161</v>
      </c>
      <c r="B25" s="84">
        <v>3.5063650810000002</v>
      </c>
      <c r="C25" s="85">
        <v>3.0693079796070499E-2</v>
      </c>
      <c r="D25" s="84">
        <v>3.6105008679999999</v>
      </c>
      <c r="E25" s="85">
        <v>3.4138857735599215E-2</v>
      </c>
      <c r="F25" s="84">
        <v>3.727927641</v>
      </c>
      <c r="G25" s="85">
        <v>8.3669880787514916E-2</v>
      </c>
      <c r="H25" s="84">
        <v>4.0305709810000003</v>
      </c>
    </row>
    <row r="26" spans="1:8" ht="15" customHeight="1" x14ac:dyDescent="0.2">
      <c r="A26" s="96" t="s">
        <v>162</v>
      </c>
      <c r="B26" s="76">
        <v>12.119282651000001</v>
      </c>
      <c r="C26" s="77">
        <v>-0.18497307602796198</v>
      </c>
      <c r="D26" s="76">
        <v>9.8624666510000001</v>
      </c>
      <c r="E26" s="77">
        <v>8.6630154725362063E-2</v>
      </c>
      <c r="F26" s="76">
        <v>10.702586116999999</v>
      </c>
      <c r="G26" s="77">
        <v>0.10574908825792639</v>
      </c>
      <c r="H26" s="76">
        <v>11.805089717</v>
      </c>
    </row>
    <row r="27" spans="1:8" s="124" customFormat="1" ht="15" customHeight="1" x14ac:dyDescent="0.2">
      <c r="A27" s="97" t="s">
        <v>109</v>
      </c>
      <c r="B27" s="81">
        <v>11.370915326</v>
      </c>
      <c r="C27" s="82">
        <v>-0.18643009972930158</v>
      </c>
      <c r="D27" s="81">
        <v>9.2385307999999995</v>
      </c>
      <c r="E27" s="82">
        <v>8.5070071734886898E-2</v>
      </c>
      <c r="F27" s="81">
        <v>10.008123300999999</v>
      </c>
      <c r="G27" s="82">
        <v>0.11447089571279934</v>
      </c>
      <c r="H27" s="81">
        <v>11.126544864</v>
      </c>
    </row>
    <row r="28" spans="1:8" ht="15" customHeight="1" x14ac:dyDescent="0.2">
      <c r="A28" s="97" t="s">
        <v>163</v>
      </c>
      <c r="B28" s="81">
        <v>0.41521964</v>
      </c>
      <c r="C28" s="82">
        <v>-0.10889157898319946</v>
      </c>
      <c r="D28" s="81">
        <v>0.36998363699999998</v>
      </c>
      <c r="E28" s="82">
        <v>6.4397827321819312E-2</v>
      </c>
      <c r="F28" s="81">
        <v>0.39560884099999999</v>
      </c>
      <c r="G28" s="82">
        <v>1.1769746722021246E-2</v>
      </c>
      <c r="H28" s="81">
        <v>0.39896108499999999</v>
      </c>
    </row>
    <row r="29" spans="1:8" ht="15" customHeight="1" x14ac:dyDescent="0.2">
      <c r="A29" s="97" t="s">
        <v>164</v>
      </c>
      <c r="B29" s="81">
        <v>0.333147684</v>
      </c>
      <c r="C29" s="82">
        <v>-0.23055366391336252</v>
      </c>
      <c r="D29" s="81">
        <v>0.25395221299999998</v>
      </c>
      <c r="E29" s="82">
        <v>0.17574807161487982</v>
      </c>
      <c r="F29" s="81">
        <v>0.29885397400000002</v>
      </c>
      <c r="G29" s="82">
        <v>-6.1960462805949246E-2</v>
      </c>
      <c r="H29" s="81">
        <v>0.27958376699999998</v>
      </c>
    </row>
    <row r="30" spans="1:8" s="124" customFormat="1" ht="15" customHeight="1" x14ac:dyDescent="0.2">
      <c r="A30" s="95" t="s">
        <v>165</v>
      </c>
      <c r="B30" s="84">
        <v>5.936961342</v>
      </c>
      <c r="C30" s="85">
        <v>-4.5209247449605972E-2</v>
      </c>
      <c r="D30" s="84">
        <v>5.6591328729999999</v>
      </c>
      <c r="E30" s="85">
        <v>5.5297059307781726E-2</v>
      </c>
      <c r="F30" s="84">
        <v>5.9536700040000001</v>
      </c>
      <c r="G30" s="85">
        <v>4.6263845806398196E-2</v>
      </c>
      <c r="H30" s="84">
        <v>6.2125195680000003</v>
      </c>
    </row>
    <row r="31" spans="1:8" ht="15" customHeight="1" x14ac:dyDescent="0.2">
      <c r="A31" s="97" t="s">
        <v>124</v>
      </c>
      <c r="B31" s="81">
        <v>1.4120101940000001</v>
      </c>
      <c r="C31" s="82">
        <v>6.3798164077832453E-2</v>
      </c>
      <c r="D31" s="81">
        <v>1.4999192219999999</v>
      </c>
      <c r="E31" s="82">
        <v>-1.1979354325120317E-2</v>
      </c>
      <c r="F31" s="81">
        <v>1.4797758459999999</v>
      </c>
      <c r="G31" s="82">
        <v>-4.6062798419975515E-2</v>
      </c>
      <c r="H31" s="81">
        <v>1.408787534</v>
      </c>
    </row>
    <row r="32" spans="1:8" ht="15" customHeight="1" x14ac:dyDescent="0.2">
      <c r="A32" s="97" t="s">
        <v>166</v>
      </c>
      <c r="B32" s="81">
        <v>3.3954060849999999</v>
      </c>
      <c r="C32" s="82">
        <v>-3.2758669416913966E-2</v>
      </c>
      <c r="D32" s="81">
        <v>3.2826635579999999</v>
      </c>
      <c r="E32" s="82">
        <v>7.2011340899168053E-2</v>
      </c>
      <c r="F32" s="81">
        <v>3.5083398840000002</v>
      </c>
      <c r="G32" s="82">
        <v>6.3070951101659611E-2</v>
      </c>
      <c r="H32" s="81">
        <v>3.7186633160000002</v>
      </c>
    </row>
    <row r="33" spans="1:8" ht="15" customHeight="1" x14ac:dyDescent="0.2">
      <c r="A33" s="98" t="s">
        <v>167</v>
      </c>
      <c r="B33" s="92">
        <v>1.129545062</v>
      </c>
      <c r="C33" s="93">
        <v>-0.21965423631082481</v>
      </c>
      <c r="D33" s="92">
        <v>0.876550092</v>
      </c>
      <c r="E33" s="93">
        <v>0.10815671506876146</v>
      </c>
      <c r="F33" s="92">
        <v>0.96555427199999999</v>
      </c>
      <c r="G33" s="93">
        <v>0.12675125268953202</v>
      </c>
      <c r="H33" s="92">
        <v>1.085068717</v>
      </c>
    </row>
    <row r="34" spans="1:8" s="124" customFormat="1" ht="15" customHeight="1" x14ac:dyDescent="0.2">
      <c r="A34" s="96" t="s">
        <v>168</v>
      </c>
      <c r="B34" s="76">
        <v>37.521065174</v>
      </c>
      <c r="C34" s="77">
        <v>-7.2130353445524986E-2</v>
      </c>
      <c r="D34" s="76">
        <v>34.775595789999997</v>
      </c>
      <c r="E34" s="77">
        <v>5.2767846297087528E-2</v>
      </c>
      <c r="F34" s="76">
        <v>36.581889308999997</v>
      </c>
      <c r="G34" s="77">
        <v>7.9933584838009608E-2</v>
      </c>
      <c r="H34" s="76">
        <v>39.396064131000003</v>
      </c>
    </row>
    <row r="35" spans="1:8" ht="15" customHeight="1" x14ac:dyDescent="0.2">
      <c r="A35" s="95" t="s">
        <v>169</v>
      </c>
      <c r="B35" s="84">
        <v>37.480411830000001</v>
      </c>
      <c r="C35" s="85">
        <v>-1.5001830444285047E-2</v>
      </c>
      <c r="D35" s="84">
        <v>36.879326624999997</v>
      </c>
      <c r="E35" s="85">
        <v>3.7687107566231504E-2</v>
      </c>
      <c r="F35" s="84">
        <v>38.228091014</v>
      </c>
      <c r="G35" s="85">
        <v>6.0994087452905799E-2</v>
      </c>
      <c r="H35" s="84">
        <v>40.448682638999998</v>
      </c>
    </row>
    <row r="36" spans="1:8" s="124" customFormat="1" ht="15" customHeight="1" x14ac:dyDescent="0.2">
      <c r="A36" s="99" t="s">
        <v>170</v>
      </c>
      <c r="B36" s="100">
        <v>-4.0653343000000002E-2</v>
      </c>
      <c r="C36" s="101"/>
      <c r="D36" s="100">
        <v>2.1037308349999999</v>
      </c>
      <c r="E36" s="101"/>
      <c r="F36" s="100">
        <v>1.646201705</v>
      </c>
      <c r="G36" s="101"/>
      <c r="H36" s="100">
        <v>1.052618507</v>
      </c>
    </row>
    <row r="37" spans="1:8" s="124" customFormat="1" ht="15" customHeight="1" x14ac:dyDescent="0.2">
      <c r="A37" s="102" t="s">
        <v>171</v>
      </c>
      <c r="B37" s="103">
        <v>2.6353028840000001</v>
      </c>
      <c r="C37" s="104">
        <v>2.4143806005077817E-2</v>
      </c>
      <c r="D37" s="103">
        <v>2.6965637440000001</v>
      </c>
      <c r="E37" s="104">
        <v>-1.0017062423300027E-2</v>
      </c>
      <c r="F37" s="103">
        <v>2.6671901760000001</v>
      </c>
      <c r="G37" s="104">
        <v>-1.7887122523052579E-2</v>
      </c>
      <c r="H37" s="103">
        <v>2.6146176749999999</v>
      </c>
    </row>
    <row r="38" spans="1:8" ht="15" customHeight="1" x14ac:dyDescent="0.2">
      <c r="A38" s="97" t="s">
        <v>172</v>
      </c>
      <c r="B38" s="81">
        <v>2.596073273</v>
      </c>
      <c r="C38" s="82">
        <v>-0.2904043233129493</v>
      </c>
      <c r="D38" s="81">
        <v>1.836188937</v>
      </c>
      <c r="E38" s="82">
        <v>0.27541242018226941</v>
      </c>
      <c r="F38" s="81">
        <v>2.340562797</v>
      </c>
      <c r="G38" s="82">
        <v>0.24742775110991211</v>
      </c>
      <c r="H38" s="81">
        <v>2.9118803629999999</v>
      </c>
    </row>
    <row r="39" spans="1:8" ht="15" customHeight="1" x14ac:dyDescent="0.2">
      <c r="A39" s="97" t="s">
        <v>173</v>
      </c>
      <c r="B39" s="105">
        <v>-3.9229610999999998E-2</v>
      </c>
      <c r="C39" s="82"/>
      <c r="D39" s="105">
        <v>-0.86037480700000002</v>
      </c>
      <c r="E39" s="82"/>
      <c r="F39" s="105">
        <v>-0.32662737800000002</v>
      </c>
      <c r="G39" s="82"/>
      <c r="H39" s="105">
        <v>0.297262688</v>
      </c>
    </row>
    <row r="40" spans="1:8" ht="15" customHeight="1" x14ac:dyDescent="0.2">
      <c r="A40" s="96" t="s">
        <v>174</v>
      </c>
      <c r="B40" s="76">
        <v>40.156368057999998</v>
      </c>
      <c r="C40" s="77">
        <v>-6.5810507501967708E-2</v>
      </c>
      <c r="D40" s="76">
        <v>37.472159535000003</v>
      </c>
      <c r="E40" s="77">
        <v>4.8250095872970133E-2</v>
      </c>
      <c r="F40" s="76">
        <v>39.249079485000003</v>
      </c>
      <c r="G40" s="77">
        <v>7.328000157794734E-2</v>
      </c>
      <c r="H40" s="76">
        <v>42.010681806000001</v>
      </c>
    </row>
    <row r="41" spans="1:8" ht="15" customHeight="1" x14ac:dyDescent="0.2">
      <c r="A41" s="95" t="s">
        <v>175</v>
      </c>
      <c r="B41" s="84">
        <v>40.076485103000003</v>
      </c>
      <c r="C41" s="85">
        <v>-3.2807467171345639E-2</v>
      </c>
      <c r="D41" s="84">
        <v>38.715515562</v>
      </c>
      <c r="E41" s="85">
        <v>4.8967687632253343E-2</v>
      </c>
      <c r="F41" s="84">
        <v>40.568653810999997</v>
      </c>
      <c r="G41" s="85">
        <v>7.1747160675717181E-2</v>
      </c>
      <c r="H41" s="84">
        <v>43.360563003000003</v>
      </c>
    </row>
    <row r="42" spans="1:8" ht="15" customHeight="1" x14ac:dyDescent="0.2">
      <c r="A42" s="106" t="s">
        <v>176</v>
      </c>
      <c r="B42" s="107">
        <v>-7.9882955000000005E-2</v>
      </c>
      <c r="C42" s="108"/>
      <c r="D42" s="107">
        <v>1.2433560269999999</v>
      </c>
      <c r="E42" s="108"/>
      <c r="F42" s="107">
        <v>1.3195743259999999</v>
      </c>
      <c r="G42" s="108"/>
      <c r="H42" s="107">
        <v>1.3498811959999999</v>
      </c>
    </row>
    <row r="43" spans="1:8" ht="19.5" customHeight="1" x14ac:dyDescent="0.2">
      <c r="A43" s="109" t="s">
        <v>189</v>
      </c>
      <c r="B43" s="110">
        <v>23.702766403999998</v>
      </c>
      <c r="C43" s="111">
        <v>-2.5077090402144564E-2</v>
      </c>
      <c r="D43" s="110">
        <v>23.094135782999999</v>
      </c>
      <c r="E43" s="111">
        <v>-2.0769817795597167E-2</v>
      </c>
      <c r="F43" s="110">
        <v>22.602866426999999</v>
      </c>
      <c r="G43" s="111">
        <v>9.9034425824944261E-3</v>
      </c>
      <c r="H43" s="110">
        <v>22.787581202999998</v>
      </c>
    </row>
    <row r="44" spans="1:8" ht="15" customHeight="1" x14ac:dyDescent="0.2">
      <c r="A44" s="94" t="s">
        <v>177</v>
      </c>
      <c r="B44" s="103"/>
      <c r="C44" s="112"/>
      <c r="D44" s="103"/>
      <c r="E44" s="112"/>
      <c r="F44" s="103"/>
      <c r="G44" s="112"/>
      <c r="H44" s="103"/>
    </row>
    <row r="45" spans="1:8" ht="15" customHeight="1" x14ac:dyDescent="0.2">
      <c r="A45" s="97" t="s">
        <v>178</v>
      </c>
      <c r="B45" s="113">
        <v>0.19470501387717429</v>
      </c>
      <c r="C45" s="114">
        <v>0.73124076452142917</v>
      </c>
      <c r="D45" s="113">
        <v>0.2020187530897678</v>
      </c>
      <c r="E45" s="114">
        <v>-0.37570664263366083</v>
      </c>
      <c r="F45" s="113">
        <v>0.19814818103837298</v>
      </c>
      <c r="G45" s="114">
        <v>-0.41770253849705841</v>
      </c>
      <c r="H45" s="113">
        <v>0.19409852214510737</v>
      </c>
    </row>
    <row r="46" spans="1:8" ht="15" customHeight="1" x14ac:dyDescent="0.2">
      <c r="A46" s="97" t="s">
        <v>179</v>
      </c>
      <c r="B46" s="113">
        <v>0.11115984544347544</v>
      </c>
      <c r="C46" s="114">
        <v>0.44900189553076786</v>
      </c>
      <c r="D46" s="113">
        <v>0.11564633123933471</v>
      </c>
      <c r="E46" s="114">
        <v>-4.0617857681279901E-3</v>
      </c>
      <c r="F46" s="113">
        <v>0.11550718880318364</v>
      </c>
      <c r="G46" s="114">
        <v>0.21683626740992973</v>
      </c>
      <c r="H46" s="113">
        <v>0.11772846661120522</v>
      </c>
    </row>
    <row r="47" spans="1:8" ht="15" customHeight="1" x14ac:dyDescent="0.2">
      <c r="A47" s="97" t="s">
        <v>180</v>
      </c>
      <c r="B47" s="113">
        <v>0.75143226366491467</v>
      </c>
      <c r="C47" s="114">
        <v>-1.1956670707315098</v>
      </c>
      <c r="D47" s="113">
        <v>0.7397178879301658</v>
      </c>
      <c r="E47" s="114">
        <v>-3.9530538124961212</v>
      </c>
      <c r="F47" s="113">
        <v>0.70033375411125098</v>
      </c>
      <c r="G47" s="114">
        <v>-3.5461097628877281</v>
      </c>
      <c r="H47" s="113">
        <v>0.6655997389585514</v>
      </c>
    </row>
    <row r="48" spans="1:8" ht="15" customHeight="1" x14ac:dyDescent="0.25">
      <c r="A48" s="115" t="s">
        <v>181</v>
      </c>
      <c r="B48" s="116">
        <v>3.8593369975512832</v>
      </c>
      <c r="C48" s="117">
        <v>-0.19890193191960037</v>
      </c>
      <c r="D48" s="116">
        <v>3.6616298072163098</v>
      </c>
      <c r="E48" s="117">
        <v>-0.13001863141942538</v>
      </c>
      <c r="F48" s="116">
        <v>3.5343940602494137</v>
      </c>
      <c r="G48" s="117">
        <v>-0.10660893603958632</v>
      </c>
      <c r="H48" s="116">
        <v>3.4291849912229186</v>
      </c>
    </row>
    <row r="49" spans="1:9" ht="24.6" customHeight="1" x14ac:dyDescent="0.25">
      <c r="A49" s="1709" t="s">
        <v>193</v>
      </c>
      <c r="B49" s="1709"/>
      <c r="C49" s="1709"/>
      <c r="D49" s="1709"/>
      <c r="E49" s="1709"/>
      <c r="F49" s="1709"/>
      <c r="G49"/>
      <c r="H49" s="66"/>
      <c r="I49" s="161"/>
    </row>
    <row r="50" spans="1:9" ht="24" customHeight="1" x14ac:dyDescent="0.25">
      <c r="A50" s="1705" t="s">
        <v>182</v>
      </c>
      <c r="B50" s="1705"/>
      <c r="C50" s="1705"/>
      <c r="D50" s="1705"/>
      <c r="E50" s="1705"/>
      <c r="F50" s="1705"/>
      <c r="G50"/>
      <c r="H50" s="66"/>
    </row>
    <row r="51" spans="1:9" ht="13.5" customHeight="1" x14ac:dyDescent="0.25">
      <c r="A51" s="120" t="s">
        <v>192</v>
      </c>
      <c r="B51" s="67"/>
      <c r="C51" s="67"/>
      <c r="D51" s="67"/>
      <c r="E51" s="67"/>
      <c r="F51" s="67"/>
      <c r="G51"/>
      <c r="H51" s="67"/>
    </row>
    <row r="52" spans="1:9" x14ac:dyDescent="0.2">
      <c r="A52" s="130"/>
    </row>
  </sheetData>
  <mergeCells count="3">
    <mergeCell ref="G4:H4"/>
    <mergeCell ref="A49:F49"/>
    <mergeCell ref="A50:F50"/>
  </mergeCells>
  <pageMargins left="0.7" right="0.7" top="0.75" bottom="0.75" header="0.3" footer="0.3"/>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workbookViewId="0">
      <pane xSplit="1" ySplit="5" topLeftCell="B6" activePane="bottomRight" state="frozen"/>
      <selection pane="topRight" activeCell="B1" sqref="B1"/>
      <selection pane="bottomLeft" activeCell="A6" sqref="A6"/>
      <selection pane="bottomRight" activeCell="J10" sqref="J10"/>
    </sheetView>
  </sheetViews>
  <sheetFormatPr baseColWidth="10" defaultColWidth="11.42578125" defaultRowHeight="12.75" x14ac:dyDescent="0.2"/>
  <cols>
    <col min="1" max="1" width="54" style="2" customWidth="1"/>
    <col min="2" max="2" width="10.28515625" style="2" customWidth="1"/>
    <col min="3" max="3" width="11.140625" style="2" customWidth="1"/>
    <col min="4" max="4" width="10.28515625" style="2" customWidth="1"/>
    <col min="5" max="5" width="10.5703125" style="2" customWidth="1"/>
    <col min="6" max="6" width="10.28515625" style="2" customWidth="1"/>
    <col min="7" max="7" width="9.85546875" style="2" customWidth="1"/>
    <col min="8" max="8" width="10.28515625" style="2" customWidth="1"/>
    <col min="9" max="16384" width="11.42578125" style="2"/>
  </cols>
  <sheetData>
    <row r="1" spans="1:8" ht="18" x14ac:dyDescent="0.25">
      <c r="A1" s="121" t="s">
        <v>194</v>
      </c>
      <c r="B1" s="122"/>
      <c r="C1" s="122"/>
      <c r="D1" s="122"/>
      <c r="E1" s="122"/>
      <c r="F1" s="122"/>
      <c r="G1" s="122"/>
      <c r="H1" s="122"/>
    </row>
    <row r="2" spans="1:8" x14ac:dyDescent="0.2">
      <c r="A2" s="129"/>
      <c r="B2" s="129"/>
      <c r="C2" s="129"/>
      <c r="D2" s="129"/>
      <c r="E2" s="129"/>
      <c r="F2" s="129"/>
      <c r="G2" s="129"/>
      <c r="H2" s="129"/>
    </row>
    <row r="3" spans="1:8" ht="15.75" x14ac:dyDescent="0.25">
      <c r="A3" s="68" t="s">
        <v>195</v>
      </c>
      <c r="B3" s="67"/>
      <c r="C3" s="129"/>
      <c r="D3" s="129"/>
      <c r="E3" s="129"/>
      <c r="F3" s="129"/>
      <c r="G3" s="129"/>
      <c r="H3" s="129"/>
    </row>
    <row r="4" spans="1:8" x14ac:dyDescent="0.2">
      <c r="A4" s="69" t="s">
        <v>187</v>
      </c>
      <c r="B4" s="67"/>
      <c r="C4" s="129"/>
      <c r="D4" s="129"/>
      <c r="E4" s="129"/>
      <c r="F4" s="129"/>
      <c r="G4" s="1704" t="s">
        <v>144</v>
      </c>
      <c r="H4" s="1704"/>
    </row>
    <row r="5" spans="1:8" ht="45.6" customHeight="1" x14ac:dyDescent="0.2">
      <c r="A5" s="70" t="s">
        <v>145</v>
      </c>
      <c r="B5" s="71">
        <v>2019</v>
      </c>
      <c r="C5" s="73" t="s">
        <v>146</v>
      </c>
      <c r="D5" s="74">
        <v>2020</v>
      </c>
      <c r="E5" s="73" t="s">
        <v>147</v>
      </c>
      <c r="F5" s="74">
        <v>2021</v>
      </c>
      <c r="G5" s="73" t="s">
        <v>2064</v>
      </c>
      <c r="H5" s="74">
        <v>2022</v>
      </c>
    </row>
    <row r="6" spans="1:8" s="124" customFormat="1" ht="15" customHeight="1" x14ac:dyDescent="0.2">
      <c r="A6" s="75" t="s">
        <v>148</v>
      </c>
      <c r="B6" s="76">
        <v>44.748556506</v>
      </c>
      <c r="C6" s="77">
        <v>-1.4414391049712982E-3</v>
      </c>
      <c r="D6" s="76">
        <v>44.707553525000002</v>
      </c>
      <c r="E6" s="77">
        <v>2.058118798550268E-2</v>
      </c>
      <c r="F6" s="76">
        <v>45.642308708000002</v>
      </c>
      <c r="G6" s="77">
        <v>5.2410830491043781E-2</v>
      </c>
      <c r="H6" s="76">
        <v>48.114081313</v>
      </c>
    </row>
    <row r="7" spans="1:8" s="124" customFormat="1" ht="15" customHeight="1" x14ac:dyDescent="0.2">
      <c r="A7" s="80" t="s">
        <v>35</v>
      </c>
      <c r="B7" s="81">
        <v>9.3927975969999995</v>
      </c>
      <c r="C7" s="82">
        <v>-5.3776797966754497E-2</v>
      </c>
      <c r="D7" s="81">
        <v>8.8924425560000007</v>
      </c>
      <c r="E7" s="82">
        <v>5.3941775522030166E-2</v>
      </c>
      <c r="F7" s="81">
        <v>9.3772975620000008</v>
      </c>
      <c r="G7" s="82">
        <v>0.10989706932060828</v>
      </c>
      <c r="H7" s="81">
        <v>10.431749859</v>
      </c>
    </row>
    <row r="8" spans="1:8" s="124" customFormat="1" ht="15" customHeight="1" x14ac:dyDescent="0.2">
      <c r="A8" s="80" t="s">
        <v>37</v>
      </c>
      <c r="B8" s="81">
        <v>25.708842359999998</v>
      </c>
      <c r="C8" s="82">
        <v>5.9126811022556236E-3</v>
      </c>
      <c r="D8" s="81">
        <v>25.881234369000001</v>
      </c>
      <c r="E8" s="82">
        <v>2.0728543232031882E-2</v>
      </c>
      <c r="F8" s="81">
        <v>26.422682770000002</v>
      </c>
      <c r="G8" s="82">
        <v>4.192136067599006E-2</v>
      </c>
      <c r="H8" s="81">
        <v>27.580055360999999</v>
      </c>
    </row>
    <row r="9" spans="1:8" s="124" customFormat="1" ht="15" customHeight="1" x14ac:dyDescent="0.2">
      <c r="A9" s="80" t="s">
        <v>149</v>
      </c>
      <c r="B9" s="81">
        <v>1.028973293</v>
      </c>
      <c r="C9" s="82">
        <v>-8.0515065129136532E-2</v>
      </c>
      <c r="D9" s="81">
        <v>0.94576265299999995</v>
      </c>
      <c r="E9" s="82">
        <v>-6.3936433057037223E-2</v>
      </c>
      <c r="F9" s="81">
        <v>0.88578307999999994</v>
      </c>
      <c r="G9" s="82">
        <v>-5.4495466294680273E-2</v>
      </c>
      <c r="H9" s="81">
        <v>0.838151549</v>
      </c>
    </row>
    <row r="10" spans="1:8" ht="15" customHeight="1" x14ac:dyDescent="0.2">
      <c r="A10" s="80" t="s">
        <v>39</v>
      </c>
      <c r="B10" s="81">
        <v>7.4149693860000001</v>
      </c>
      <c r="C10" s="82">
        <v>2.10268409882719E-2</v>
      </c>
      <c r="D10" s="81">
        <v>7.5704398580000003</v>
      </c>
      <c r="E10" s="82">
        <v>-3.0797255606641594E-3</v>
      </c>
      <c r="F10" s="81">
        <v>7.5485476169999997</v>
      </c>
      <c r="G10" s="82">
        <v>2.5738097259943471E-2</v>
      </c>
      <c r="H10" s="81">
        <v>7.7468827329999996</v>
      </c>
    </row>
    <row r="11" spans="1:8" s="124" customFormat="1" ht="15" customHeight="1" x14ac:dyDescent="0.2">
      <c r="A11" s="80" t="s">
        <v>150</v>
      </c>
      <c r="B11" s="81">
        <v>1.2029738670000001</v>
      </c>
      <c r="C11" s="82">
        <v>0.17938870807422069</v>
      </c>
      <c r="D11" s="81">
        <v>1.4176740880000001</v>
      </c>
      <c r="E11" s="82">
        <v>-8.6390099306512536E-3</v>
      </c>
      <c r="F11" s="81">
        <v>1.4079976759999999</v>
      </c>
      <c r="G11" s="82">
        <v>7.6222894098358474E-2</v>
      </c>
      <c r="H11" s="81">
        <v>1.5172418089999999</v>
      </c>
    </row>
    <row r="12" spans="1:8" ht="15" customHeight="1" x14ac:dyDescent="0.2">
      <c r="A12" s="83" t="s">
        <v>151</v>
      </c>
      <c r="B12" s="84">
        <v>51.561216066</v>
      </c>
      <c r="C12" s="85">
        <v>-2.3385262685711394E-2</v>
      </c>
      <c r="D12" s="84">
        <v>50.384852971999997</v>
      </c>
      <c r="E12" s="85">
        <v>3.9868780146919303E-2</v>
      </c>
      <c r="F12" s="84">
        <v>52.416922880000001</v>
      </c>
      <c r="G12" s="85">
        <v>4.6166965219358591E-2</v>
      </c>
      <c r="H12" s="84">
        <v>54.929471589999999</v>
      </c>
    </row>
    <row r="13" spans="1:8" ht="15" customHeight="1" x14ac:dyDescent="0.2">
      <c r="A13" s="80" t="s">
        <v>60</v>
      </c>
      <c r="B13" s="81">
        <v>35.601171821000001</v>
      </c>
      <c r="C13" s="82">
        <v>-4.3453374951027968E-3</v>
      </c>
      <c r="D13" s="81">
        <v>35.467002737000001</v>
      </c>
      <c r="E13" s="82">
        <v>4.0106085932753111E-2</v>
      </c>
      <c r="F13" s="81">
        <v>36.902582989000003</v>
      </c>
      <c r="G13" s="82">
        <v>3.7482616947495995E-2</v>
      </c>
      <c r="H13" s="81">
        <v>38.342266178999999</v>
      </c>
    </row>
    <row r="14" spans="1:8" ht="15" customHeight="1" x14ac:dyDescent="0.2">
      <c r="A14" s="86" t="s">
        <v>152</v>
      </c>
      <c r="B14" s="81">
        <v>29.418469011999999</v>
      </c>
      <c r="C14" s="82">
        <v>1.1519224142862106E-2</v>
      </c>
      <c r="D14" s="81">
        <v>29.770738322</v>
      </c>
      <c r="E14" s="82">
        <v>2.7065675741664297E-3</v>
      </c>
      <c r="F14" s="81">
        <v>29.861783995</v>
      </c>
      <c r="G14" s="82">
        <v>3.2983510105673908E-2</v>
      </c>
      <c r="H14" s="81">
        <v>30.898293039999999</v>
      </c>
    </row>
    <row r="15" spans="1:8" s="124" customFormat="1" ht="15" customHeight="1" x14ac:dyDescent="0.2">
      <c r="A15" s="87" t="s">
        <v>1984</v>
      </c>
      <c r="B15" s="88">
        <v>7.1805608559999996</v>
      </c>
      <c r="C15" s="89">
        <v>-7.9436284522846901E-3</v>
      </c>
      <c r="D15" s="88">
        <v>7.1094611739999998</v>
      </c>
      <c r="E15" s="89">
        <v>6.2015081759609902E-3</v>
      </c>
      <c r="F15" s="88">
        <v>7.1496781739999999</v>
      </c>
      <c r="G15" s="89">
        <v>-5.9443136325009194E-3</v>
      </c>
      <c r="H15" s="88">
        <v>7.1253374599999999</v>
      </c>
    </row>
    <row r="16" spans="1:8" ht="15" customHeight="1" x14ac:dyDescent="0.2">
      <c r="A16" s="86" t="s">
        <v>153</v>
      </c>
      <c r="B16" s="81">
        <v>6.1827028090000002</v>
      </c>
      <c r="C16" s="82">
        <v>-7.9775844738354418E-2</v>
      </c>
      <c r="D16" s="81">
        <v>5.6962644149999999</v>
      </c>
      <c r="E16" s="82">
        <v>0.23556289839714228</v>
      </c>
      <c r="F16" s="81">
        <v>7.0407989930000001</v>
      </c>
      <c r="G16" s="82">
        <v>5.6584081567687239E-2</v>
      </c>
      <c r="H16" s="81">
        <v>7.4439731379999996</v>
      </c>
    </row>
    <row r="17" spans="1:8" ht="15" customHeight="1" x14ac:dyDescent="0.2">
      <c r="A17" s="1504" t="s">
        <v>2036</v>
      </c>
      <c r="B17" s="81"/>
      <c r="C17" s="82"/>
      <c r="D17" s="191"/>
      <c r="E17" s="1505" t="s">
        <v>1983</v>
      </c>
      <c r="F17" s="191">
        <v>0.67573774099999995</v>
      </c>
      <c r="G17" s="1505" t="s">
        <v>1983</v>
      </c>
      <c r="H17" s="191">
        <v>0.74849691799999996</v>
      </c>
    </row>
    <row r="18" spans="1:8" ht="15" customHeight="1" x14ac:dyDescent="0.2">
      <c r="A18" s="80" t="s">
        <v>154</v>
      </c>
      <c r="B18" s="81">
        <v>7.8367073989999998</v>
      </c>
      <c r="C18" s="82">
        <v>8.3890249557736496E-3</v>
      </c>
      <c r="D18" s="81">
        <v>7.8979197560000003</v>
      </c>
      <c r="E18" s="82">
        <v>-1.4136325723985932E-2</v>
      </c>
      <c r="F18" s="81">
        <v>7.7852472099999996</v>
      </c>
      <c r="G18" s="82">
        <v>2.1702833661456644E-2</v>
      </c>
      <c r="H18" s="81">
        <v>7.9735666419999998</v>
      </c>
    </row>
    <row r="19" spans="1:8" ht="15" customHeight="1" x14ac:dyDescent="0.2">
      <c r="A19" s="86" t="s">
        <v>155</v>
      </c>
      <c r="B19" s="81">
        <v>6.462952381</v>
      </c>
      <c r="C19" s="82">
        <v>2.6410100884675103E-3</v>
      </c>
      <c r="D19" s="81">
        <v>6.4767195610000003</v>
      </c>
      <c r="E19" s="82">
        <v>4.8349282491704226E-3</v>
      </c>
      <c r="F19" s="81">
        <v>6.5065608719999997</v>
      </c>
      <c r="G19" s="82">
        <v>4.5693770189425553E-3</v>
      </c>
      <c r="H19" s="81">
        <v>6.5527734439999996</v>
      </c>
    </row>
    <row r="20" spans="1:8" s="125" customFormat="1" ht="15" customHeight="1" x14ac:dyDescent="0.2">
      <c r="A20" s="86" t="s">
        <v>156</v>
      </c>
      <c r="B20" s="81">
        <v>0.164801216</v>
      </c>
      <c r="C20" s="82">
        <v>3.6885118257528049E-3</v>
      </c>
      <c r="D20" s="81">
        <v>0.165449024</v>
      </c>
      <c r="E20" s="82">
        <v>2.4776471375447917E-2</v>
      </c>
      <c r="F20" s="81">
        <v>0.169935694</v>
      </c>
      <c r="G20" s="82">
        <v>7.5323597658598862E-2</v>
      </c>
      <c r="H20" s="81">
        <v>0.182851029</v>
      </c>
    </row>
    <row r="21" spans="1:8" ht="15" customHeight="1" x14ac:dyDescent="0.2">
      <c r="A21" s="86" t="s">
        <v>157</v>
      </c>
      <c r="B21" s="81">
        <v>1.2089538010000001</v>
      </c>
      <c r="C21" s="82">
        <v>3.977479976818854E-2</v>
      </c>
      <c r="D21" s="81">
        <v>1.2557511699999999</v>
      </c>
      <c r="E21" s="82">
        <v>-0.11709581351420628</v>
      </c>
      <c r="F21" s="81">
        <v>1.108750643</v>
      </c>
      <c r="G21" s="82">
        <v>0.11407568290171066</v>
      </c>
      <c r="H21" s="81">
        <v>1.2379421690000001</v>
      </c>
    </row>
    <row r="22" spans="1:8" ht="15" customHeight="1" x14ac:dyDescent="0.2">
      <c r="A22" s="80" t="s">
        <v>158</v>
      </c>
      <c r="B22" s="81">
        <v>2.266062137</v>
      </c>
      <c r="C22" s="82">
        <v>7.7951786150303626E-2</v>
      </c>
      <c r="D22" s="81">
        <v>2.4465800689999999</v>
      </c>
      <c r="E22" s="82">
        <v>-3.4762823532371145E-2</v>
      </c>
      <c r="F22" s="81">
        <v>2.3690988929999999</v>
      </c>
      <c r="G22" s="82">
        <v>5.3757457022703292E-2</v>
      </c>
      <c r="H22" s="81">
        <v>2.5024029730000001</v>
      </c>
    </row>
    <row r="23" spans="1:8" ht="15" customHeight="1" x14ac:dyDescent="0.2">
      <c r="A23" s="80" t="s">
        <v>94</v>
      </c>
      <c r="B23" s="81">
        <v>4.1031219979999998</v>
      </c>
      <c r="C23" s="82">
        <v>-0.24382782667325154</v>
      </c>
      <c r="D23" s="81">
        <v>3.1088619949999998</v>
      </c>
      <c r="E23" s="82">
        <v>0.174754464531508</v>
      </c>
      <c r="F23" s="81">
        <v>3.653597231</v>
      </c>
      <c r="G23" s="82">
        <v>0.13339334115337187</v>
      </c>
      <c r="H23" s="81">
        <v>4.1490553090000004</v>
      </c>
    </row>
    <row r="24" spans="1:8" ht="15" customHeight="1" x14ac:dyDescent="0.2">
      <c r="A24" s="91" t="s">
        <v>159</v>
      </c>
      <c r="B24" s="92">
        <v>1.754152709</v>
      </c>
      <c r="C24" s="93">
        <v>-0.16617598282838897</v>
      </c>
      <c r="D24" s="92">
        <v>1.464488411</v>
      </c>
      <c r="E24" s="93">
        <v>0.16380844391013039</v>
      </c>
      <c r="F24" s="92">
        <v>1.706396555</v>
      </c>
      <c r="G24" s="93">
        <v>0.14830660361148729</v>
      </c>
      <c r="H24" s="92">
        <v>1.962180485</v>
      </c>
    </row>
    <row r="25" spans="1:8" s="124" customFormat="1" ht="15" customHeight="1" x14ac:dyDescent="0.2">
      <c r="A25" s="94" t="s">
        <v>160</v>
      </c>
      <c r="B25" s="76">
        <v>6.8126595600000002</v>
      </c>
      <c r="C25" s="77">
        <v>-0.16745862549641388</v>
      </c>
      <c r="D25" s="76">
        <v>5.6772994460000001</v>
      </c>
      <c r="E25" s="77">
        <v>0.1915876049786378</v>
      </c>
      <c r="F25" s="76">
        <v>6.7746141719999997</v>
      </c>
      <c r="G25" s="77">
        <v>4.1106466238312045E-3</v>
      </c>
      <c r="H25" s="76">
        <v>6.8153902759999996</v>
      </c>
    </row>
    <row r="26" spans="1:8" s="124" customFormat="1" ht="15" customHeight="1" x14ac:dyDescent="0.2">
      <c r="A26" s="95" t="s">
        <v>161</v>
      </c>
      <c r="B26" s="84">
        <v>3.1027801849999999</v>
      </c>
      <c r="C26" s="85">
        <v>-0.33054952458868825</v>
      </c>
      <c r="D26" s="84">
        <v>2.0800430429999999</v>
      </c>
      <c r="E26" s="85">
        <v>0.47144997570314517</v>
      </c>
      <c r="F26" s="84">
        <v>3.0691606579999999</v>
      </c>
      <c r="G26" s="85">
        <v>7.1449756632362416E-3</v>
      </c>
      <c r="H26" s="84">
        <v>3.0989436320000001</v>
      </c>
    </row>
    <row r="27" spans="1:8" ht="15" customHeight="1" x14ac:dyDescent="0.2">
      <c r="A27" s="96" t="s">
        <v>162</v>
      </c>
      <c r="B27" s="76">
        <v>13.242974707</v>
      </c>
      <c r="C27" s="77">
        <v>-0.14381894105366166</v>
      </c>
      <c r="D27" s="76">
        <v>11.353589364999999</v>
      </c>
      <c r="E27" s="77">
        <v>3.7860529122414999E-2</v>
      </c>
      <c r="F27" s="76">
        <v>11.797000444</v>
      </c>
      <c r="G27" s="77">
        <v>0.10831538727191847</v>
      </c>
      <c r="H27" s="76">
        <v>13.104925651</v>
      </c>
    </row>
    <row r="28" spans="1:8" s="124" customFormat="1" ht="15" customHeight="1" x14ac:dyDescent="0.2">
      <c r="A28" s="97" t="s">
        <v>109</v>
      </c>
      <c r="B28" s="81">
        <v>11.429734166999999</v>
      </c>
      <c r="C28" s="82">
        <v>-0.15876891836447105</v>
      </c>
      <c r="D28" s="81">
        <v>9.6273581840000002</v>
      </c>
      <c r="E28" s="82">
        <v>3.1092306992066554E-2</v>
      </c>
      <c r="F28" s="81">
        <v>9.9421975319999998</v>
      </c>
      <c r="G28" s="82">
        <v>0.1356456496860301</v>
      </c>
      <c r="H28" s="81">
        <v>11.319385198000001</v>
      </c>
    </row>
    <row r="29" spans="1:8" ht="15" customHeight="1" x14ac:dyDescent="0.2">
      <c r="A29" s="97" t="s">
        <v>163</v>
      </c>
      <c r="B29" s="81">
        <v>1.2109413840000001</v>
      </c>
      <c r="C29" s="82">
        <v>-7.9145057068902624E-2</v>
      </c>
      <c r="D29" s="81">
        <v>1.1151241759999999</v>
      </c>
      <c r="E29" s="82">
        <v>8.2179585357280871E-2</v>
      </c>
      <c r="F29" s="81">
        <v>1.2049213430000001</v>
      </c>
      <c r="G29" s="82">
        <v>-4.9416650761398784E-2</v>
      </c>
      <c r="H29" s="81">
        <v>1.146542792</v>
      </c>
    </row>
    <row r="30" spans="1:8" ht="15" customHeight="1" x14ac:dyDescent="0.2">
      <c r="A30" s="97" t="s">
        <v>164</v>
      </c>
      <c r="B30" s="81">
        <v>0.60229915499999997</v>
      </c>
      <c r="C30" s="82">
        <v>9.4271586516734285E-3</v>
      </c>
      <c r="D30" s="81">
        <v>0.61110700399999995</v>
      </c>
      <c r="E30" s="82">
        <v>6.3916662751694719E-2</v>
      </c>
      <c r="F30" s="81">
        <v>0.64988156799999997</v>
      </c>
      <c r="G30" s="82">
        <v>-1.7956127830048296E-2</v>
      </c>
      <c r="H30" s="81">
        <v>0.63899766000000002</v>
      </c>
    </row>
    <row r="31" spans="1:8" s="124" customFormat="1" ht="15" customHeight="1" x14ac:dyDescent="0.2">
      <c r="A31" s="95" t="s">
        <v>165</v>
      </c>
      <c r="B31" s="84">
        <v>5.9458016010000003</v>
      </c>
      <c r="C31" s="85">
        <v>-8.1088374219924209E-2</v>
      </c>
      <c r="D31" s="84">
        <v>5.4721298090000001</v>
      </c>
      <c r="E31" s="85">
        <v>-1.6431810370491351E-2</v>
      </c>
      <c r="F31" s="84">
        <v>5.3992224540000002</v>
      </c>
      <c r="G31" s="85">
        <v>5.7370470303836685E-2</v>
      </c>
      <c r="H31" s="84">
        <v>5.7260073389999997</v>
      </c>
    </row>
    <row r="32" spans="1:8" ht="15" customHeight="1" x14ac:dyDescent="0.2">
      <c r="A32" s="97" t="s">
        <v>124</v>
      </c>
      <c r="B32" s="81">
        <v>1.3558067069999999</v>
      </c>
      <c r="C32" s="82">
        <v>0.11546042950663593</v>
      </c>
      <c r="D32" s="81">
        <v>1.5144800519999999</v>
      </c>
      <c r="E32" s="82">
        <v>-4.2894634600130876E-2</v>
      </c>
      <c r="F32" s="81">
        <v>1.4516231589999999</v>
      </c>
      <c r="G32" s="82">
        <v>-5.2724829016472574E-2</v>
      </c>
      <c r="H32" s="81">
        <v>1.3782419809999999</v>
      </c>
    </row>
    <row r="33" spans="1:8" ht="15" customHeight="1" x14ac:dyDescent="0.2">
      <c r="A33" s="97" t="s">
        <v>166</v>
      </c>
      <c r="B33" s="81">
        <v>2.5079596319999999</v>
      </c>
      <c r="C33" s="82">
        <v>-4.3025189435136113E-2</v>
      </c>
      <c r="D33" s="81">
        <v>2.40117366</v>
      </c>
      <c r="E33" s="82">
        <v>5.6938466840823265E-2</v>
      </c>
      <c r="F33" s="81">
        <v>2.5484147730000002</v>
      </c>
      <c r="G33" s="82">
        <v>5.2117169548777653E-2</v>
      </c>
      <c r="H33" s="81">
        <v>2.6921760780000001</v>
      </c>
    </row>
    <row r="34" spans="1:8" ht="15" customHeight="1" x14ac:dyDescent="0.2">
      <c r="A34" s="98" t="s">
        <v>167</v>
      </c>
      <c r="B34" s="92">
        <v>2.0820352610000001</v>
      </c>
      <c r="C34" s="93">
        <v>-0.25462023345107843</v>
      </c>
      <c r="D34" s="92">
        <v>1.5564760959999999</v>
      </c>
      <c r="E34" s="93">
        <v>-0.10401396361786674</v>
      </c>
      <c r="F34" s="92">
        <v>1.399184521</v>
      </c>
      <c r="G34" s="93">
        <v>0.18125129674224105</v>
      </c>
      <c r="H34" s="92">
        <v>1.655589279</v>
      </c>
    </row>
    <row r="35" spans="1:8" s="124" customFormat="1" ht="15" customHeight="1" x14ac:dyDescent="0.2">
      <c r="A35" s="96" t="s">
        <v>168</v>
      </c>
      <c r="B35" s="76">
        <v>57.991531213000002</v>
      </c>
      <c r="C35" s="77">
        <v>-3.3975272019930225E-2</v>
      </c>
      <c r="D35" s="76">
        <v>56.061142891000003</v>
      </c>
      <c r="E35" s="77">
        <v>2.408294253283394E-2</v>
      </c>
      <c r="F35" s="76">
        <v>57.439309152</v>
      </c>
      <c r="G35" s="77">
        <v>6.3898510458097357E-2</v>
      </c>
      <c r="H35" s="76">
        <v>61.219006964999998</v>
      </c>
    </row>
    <row r="36" spans="1:8" ht="15" customHeight="1" x14ac:dyDescent="0.2">
      <c r="A36" s="95" t="s">
        <v>169</v>
      </c>
      <c r="B36" s="84">
        <v>57.507017668000003</v>
      </c>
      <c r="C36" s="85">
        <v>-2.9356497587770702E-2</v>
      </c>
      <c r="D36" s="84">
        <v>55.856982780999999</v>
      </c>
      <c r="E36" s="85">
        <v>3.4339688953839431E-2</v>
      </c>
      <c r="F36" s="84">
        <v>57.816145335000002</v>
      </c>
      <c r="G36" s="85">
        <v>4.7214441583467881E-2</v>
      </c>
      <c r="H36" s="84">
        <v>60.655478930000001</v>
      </c>
    </row>
    <row r="37" spans="1:8" s="124" customFormat="1" ht="15" customHeight="1" x14ac:dyDescent="0.2">
      <c r="A37" s="99" t="s">
        <v>170</v>
      </c>
      <c r="B37" s="100">
        <v>-0.48451354499999999</v>
      </c>
      <c r="C37" s="101"/>
      <c r="D37" s="100">
        <v>-0.20416011000000001</v>
      </c>
      <c r="E37" s="101"/>
      <c r="F37" s="100">
        <v>0.37683618299999999</v>
      </c>
      <c r="G37" s="101"/>
      <c r="H37" s="100">
        <v>-0.56352803399999996</v>
      </c>
    </row>
    <row r="38" spans="1:8" s="124" customFormat="1" ht="15" customHeight="1" x14ac:dyDescent="0.2">
      <c r="A38" s="102" t="s">
        <v>171</v>
      </c>
      <c r="B38" s="103">
        <v>3.7098793749999999</v>
      </c>
      <c r="C38" s="104">
        <v>-3.0950624719354614E-2</v>
      </c>
      <c r="D38" s="103">
        <v>3.5972564020000002</v>
      </c>
      <c r="E38" s="104">
        <v>2.9418142297121141E-2</v>
      </c>
      <c r="F38" s="103">
        <v>3.7054535130000001</v>
      </c>
      <c r="G38" s="104">
        <v>1.594428087259514E-3</v>
      </c>
      <c r="H38" s="103">
        <v>3.7164466439999999</v>
      </c>
    </row>
    <row r="39" spans="1:8" ht="15" customHeight="1" x14ac:dyDescent="0.2">
      <c r="A39" s="97" t="s">
        <v>172</v>
      </c>
      <c r="B39" s="81">
        <v>3.4498275170000001</v>
      </c>
      <c r="C39" s="82">
        <v>0.16287281021881084</v>
      </c>
      <c r="D39" s="81">
        <v>4.0203369029999996</v>
      </c>
      <c r="E39" s="82">
        <v>1.7454304997077674E-2</v>
      </c>
      <c r="F39" s="81">
        <v>4.0915737139999999</v>
      </c>
      <c r="G39" s="82">
        <v>0.10025537287563635</v>
      </c>
      <c r="H39" s="81">
        <v>4.5099389439999999</v>
      </c>
    </row>
    <row r="40" spans="1:8" ht="15" customHeight="1" x14ac:dyDescent="0.2">
      <c r="A40" s="97" t="s">
        <v>173</v>
      </c>
      <c r="B40" s="105">
        <v>-0.26005185800000002</v>
      </c>
      <c r="C40" s="82"/>
      <c r="D40" s="105">
        <v>0.42308050000000003</v>
      </c>
      <c r="E40" s="82"/>
      <c r="F40" s="105">
        <v>0.38612020000000002</v>
      </c>
      <c r="G40" s="82"/>
      <c r="H40" s="105">
        <v>0.79349230000000004</v>
      </c>
    </row>
    <row r="41" spans="1:8" ht="15" customHeight="1" x14ac:dyDescent="0.2">
      <c r="A41" s="96" t="s">
        <v>174</v>
      </c>
      <c r="B41" s="76">
        <v>61.701410588000002</v>
      </c>
      <c r="C41" s="77">
        <v>-3.3793428153461202E-2</v>
      </c>
      <c r="D41" s="76">
        <v>59.658399293999999</v>
      </c>
      <c r="E41" s="77">
        <v>2.4404688068487612E-2</v>
      </c>
      <c r="F41" s="76">
        <v>61.144762665999998</v>
      </c>
      <c r="G41" s="77">
        <v>6.0124288729641817E-2</v>
      </c>
      <c r="H41" s="76">
        <v>64.935453609999996</v>
      </c>
    </row>
    <row r="42" spans="1:8" ht="15" customHeight="1" x14ac:dyDescent="0.2">
      <c r="A42" s="95" t="s">
        <v>175</v>
      </c>
      <c r="B42" s="84">
        <v>60.956845184999999</v>
      </c>
      <c r="C42" s="85">
        <v>-1.8462319800505722E-2</v>
      </c>
      <c r="D42" s="84">
        <v>59.877319684</v>
      </c>
      <c r="E42" s="85">
        <v>3.3206431186360907E-2</v>
      </c>
      <c r="F42" s="84">
        <v>61.907719049000001</v>
      </c>
      <c r="G42" s="85">
        <v>5.0720007377339948E-2</v>
      </c>
      <c r="H42" s="84">
        <v>65.165417875000003</v>
      </c>
    </row>
    <row r="43" spans="1:8" ht="15" customHeight="1" x14ac:dyDescent="0.2">
      <c r="A43" s="106" t="s">
        <v>176</v>
      </c>
      <c r="B43" s="107">
        <v>-0.74456540299999996</v>
      </c>
      <c r="C43" s="108"/>
      <c r="D43" s="107">
        <v>0.21892038999999999</v>
      </c>
      <c r="E43" s="108"/>
      <c r="F43" s="107">
        <v>0.76295638300000002</v>
      </c>
      <c r="G43" s="108"/>
      <c r="H43" s="107">
        <v>0.229964265</v>
      </c>
    </row>
    <row r="44" spans="1:8" ht="20.25" customHeight="1" x14ac:dyDescent="0.2">
      <c r="A44" s="109" t="s">
        <v>184</v>
      </c>
      <c r="B44" s="110">
        <v>41.018577665000002</v>
      </c>
      <c r="C44" s="111">
        <v>1.8574082414787085E-2</v>
      </c>
      <c r="D44" s="110">
        <v>41.795160099999997</v>
      </c>
      <c r="E44" s="111">
        <v>1.0232304399315995E-2</v>
      </c>
      <c r="F44" s="110">
        <v>42.234759240000002</v>
      </c>
      <c r="G44" s="111">
        <v>1.3623850710778429E-2</v>
      </c>
      <c r="H44" s="110">
        <v>42.850816688999998</v>
      </c>
    </row>
    <row r="45" spans="1:8" ht="15" customHeight="1" x14ac:dyDescent="0.2">
      <c r="A45" s="94" t="s">
        <v>177</v>
      </c>
      <c r="B45" s="103"/>
      <c r="C45" s="112"/>
      <c r="D45" s="103"/>
      <c r="E45" s="112"/>
      <c r="F45" s="103"/>
      <c r="G45" s="112"/>
      <c r="H45" s="103"/>
    </row>
    <row r="46" spans="1:8" ht="15" customHeight="1" x14ac:dyDescent="0.2">
      <c r="A46" s="97" t="s">
        <v>178</v>
      </c>
      <c r="B46" s="113">
        <v>0.13212759666644749</v>
      </c>
      <c r="C46" s="114">
        <v>-1.9499329287227058</v>
      </c>
      <c r="D46" s="113">
        <v>0.11267869431225698</v>
      </c>
      <c r="E46" s="114">
        <v>1.6456085578756636</v>
      </c>
      <c r="F46" s="113">
        <v>0.12924478965522976</v>
      </c>
      <c r="G46" s="114">
        <v>-0.51967878891599906</v>
      </c>
      <c r="H46" s="113">
        <v>0.12407529289323717</v>
      </c>
    </row>
    <row r="47" spans="1:8" ht="15" customHeight="1" x14ac:dyDescent="0.2">
      <c r="A47" s="97" t="s">
        <v>179</v>
      </c>
      <c r="B47" s="113">
        <v>6.0176629291061372E-2</v>
      </c>
      <c r="C47" s="114">
        <v>-1.8941944375943049</v>
      </c>
      <c r="D47" s="113">
        <v>4.1283102367211964E-2</v>
      </c>
      <c r="E47" s="114">
        <v>1.717374902736686</v>
      </c>
      <c r="F47" s="113">
        <v>5.8552858301627944E-2</v>
      </c>
      <c r="G47" s="114">
        <v>-0.21858767631922557</v>
      </c>
      <c r="H47" s="113">
        <v>5.6416774862333971E-2</v>
      </c>
    </row>
    <row r="48" spans="1:8" ht="15" customHeight="1" x14ac:dyDescent="0.2">
      <c r="A48" s="97" t="s">
        <v>180</v>
      </c>
      <c r="B48" s="113">
        <v>0.79553161842604558</v>
      </c>
      <c r="C48" s="114">
        <v>3.4171345328552372</v>
      </c>
      <c r="D48" s="113">
        <v>0.82951834995383456</v>
      </c>
      <c r="E48" s="114">
        <v>-2.3637623257446672</v>
      </c>
      <c r="F48" s="113">
        <v>0.80574663523628809</v>
      </c>
      <c r="G48" s="114">
        <v>-2.5045861555230808</v>
      </c>
      <c r="H48" s="113">
        <v>0.78010611514422545</v>
      </c>
    </row>
    <row r="49" spans="1:8" ht="15" customHeight="1" x14ac:dyDescent="0.25">
      <c r="A49" s="115" t="s">
        <v>181</v>
      </c>
      <c r="B49" s="116">
        <v>6.0209346003192916</v>
      </c>
      <c r="C49" s="117">
        <v>1.3445621394236111</v>
      </c>
      <c r="D49" s="116">
        <v>7.3618030011517552</v>
      </c>
      <c r="E49" s="117">
        <v>-1.1191658715841264</v>
      </c>
      <c r="F49" s="116">
        <v>6.2342678369137987</v>
      </c>
      <c r="G49" s="117">
        <v>5.9009015093839601E-2</v>
      </c>
      <c r="H49" s="116">
        <v>6.2873606578183283</v>
      </c>
    </row>
    <row r="50" spans="1:8" ht="24.6" customHeight="1" x14ac:dyDescent="0.2">
      <c r="A50" s="1709" t="s">
        <v>191</v>
      </c>
      <c r="B50" s="1709"/>
      <c r="C50" s="1709"/>
      <c r="D50" s="1709"/>
      <c r="E50" s="1709"/>
      <c r="F50" s="1709"/>
      <c r="G50" s="1709"/>
      <c r="H50" s="1709"/>
    </row>
    <row r="51" spans="1:8" ht="24.6" customHeight="1" x14ac:dyDescent="0.2">
      <c r="A51" s="1710" t="s">
        <v>182</v>
      </c>
      <c r="B51" s="1710"/>
      <c r="C51" s="1710"/>
      <c r="D51" s="1710"/>
      <c r="E51" s="1710"/>
      <c r="F51" s="1710"/>
      <c r="G51" s="1710"/>
      <c r="H51" s="1710"/>
    </row>
    <row r="52" spans="1:8" ht="13.5" customHeight="1" x14ac:dyDescent="0.2">
      <c r="A52" s="1705" t="s">
        <v>2037</v>
      </c>
      <c r="B52" s="1705"/>
      <c r="C52" s="1705"/>
      <c r="D52" s="1705"/>
      <c r="E52" s="1705"/>
      <c r="F52" s="1705"/>
      <c r="G52" s="1705"/>
      <c r="H52" s="1705"/>
    </row>
    <row r="53" spans="1:8" ht="13.5" customHeight="1" x14ac:dyDescent="0.2">
      <c r="A53" s="120" t="s">
        <v>192</v>
      </c>
      <c r="B53" s="67"/>
      <c r="C53" s="129"/>
      <c r="D53" s="129"/>
      <c r="E53" s="129"/>
      <c r="F53" s="129"/>
      <c r="G53" s="129"/>
      <c r="H53" s="129"/>
    </row>
    <row r="54" spans="1:8" x14ac:dyDescent="0.2">
      <c r="A54" s="130"/>
    </row>
  </sheetData>
  <mergeCells count="4">
    <mergeCell ref="G4:H4"/>
    <mergeCell ref="A50:H50"/>
    <mergeCell ref="A51:H51"/>
    <mergeCell ref="A52:H52"/>
  </mergeCell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45</vt:i4>
      </vt:variant>
      <vt:variant>
        <vt:lpstr>Plages nommées</vt:lpstr>
      </vt:variant>
      <vt:variant>
        <vt:i4>23</vt:i4>
      </vt:variant>
    </vt:vector>
  </HeadingPairs>
  <TitlesOfParts>
    <vt:vector size="68" baseType="lpstr">
      <vt:lpstr>4</vt:lpstr>
      <vt:lpstr>Définitions</vt:lpstr>
      <vt:lpstr>Chiffres clés</vt:lpstr>
      <vt:lpstr>4.1 Ens</vt:lpstr>
      <vt:lpstr>4.1 Série</vt:lpstr>
      <vt:lpstr>4.2 Comm</vt:lpstr>
      <vt:lpstr>4.2 Série</vt:lpstr>
      <vt:lpstr>4.2a</vt:lpstr>
      <vt:lpstr>4.2b</vt:lpstr>
      <vt:lpstr>4.3 GFP</vt:lpstr>
      <vt:lpstr>4.3 Série</vt:lpstr>
      <vt:lpstr>4.4 Sec Co</vt:lpstr>
      <vt:lpstr>4.4 Série</vt:lpstr>
      <vt:lpstr>4.5 Dept</vt:lpstr>
      <vt:lpstr>4.5 Série</vt:lpstr>
      <vt:lpstr>4.6 Reg</vt:lpstr>
      <vt:lpstr>4.6 Série</vt:lpstr>
      <vt:lpstr>4.7a Ratios Comm </vt:lpstr>
      <vt:lpstr>4.7b Ratios tour</vt:lpstr>
      <vt:lpstr>4.7c Ratios Gfp</vt:lpstr>
      <vt:lpstr>4.8 Ratios DepReg</vt:lpstr>
      <vt:lpstr>4.9 Synd</vt:lpstr>
      <vt:lpstr>4.9 Série</vt:lpstr>
      <vt:lpstr>4.10 Ens+Synd</vt:lpstr>
      <vt:lpstr>4.10 Série</vt:lpstr>
      <vt:lpstr>4.11 BA</vt:lpstr>
      <vt:lpstr>4.11 Série</vt:lpstr>
      <vt:lpstr>4.12 Consol</vt:lpstr>
      <vt:lpstr>4.12 Série</vt:lpstr>
      <vt:lpstr>4.12R par région</vt:lpstr>
      <vt:lpstr>4.13a Fonc Comm</vt:lpstr>
      <vt:lpstr>4.13a Série</vt:lpstr>
      <vt:lpstr>4.13b Fonc GFP</vt:lpstr>
      <vt:lpstr>4.13b Série</vt:lpstr>
      <vt:lpstr>4.13c Fonc Dept</vt:lpstr>
      <vt:lpstr>4.13c Série</vt:lpstr>
      <vt:lpstr>4.13d Fonc REG</vt:lpstr>
      <vt:lpstr>4.13d Série</vt:lpstr>
      <vt:lpstr>4.13e Fonc Ens</vt:lpstr>
      <vt:lpstr>4.13f Fonc Synd et BA</vt:lpstr>
      <vt:lpstr>4.13f série</vt:lpstr>
      <vt:lpstr>Corresp fonction Comm M14-M57</vt:lpstr>
      <vt:lpstr>Corresp fonction GFP M14-M57</vt:lpstr>
      <vt:lpstr>Corresp fonction DEPT M52-M57</vt:lpstr>
      <vt:lpstr>Corresp fonction REG M71-M57</vt:lpstr>
      <vt:lpstr>'4'!Zone_d_impression</vt:lpstr>
      <vt:lpstr>'4.1 Ens'!Zone_d_impression</vt:lpstr>
      <vt:lpstr>'4.10 Ens+Synd'!Zone_d_impression</vt:lpstr>
      <vt:lpstr>'4.11 BA'!Zone_d_impression</vt:lpstr>
      <vt:lpstr>'4.12 Consol'!Zone_d_impression</vt:lpstr>
      <vt:lpstr>'4.13a Fonc Comm'!Zone_d_impression</vt:lpstr>
      <vt:lpstr>'4.13b Fonc GFP'!Zone_d_impression</vt:lpstr>
      <vt:lpstr>'4.13c Fonc Dept'!Zone_d_impression</vt:lpstr>
      <vt:lpstr>'4.13d Fonc REG'!Zone_d_impression</vt:lpstr>
      <vt:lpstr>'4.13e Fonc Ens'!Zone_d_impression</vt:lpstr>
      <vt:lpstr>'4.13f Fonc Synd et BA'!Zone_d_impression</vt:lpstr>
      <vt:lpstr>'4.2 Comm'!Zone_d_impression</vt:lpstr>
      <vt:lpstr>'4.2a'!Zone_d_impression</vt:lpstr>
      <vt:lpstr>'4.2b'!Zone_d_impression</vt:lpstr>
      <vt:lpstr>'4.3 GFP'!Zone_d_impression</vt:lpstr>
      <vt:lpstr>'4.4 Sec Co'!Zone_d_impression</vt:lpstr>
      <vt:lpstr>'4.5 Dept'!Zone_d_impression</vt:lpstr>
      <vt:lpstr>'4.6 Reg'!Zone_d_impression</vt:lpstr>
      <vt:lpstr>'4.7a Ratios Comm '!Zone_d_impression</vt:lpstr>
      <vt:lpstr>'4.7b Ratios tour'!Zone_d_impression</vt:lpstr>
      <vt:lpstr>'4.7c Ratios Gfp'!Zone_d_impression</vt:lpstr>
      <vt:lpstr>'4.8 Ratios DepReg'!Zone_d_impression</vt:lpstr>
      <vt:lpstr>'4.9 Synd'!Zone_d_impression</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DE LAPASSE Benoit</cp:lastModifiedBy>
  <cp:lastPrinted>2022-05-09T16:10:53Z</cp:lastPrinted>
  <dcterms:created xsi:type="dcterms:W3CDTF">2022-05-03T08:15:35Z</dcterms:created>
  <dcterms:modified xsi:type="dcterms:W3CDTF">2023-06-30T10:05:40Z</dcterms:modified>
</cp:coreProperties>
</file>