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Publications\Colloc\2022\Fichiers mis en forme\Chapitre_4_Comptes\"/>
    </mc:Choice>
  </mc:AlternateContent>
  <bookViews>
    <workbookView xWindow="0" yWindow="0" windowWidth="19200" windowHeight="7930" tabRatio="860" firstSheet="32" activeTab="40"/>
  </bookViews>
  <sheets>
    <sheet name="4" sheetId="1" r:id="rId1"/>
    <sheet name="Définitions" sheetId="2" r:id="rId2"/>
    <sheet name="Chiffres clés" sheetId="47" r:id="rId3"/>
    <sheet name="4.1 Ens" sheetId="11" r:id="rId4"/>
    <sheet name="4.1 Série" sheetId="32" r:id="rId5"/>
    <sheet name="4.2 Comm" sheetId="3" r:id="rId6"/>
    <sheet name="4.2 Série" sheetId="27" r:id="rId7"/>
    <sheet name="4.2a" sheetId="4" r:id="rId8"/>
    <sheet name="4.2b" sheetId="5" r:id="rId9"/>
    <sheet name="4.3 GFP" sheetId="6" r:id="rId10"/>
    <sheet name="4.3 Série" sheetId="28" r:id="rId11"/>
    <sheet name="4.4 Sec Co" sheetId="7" r:id="rId12"/>
    <sheet name="4.4 Série" sheetId="29" r:id="rId13"/>
    <sheet name="4.5 Dept" sheetId="9" r:id="rId14"/>
    <sheet name="4.5 Série" sheetId="30" r:id="rId15"/>
    <sheet name="4.6 Reg" sheetId="10" r:id="rId16"/>
    <sheet name="4.6 Série" sheetId="31" r:id="rId17"/>
    <sheet name="4.7a Ratios Comm " sheetId="22" r:id="rId18"/>
    <sheet name="4.7b Ratios tour" sheetId="23" r:id="rId19"/>
    <sheet name="4.7c Ratios Gfp" sheetId="24" r:id="rId20"/>
    <sheet name="4.8 Ratios DepReg" sheetId="25" r:id="rId21"/>
    <sheet name="4.9 Synd" sheetId="12" r:id="rId22"/>
    <sheet name="4.9 Série" sheetId="33" r:id="rId23"/>
    <sheet name="4.10 Ens+Synd" sheetId="13" r:id="rId24"/>
    <sheet name="4.10 Série" sheetId="26" r:id="rId25"/>
    <sheet name="4.11 BA" sheetId="14" r:id="rId26"/>
    <sheet name="4.11 Série" sheetId="34" r:id="rId27"/>
    <sheet name="4.12 Consol" sheetId="15" r:id="rId28"/>
    <sheet name="4.12 Série" sheetId="35" r:id="rId29"/>
    <sheet name="4.12R par région" sheetId="46" r:id="rId30"/>
    <sheet name="4.13a Fonc Comm" sheetId="16" r:id="rId31"/>
    <sheet name="4.13a Série" sheetId="36" r:id="rId32"/>
    <sheet name="4.13b Fonc GFP" sheetId="17" r:id="rId33"/>
    <sheet name="4.13b Série" sheetId="37" r:id="rId34"/>
    <sheet name="4.13c Fonc Dept" sheetId="18" r:id="rId35"/>
    <sheet name="4.13c Série" sheetId="38" r:id="rId36"/>
    <sheet name="4.13d Fonc REG" sheetId="19" r:id="rId37"/>
    <sheet name="4.13d Série" sheetId="39" r:id="rId38"/>
    <sheet name="4.13e Fonc Ens" sheetId="20" r:id="rId39"/>
    <sheet name="4.13f Fonc Synd et BA" sheetId="21" r:id="rId40"/>
    <sheet name="4.13f série" sheetId="41" r:id="rId41"/>
    <sheet name="Corresp fonction Comm M14-M57" sheetId="42" r:id="rId42"/>
    <sheet name="Corresp fonction GFP M14-M57" sheetId="43" r:id="rId43"/>
    <sheet name="Corresp fonction DEPT M52-M57" sheetId="44" r:id="rId44"/>
    <sheet name="Corresp fonction REG M71-M57" sheetId="45" r:id="rId45"/>
  </sheets>
  <externalReferences>
    <externalReference r:id="rId46"/>
    <externalReference r:id="rId47"/>
  </externalReferences>
  <definedNames>
    <definedName name="_xlnm.Print_Area" localSheetId="0">'4'!$A$7:$K$62</definedName>
    <definedName name="_xlnm.Print_Area" localSheetId="3">'4.1 Ens'!$A$1:$H$52</definedName>
    <definedName name="_xlnm.Print_Area" localSheetId="23">'4.10 Ens+Synd'!$A$1:$H$51</definedName>
    <definedName name="_xlnm.Print_Area" localSheetId="25">'4.11 BA'!$A$1:$H$44</definedName>
    <definedName name="_xlnm.Print_Area" localSheetId="27">'4.12 Consol'!$A$1:$H$44</definedName>
    <definedName name="_xlnm.Print_Area" localSheetId="30">'4.13a Fonc Comm'!$A$1:$G$69</definedName>
    <definedName name="_xlnm.Print_Area" localSheetId="32">'4.13b Fonc GFP'!$A$1:$G$69</definedName>
    <definedName name="_xlnm.Print_Area" localSheetId="34">'4.13c Fonc Dept'!$A$1:$G$68</definedName>
    <definedName name="_xlnm.Print_Area" localSheetId="36">'4.13d Fonc REG'!$A$1:$G$64</definedName>
    <definedName name="_xlnm.Print_Area" localSheetId="38">'4.13e Fonc Ens'!$A$1:$F$50</definedName>
    <definedName name="_xlnm.Print_Area" localSheetId="39">'4.13f Fonc Synd et BA'!$A$1:$F$44</definedName>
    <definedName name="_xlnm.Print_Area" localSheetId="5">'4.2 Comm'!$A$1:$H$53</definedName>
    <definedName name="_xlnm.Print_Area" localSheetId="7">'4.2a'!$A$1:$H$51</definedName>
    <definedName name="_xlnm.Print_Area" localSheetId="8">'4.2b'!$A$1:$H$54</definedName>
    <definedName name="_xlnm.Print_Area" localSheetId="9">'4.3 GFP'!$A$1:$H$52</definedName>
    <definedName name="_xlnm.Print_Area" localSheetId="11">'4.4 Sec Co'!$A$1:$H$53</definedName>
    <definedName name="_xlnm.Print_Area" localSheetId="13">'4.5 Dept'!$A$1:$H$57</definedName>
    <definedName name="_xlnm.Print_Area" localSheetId="15">'4.6 Reg'!$A$1:$H$54</definedName>
    <definedName name="_xlnm.Print_Area" localSheetId="17">'4.7a Ratios Comm '!$A$1:$L$58</definedName>
    <definedName name="_xlnm.Print_Area" localSheetId="18">'4.7b Ratios tour'!$A$1:$M$46</definedName>
    <definedName name="_xlnm.Print_Area" localSheetId="19">'4.7c Ratios Gfp'!$A$1:$L$53</definedName>
    <definedName name="_xlnm.Print_Area" localSheetId="20">'4.8 Ratios DepReg'!$A$1:$L$49</definedName>
    <definedName name="_xlnm.Print_Area" localSheetId="21">'4.9 Synd'!$A$1:$H$50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6" i="41" l="1"/>
  <c r="I146" i="41"/>
  <c r="H146" i="41"/>
  <c r="G146" i="41"/>
  <c r="F146" i="41"/>
  <c r="E146" i="41"/>
  <c r="D146" i="41"/>
  <c r="C146" i="41"/>
  <c r="B146" i="41"/>
  <c r="J130" i="41"/>
  <c r="I130" i="41"/>
  <c r="H130" i="41"/>
  <c r="G130" i="41"/>
  <c r="F130" i="41"/>
  <c r="E130" i="41"/>
  <c r="D130" i="41"/>
  <c r="C130" i="41"/>
  <c r="B130" i="41"/>
  <c r="J108" i="41"/>
  <c r="I108" i="41"/>
  <c r="H108" i="41"/>
  <c r="G108" i="41"/>
  <c r="F108" i="41"/>
  <c r="E108" i="41"/>
  <c r="D108" i="41"/>
  <c r="C108" i="41"/>
  <c r="B108" i="41"/>
  <c r="J91" i="41"/>
  <c r="I91" i="41"/>
  <c r="H91" i="41"/>
  <c r="G91" i="41"/>
  <c r="F91" i="41"/>
  <c r="E91" i="41"/>
  <c r="D91" i="41"/>
  <c r="C91" i="41"/>
  <c r="B91" i="41"/>
  <c r="I160" i="41" l="1"/>
  <c r="G160" i="41"/>
  <c r="F160" i="41"/>
  <c r="E160" i="41"/>
  <c r="J145" i="41"/>
  <c r="I145" i="41"/>
  <c r="H145" i="41"/>
  <c r="G145" i="41"/>
  <c r="F145" i="41"/>
  <c r="E145" i="41"/>
  <c r="D145" i="41"/>
  <c r="C145" i="41"/>
  <c r="J144" i="41"/>
  <c r="I144" i="41"/>
  <c r="H144" i="41"/>
  <c r="G144" i="41"/>
  <c r="F144" i="41"/>
  <c r="E144" i="41"/>
  <c r="D144" i="41"/>
  <c r="C144" i="41"/>
  <c r="J143" i="41"/>
  <c r="I143" i="41"/>
  <c r="H143" i="41"/>
  <c r="G143" i="41"/>
  <c r="F143" i="41"/>
  <c r="E143" i="41"/>
  <c r="D143" i="41"/>
  <c r="C143" i="41"/>
  <c r="J141" i="41"/>
  <c r="I141" i="41"/>
  <c r="H141" i="41"/>
  <c r="G141" i="41"/>
  <c r="F141" i="41"/>
  <c r="E141" i="41"/>
  <c r="D141" i="41"/>
  <c r="C141" i="41"/>
  <c r="J140" i="41"/>
  <c r="I140" i="41"/>
  <c r="H140" i="41"/>
  <c r="G140" i="41"/>
  <c r="F140" i="41"/>
  <c r="E140" i="41"/>
  <c r="D140" i="41"/>
  <c r="C140" i="41"/>
  <c r="J139" i="41"/>
  <c r="J142" i="41" s="1"/>
  <c r="I139" i="41"/>
  <c r="I142" i="41" s="1"/>
  <c r="H139" i="41"/>
  <c r="H142" i="41" s="1"/>
  <c r="G139" i="41"/>
  <c r="G142" i="41" s="1"/>
  <c r="F139" i="41"/>
  <c r="F142" i="41" s="1"/>
  <c r="E139" i="41"/>
  <c r="D139" i="41"/>
  <c r="C139" i="41"/>
  <c r="J138" i="41"/>
  <c r="I138" i="41"/>
  <c r="H138" i="41"/>
  <c r="G138" i="41"/>
  <c r="F138" i="41"/>
  <c r="E138" i="41"/>
  <c r="D138" i="41"/>
  <c r="C138" i="41"/>
  <c r="J137" i="41"/>
  <c r="I137" i="41"/>
  <c r="H137" i="41"/>
  <c r="G137" i="41"/>
  <c r="F137" i="41"/>
  <c r="E137" i="41"/>
  <c r="D137" i="41"/>
  <c r="C137" i="41"/>
  <c r="J136" i="41"/>
  <c r="I136" i="41"/>
  <c r="H136" i="41"/>
  <c r="G136" i="41"/>
  <c r="F136" i="41"/>
  <c r="E136" i="41"/>
  <c r="D136" i="41"/>
  <c r="C136" i="41"/>
  <c r="J135" i="41"/>
  <c r="I135" i="41"/>
  <c r="H135" i="41"/>
  <c r="G135" i="41"/>
  <c r="F135" i="41"/>
  <c r="E135" i="41"/>
  <c r="D135" i="41"/>
  <c r="C135" i="41"/>
  <c r="J134" i="41"/>
  <c r="I134" i="41"/>
  <c r="H134" i="41"/>
  <c r="G134" i="41"/>
  <c r="F134" i="41"/>
  <c r="E134" i="41"/>
  <c r="D134" i="41"/>
  <c r="C134" i="41"/>
  <c r="J133" i="41"/>
  <c r="I133" i="41"/>
  <c r="H133" i="41"/>
  <c r="G133" i="41"/>
  <c r="F133" i="41"/>
  <c r="E133" i="41"/>
  <c r="D133" i="41"/>
  <c r="C133" i="41"/>
  <c r="B145" i="41"/>
  <c r="B144" i="41"/>
  <c r="B143" i="41"/>
  <c r="B141" i="41"/>
  <c r="B140" i="41"/>
  <c r="B139" i="41"/>
  <c r="B138" i="41"/>
  <c r="B137" i="41"/>
  <c r="B136" i="41"/>
  <c r="B135" i="41"/>
  <c r="B134" i="41"/>
  <c r="B133" i="41"/>
  <c r="J129" i="41"/>
  <c r="J159" i="41" s="1"/>
  <c r="I129" i="41"/>
  <c r="I159" i="41" s="1"/>
  <c r="H129" i="41"/>
  <c r="H159" i="41" s="1"/>
  <c r="G129" i="41"/>
  <c r="G159" i="41" s="1"/>
  <c r="F129" i="41"/>
  <c r="F159" i="41" s="1"/>
  <c r="E129" i="41"/>
  <c r="E159" i="41" s="1"/>
  <c r="D129" i="41"/>
  <c r="D159" i="41" s="1"/>
  <c r="C129" i="41"/>
  <c r="C159" i="41" s="1"/>
  <c r="J128" i="41"/>
  <c r="J158" i="41" s="1"/>
  <c r="I128" i="41"/>
  <c r="H128" i="41"/>
  <c r="H158" i="41" s="1"/>
  <c r="G128" i="41"/>
  <c r="G158" i="41" s="1"/>
  <c r="F128" i="41"/>
  <c r="E128" i="41"/>
  <c r="E158" i="41" s="1"/>
  <c r="D128" i="41"/>
  <c r="C128" i="41"/>
  <c r="J127" i="41"/>
  <c r="J157" i="41" s="1"/>
  <c r="I127" i="41"/>
  <c r="H127" i="41"/>
  <c r="H157" i="41" s="1"/>
  <c r="G127" i="41"/>
  <c r="G157" i="41" s="1"/>
  <c r="F127" i="41"/>
  <c r="E127" i="41"/>
  <c r="E157" i="41" s="1"/>
  <c r="D127" i="41"/>
  <c r="C127" i="41"/>
  <c r="J126" i="41"/>
  <c r="J156" i="41" s="1"/>
  <c r="I126" i="41"/>
  <c r="H126" i="41"/>
  <c r="H156" i="41" s="1"/>
  <c r="G126" i="41"/>
  <c r="G156" i="41" s="1"/>
  <c r="F126" i="41"/>
  <c r="E126" i="41"/>
  <c r="E156" i="41" s="1"/>
  <c r="D126" i="41"/>
  <c r="C126" i="41"/>
  <c r="J125" i="41"/>
  <c r="J155" i="41" s="1"/>
  <c r="I125" i="41"/>
  <c r="H125" i="41"/>
  <c r="H155" i="41" s="1"/>
  <c r="G125" i="41"/>
  <c r="G155" i="41" s="1"/>
  <c r="F125" i="41"/>
  <c r="E125" i="41"/>
  <c r="E155" i="41" s="1"/>
  <c r="D125" i="41"/>
  <c r="C125" i="41"/>
  <c r="J124" i="41"/>
  <c r="J154" i="41" s="1"/>
  <c r="I124" i="41"/>
  <c r="H124" i="41"/>
  <c r="H154" i="41" s="1"/>
  <c r="G124" i="41"/>
  <c r="G154" i="41" s="1"/>
  <c r="F124" i="41"/>
  <c r="E124" i="41"/>
  <c r="E154" i="41" s="1"/>
  <c r="D124" i="41"/>
  <c r="C124" i="41"/>
  <c r="J123" i="41"/>
  <c r="J153" i="41" s="1"/>
  <c r="I123" i="41"/>
  <c r="I153" i="41" s="1"/>
  <c r="H123" i="41"/>
  <c r="H153" i="41" s="1"/>
  <c r="G123" i="41"/>
  <c r="G153" i="41" s="1"/>
  <c r="F123" i="41"/>
  <c r="E123" i="41"/>
  <c r="E153" i="41" s="1"/>
  <c r="D123" i="41"/>
  <c r="C123" i="41"/>
  <c r="J122" i="41"/>
  <c r="J152" i="41" s="1"/>
  <c r="I122" i="41"/>
  <c r="I152" i="41" s="1"/>
  <c r="H122" i="41"/>
  <c r="H152" i="41" s="1"/>
  <c r="G122" i="41"/>
  <c r="G152" i="41" s="1"/>
  <c r="F122" i="41"/>
  <c r="E122" i="41"/>
  <c r="E152" i="41" s="1"/>
  <c r="D122" i="41"/>
  <c r="C122" i="41"/>
  <c r="J121" i="41"/>
  <c r="J151" i="41" s="1"/>
  <c r="I121" i="41"/>
  <c r="I151" i="41" s="1"/>
  <c r="H121" i="41"/>
  <c r="H151" i="41" s="1"/>
  <c r="G121" i="41"/>
  <c r="G151" i="41" s="1"/>
  <c r="F121" i="41"/>
  <c r="E121" i="41"/>
  <c r="E151" i="41" s="1"/>
  <c r="D121" i="41"/>
  <c r="C121" i="41"/>
  <c r="J120" i="41"/>
  <c r="J150" i="41" s="1"/>
  <c r="I120" i="41"/>
  <c r="I150" i="41" s="1"/>
  <c r="H120" i="41"/>
  <c r="H150" i="41" s="1"/>
  <c r="G120" i="41"/>
  <c r="G150" i="41" s="1"/>
  <c r="F120" i="41"/>
  <c r="E120" i="41"/>
  <c r="E150" i="41" s="1"/>
  <c r="D120" i="41"/>
  <c r="C120" i="41"/>
  <c r="J119" i="41"/>
  <c r="J149" i="41" s="1"/>
  <c r="I119" i="41"/>
  <c r="I149" i="41" s="1"/>
  <c r="H119" i="41"/>
  <c r="H149" i="41" s="1"/>
  <c r="G119" i="41"/>
  <c r="G149" i="41" s="1"/>
  <c r="F119" i="41"/>
  <c r="E119" i="41"/>
  <c r="E149" i="41" s="1"/>
  <c r="D119" i="41"/>
  <c r="C119" i="41"/>
  <c r="B129" i="41"/>
  <c r="B159" i="41" s="1"/>
  <c r="B128" i="41"/>
  <c r="B158" i="41" s="1"/>
  <c r="B119" i="41"/>
  <c r="B149" i="41" s="1"/>
  <c r="B127" i="41"/>
  <c r="B157" i="41" s="1"/>
  <c r="B126" i="41"/>
  <c r="B156" i="41" s="1"/>
  <c r="B125" i="41"/>
  <c r="B155" i="41" s="1"/>
  <c r="B124" i="41"/>
  <c r="B123" i="41"/>
  <c r="B122" i="41"/>
  <c r="B152" i="41" s="1"/>
  <c r="B121" i="41"/>
  <c r="B151" i="41" s="1"/>
  <c r="B120" i="41"/>
  <c r="B150" i="41" s="1"/>
  <c r="I154" i="41" l="1"/>
  <c r="I155" i="41"/>
  <c r="I156" i="41"/>
  <c r="I157" i="41"/>
  <c r="I158" i="41"/>
  <c r="F149" i="41"/>
  <c r="F150" i="41"/>
  <c r="F151" i="41"/>
  <c r="F152" i="41"/>
  <c r="F153" i="41"/>
  <c r="F154" i="41"/>
  <c r="F155" i="41"/>
  <c r="F156" i="41"/>
  <c r="F157" i="41"/>
  <c r="F158" i="41"/>
  <c r="J160" i="41"/>
  <c r="C160" i="41"/>
  <c r="C142" i="41"/>
  <c r="D142" i="41"/>
  <c r="D160" i="41"/>
  <c r="C150" i="41"/>
  <c r="C151" i="41"/>
  <c r="C152" i="41"/>
  <c r="C153" i="41"/>
  <c r="C154" i="41"/>
  <c r="C155" i="41"/>
  <c r="C156" i="41"/>
  <c r="C157" i="41"/>
  <c r="C158" i="41"/>
  <c r="B154" i="41"/>
  <c r="D150" i="41"/>
  <c r="D151" i="41"/>
  <c r="D152" i="41"/>
  <c r="D153" i="41"/>
  <c r="D154" i="41"/>
  <c r="D155" i="41"/>
  <c r="D156" i="41"/>
  <c r="D157" i="41"/>
  <c r="D158" i="41"/>
  <c r="B153" i="41"/>
  <c r="B160" i="41"/>
  <c r="C149" i="41"/>
  <c r="D149" i="41"/>
  <c r="H160" i="41"/>
  <c r="B142" i="41"/>
  <c r="E142" i="41"/>
  <c r="J11" i="11"/>
  <c r="J9" i="11"/>
  <c r="J8" i="11"/>
  <c r="J7" i="11"/>
  <c r="J6" i="11"/>
  <c r="J10" i="11" l="1"/>
  <c r="F23" i="47" l="1"/>
  <c r="F21" i="47"/>
  <c r="F20" i="47"/>
  <c r="F18" i="47"/>
  <c r="F17" i="47"/>
  <c r="F15" i="47"/>
  <c r="F14" i="47"/>
  <c r="F12" i="47"/>
  <c r="F11" i="47"/>
  <c r="F9" i="47"/>
  <c r="F8" i="47"/>
  <c r="E23" i="47"/>
  <c r="E21" i="47"/>
  <c r="E20" i="47"/>
  <c r="E18" i="47"/>
  <c r="E17" i="47"/>
  <c r="E15" i="47"/>
  <c r="E14" i="47"/>
  <c r="E12" i="47"/>
  <c r="E11" i="47"/>
  <c r="E9" i="47"/>
  <c r="E8" i="47"/>
  <c r="D23" i="47"/>
  <c r="D21" i="47"/>
  <c r="D20" i="47"/>
  <c r="D18" i="47"/>
  <c r="D17" i="47"/>
  <c r="D15" i="47"/>
  <c r="D14" i="47"/>
  <c r="D12" i="47"/>
  <c r="D11" i="47"/>
  <c r="D9" i="47"/>
  <c r="D8" i="47"/>
  <c r="C23" i="47"/>
  <c r="C21" i="47"/>
  <c r="C20" i="47"/>
  <c r="C18" i="47"/>
  <c r="C17" i="47"/>
  <c r="C15" i="47"/>
  <c r="C14" i="47"/>
  <c r="C12" i="47"/>
  <c r="C11" i="47"/>
  <c r="C9" i="47"/>
  <c r="C8" i="47"/>
  <c r="L225" i="37" l="1"/>
  <c r="L222" i="36"/>
  <c r="L7" i="37"/>
  <c r="L160" i="36"/>
  <c r="H280" i="45" l="1"/>
  <c r="K32" i="17" l="1"/>
  <c r="L32" i="17"/>
  <c r="M32" i="17"/>
  <c r="N32" i="17"/>
  <c r="M67" i="17" l="1"/>
  <c r="M65" i="17"/>
  <c r="L64" i="17"/>
  <c r="K65" i="17"/>
  <c r="K64" i="17"/>
  <c r="M63" i="17"/>
  <c r="L63" i="17"/>
  <c r="N63" i="17"/>
  <c r="K63" i="17"/>
  <c r="M62" i="17"/>
  <c r="N62" i="17"/>
  <c r="K62" i="17"/>
  <c r="N61" i="17"/>
  <c r="M61" i="17"/>
  <c r="K61" i="17"/>
  <c r="N60" i="17"/>
  <c r="M59" i="17"/>
  <c r="K59" i="17"/>
  <c r="N59" i="17"/>
  <c r="N58" i="17"/>
  <c r="N57" i="17"/>
  <c r="M57" i="17"/>
  <c r="K57" i="17"/>
  <c r="N56" i="17"/>
  <c r="M55" i="17"/>
  <c r="K55" i="17"/>
  <c r="N55" i="17"/>
  <c r="N54" i="17"/>
  <c r="N53" i="17"/>
  <c r="M53" i="17"/>
  <c r="K53" i="17"/>
  <c r="N52" i="17"/>
  <c r="N51" i="17"/>
  <c r="M51" i="17"/>
  <c r="K51" i="17"/>
  <c r="N50" i="17"/>
  <c r="M49" i="17"/>
  <c r="K49" i="17"/>
  <c r="N49" i="17"/>
  <c r="N47" i="17"/>
  <c r="M47" i="17"/>
  <c r="K47" i="17"/>
  <c r="K45" i="17"/>
  <c r="L44" i="17"/>
  <c r="K44" i="17"/>
  <c r="M44" i="17"/>
  <c r="M43" i="17"/>
  <c r="L43" i="17"/>
  <c r="M42" i="17"/>
  <c r="M41" i="17"/>
  <c r="K41" i="17"/>
  <c r="L40" i="17"/>
  <c r="K40" i="17"/>
  <c r="L39" i="17"/>
  <c r="N39" i="17"/>
  <c r="M38" i="17"/>
  <c r="K37" i="17"/>
  <c r="M36" i="17"/>
  <c r="L36" i="17"/>
  <c r="K36" i="17"/>
  <c r="N35" i="17"/>
  <c r="M35" i="17"/>
  <c r="L35" i="17"/>
  <c r="M34" i="17"/>
  <c r="M33" i="17"/>
  <c r="K33" i="17"/>
  <c r="L31" i="17"/>
  <c r="N31" i="17"/>
  <c r="K29" i="17"/>
  <c r="L28" i="17"/>
  <c r="K28" i="17"/>
  <c r="M28" i="17"/>
  <c r="M27" i="17"/>
  <c r="M26" i="17"/>
  <c r="M25" i="17"/>
  <c r="K25" i="17"/>
  <c r="L24" i="17"/>
  <c r="K24" i="17"/>
  <c r="M23" i="17"/>
  <c r="K23" i="17"/>
  <c r="L23" i="17"/>
  <c r="M22" i="17"/>
  <c r="L22" i="17"/>
  <c r="M21" i="17"/>
  <c r="L21" i="17"/>
  <c r="L20" i="17"/>
  <c r="K20" i="17"/>
  <c r="N19" i="17"/>
  <c r="M19" i="17"/>
  <c r="K19" i="17"/>
  <c r="L19" i="17"/>
  <c r="L18" i="17"/>
  <c r="K18" i="17"/>
  <c r="M17" i="17"/>
  <c r="L16" i="17"/>
  <c r="K16" i="17"/>
  <c r="M15" i="17"/>
  <c r="K15" i="17"/>
  <c r="L15" i="17"/>
  <c r="M14" i="17"/>
  <c r="L14" i="17"/>
  <c r="K14" i="17"/>
  <c r="M13" i="17"/>
  <c r="L13" i="17"/>
  <c r="L12" i="17"/>
  <c r="K12" i="17"/>
  <c r="N11" i="17"/>
  <c r="M11" i="17"/>
  <c r="K11" i="17"/>
  <c r="L11" i="17"/>
  <c r="N10" i="17"/>
  <c r="K10" i="17"/>
  <c r="K9" i="17"/>
  <c r="L9" i="17"/>
  <c r="N8" i="17"/>
  <c r="L8" i="17"/>
  <c r="K8" i="17"/>
  <c r="M7" i="17"/>
  <c r="K7" i="17"/>
  <c r="L7" i="17"/>
  <c r="N6" i="17"/>
  <c r="M6" i="17"/>
  <c r="L6" i="17"/>
  <c r="K6" i="17"/>
  <c r="M5" i="17"/>
  <c r="L5" i="17"/>
  <c r="N43" i="17" l="1"/>
  <c r="N16" i="17"/>
  <c r="N42" i="17"/>
  <c r="N48" i="17"/>
  <c r="N18" i="17"/>
  <c r="N25" i="17"/>
  <c r="L25" i="17"/>
  <c r="M56" i="17"/>
  <c r="K56" i="17"/>
  <c r="N34" i="17"/>
  <c r="L34" i="17"/>
  <c r="M54" i="17"/>
  <c r="K54" i="17"/>
  <c r="M12" i="17"/>
  <c r="N12" i="17"/>
  <c r="N14" i="17"/>
  <c r="K30" i="17"/>
  <c r="K31" i="17"/>
  <c r="N5" i="17"/>
  <c r="N7" i="17"/>
  <c r="M9" i="17"/>
  <c r="K13" i="17"/>
  <c r="M18" i="17"/>
  <c r="N21" i="17"/>
  <c r="M24" i="17"/>
  <c r="N29" i="17"/>
  <c r="L29" i="17"/>
  <c r="N30" i="17"/>
  <c r="L30" i="17"/>
  <c r="M58" i="17"/>
  <c r="K58" i="17"/>
  <c r="M60" i="17"/>
  <c r="K60" i="17"/>
  <c r="N17" i="17"/>
  <c r="N27" i="17"/>
  <c r="K46" i="17"/>
  <c r="M16" i="17"/>
  <c r="N9" i="17"/>
  <c r="K38" i="17"/>
  <c r="N45" i="17"/>
  <c r="L45" i="17"/>
  <c r="N46" i="17"/>
  <c r="L46" i="17"/>
  <c r="M48" i="17"/>
  <c r="K48" i="17"/>
  <c r="N26" i="17"/>
  <c r="L26" i="17"/>
  <c r="K27" i="17"/>
  <c r="K17" i="17"/>
  <c r="L10" i="17"/>
  <c r="L17" i="17"/>
  <c r="M20" i="17"/>
  <c r="N20" i="17"/>
  <c r="K22" i="17"/>
  <c r="M30" i="17"/>
  <c r="K5" i="17"/>
  <c r="M10" i="17"/>
  <c r="N13" i="17"/>
  <c r="N15" i="17"/>
  <c r="K21" i="17"/>
  <c r="N22" i="17"/>
  <c r="K26" i="17"/>
  <c r="N37" i="17"/>
  <c r="L37" i="17"/>
  <c r="N38" i="17"/>
  <c r="L38" i="17"/>
  <c r="M50" i="17"/>
  <c r="K50" i="17"/>
  <c r="M8" i="17"/>
  <c r="N23" i="17"/>
  <c r="L27" i="17"/>
  <c r="M31" i="17"/>
  <c r="N33" i="17"/>
  <c r="L33" i="17"/>
  <c r="K34" i="17"/>
  <c r="K35" i="17"/>
  <c r="N41" i="17"/>
  <c r="L41" i="17"/>
  <c r="K42" i="17"/>
  <c r="K43" i="17"/>
  <c r="M46" i="17"/>
  <c r="M52" i="17"/>
  <c r="K52" i="17"/>
  <c r="M40" i="17"/>
  <c r="N24" i="17"/>
  <c r="M29" i="17"/>
  <c r="M37" i="17"/>
  <c r="K39" i="17"/>
  <c r="N40" i="17"/>
  <c r="L42" i="17"/>
  <c r="M45" i="17"/>
  <c r="L47" i="17"/>
  <c r="L49" i="17"/>
  <c r="L51" i="17"/>
  <c r="L53" i="17"/>
  <c r="L55" i="17"/>
  <c r="L57" i="17"/>
  <c r="L59" i="17"/>
  <c r="L61" i="17"/>
  <c r="M39" i="17"/>
  <c r="N65" i="17"/>
  <c r="L62" i="17"/>
  <c r="N28" i="17"/>
  <c r="N36" i="17"/>
  <c r="N44" i="17"/>
  <c r="L48" i="17"/>
  <c r="L50" i="17"/>
  <c r="L52" i="17"/>
  <c r="L54" i="17"/>
  <c r="L56" i="17"/>
  <c r="L58" i="17"/>
  <c r="L60" i="17"/>
  <c r="L65" i="17"/>
  <c r="M66" i="17"/>
  <c r="N67" i="17"/>
</calcChain>
</file>

<file path=xl/sharedStrings.xml><?xml version="1.0" encoding="utf-8"?>
<sst xmlns="http://schemas.openxmlformats.org/spreadsheetml/2006/main" count="9676" uniqueCount="2065">
  <si>
    <t>CHAPITRE</t>
  </si>
  <si>
    <t xml:space="preserve">LES FINANCES </t>
  </si>
  <si>
    <t xml:space="preserve"> </t>
  </si>
  <si>
    <t>DES COLLECTIVITES</t>
  </si>
  <si>
    <t>LOCALES</t>
  </si>
  <si>
    <t>Présentation - Définitions</t>
  </si>
  <si>
    <r>
      <t xml:space="preserve">4-1 </t>
    </r>
    <r>
      <rPr>
        <sz val="12"/>
        <rFont val="Arial"/>
        <family val="2"/>
      </rPr>
      <t>Les comptes des collectivités territoriales et de leurs groupements à fiscalité propre</t>
    </r>
  </si>
  <si>
    <r>
      <t xml:space="preserve">4-2 </t>
    </r>
    <r>
      <rPr>
        <sz val="12"/>
        <rFont val="Arial"/>
        <family val="2"/>
      </rPr>
      <t>Les comptes des communes</t>
    </r>
  </si>
  <si>
    <r>
      <t xml:space="preserve">4-2a </t>
    </r>
    <r>
      <rPr>
        <sz val="12"/>
        <rFont val="Arial"/>
        <family val="2"/>
      </rPr>
      <t>Les comptes des communes de moins de 10 000 habitants</t>
    </r>
  </si>
  <si>
    <r>
      <t xml:space="preserve">4-2b </t>
    </r>
    <r>
      <rPr>
        <sz val="12"/>
        <rFont val="Arial"/>
        <family val="2"/>
      </rPr>
      <t>Les comptes des communes de 10 000 habitants ou plus</t>
    </r>
  </si>
  <si>
    <r>
      <t xml:space="preserve">4-3 </t>
    </r>
    <r>
      <rPr>
        <sz val="12"/>
        <rFont val="Arial"/>
        <family val="2"/>
      </rPr>
      <t>Les comptes des groupements de communes à fiscalité propre</t>
    </r>
  </si>
  <si>
    <r>
      <t xml:space="preserve">4-4 </t>
    </r>
    <r>
      <rPr>
        <sz val="12"/>
        <rFont val="Arial"/>
        <family val="2"/>
      </rPr>
      <t>Les comptes du secteur communal</t>
    </r>
  </si>
  <si>
    <r>
      <t>4-5</t>
    </r>
    <r>
      <rPr>
        <sz val="12"/>
        <rFont val="Arial"/>
        <family val="2"/>
      </rPr>
      <t xml:space="preserve"> Les comptes des départements</t>
    </r>
  </si>
  <si>
    <r>
      <t>4-6</t>
    </r>
    <r>
      <rPr>
        <sz val="12"/>
        <rFont val="Arial"/>
        <family val="2"/>
      </rPr>
      <t xml:space="preserve"> Les comptes des régions et des collectivités territoriales uniques (CTU)</t>
    </r>
  </si>
  <si>
    <r>
      <t>4-7a</t>
    </r>
    <r>
      <rPr>
        <sz val="12"/>
        <rFont val="Arial"/>
        <family val="2"/>
      </rPr>
      <t xml:space="preserve"> Les ratios financiers obligatoires du secteur communal : les communes</t>
    </r>
  </si>
  <si>
    <r>
      <t xml:space="preserve">4-7b </t>
    </r>
    <r>
      <rPr>
        <sz val="12"/>
        <rFont val="Arial"/>
        <family val="2"/>
      </rPr>
      <t>Les ratios financiers obligatoires du secteur communal : les communes, selon leur type</t>
    </r>
  </si>
  <si>
    <r>
      <t xml:space="preserve">4-7c </t>
    </r>
    <r>
      <rPr>
        <sz val="12"/>
        <rFont val="Arial"/>
        <family val="2"/>
      </rPr>
      <t>Les ratios financiers obligatoires du secteur communal : les groupements de communes à fiscalité propre</t>
    </r>
  </si>
  <si>
    <r>
      <t>4-8</t>
    </r>
    <r>
      <rPr>
        <sz val="12"/>
        <rFont val="Arial"/>
        <family val="2"/>
      </rPr>
      <t xml:space="preserve"> Les ratios financiers obligatoires des départements et des régions</t>
    </r>
  </si>
  <si>
    <r>
      <t xml:space="preserve">4-9 </t>
    </r>
    <r>
      <rPr>
        <sz val="12"/>
        <rFont val="Arial"/>
        <family val="2"/>
      </rPr>
      <t>Les comptes des syndicats</t>
    </r>
  </si>
  <si>
    <r>
      <t xml:space="preserve">4-10 </t>
    </r>
    <r>
      <rPr>
        <sz val="12"/>
        <rFont val="Arial"/>
        <family val="2"/>
      </rPr>
      <t>Les comptes des collectivités locales y compris syndicats</t>
    </r>
  </si>
  <si>
    <r>
      <t xml:space="preserve">4-11 </t>
    </r>
    <r>
      <rPr>
        <sz val="12"/>
        <rFont val="Arial"/>
        <family val="2"/>
      </rPr>
      <t>Les comptes des budgets annexes</t>
    </r>
  </si>
  <si>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</si>
  <si>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</si>
  <si>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</si>
  <si>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</si>
  <si>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</si>
  <si>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</si>
  <si>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</si>
  <si>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</si>
  <si>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</si>
  <si>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</si>
  <si>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</si>
  <si>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</si>
  <si>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</si>
  <si>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</si>
  <si>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Achats et charges externes</t>
  </si>
  <si>
    <t>débit net des comptes 60, 61, 62 (sauf 621)</t>
  </si>
  <si>
    <t>Frais de personnel</t>
  </si>
  <si>
    <t>débit net des comptes 621, 631, 633, 64</t>
  </si>
  <si>
    <t>Dépenses d'intervention</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</si>
  <si>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</si>
  <si>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</si>
  <si>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</si>
  <si>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</si>
  <si>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</si>
  <si>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</si>
  <si>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</si>
  <si>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</si>
  <si>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</si>
  <si>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</si>
  <si>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</si>
  <si>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</si>
  <si>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</si>
  <si>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</si>
  <si>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</si>
  <si>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</si>
  <si>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</si>
  <si>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</si>
  <si>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</si>
  <si>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</si>
  <si>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Impôts et taxes</t>
  </si>
  <si>
    <t>crédit net du compte 73</t>
  </si>
  <si>
    <t>sans objet (pas de comptes 73)</t>
  </si>
  <si>
    <t>sans objet</t>
  </si>
  <si>
    <t>dont : Impôts locaux</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</si>
  <si>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</si>
  <si>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</si>
  <si>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731 et 7391</t>
  </si>
  <si>
    <t>dont : Fiscalité directe reversée du bloc communal (rmoindre recette pour les GFP, recette pour les communes)</t>
  </si>
  <si>
    <t>dont : crédit net des comptes 7321, 7328, 73921, 73928, 
et 65541 pour les communes de la MGP (moindres recettes) et 74752 pour les EPT de la MGP</t>
  </si>
  <si>
    <t>dont : crédit net des comptes 
7321 (sauf 73214), 7328, 73921 (sauf 739214), 73928</t>
  </si>
  <si>
    <t>: Autres impôts et taxes</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</si>
  <si>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</si>
  <si>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</si>
  <si>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</si>
  <si>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</si>
  <si>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</si>
  <si>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</si>
  <si>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</si>
  <si>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</si>
  <si>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</si>
  <si>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</si>
  <si>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</si>
  <si>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</si>
  <si>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</si>
  <si>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</si>
  <si>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</si>
  <si>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</si>
  <si>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</si>
  <si>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</si>
  <si>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</si>
  <si>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</si>
  <si>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</si>
  <si>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</si>
  <si>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Ventes de biens et services</t>
  </si>
  <si>
    <t>crédit net du compte 70</t>
  </si>
  <si>
    <t>crédit net des comptes 70, 734, 7353</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</si>
  <si>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</si>
  <si>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</si>
  <si>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</si>
  <si>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</si>
  <si>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</si>
  <si>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</si>
  <si>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</si>
  <si>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</si>
  <si>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</si>
  <si>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</si>
  <si>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</si>
  <si>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</si>
  <si>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Dépenses d'équipement</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</si>
  <si>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</si>
  <si>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</si>
  <si>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</si>
  <si>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</si>
  <si>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</si>
  <si>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</si>
  <si>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</si>
  <si>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</si>
  <si>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</si>
  <si>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</si>
  <si>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</si>
  <si>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</si>
  <si>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</si>
  <si>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</si>
  <si>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FCTVA</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</si>
  <si>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</si>
  <si>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</si>
  <si>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</si>
  <si>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</si>
  <si>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</si>
  <si>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</si>
  <si>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</si>
  <si>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</si>
  <si>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</si>
  <si>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</si>
  <si>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</si>
  <si>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</si>
  <si>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</si>
  <si>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</si>
  <si>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</si>
  <si>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ANNEXE : DEFINITION DES AGRÉGATS COMPTABLES - Opérations réelles - Comptes de gestion 2021</t>
  </si>
  <si>
    <t>4.2 Les comptes des communes</t>
  </si>
  <si>
    <t>Les comptes des communes - Opérations réelles</t>
  </si>
  <si>
    <t>(en milliards d'euros)</t>
  </si>
  <si>
    <t>Valeurs provisoires</t>
  </si>
  <si>
    <t>Budgets principaux</t>
  </si>
  <si>
    <r>
      <t xml:space="preserve">2019 / 2018 
à champ constant </t>
    </r>
    <r>
      <rPr>
        <b/>
        <vertAlign val="superscript"/>
        <sz val="11"/>
        <rFont val="Arial"/>
        <family val="2"/>
      </rPr>
      <t>(b)</t>
    </r>
  </si>
  <si>
    <t>2020 / 2019</t>
  </si>
  <si>
    <t>2021 / 2020</t>
  </si>
  <si>
    <t>DÉPENSES DE FONCTIONNEMENT (1)</t>
  </si>
  <si>
    <t>Charges financières</t>
  </si>
  <si>
    <t>Autres dépenses de fonctionnement</t>
  </si>
  <si>
    <t>RECETTES DE FONCTIONNEMENT (2)</t>
  </si>
  <si>
    <t>- Impôts locaux</t>
  </si>
  <si>
    <t>(dont : fiscalité reversée)</t>
  </si>
  <si>
    <t>- Autres impôts et taxes</t>
  </si>
  <si>
    <t>Concours de l'État</t>
  </si>
  <si>
    <t>- Dotations globales de fonctionnement (DGF)</t>
  </si>
  <si>
    <t>- Autres dotations</t>
  </si>
  <si>
    <t>- Péréquations et compensations fiscales</t>
  </si>
  <si>
    <t>Subventions reçues et participations</t>
  </si>
  <si>
    <t>Autres recettes de fonctionnement</t>
  </si>
  <si>
    <t>Épargne brute (3) = (2)-(1)</t>
  </si>
  <si>
    <t>Épargne nette = (3)-(8)</t>
  </si>
  <si>
    <t>DÉPENSES D'INVESTISSEMENT hors remboursements (4)</t>
  </si>
  <si>
    <t>Subventions d'équipement versées</t>
  </si>
  <si>
    <t>Autres depenses d'investissement</t>
  </si>
  <si>
    <t>RECETTES D'INVESTISSEMENT hors emprunts (5)</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</si>
  <si>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</si>
  <si>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</si>
  <si>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</si>
  <si>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</si>
  <si>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</si>
  <si>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</si>
  <si>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</si>
  <si>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</si>
  <si>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</si>
  <si>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</si>
  <si>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</si>
  <si>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</si>
  <si>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</si>
  <si>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</si>
  <si>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</si>
  <si>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Capacité de désendettement = (12) / (3)</t>
  </si>
  <si>
    <t>(a) La dette de l'année N n'est pas exactement égale à la dette de l'année N-1 augmentée du flux net de dette de l'année N, du fait de certaines différences conceptuelles entre le stock et les flux reportés ici.</t>
  </si>
  <si>
    <t>(b) Évolution calculée à champ constant, c'est-à-dire hors Paris.</t>
  </si>
  <si>
    <t>Source : DGCL - Données DGFIP, comptes de gestion ; budgets principaux. Montants en opérations réelles,  calculés hors gestion active de la dette.</t>
  </si>
  <si>
    <t>Dette au 31 décembre (12) (a)</t>
  </si>
  <si>
    <t>4.2a Les comptes des communes</t>
  </si>
  <si>
    <r>
      <t>Les comptes des communes de moins de 10.000 habitants</t>
    </r>
    <r>
      <rPr>
        <sz val="12"/>
        <rFont val="Arial"/>
        <family val="2"/>
      </rPr>
      <t xml:space="preserve"> - Opérations réelles</t>
    </r>
  </si>
  <si>
    <t>(montants en milliards d'euros ; variations à champs constants)</t>
  </si>
  <si>
    <t>2019 / 2018</t>
  </si>
  <si>
    <r>
      <t>Dette au 31 décembre (12)</t>
    </r>
    <r>
      <rPr>
        <b/>
        <vertAlign val="superscript"/>
        <sz val="11"/>
        <rFont val="Arial"/>
        <family val="2"/>
      </rPr>
      <t xml:space="preserve"> (a)</t>
    </r>
  </si>
  <si>
    <t>Délai de désendettement = (12) / (3)</t>
  </si>
  <si>
    <t>Variations calculées à champ constant, c'est-à-dire sur les communes ayant le même numéro Siren sur deux années consécutives (et qui n'ont donc a priori pas changé significativement de contour). Communes ayant 10 000 habitants ou plus en population totale l'année N pour les variations entre les années N-1 et N.</t>
  </si>
  <si>
    <t>Source : DGCL - Données DGFIP, comptes de gestion ; budgets principaux. Montants en opérations réelles calculés hors gestion active de la dette.</t>
  </si>
  <si>
    <t>Variations calculées à champ constant, c'est-à-dire sur les communes ayant le même numéro Siren sur deux années consécutives (et qui n'ont donc a priori pas changé significativement de contour). Communes ayant moins de 10 000 habitants en population totale l'année N pour les variations entre les années N-1 et N.</t>
  </si>
  <si>
    <t>4.2b Les comptes des communes</t>
  </si>
  <si>
    <r>
      <t>Les comptes des communes de 10.000 habitants ou plus</t>
    </r>
    <r>
      <rPr>
        <sz val="12"/>
        <rFont val="Arial"/>
        <family val="2"/>
      </rPr>
      <t xml:space="preserve"> - Opérations réelles</t>
    </r>
  </si>
  <si>
    <t>(b) Hors Paris.</t>
  </si>
  <si>
    <t>4.3 Les comptes des groupements de communes à fiscalité propre</t>
  </si>
  <si>
    <r>
      <t>Les comptes des groupements de communes à fiscalité propre</t>
    </r>
    <r>
      <rPr>
        <b/>
        <vertAlign val="superscript"/>
        <sz val="12"/>
        <rFont val="Arial"/>
        <family val="2"/>
      </rPr>
      <t xml:space="preserve"> (a)</t>
    </r>
    <r>
      <rPr>
        <sz val="12"/>
        <rFont val="Arial"/>
        <family val="2"/>
      </rPr>
      <t xml:space="preserve"> - Opérations réelles</t>
    </r>
  </si>
  <si>
    <r>
      <t>Dette au 31 décembre (12)</t>
    </r>
    <r>
      <rPr>
        <b/>
        <vertAlign val="superscript"/>
        <sz val="11"/>
        <rFont val="Arial"/>
        <family val="2"/>
      </rPr>
      <t xml:space="preserve"> (b)</t>
    </r>
  </si>
  <si>
    <t>(a) Y compris métropole de Lyon, métropole du grand Paris (MGP) et établissements publics territoriaux (EPT) de la MGP.</t>
  </si>
  <si>
    <t>(b) La dette de l'année N n'est pas exactement égale à la dette de l'année N-1 augmentée du flux net de dette de l'année N, du fait de certaines différences conceptuelles entre le stock et les flux reportés ici.</t>
  </si>
  <si>
    <t>note corrigée</t>
  </si>
  <si>
    <t>4.4 Les comptes du secteur communal</t>
  </si>
  <si>
    <r>
      <t>Les comptes des communes et de leurs groupements à fiscalité propre</t>
    </r>
    <r>
      <rPr>
        <b/>
        <vertAlign val="superscript"/>
        <sz val="12"/>
        <rFont val="Arial"/>
        <family val="2"/>
      </rPr>
      <t xml:space="preserve"> (a)</t>
    </r>
    <r>
      <rPr>
        <sz val="12"/>
        <rFont val="Arial"/>
        <family val="2"/>
      </rPr>
      <t xml:space="preserve"> - Opérations réelles</t>
    </r>
  </si>
  <si>
    <r>
      <t xml:space="preserve">2019 / 2018 </t>
    </r>
    <r>
      <rPr>
        <b/>
        <vertAlign val="superscript"/>
        <sz val="10"/>
        <color theme="1"/>
        <rFont val="Arial"/>
        <family val="2"/>
      </rPr>
      <t>(c)</t>
    </r>
  </si>
  <si>
    <t>(c) Évolution calculée à périmètre constant c'est-à-dire hors Ville de Paris.</t>
  </si>
  <si>
    <t>4.5 Les comptes des départements</t>
  </si>
  <si>
    <r>
      <t>Les comptes des départements</t>
    </r>
    <r>
      <rPr>
        <b/>
        <vertAlign val="superscript"/>
        <sz val="12"/>
        <rFont val="Arial"/>
        <family val="2"/>
      </rPr>
      <t xml:space="preserve"> (a)</t>
    </r>
    <r>
      <rPr>
        <sz val="12"/>
        <rFont val="Arial"/>
        <family val="2"/>
      </rPr>
      <t xml:space="preserve"> - Opérations réelles</t>
    </r>
  </si>
  <si>
    <t>Autres dépenses d'investissement</t>
  </si>
  <si>
    <t>Dotations et subventions d'investissement</t>
  </si>
  <si>
    <t>Flux net de dette =(9)-(8)</t>
  </si>
  <si>
    <t>dont : Fraction de TVA</t>
  </si>
  <si>
    <t>: DMTO</t>
  </si>
  <si>
    <t>: TICPE</t>
  </si>
  <si>
    <t>: TSCA</t>
  </si>
  <si>
    <r>
      <t xml:space="preserve">2019 / 2018 
à champ constant </t>
    </r>
    <r>
      <rPr>
        <b/>
        <vertAlign val="superscript"/>
        <sz val="11"/>
        <rFont val="Arial"/>
        <family val="2"/>
      </rPr>
      <t>(c)</t>
    </r>
  </si>
  <si>
    <r>
      <t xml:space="preserve">2019 </t>
    </r>
    <r>
      <rPr>
        <b/>
        <vertAlign val="superscript"/>
        <sz val="11"/>
        <rFont val="Arial"/>
        <family val="2"/>
      </rPr>
      <t>(d)</t>
    </r>
  </si>
  <si>
    <t>(a) Hors collectivités territoriales uniques (CTU) de Martinique et Guyane et collectivité de Corse et hors Ville de Paris.</t>
  </si>
  <si>
    <t>(c) Évolution calculée à périmètre constant c'est-à-dire hors Paris.</t>
  </si>
  <si>
    <t>(d) La Ville de Paris, créée en 2019 en lieu et place du département et de la commune de Paris, est considérée comme une commune.</t>
  </si>
  <si>
    <t>4.6 Les comptes des régions et des collectivités territoriales uniques (CTU)</t>
  </si>
  <si>
    <r>
      <t>Les comptes des régions et des collectivités territoriales uniques (CTU)</t>
    </r>
    <r>
      <rPr>
        <b/>
        <vertAlign val="superscript"/>
        <sz val="12"/>
        <rFont val="Arial"/>
        <family val="2"/>
      </rPr>
      <t xml:space="preserve"> (a)</t>
    </r>
    <r>
      <rPr>
        <sz val="12"/>
        <rFont val="Arial"/>
        <family val="2"/>
      </rPr>
      <t xml:space="preserve"> - Opérations réelles</t>
    </r>
  </si>
  <si>
    <r>
      <t>Dette au 31 décembre (12)</t>
    </r>
    <r>
      <rPr>
        <b/>
        <vertAlign val="superscript"/>
        <sz val="10"/>
        <rFont val="Arial"/>
        <family val="2"/>
      </rPr>
      <t xml:space="preserve"> (b)</t>
    </r>
  </si>
  <si>
    <t>(a) Y compris collectivités territoriales uniques (CTU) de Martinique et Guyane à partir de 2016 et de Corse à partir de 2018.</t>
  </si>
  <si>
    <t>dont : fraction de TVA</t>
  </si>
  <si>
    <t>: cartes grises</t>
  </si>
  <si>
    <t>une ligne en plus</t>
  </si>
  <si>
    <t>4.1 Les comptes des collectivités territoriales 
et de leurs groupements à fiscalité propre</t>
  </si>
  <si>
    <r>
      <t>Les comptes des collectivités territoriales et de leurs groupements à fiscalité propre</t>
    </r>
    <r>
      <rPr>
        <b/>
        <vertAlign val="superscript"/>
        <sz val="12"/>
        <rFont val="Arial"/>
        <family val="2"/>
      </rPr>
      <t xml:space="preserve"> (a)</t>
    </r>
    <r>
      <rPr>
        <b/>
        <sz val="12"/>
        <rFont val="Arial"/>
        <family val="2"/>
      </rPr>
      <t xml:space="preserve"> </t>
    </r>
    <r>
      <rPr>
        <sz val="12"/>
        <rFont val="Arial"/>
        <family val="2"/>
      </rPr>
      <t>- Opérations réelles</t>
    </r>
  </si>
  <si>
    <t>(a) Y compris les établissements publics territoriaux (EPT) de la métropole du grand Paris (MGP).</t>
  </si>
  <si>
    <t>Données non consolidées entre les différents niveaux de collectivités, sauf reversements fiscaux.</t>
  </si>
  <si>
    <t>4.9 Les comptes des syndicats</t>
  </si>
  <si>
    <r>
      <t>Les comptes des syndicats</t>
    </r>
    <r>
      <rPr>
        <b/>
        <vertAlign val="superscript"/>
        <sz val="12"/>
        <rFont val="Arial"/>
        <family val="2"/>
      </rPr>
      <t xml:space="preserve"> (a)</t>
    </r>
    <r>
      <rPr>
        <sz val="12"/>
        <rFont val="Arial"/>
        <family val="2"/>
      </rPr>
      <t xml:space="preserve"> - Opérations réelles</t>
    </r>
  </si>
  <si>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</si>
  <si>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Source : DGCL. Données DGFiP, comptes de gestion ; budgets principaux. Montants calculés hors gestion active de la dette.</t>
  </si>
  <si>
    <t>4.10 Les comptes des collectivités locales y compris le syndicats</t>
  </si>
  <si>
    <r>
      <t>Les comptes des collectivités locales y compris syndicats</t>
    </r>
    <r>
      <rPr>
        <b/>
        <vertAlign val="superscript"/>
        <sz val="12"/>
        <rFont val="Arial"/>
        <family val="2"/>
      </rPr>
      <t xml:space="preserve"> (a)</t>
    </r>
    <r>
      <rPr>
        <sz val="12"/>
        <rFont val="Arial"/>
        <family val="2"/>
      </rPr>
      <t xml:space="preserve"> - Opérations réelles</t>
    </r>
  </si>
  <si>
    <t>4.11 Les budgets annexes</t>
  </si>
  <si>
    <r>
      <t>Ensemble des collectivités locales (y compris syndicats)</t>
    </r>
    <r>
      <rPr>
        <b/>
        <vertAlign val="superscript"/>
        <sz val="12"/>
        <rFont val="Arial"/>
        <family val="2"/>
      </rPr>
      <t xml:space="preserve"> (a)</t>
    </r>
    <r>
      <rPr>
        <sz val="12"/>
        <rFont val="Arial"/>
        <family val="2"/>
      </rPr>
      <t xml:space="preserve"> - Opérations réelles</t>
    </r>
  </si>
  <si>
    <t>Budgets annexes</t>
  </si>
  <si>
    <t>(a) Non compris les établissements publics locaux.</t>
  </si>
  <si>
    <t xml:space="preserve">Source : DGCL. Données DGFiP, comptes de gestion ; budgets annexes, y compris les EPSM (M22). Montants calculés hors gestion active de la dette, non consolidés entre les différents niveaux de collectivités. </t>
  </si>
  <si>
    <t>4.12 Les comptes consolidés</t>
  </si>
  <si>
    <r>
      <t>Consolidation de l'ensemble des collectivités (y compris syndicats)</t>
    </r>
    <r>
      <rPr>
        <b/>
        <vertAlign val="superscript"/>
        <sz val="12"/>
        <rFont val="Arial"/>
        <family val="2"/>
      </rPr>
      <t xml:space="preserve"> (a)</t>
    </r>
    <r>
      <rPr>
        <sz val="12"/>
        <rFont val="Arial"/>
        <family val="2"/>
      </rPr>
      <t xml:space="preserve"> - Opérations réelles</t>
    </r>
  </si>
  <si>
    <t>Comptes et niveaux consolidés</t>
  </si>
  <si>
    <t>Source : DGCL. Données DGFiP, comptes de gestion ; budgets principaux et annexes. Montants consolidés des flux croisés et calculés hors gestion active de la dette.</t>
  </si>
  <si>
    <t>4.13a Ventilation fonctionnelle des dépenses des communes</t>
  </si>
  <si>
    <t>N-1</t>
  </si>
  <si>
    <t>En ligne seulement</t>
  </si>
  <si>
    <t>Communes de 3 500 habitants ou plus</t>
  </si>
  <si>
    <t>en millions d'euros</t>
  </si>
  <si>
    <t>en € / habitant</t>
  </si>
  <si>
    <t>Part dans le budget</t>
  </si>
  <si>
    <t xml:space="preserve">Évolution </t>
  </si>
  <si>
    <t>Investissement
(hors remb.)</t>
  </si>
  <si>
    <t>Total</t>
  </si>
  <si>
    <r>
      <t>en € / habitant</t>
    </r>
    <r>
      <rPr>
        <b/>
        <vertAlign val="superscript"/>
        <sz val="10"/>
        <rFont val="Arial"/>
        <family val="2"/>
      </rPr>
      <t xml:space="preserve"> (1)</t>
    </r>
  </si>
  <si>
    <t>Fonctionnement (hors charges fi.)</t>
  </si>
  <si>
    <t>Plan de relance (crise sanitaire)</t>
  </si>
  <si>
    <t>TOTAL (communes &gt;= 3 500 h.)</t>
  </si>
  <si>
    <t>Charges financières (communes &gt;= 3500 h.)</t>
  </si>
  <si>
    <t>Communes hors champ (&lt; 3500 habitants)</t>
  </si>
  <si>
    <t>Source : DGCL. Données DGFIP, comptes de gestion ; budgets principaux - opérations réelles.</t>
  </si>
  <si>
    <t>(1) Population totale au sens de l'Insee (=municipale+comptée à part), au 1er janvier, résidant dans le champ retenu pour les dépenses des communes.
Champ : communes de 3500 habitants ou plus. La Ville de Paris est considérée comme une commune.</t>
  </si>
  <si>
    <t>Champ retenu</t>
  </si>
  <si>
    <t>PMUN</t>
  </si>
  <si>
    <t>PTOT</t>
  </si>
  <si>
    <t>Communes dans le champ</t>
  </si>
  <si>
    <t>Ville de Paris</t>
  </si>
  <si>
    <t>Communes hors champ</t>
  </si>
  <si>
    <t>Ensemble communes</t>
  </si>
  <si>
    <t>Nb budgets</t>
  </si>
  <si>
    <t>Champ complet</t>
  </si>
  <si>
    <t>dont : Communes dans le champ</t>
  </si>
  <si>
    <t>: Ville de Paris</t>
  </si>
  <si>
    <t>4.13b Ventilation fonctionnelle des dépenses des groupements de communes à fiscalité propre</t>
  </si>
  <si>
    <t>TOTAL (GFP dans le champ)</t>
  </si>
  <si>
    <t>Charges financières (GFP dans le champ)</t>
  </si>
  <si>
    <t>GFP hors champ</t>
  </si>
  <si>
    <t>Dans le champ</t>
  </si>
  <si>
    <t>Hors champ</t>
  </si>
  <si>
    <t>Ensemble GFP</t>
  </si>
  <si>
    <t>GFP dans le champ</t>
  </si>
  <si>
    <t>GFP ayant au moins une commune de 3 500 habitants ou plus</t>
  </si>
  <si>
    <t>4.13c Ventilation fonctionnelle des dépenses des départements</t>
  </si>
  <si>
    <t>Services généraux</t>
  </si>
  <si>
    <t>Opérations non ventilables</t>
  </si>
  <si>
    <t>Administration générale</t>
  </si>
  <si>
    <t>Coopération décentralisée et actions internationales</t>
  </si>
  <si>
    <t>Sécurité et salubrité publiques</t>
  </si>
  <si>
    <t>Incendie et secours</t>
  </si>
  <si>
    <t>Autres sécurité et salubrité</t>
  </si>
  <si>
    <t>Enseignement, formation et apprentissage</t>
  </si>
  <si>
    <t>Services communs</t>
  </si>
  <si>
    <t>Enseignement du premier degré</t>
  </si>
  <si>
    <t>Enseignement du second degré</t>
  </si>
  <si>
    <t>Enseignement supérieur, professionnel et continu</t>
  </si>
  <si>
    <t>Autres services annexes de l'enseignement</t>
  </si>
  <si>
    <t>Culture, vie sociale, sport et jeunesse</t>
  </si>
  <si>
    <t>Services communs et vie sociale</t>
  </si>
  <si>
    <t>Culture</t>
  </si>
  <si>
    <t>Sports</t>
  </si>
  <si>
    <t>Jeunesse et loisirs</t>
  </si>
  <si>
    <t>Santé, action sociale</t>
  </si>
  <si>
    <t>Santé (y c. PMI et planification familiale)</t>
  </si>
  <si>
    <t>Action sociale (hors APA et RSA)</t>
  </si>
  <si>
    <t>dont : services communs action sociale</t>
  </si>
  <si>
    <t>: famille et enfance</t>
  </si>
  <si>
    <t>: personnes âgées</t>
  </si>
  <si>
    <t>: personnes handicapées</t>
  </si>
  <si>
    <t>: autres interventions sociales</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</si>
  <si>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</si>
  <si>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</si>
  <si>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</si>
  <si>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</si>
  <si>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</si>
  <si>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</si>
  <si>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</si>
  <si>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</si>
  <si>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</si>
  <si>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</si>
  <si>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Aménagement des territoires et habitat</t>
  </si>
  <si>
    <t>Services communs et sécurité</t>
  </si>
  <si>
    <t>Aménagement des territoires</t>
  </si>
  <si>
    <t>Habitat</t>
  </si>
  <si>
    <t>Environnement</t>
  </si>
  <si>
    <t>Services communs et actions transversales</t>
  </si>
  <si>
    <t>Actions en matière de déchets et propreté urbaine</t>
  </si>
  <si>
    <t>Actions en matière de gestion des eaux</t>
  </si>
  <si>
    <t>Autres actions environnementales</t>
  </si>
  <si>
    <t>Transports, routes et voiries</t>
  </si>
  <si>
    <t>Transports scolaires</t>
  </si>
  <si>
    <t>Transports publics (hors scolaire)</t>
  </si>
  <si>
    <t>Routes et voiries</t>
  </si>
  <si>
    <t>dont : voirie départementale</t>
  </si>
  <si>
    <t>: autres services</t>
  </si>
  <si>
    <t>Infrastructures de transport (gares, ports etc.)</t>
  </si>
  <si>
    <t>Action économique</t>
  </si>
  <si>
    <t>Services communs (y compris R &amp; D)</t>
  </si>
  <si>
    <t>Agriculture, pêche et agro-alimentaire</t>
  </si>
  <si>
    <t>Industrie, commerce et artisanat</t>
  </si>
  <si>
    <t>Développement touristique</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</si>
  <si>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</si>
  <si>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</si>
  <si>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</si>
  <si>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</si>
  <si>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</si>
  <si>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4.13d Ventilation fonctionnelle des dépenses des régions et CTU</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</si>
  <si>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</si>
  <si>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</si>
  <si>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</si>
  <si>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</si>
  <si>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</si>
  <si>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Conseils, assemblée locale</t>
  </si>
  <si>
    <t>Services communs (sécurité)</t>
  </si>
  <si>
    <t>Police, sécurité, justice</t>
  </si>
  <si>
    <t>Hygiène et salubrité publique</t>
  </si>
  <si>
    <t>Autres interventions de protection civile</t>
  </si>
  <si>
    <t>Services communs (enseignement)</t>
  </si>
  <si>
    <t>Hébergement et restauration scolaires</t>
  </si>
  <si>
    <t>dont : expression et action culturelles</t>
  </si>
  <si>
    <t>: conservation et diffusion du patrimoine</t>
  </si>
  <si>
    <t>Services communs (y compris APA et RSA)</t>
  </si>
  <si>
    <t>Santé</t>
  </si>
  <si>
    <t>dont : espaces verts urbains</t>
  </si>
  <si>
    <t>: éclairage public</t>
  </si>
  <si>
    <t>: autres aménagements urbains et ruraux</t>
  </si>
  <si>
    <t>Collecte et traitement des déchets</t>
  </si>
  <si>
    <t>Propreté urbaine</t>
  </si>
  <si>
    <t>Foires et marchés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</si>
  <si>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</si>
  <si>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</si>
  <si>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</si>
  <si>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</si>
  <si>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</si>
  <si>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</si>
  <si>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</si>
  <si>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</si>
  <si>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</si>
  <si>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</si>
  <si>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</si>
  <si>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</si>
  <si>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Infrastructures de transport</t>
  </si>
  <si>
    <t>dont : gares et infrastructures ferroviaires</t>
  </si>
  <si>
    <t>: infrastructures portuaires et aéroportuaires</t>
  </si>
  <si>
    <t>: liaisons multimodales</t>
  </si>
  <si>
    <t>dont : R &amp; D</t>
  </si>
  <si>
    <t>Services communs (y compris R &amp; D, foires et marchés)</t>
  </si>
  <si>
    <t>Communes et GFP hors champ</t>
  </si>
  <si>
    <t>4.13e Ventilation fonctionnelle des dépenses des comptes des collectivités territoriales et de leurs groupements à fiscalité propre</t>
  </si>
  <si>
    <t>4.13f Ventilation fonctionnelle des dépenses des budgets annexes et des syndicats</t>
  </si>
  <si>
    <r>
      <t>Budgets annexes</t>
    </r>
    <r>
      <rPr>
        <b/>
        <vertAlign val="superscript"/>
        <sz val="12"/>
        <rFont val="Arial"/>
        <family val="2"/>
      </rPr>
      <t xml:space="preserve"> (a)</t>
    </r>
  </si>
  <si>
    <t>Fonctionnement (y c. charges fi.)</t>
  </si>
  <si>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</si>
  <si>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</si>
  <si>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</si>
  <si>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</si>
  <si>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</si>
  <si>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</si>
  <si>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</si>
  <si>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</si>
  <si>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r>
      <t xml:space="preserve">Syndicats </t>
    </r>
    <r>
      <rPr>
        <b/>
        <vertAlign val="superscript"/>
        <sz val="12"/>
        <rFont val="Arial"/>
        <family val="2"/>
      </rPr>
      <t>(a)</t>
    </r>
  </si>
  <si>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</si>
  <si>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</si>
  <si>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</si>
  <si>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</si>
  <si>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Ensemble Collectivités locales</t>
  </si>
  <si>
    <t>en ligne seulement</t>
  </si>
  <si>
    <t>montants non consolidés des flux entre BP et BA, et entre niveaux de collectivités.</t>
  </si>
  <si>
    <t>4.7a   Les ratios financiers obligatoires du secteur communal</t>
  </si>
  <si>
    <t>Ratios financiers des communes par strate de population en 2021</t>
  </si>
  <si>
    <t>Ratio 1</t>
  </si>
  <si>
    <t>Ratio 2</t>
  </si>
  <si>
    <t>Ratio 2 bis</t>
  </si>
  <si>
    <t>Ratio 3</t>
  </si>
  <si>
    <t>Ratio 4</t>
  </si>
  <si>
    <t>Ratio 5</t>
  </si>
  <si>
    <t>Ratio 6</t>
  </si>
  <si>
    <t>Ratio 7</t>
  </si>
  <si>
    <t>Ratio 9</t>
  </si>
  <si>
    <t>Ratio 10</t>
  </si>
  <si>
    <t>Ratio 11</t>
  </si>
  <si>
    <t>€ / h</t>
  </si>
  <si>
    <t>%</t>
  </si>
  <si>
    <t>France métropolitaine hors Paris</t>
  </si>
  <si>
    <t>France métropolitaine y compris Paris</t>
  </si>
  <si>
    <t>Outre-mer</t>
  </si>
  <si>
    <t xml:space="preserve">France </t>
  </si>
  <si>
    <t>Communes en France métropolitaine</t>
  </si>
  <si>
    <t xml:space="preserve">    Moins de 3 500 hab.</t>
  </si>
  <si>
    <t xml:space="preserve">    3 500 à 10 000 hab.</t>
  </si>
  <si>
    <t xml:space="preserve">    Moins de 10 000 hab.</t>
  </si>
  <si>
    <t xml:space="preserve">    10 000 hab. ou plus hors Paris</t>
  </si>
  <si>
    <t>Les montants sont calculés hors gestion active de la dette.</t>
  </si>
  <si>
    <t xml:space="preserve">    Moins de 100 hab.</t>
  </si>
  <si>
    <t>&lt; 100 h</t>
  </si>
  <si>
    <t xml:space="preserve">    100 à 200 hab.</t>
  </si>
  <si>
    <t>100 à 200 h</t>
  </si>
  <si>
    <t xml:space="preserve">    200 à 500 hab.</t>
  </si>
  <si>
    <t>200 à 500 h</t>
  </si>
  <si>
    <t xml:space="preserve">    500 à 2 000 hab.</t>
  </si>
  <si>
    <t>500 à 2 000 h</t>
  </si>
  <si>
    <t xml:space="preserve">    2 000 à 3 500 hab.</t>
  </si>
  <si>
    <t>2 000 à 3 500 h</t>
  </si>
  <si>
    <t xml:space="preserve">    3 500 à 5 000 hab.</t>
  </si>
  <si>
    <t>3 500 à 5 000 h</t>
  </si>
  <si>
    <t xml:space="preserve">    5 000 à 10 000 hab.</t>
  </si>
  <si>
    <t>5 000 à 10 000 h</t>
  </si>
  <si>
    <t xml:space="preserve">    10 000 à 20 000 hab.</t>
  </si>
  <si>
    <t>10 000 à 20 000 h</t>
  </si>
  <si>
    <t xml:space="preserve">    20 000 à 50 000 hab.</t>
  </si>
  <si>
    <t>20 000 à 50 000 h</t>
  </si>
  <si>
    <t xml:space="preserve">    50 000 à 100 000 hab.</t>
  </si>
  <si>
    <t>50 000 à 100 000 h</t>
  </si>
  <si>
    <t xml:space="preserve">    100 000 hab. ou plus hors Paris</t>
  </si>
  <si>
    <t>&gt;=100 000 h hors Paris</t>
  </si>
  <si>
    <t>Champ : France métropolitaine.</t>
  </si>
  <si>
    <t xml:space="preserve">en €/hab. </t>
  </si>
  <si>
    <t>en %</t>
  </si>
  <si>
    <t>Hors gestion active de la dette.</t>
  </si>
  <si>
    <t>4.7b   Les ratios financiers obligatoires du secteur communal</t>
  </si>
  <si>
    <t>Ratios financiers des communes en 2021 selon le type de communes et leur population</t>
  </si>
  <si>
    <t>Nombre de</t>
  </si>
  <si>
    <t>(France métropolitaine)</t>
  </si>
  <si>
    <t>communes</t>
  </si>
  <si>
    <t>€/h DGF</t>
  </si>
  <si>
    <t>Communes touristiques et de montagne</t>
  </si>
  <si>
    <t>Moins de 100 hab.</t>
  </si>
  <si>
    <t>100 à 200 hab.</t>
  </si>
  <si>
    <t>200 à 500 hab.</t>
  </si>
  <si>
    <t>500 à 2000 hab.</t>
  </si>
  <si>
    <t>2000 à 3500 hab.</t>
  </si>
  <si>
    <t>3500 à 10 000 hab.</t>
  </si>
  <si>
    <t>10 000 à 50 000 hab.</t>
  </si>
  <si>
    <t>Communes touristiques hors montagne</t>
  </si>
  <si>
    <t>10 000 à 20 000 hab.</t>
  </si>
  <si>
    <t>20 000 à 50 000 hab.</t>
  </si>
  <si>
    <t>50 000 hab. ou plus</t>
  </si>
  <si>
    <t>Communes de montagne non touristiques</t>
  </si>
  <si>
    <t>20 000 hab. ou plus</t>
  </si>
  <si>
    <t>Communes ni touristiques, ni de montagne</t>
  </si>
  <si>
    <t>4.7c   Les ratios financiers obligatoires du secteur communal</t>
  </si>
  <si>
    <r>
      <t xml:space="preserve">Ratios financiers des groupements de communes à fiscalité propre en 2021 </t>
    </r>
    <r>
      <rPr>
        <b/>
        <vertAlign val="superscript"/>
        <sz val="12"/>
        <rFont val="Arial"/>
        <family val="2"/>
      </rPr>
      <t>(a)</t>
    </r>
  </si>
  <si>
    <t>France métropolitaine</t>
  </si>
  <si>
    <t>Outre-Mer</t>
  </si>
  <si>
    <r>
      <t>Groupements de communes à fiscalité propre</t>
    </r>
    <r>
      <rPr>
        <vertAlign val="superscript"/>
        <sz val="11"/>
        <rFont val="Arial"/>
        <family val="2"/>
      </rPr>
      <t>(a)</t>
    </r>
    <r>
      <rPr>
        <sz val="10"/>
        <rFont val="Arial"/>
        <family val="2"/>
      </rPr>
      <t xml:space="preserve"> (France) :</t>
    </r>
  </si>
  <si>
    <r>
      <t>Métropoles et Communautés urbaines</t>
    </r>
    <r>
      <rPr>
        <vertAlign val="superscript"/>
        <sz val="11"/>
        <rFont val="Arial"/>
        <family val="2"/>
      </rPr>
      <t xml:space="preserve"> (a)</t>
    </r>
  </si>
  <si>
    <t xml:space="preserve">Communautés d'agglomération </t>
  </si>
  <si>
    <t>Communautés de communes à FPU</t>
  </si>
  <si>
    <t>Communautés de communes à FA</t>
  </si>
  <si>
    <t>(a) Hors métropole de Lyon, mais y compris métropole du grand Paris (MGP) et établissements publics territoriaux (EPT) de la MGP.</t>
  </si>
  <si>
    <t>Moins de 15 000 hab.</t>
  </si>
  <si>
    <t>&lt; 15 000 h</t>
  </si>
  <si>
    <t>15 000 à 30 000 hab.</t>
  </si>
  <si>
    <t>15 000 à 30 000 h</t>
  </si>
  <si>
    <t>30 000 à 50 000 hab.</t>
  </si>
  <si>
    <t>30 000 à 50 000 h</t>
  </si>
  <si>
    <t>50 000 à 100 000 hab.</t>
  </si>
  <si>
    <t>100 000 à 300 000 hab.</t>
  </si>
  <si>
    <t>100 000 à 300 000 h</t>
  </si>
  <si>
    <r>
      <t>300 000 hab. ou plus</t>
    </r>
    <r>
      <rPr>
        <vertAlign val="superscript"/>
        <sz val="11"/>
        <rFont val="Arial"/>
        <family val="2"/>
      </rPr>
      <t xml:space="preserve"> (a)</t>
    </r>
  </si>
  <si>
    <t>300 000 h ou plus</t>
  </si>
  <si>
    <r>
      <t>Ratios financiers R1, R4, R10 et R11 des groupements de communes à fiscalité propre</t>
    </r>
    <r>
      <rPr>
        <b/>
        <vertAlign val="superscript"/>
        <sz val="12"/>
        <rFont val="Arial"/>
        <family val="2"/>
      </rPr>
      <t>(a)</t>
    </r>
    <r>
      <rPr>
        <b/>
        <sz val="12"/>
        <rFont val="Arial"/>
        <family val="2"/>
      </rPr>
      <t xml:space="preserve"> par strate de population en 2021</t>
    </r>
  </si>
  <si>
    <t>4.8    Les ratios financiers obligatoires des départements et des régions</t>
  </si>
  <si>
    <t>France</t>
  </si>
  <si>
    <t xml:space="preserve">    Moins de 250 000 hab.</t>
  </si>
  <si>
    <t xml:space="preserve">    250 000 à 500 000 hab.</t>
  </si>
  <si>
    <t xml:space="preserve">    500 000 à 1 000 000 hab.</t>
  </si>
  <si>
    <t xml:space="preserve">    Plus de 1 000 000 habitants</t>
  </si>
  <si>
    <t>Auvergne-Rhône-Alpes</t>
  </si>
  <si>
    <t>Bourgogne-Franche-Comté</t>
  </si>
  <si>
    <t>Bretagne</t>
  </si>
  <si>
    <t>Centre-Val de Loire</t>
  </si>
  <si>
    <t>Grand Est</t>
  </si>
  <si>
    <t>Hauts-de-France</t>
  </si>
  <si>
    <t>Ile-de-France</t>
  </si>
  <si>
    <t>Normandie</t>
  </si>
  <si>
    <t>Nouvelle-Aquitaine</t>
  </si>
  <si>
    <t>Occitanie</t>
  </si>
  <si>
    <t>Pays-de-la-Loire</t>
  </si>
  <si>
    <t>Provence-Alpes-Côte d'Azur</t>
  </si>
  <si>
    <t>Régions d'outre-mer (ROM)</t>
  </si>
  <si>
    <t>Guadeloupe</t>
  </si>
  <si>
    <t>La Réunion</t>
  </si>
  <si>
    <t>Collectivités territoriales uniques et de Corse</t>
  </si>
  <si>
    <t>Corse</t>
  </si>
  <si>
    <t>Martinique</t>
  </si>
  <si>
    <t>Guyane</t>
  </si>
  <si>
    <t xml:space="preserve">Champ : France hors Mayotte. </t>
  </si>
  <si>
    <t>Ratios financiers des conseils départementaux par strate de population en 2021</t>
  </si>
  <si>
    <t xml:space="preserve">Champ : France y compris Mayotte et Collectivité européenne d'Alsace. Hors métropole de Lyon et Ville de Paris (comptées avec le secteur communal). </t>
  </si>
  <si>
    <t>Source : DGCL - Donnée DGFIP, comptes de gestion, budgets principaux - opérations réelles ; INSEE (population totale en 2021 - année de référence 2018).</t>
  </si>
  <si>
    <t>Ratios financiers des conseils régionaux et des collectivités territoriales uniques (CTU) en 2021</t>
  </si>
  <si>
    <t>Ensemble régions</t>
  </si>
  <si>
    <t>Ensemble des régions métropolitaines</t>
  </si>
  <si>
    <t>Régions et CTU</t>
  </si>
  <si>
    <t>2020 / 
2019</t>
  </si>
  <si>
    <t>Taux de croissance</t>
  </si>
  <si>
    <t>Indices</t>
  </si>
  <si>
    <t>2013 / 2012</t>
  </si>
  <si>
    <t>2014 / 2013</t>
  </si>
  <si>
    <t>2015 / 2014</t>
  </si>
  <si>
    <t>2017 / 2016</t>
  </si>
  <si>
    <t>2018 / 2017</t>
  </si>
  <si>
    <t>Autres dépenses de fonctionnement et charges financières</t>
  </si>
  <si>
    <t>Autres recettes de Fonctionnement que Impôts et concours</t>
  </si>
  <si>
    <t>4.2 Séries. Communes</t>
  </si>
  <si>
    <r>
      <t>2015 / 2014</t>
    </r>
    <r>
      <rPr>
        <b/>
        <vertAlign val="superscript"/>
        <sz val="10"/>
        <color theme="1"/>
        <rFont val="Arial"/>
        <family val="2"/>
      </rPr>
      <t xml:space="preserve"> (c)</t>
    </r>
  </si>
  <si>
    <r>
      <t>2016 / 2015</t>
    </r>
    <r>
      <rPr>
        <b/>
        <vertAlign val="superscript"/>
        <sz val="10"/>
        <color theme="1"/>
        <rFont val="Arial"/>
        <family val="2"/>
      </rPr>
      <t xml:space="preserve"> (d)</t>
    </r>
  </si>
  <si>
    <t>(c) Évolution calculée à périmètre constant, c'est-à-dire hors métropole de Lyon.</t>
  </si>
  <si>
    <t>(d) en rouge : Évolution calculée à périmètre constant, c'est-à-dire hors EPCI concernés par la métropole du grand Paris.</t>
  </si>
  <si>
    <t>calculs pour le dépliant :</t>
  </si>
  <si>
    <r>
      <t>4.3 Séries. Groupements de communes à fiscalité propre</t>
    </r>
    <r>
      <rPr>
        <b/>
        <vertAlign val="superscript"/>
        <sz val="12"/>
        <rFont val="Arial"/>
        <family val="2"/>
      </rPr>
      <t xml:space="preserve"> (a)</t>
    </r>
  </si>
  <si>
    <t>2016 / 2015</t>
  </si>
  <si>
    <r>
      <t>2019 / 2018</t>
    </r>
    <r>
      <rPr>
        <b/>
        <vertAlign val="superscript"/>
        <sz val="10"/>
        <color theme="1"/>
        <rFont val="Arial"/>
        <family val="2"/>
      </rPr>
      <t>(d)</t>
    </r>
  </si>
  <si>
    <t>(c) Évolution calculée à périmètre constant c'est-à-dire hors CU de Lyon et hors métropole de Lyon.</t>
  </si>
  <si>
    <t>(d) Évolution calculée à périmètre constant c'est-à-dire hors Ville de Paris.</t>
  </si>
  <si>
    <t>Charges financières+Autres DF</t>
  </si>
  <si>
    <t>VBS + Autres recettes de fonctionnement</t>
  </si>
  <si>
    <r>
      <t>2015 / 2014</t>
    </r>
    <r>
      <rPr>
        <b/>
        <vertAlign val="superscript"/>
        <sz val="10"/>
        <color theme="1"/>
        <rFont val="Arial"/>
        <family val="2"/>
      </rPr>
      <t xml:space="preserve"> (a)</t>
    </r>
  </si>
  <si>
    <r>
      <t>2016 / 2015</t>
    </r>
    <r>
      <rPr>
        <b/>
        <vertAlign val="superscript"/>
        <sz val="10"/>
        <color theme="1"/>
        <rFont val="Arial"/>
        <family val="2"/>
      </rPr>
      <t xml:space="preserve"> (b)</t>
    </r>
  </si>
  <si>
    <r>
      <t>2018 / 2017</t>
    </r>
    <r>
      <rPr>
        <b/>
        <vertAlign val="superscript"/>
        <sz val="10"/>
        <color theme="1"/>
        <rFont val="Arial"/>
        <family val="2"/>
      </rPr>
      <t>(c)</t>
    </r>
  </si>
  <si>
    <t>2020 / 2019 hors La Réunion+May</t>
  </si>
  <si>
    <t>(c) Hors Rhône (et métropole de Lyon)</t>
  </si>
  <si>
    <t>(d) Hors Martinique et Guyane</t>
  </si>
  <si>
    <t>(e) Hors Corse</t>
  </si>
  <si>
    <t>(f) Hors Paris</t>
  </si>
  <si>
    <r>
      <t xml:space="preserve">4.4 Série. Secteur communal </t>
    </r>
    <r>
      <rPr>
        <sz val="12"/>
        <rFont val="Arial"/>
        <family val="2"/>
      </rPr>
      <t>(communes, groupements à fiscalité propre</t>
    </r>
    <r>
      <rPr>
        <vertAlign val="superscript"/>
        <sz val="12"/>
        <rFont val="Arial"/>
        <family val="2"/>
      </rPr>
      <t xml:space="preserve"> (a)</t>
    </r>
    <r>
      <rPr>
        <sz val="12"/>
        <rFont val="Arial"/>
        <family val="2"/>
      </rPr>
      <t>)</t>
    </r>
  </si>
  <si>
    <r>
      <t>4.5 Série. Les comptes des départements</t>
    </r>
    <r>
      <rPr>
        <b/>
        <vertAlign val="superscript"/>
        <sz val="12"/>
        <rFont val="Arial"/>
        <family val="2"/>
      </rPr>
      <t xml:space="preserve"> (a)</t>
    </r>
  </si>
  <si>
    <t>(a) à cause de la reprise du RSA par l'état.</t>
  </si>
  <si>
    <r>
      <t>2016 / 2015</t>
    </r>
    <r>
      <rPr>
        <b/>
        <vertAlign val="superscript"/>
        <sz val="10"/>
        <color theme="1"/>
        <rFont val="Arial"/>
        <family val="2"/>
      </rPr>
      <t xml:space="preserve"> (c)</t>
    </r>
  </si>
  <si>
    <r>
      <t xml:space="preserve">2018 / 2017 </t>
    </r>
    <r>
      <rPr>
        <b/>
        <vertAlign val="superscript"/>
        <sz val="10"/>
        <color theme="1"/>
        <rFont val="Arial"/>
        <family val="2"/>
      </rPr>
      <t>(d)</t>
    </r>
  </si>
  <si>
    <r>
      <t>19/18 hors Guyane</t>
    </r>
    <r>
      <rPr>
        <vertAlign val="superscript"/>
        <sz val="11"/>
        <color theme="1"/>
        <rFont val="Calibri"/>
        <family val="2"/>
        <scheme val="minor"/>
      </rPr>
      <t>(a)</t>
    </r>
  </si>
  <si>
    <t xml:space="preserve"> : cartes grises</t>
  </si>
  <si>
    <t xml:space="preserve"> : TICPE</t>
  </si>
  <si>
    <t>(c) Hors martinique et Guyane</t>
  </si>
  <si>
    <t>(d) Hors Corse</t>
  </si>
  <si>
    <r>
      <t>4.6 Série. Régions et collectivités territoriales uniques (CTU)</t>
    </r>
    <r>
      <rPr>
        <b/>
        <vertAlign val="superscript"/>
        <sz val="12"/>
        <rFont val="Arial"/>
        <family val="2"/>
      </rPr>
      <t xml:space="preserve"> (a)</t>
    </r>
  </si>
  <si>
    <r>
      <t>2019 / 2018</t>
    </r>
    <r>
      <rPr>
        <b/>
        <vertAlign val="superscript"/>
        <sz val="10"/>
        <color theme="1"/>
        <rFont val="Arial"/>
        <family val="2"/>
      </rPr>
      <t xml:space="preserve"> (c)</t>
    </r>
  </si>
  <si>
    <t>(b) En rouge : Évolution calculée à périmètre constant, c'est-à-dire hors communes concernées par la métropole du grand Paris pour les impôts et la DGF (et les concours de l'État).</t>
  </si>
  <si>
    <t>(c) Évolution calculée à champ constant, c'est-à-dire hors Paris.</t>
  </si>
  <si>
    <t>pour le dépliant :</t>
  </si>
  <si>
    <t>4.1 Série. Ensemble des collectivités territoriales et de leurs groupements à fiscalité propre</t>
  </si>
  <si>
    <r>
      <t>4.9 Série - Les comptes des syndicats</t>
    </r>
    <r>
      <rPr>
        <b/>
        <vertAlign val="superscript"/>
        <sz val="12"/>
        <rFont val="Arial"/>
        <family val="2"/>
      </rPr>
      <t xml:space="preserve"> (a)</t>
    </r>
  </si>
  <si>
    <r>
      <t>4.10 Série. Ensemble des collectivités locales (y compris syndicats</t>
    </r>
    <r>
      <rPr>
        <b/>
        <vertAlign val="superscript"/>
        <sz val="12"/>
        <rFont val="Arial"/>
        <family val="2"/>
      </rPr>
      <t xml:space="preserve"> (a)</t>
    </r>
    <r>
      <rPr>
        <b/>
        <sz val="12"/>
        <rFont val="Arial"/>
        <family val="2"/>
      </rPr>
      <t>)</t>
    </r>
  </si>
  <si>
    <r>
      <t>4.11 Série. Ensemble des collectivités locales (y compris syndicats)</t>
    </r>
    <r>
      <rPr>
        <b/>
        <vertAlign val="superscript"/>
        <sz val="12"/>
        <rFont val="Arial"/>
        <family val="2"/>
      </rPr>
      <t xml:space="preserve"> (a)</t>
    </r>
    <r>
      <rPr>
        <sz val="12"/>
        <rFont val="Arial"/>
        <family val="2"/>
      </rPr>
      <t xml:space="preserve"> - Opérations réelles</t>
    </r>
  </si>
  <si>
    <t>(a) Y compris les établissements publics territoriaux (EPT) de la métropole du grand paris (MGP).</t>
  </si>
  <si>
    <t>Source : DGCL. Données DGFiP, comptes de gestion ; budgets annexes, y compris les EPSM (M22). Montants en opérations réelles calculés hors gestion active de la dette.</t>
  </si>
  <si>
    <t>Source : DGCL. Données DGFiP, comptes de gestion ; budgets principaux et annexes, consolidés des flux croisés.</t>
  </si>
  <si>
    <r>
      <t>4.12 Série. Consolidation de l'ensemble des collectivités (y compris syndicats)</t>
    </r>
    <r>
      <rPr>
        <b/>
        <vertAlign val="superscript"/>
        <sz val="12"/>
        <rFont val="Arial"/>
        <family val="2"/>
      </rPr>
      <t xml:space="preserve"> (a)</t>
    </r>
  </si>
  <si>
    <t>4.13a Série. Ventilation fonctionnelle des dépenses des communes</t>
  </si>
  <si>
    <t>2019 : Ville de Paris avec compétences départementales</t>
  </si>
  <si>
    <r>
      <t>Champ : Communes de 3 500 habitants ou plus</t>
    </r>
    <r>
      <rPr>
        <b/>
        <vertAlign val="superscript"/>
        <sz val="10"/>
        <color theme="1"/>
        <rFont val="Arial"/>
        <family val="2"/>
      </rPr>
      <t xml:space="preserve"> (1)</t>
    </r>
  </si>
  <si>
    <t>Fonctionnement (hors charges fi.) 
en millions d'euros</t>
  </si>
  <si>
    <t>Charges financières (communes &gt;= 3 500 h.)</t>
  </si>
  <si>
    <t>Hors champ (communes &lt; 3500 h.)</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</si>
  <si>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</si>
  <si>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</si>
  <si>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</si>
  <si>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t>Investissement (hors remb.) en millions d'euros</t>
  </si>
  <si>
    <t>Dépenses totales (hors charges financières et remboursement de dette) en millions €</t>
  </si>
  <si>
    <t>Services communs (transports)</t>
  </si>
  <si>
    <t>4.13b Série. Ventilation fonctionnelle des dépenses des groupements de communes à fiscalité propre</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</si>
  <si>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</si>
  <si>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</si>
  <si>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</si>
  <si>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Hors champ (GFP sans communes de 3 500 h ou plus)</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</si>
  <si>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</si>
  <si>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</si>
  <si>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4.13c Série. Ventilation fonctionnelle des dépenses des départements</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</si>
  <si>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</si>
  <si>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</si>
  <si>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</si>
  <si>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</si>
  <si>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</si>
  <si>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</si>
  <si>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t>
  </si>
  <si>
    <t>Champ : Départements</t>
  </si>
  <si>
    <r>
      <t>Population totale (en millions d'habitants)</t>
    </r>
    <r>
      <rPr>
        <i/>
        <vertAlign val="superscript"/>
        <sz val="10"/>
        <color theme="1"/>
        <rFont val="Arial"/>
        <family val="2"/>
      </rPr>
      <t xml:space="preserve"> (1)</t>
    </r>
  </si>
  <si>
    <t>Autres sécurité</t>
  </si>
  <si>
    <t>4.13d Séries. Ventilation fonctionnelle des dépenses des régions et CTU</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</si>
  <si>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</si>
  <si>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</si>
  <si>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</si>
  <si>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</si>
  <si>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</si>
  <si>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Champ : Communes de 3 500 habitants ou plus</t>
  </si>
  <si>
    <t>Nombre de budgets de communes dans le champ</t>
  </si>
  <si>
    <t>Nombre de budgets de communes hors champ</t>
  </si>
  <si>
    <t>Nombre de budgets de GFP dans le champ</t>
  </si>
  <si>
    <t>Nombre de budgets de GFP hors champ</t>
  </si>
  <si>
    <t>2021 : Création de la Collectivité européenne d'Alsace</t>
  </si>
  <si>
    <t>2015 : Métropole de Lyon créée (GFP) ; département 69 réduit.</t>
  </si>
  <si>
    <t>Nombre de départements</t>
  </si>
  <si>
    <t>Nombre de régions et CTU</t>
  </si>
  <si>
    <t>4.13f Séries. Ventilation fonctionnelle des dépenses des budgets annexes et des syndicats</t>
  </si>
  <si>
    <r>
      <t>Budgets annexes (hors ceux des syndicats)</t>
    </r>
    <r>
      <rPr>
        <b/>
        <vertAlign val="superscript"/>
        <sz val="12"/>
        <rFont val="Arial"/>
        <family val="2"/>
      </rPr>
      <t xml:space="preserve"> (a)</t>
    </r>
  </si>
  <si>
    <t>Nombre de budgets annexes</t>
  </si>
  <si>
    <t>Nombre de budgets principaux et annexes de syndicats</t>
  </si>
  <si>
    <t>Dette au 31 décembre (12) (b)</t>
  </si>
  <si>
    <t>(a) Donc hors opérations d'ordre.</t>
  </si>
  <si>
    <t>(b) Y compris les reversements de fiscalité des EPCI vers leurs communes membres.</t>
  </si>
  <si>
    <t>(c) La dette de l'année N n'est pas exactement égale à la dette de l'année N-1 augmentée du flux net de dette de l'année N, du fait de certaines différences conceptuelles entre le stock et les flux reportés ici.</t>
  </si>
  <si>
    <t>Les comptes des communes - En opérations réelles (a)</t>
  </si>
  <si>
    <t>- Impôts locaux (b)</t>
  </si>
  <si>
    <t>Dette au 31 décembre (12) (c)</t>
  </si>
  <si>
    <r>
      <t>Les comptes de l'nsemble des collectivités territoriales et de leurs groupements à fiscalité propre. En opératoins réelles</t>
    </r>
    <r>
      <rPr>
        <b/>
        <vertAlign val="superscript"/>
        <sz val="12"/>
        <rFont val="Arial"/>
        <family val="2"/>
      </rPr>
      <t xml:space="preserve"> (a)</t>
    </r>
  </si>
  <si>
    <t>Dette au 31 décembre (12) (d)</t>
  </si>
  <si>
    <t>les comptes des groupements de communes à fiscalité propre. En opérations réelles</t>
  </si>
  <si>
    <t>Les comptes du secteur communal (communes, groupements à fiscalité propre). En opérations réelles</t>
  </si>
  <si>
    <t>Dette au 31 décembre (12) (h)</t>
  </si>
  <si>
    <t>Les comptes des départements. En opérations réelles</t>
  </si>
  <si>
    <t>Budgets principaux. Champ courant</t>
  </si>
  <si>
    <t>Les comptes des régions et collectivités territoriales uniques (CTU), En opérations réelles</t>
  </si>
  <si>
    <r>
      <t>Les comptes des syndicats</t>
    </r>
    <r>
      <rPr>
        <i/>
        <sz val="11"/>
        <rFont val="Arial"/>
        <family val="2"/>
      </rPr>
      <t>. En opérations réelles</t>
    </r>
  </si>
  <si>
    <t>Les comptes de l'ensemble des collectivités locales (y compris syndicats). En opérations réelles</t>
  </si>
  <si>
    <r>
      <t>Les comptes de l'ensemble des collectivités locales (y compris syndicats)</t>
    </r>
    <r>
      <rPr>
        <b/>
        <vertAlign val="superscript"/>
        <sz val="12"/>
        <rFont val="Arial"/>
        <family val="2"/>
      </rPr>
      <t xml:space="preserve"> (a)</t>
    </r>
    <r>
      <rPr>
        <b/>
        <sz val="12"/>
        <rFont val="Arial"/>
        <family val="2"/>
      </rPr>
      <t xml:space="preserve"> - Opérations réelles</t>
    </r>
  </si>
  <si>
    <r>
      <t>Les comptes consolidés de l'ensemble des collectivités (y compris syndicats)</t>
    </r>
    <r>
      <rPr>
        <b/>
        <vertAlign val="superscript"/>
        <sz val="12"/>
        <rFont val="Arial"/>
        <family val="2"/>
      </rPr>
      <t xml:space="preserve"> (a)</t>
    </r>
  </si>
  <si>
    <t xml:space="preserve">Nomenclature des COMMUNES - Codes fonctionnels </t>
  </si>
  <si>
    <t>TABLE DE CORRESPONDANCE M14 / M57</t>
  </si>
  <si>
    <t>TABLE D'AFFECTATION EN NOMENCLATURE DE DIFFUSION</t>
  </si>
  <si>
    <t>M14</t>
  </si>
  <si>
    <t>M57</t>
  </si>
  <si>
    <t>NOMENCLATURE INERMÉDIAIRE (DETAILLÉE - M57 / M14)</t>
  </si>
  <si>
    <t>MONTANTS</t>
  </si>
  <si>
    <t>NOMENCLATURE UNIQUE DE DIFFUSION (M57, 14, 52, 71)</t>
  </si>
  <si>
    <t>COMMUNES</t>
  </si>
  <si>
    <t>Q : Si je trouve ce code dans la variable "FONCTION" (une fois retraité des chapîtres budgétaires), comment je le code en nomenclature de diffusion ?</t>
  </si>
  <si>
    <t>R: Je le code comme ça</t>
  </si>
  <si>
    <t>Dépenses 2020</t>
  </si>
  <si>
    <t>Part du total</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</si>
  <si>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</si>
  <si>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</si>
  <si>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</si>
  <si>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</si>
  <si>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</si>
  <si>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</si>
  <si>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</si>
  <si>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</si>
  <si>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</si>
  <si>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</si>
  <si>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</si>
  <si>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</si>
  <si>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</si>
  <si>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</si>
  <si>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</si>
  <si>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</si>
  <si>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</si>
  <si>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</si>
  <si>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</si>
  <si>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</si>
  <si>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</si>
  <si>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</si>
  <si>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</si>
  <si>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</si>
  <si>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</si>
  <si>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</si>
  <si>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</si>
  <si>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</si>
  <si>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</si>
  <si>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</si>
  <si>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</si>
  <si>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</si>
  <si>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</si>
  <si>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</si>
  <si>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</si>
  <si>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</si>
  <si>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</si>
  <si>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</si>
  <si>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</si>
  <si>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</si>
  <si>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</si>
  <si>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</si>
  <si>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</si>
  <si>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</si>
  <si>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</si>
  <si>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</si>
  <si>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</si>
  <si>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</si>
  <si>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</si>
  <si>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</si>
  <si>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</si>
  <si>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</si>
  <si>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</si>
  <si>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</si>
  <si>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</si>
  <si>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</si>
  <si>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</si>
  <si>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</si>
  <si>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</si>
  <si>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</si>
  <si>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</si>
  <si>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</si>
  <si>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</si>
  <si>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</si>
  <si>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</si>
  <si>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</si>
  <si>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</si>
  <si>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</si>
  <si>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</si>
  <si>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</si>
  <si>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</si>
  <si>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</si>
  <si>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</si>
  <si>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</si>
  <si>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</si>
  <si>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</si>
  <si>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</si>
  <si>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</si>
  <si>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</si>
  <si>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</si>
  <si>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</si>
  <si>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</si>
  <si>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</si>
  <si>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</si>
  <si>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</si>
  <si>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</si>
  <si>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</si>
  <si>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</si>
  <si>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</si>
  <si>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</si>
  <si>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</si>
  <si>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</si>
  <si>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</si>
  <si>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</si>
  <si>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</si>
  <si>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</si>
  <si>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</si>
  <si>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</si>
  <si>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</si>
  <si>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</si>
  <si>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</si>
  <si>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</si>
  <si>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</si>
  <si>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</si>
  <si>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</si>
  <si>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</si>
  <si>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</si>
  <si>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</si>
  <si>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</si>
  <si>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</si>
  <si>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</si>
  <si>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</si>
  <si>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</si>
  <si>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</si>
  <si>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</si>
  <si>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</si>
  <si>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</si>
  <si>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</si>
  <si>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</si>
  <si>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</si>
  <si>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</si>
  <si>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</si>
  <si>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</si>
  <si>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</si>
  <si>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</si>
  <si>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</si>
  <si>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</si>
  <si>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</si>
  <si>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</si>
  <si>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</si>
  <si>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</si>
  <si>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</si>
  <si>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</si>
  <si>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</si>
  <si>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</si>
  <si>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</si>
  <si>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</si>
  <si>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</si>
  <si>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</si>
  <si>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</si>
  <si>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</si>
  <si>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</si>
  <si>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</si>
  <si>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</si>
  <si>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</si>
  <si>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</si>
  <si>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</si>
  <si>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</si>
  <si>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</si>
  <si>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</si>
  <si>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</si>
  <si>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</si>
  <si>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</si>
  <si>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</si>
  <si>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</si>
  <si>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</si>
  <si>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</si>
  <si>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</si>
  <si>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</si>
  <si>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</si>
  <si>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</si>
  <si>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</si>
  <si>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</si>
  <si>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</si>
  <si>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</si>
  <si>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</si>
  <si>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</si>
  <si>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</si>
  <si>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</si>
  <si>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</si>
  <si>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</si>
  <si>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</si>
  <si>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</si>
  <si>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</si>
  <si>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</si>
  <si>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</si>
  <si>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</si>
  <si>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</si>
  <si>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</si>
  <si>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</si>
  <si>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</si>
  <si>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</si>
  <si>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</si>
  <si>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</si>
  <si>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</si>
  <si>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</si>
  <si>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</si>
  <si>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</si>
  <si>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</si>
  <si>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</si>
  <si>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</si>
  <si>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</si>
  <si>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</si>
  <si>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</si>
  <si>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</si>
  <si>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</si>
  <si>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</si>
  <si>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</si>
  <si>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</si>
  <si>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</si>
  <si>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</si>
  <si>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</si>
  <si>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</si>
  <si>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</si>
  <si>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</si>
  <si>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</si>
  <si>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</si>
  <si>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</si>
  <si>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</si>
  <si>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</si>
  <si>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</si>
  <si>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</si>
  <si>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</si>
  <si>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</si>
  <si>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</si>
  <si>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</si>
  <si>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</si>
  <si>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</si>
  <si>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Hébergement et restaurations scolaires</t>
  </si>
  <si>
    <t>C81</t>
  </si>
  <si>
    <t>C81-Hébergement et restaurations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</si>
  <si>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</si>
  <si>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</si>
  <si>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</si>
  <si>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</si>
  <si>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</si>
  <si>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</si>
  <si>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</si>
  <si>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</si>
  <si>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</si>
  <si>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</si>
  <si>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</si>
  <si>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</si>
  <si>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</si>
  <si>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</si>
  <si>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</si>
  <si>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</si>
  <si>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</si>
  <si>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</si>
  <si>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</si>
  <si>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</si>
  <si>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</si>
  <si>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</si>
  <si>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</si>
  <si>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</si>
  <si>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</si>
  <si>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</si>
  <si>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</si>
  <si>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</si>
  <si>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</si>
  <si>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</si>
  <si>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</si>
  <si>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</si>
  <si>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</si>
  <si>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</si>
  <si>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</si>
  <si>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</si>
  <si>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</si>
  <si>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</si>
  <si>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</si>
  <si>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</si>
  <si>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</si>
  <si>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</si>
  <si>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</si>
  <si>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</si>
  <si>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</si>
  <si>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</si>
  <si>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</si>
  <si>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</si>
  <si>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</si>
  <si>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</si>
  <si>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</si>
  <si>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</si>
  <si>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</si>
  <si>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</si>
  <si>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</si>
  <si>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</si>
  <si>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</si>
  <si>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</si>
  <si>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</si>
  <si>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</si>
  <si>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</si>
  <si>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</si>
  <si>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</si>
  <si>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</si>
  <si>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</si>
  <si>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</si>
  <si>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</si>
  <si>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</si>
  <si>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</si>
  <si>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</si>
  <si>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</si>
  <si>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</si>
  <si>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</si>
  <si>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</si>
  <si>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</si>
  <si>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</si>
  <si>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</si>
  <si>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</si>
  <si>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</si>
  <si>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</si>
  <si>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</si>
  <si>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</si>
  <si>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</si>
  <si>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</si>
  <si>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</si>
  <si>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</si>
  <si>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</si>
  <si>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</si>
  <si>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</si>
  <si>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</si>
  <si>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</si>
  <si>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</si>
  <si>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</si>
  <si>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</si>
  <si>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</si>
  <si>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</si>
  <si>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</si>
  <si>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</si>
  <si>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</si>
  <si>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</si>
  <si>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</si>
  <si>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</si>
  <si>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</si>
  <si>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</si>
  <si>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</si>
  <si>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</si>
  <si>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</si>
  <si>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</si>
  <si>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</si>
  <si>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</si>
  <si>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</si>
  <si>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</si>
  <si>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</si>
  <si>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</si>
  <si>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</si>
  <si>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</si>
  <si>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</si>
  <si>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</si>
  <si>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</si>
  <si>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</si>
  <si>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</si>
  <si>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</si>
  <si>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</si>
  <si>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</si>
  <si>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</si>
  <si>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</si>
  <si>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</si>
  <si>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</si>
  <si>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</si>
  <si>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</si>
  <si>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</si>
  <si>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</si>
  <si>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</si>
  <si>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</si>
  <si>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</si>
  <si>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</si>
  <si>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</si>
  <si>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</si>
  <si>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</si>
  <si>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</si>
  <si>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</si>
  <si>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</si>
  <si>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</si>
  <si>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</si>
  <si>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</si>
  <si>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</si>
  <si>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</si>
  <si>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</si>
  <si>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</si>
  <si>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</si>
  <si>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</si>
  <si>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</si>
  <si>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</si>
  <si>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</si>
  <si>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</si>
  <si>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</si>
  <si>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</si>
  <si>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</si>
  <si>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</si>
  <si>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</si>
  <si>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</si>
  <si>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</si>
  <si>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</si>
  <si>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</si>
  <si>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</si>
  <si>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</si>
  <si>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</si>
  <si>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</si>
  <si>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</si>
  <si>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</si>
  <si>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</si>
  <si>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</si>
  <si>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</si>
  <si>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</si>
  <si>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</si>
  <si>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</si>
  <si>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</si>
  <si>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</si>
  <si>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</si>
  <si>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</si>
  <si>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</si>
  <si>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</si>
  <si>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</si>
  <si>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</si>
  <si>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</si>
  <si>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</si>
  <si>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</si>
  <si>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</si>
  <si>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</si>
  <si>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</si>
  <si>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</si>
  <si>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</si>
  <si>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</si>
  <si>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</si>
  <si>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</si>
  <si>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</si>
  <si>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</si>
  <si>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</si>
  <si>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</si>
  <si>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</si>
  <si>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</si>
  <si>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</si>
  <si>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</si>
  <si>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</si>
  <si>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</si>
  <si>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</si>
  <si>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</si>
  <si>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</si>
  <si>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</si>
  <si>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</si>
  <si>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</si>
  <si>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</si>
  <si>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</si>
  <si>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</si>
  <si>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</si>
  <si>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</si>
  <si>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</si>
  <si>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</si>
  <si>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</si>
  <si>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</si>
  <si>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</si>
  <si>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</si>
  <si>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</si>
  <si>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</si>
  <si>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</si>
  <si>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</si>
  <si>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</si>
  <si>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</si>
  <si>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</si>
  <si>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</si>
  <si>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</si>
  <si>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</si>
  <si>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</si>
  <si>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</si>
  <si>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</si>
  <si>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</si>
  <si>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</si>
  <si>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</si>
  <si>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</si>
  <si>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</si>
  <si>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</si>
  <si>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</si>
  <si>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</si>
  <si>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</si>
  <si>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</si>
  <si>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</si>
  <si>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</si>
  <si>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</si>
  <si>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</si>
  <si>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</si>
  <si>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</si>
  <si>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</si>
  <si>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</si>
  <si>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</si>
  <si>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</si>
  <si>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</si>
  <si>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</si>
  <si>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</si>
  <si>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</si>
  <si>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</si>
  <si>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</si>
  <si>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</si>
  <si>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</si>
  <si>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</si>
  <si>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</si>
  <si>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</si>
  <si>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</si>
  <si>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</si>
  <si>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</si>
  <si>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</si>
  <si>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</si>
  <si>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</si>
  <si>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</si>
  <si>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</si>
  <si>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</si>
  <si>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</si>
  <si>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</si>
  <si>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</si>
  <si>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</si>
  <si>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</si>
  <si>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</si>
  <si>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</si>
  <si>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</si>
  <si>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</si>
  <si>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</si>
  <si>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</si>
  <si>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</si>
  <si>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</si>
  <si>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</si>
  <si>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</si>
  <si>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</si>
  <si>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</si>
  <si>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</si>
  <si>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</si>
  <si>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</si>
  <si>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</si>
  <si>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</si>
  <si>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</si>
  <si>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</si>
  <si>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</si>
  <si>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</si>
  <si>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</si>
  <si>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</si>
  <si>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</si>
  <si>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</si>
  <si>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</si>
  <si>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</si>
  <si>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</si>
  <si>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</si>
  <si>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</si>
  <si>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</si>
  <si>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</si>
  <si>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</si>
  <si>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</si>
  <si>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</si>
  <si>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</si>
  <si>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</si>
  <si>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</si>
  <si>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</si>
  <si>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</si>
  <si>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</si>
  <si>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</si>
  <si>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</si>
  <si>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</si>
  <si>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</si>
  <si>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</si>
  <si>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</si>
  <si>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</si>
  <si>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</si>
  <si>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</si>
  <si>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</si>
  <si>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</si>
  <si>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</si>
  <si>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</si>
  <si>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</si>
  <si>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</si>
  <si>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</si>
  <si>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</si>
  <si>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</si>
  <si>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</si>
  <si>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</si>
  <si>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</si>
  <si>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</si>
  <si>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</si>
  <si>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</si>
  <si>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</si>
  <si>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</si>
  <si>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</si>
  <si>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</si>
  <si>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</si>
  <si>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</si>
  <si>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</si>
  <si>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</si>
  <si>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</si>
  <si>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</si>
  <si>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</si>
  <si>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</si>
  <si>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</si>
  <si>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</si>
  <si>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</si>
  <si>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</si>
  <si>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</si>
  <si>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</si>
  <si>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</si>
  <si>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</si>
  <si>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</si>
  <si>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</si>
  <si>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</si>
  <si>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</si>
  <si>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</si>
  <si>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</si>
  <si>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</si>
  <si>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</si>
  <si>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</si>
  <si>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</si>
  <si>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</si>
  <si>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</si>
  <si>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</si>
  <si>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</si>
  <si>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</si>
  <si>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</si>
  <si>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</si>
  <si>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</si>
  <si>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</si>
  <si>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</si>
  <si>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</si>
  <si>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</si>
  <si>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</si>
  <si>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</si>
  <si>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</si>
  <si>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</si>
  <si>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</si>
  <si>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</si>
  <si>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</si>
  <si>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</si>
  <si>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</si>
  <si>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</si>
  <si>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</si>
  <si>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</si>
  <si>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</si>
  <si>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</si>
  <si>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</si>
  <si>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</si>
  <si>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</si>
  <si>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</si>
  <si>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</si>
  <si>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</si>
  <si>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</si>
  <si>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</si>
  <si>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</si>
  <si>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</si>
  <si>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</si>
  <si>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</si>
  <si>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</si>
  <si>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</si>
  <si>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</si>
  <si>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</si>
  <si>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</si>
  <si>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</si>
  <si>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</si>
  <si>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</si>
  <si>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</si>
  <si>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</si>
  <si>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</si>
  <si>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</si>
  <si>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</si>
  <si>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</si>
  <si>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</si>
  <si>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</si>
  <si>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</si>
  <si>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</si>
  <si>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</si>
  <si>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</si>
  <si>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</si>
  <si>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</si>
  <si>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</si>
  <si>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</si>
  <si>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</si>
  <si>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</si>
  <si>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</si>
  <si>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</si>
  <si>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</si>
  <si>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</si>
  <si>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</si>
  <si>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</si>
  <si>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</si>
  <si>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</si>
  <si>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</si>
  <si>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</si>
  <si>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</si>
  <si>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</si>
  <si>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</si>
  <si>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</si>
  <si>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</si>
  <si>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</si>
  <si>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</si>
  <si>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</si>
  <si>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</si>
  <si>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</si>
  <si>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</si>
  <si>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</si>
  <si>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</si>
  <si>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</si>
  <si>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</si>
  <si>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</si>
  <si>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</si>
  <si>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</si>
  <si>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</si>
  <si>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</si>
  <si>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</si>
  <si>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</si>
  <si>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</si>
  <si>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</si>
  <si>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</si>
  <si>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</si>
  <si>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</si>
  <si>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</si>
  <si>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</si>
  <si>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</si>
  <si>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</si>
  <si>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</si>
  <si>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</si>
  <si>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</si>
  <si>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</si>
  <si>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</si>
  <si>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</si>
  <si>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</si>
  <si>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</si>
  <si>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</si>
  <si>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</si>
  <si>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</si>
  <si>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</si>
  <si>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</si>
  <si>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</si>
  <si>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</si>
  <si>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</si>
  <si>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</si>
  <si>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</si>
  <si>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</si>
  <si>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</si>
  <si>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</si>
  <si>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</si>
  <si>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</si>
  <si>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</si>
  <si>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</si>
  <si>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</si>
  <si>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</si>
  <si>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</si>
  <si>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</si>
  <si>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</si>
  <si>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</si>
  <si>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</si>
  <si>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</si>
  <si>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</si>
  <si>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</si>
  <si>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</si>
  <si>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</si>
  <si>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</si>
  <si>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</si>
  <si>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</si>
  <si>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</si>
  <si>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</si>
  <si>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</si>
  <si>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</si>
  <si>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</si>
  <si>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</si>
  <si>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</si>
  <si>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</si>
  <si>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</si>
  <si>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</si>
  <si>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</si>
  <si>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</si>
  <si>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</si>
  <si>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</si>
  <si>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</si>
  <si>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</si>
  <si>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</si>
  <si>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</si>
  <si>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</si>
  <si>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</si>
  <si>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</si>
  <si>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</si>
  <si>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</si>
  <si>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</si>
  <si>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</si>
  <si>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</si>
  <si>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</si>
  <si>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</si>
  <si>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</si>
  <si>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</si>
  <si>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</si>
  <si>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</si>
  <si>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</si>
  <si>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</si>
  <si>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</si>
  <si>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</si>
  <si>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</si>
  <si>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</si>
  <si>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</si>
  <si>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</si>
  <si>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</si>
  <si>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</si>
  <si>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</si>
  <si>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</si>
  <si>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</si>
  <si>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</si>
  <si>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</si>
  <si>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</si>
  <si>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</si>
  <si>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</si>
  <si>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</si>
  <si>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</si>
  <si>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</si>
  <si>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</si>
  <si>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</si>
  <si>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</si>
  <si>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</si>
  <si>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</si>
  <si>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</si>
  <si>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</si>
  <si>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</si>
  <si>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</si>
  <si>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</si>
  <si>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</si>
  <si>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</si>
  <si>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</si>
  <si>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</si>
  <si>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</si>
  <si>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</si>
  <si>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</si>
  <si>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</si>
  <si>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</si>
  <si>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</si>
  <si>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</si>
  <si>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</si>
  <si>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</si>
  <si>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</si>
  <si>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</si>
  <si>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</si>
  <si>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</si>
  <si>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</si>
  <si>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</si>
  <si>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</si>
  <si>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</si>
  <si>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</si>
  <si>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</si>
  <si>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</si>
  <si>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</si>
  <si>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</si>
  <si>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</si>
  <si>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</si>
  <si>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</si>
  <si>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</si>
  <si>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</si>
  <si>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</si>
  <si>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</si>
  <si>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</si>
  <si>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</si>
  <si>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</si>
  <si>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</si>
  <si>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</si>
  <si>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</si>
  <si>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</si>
  <si>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</si>
  <si>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</si>
  <si>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</si>
  <si>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</si>
  <si>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dépenses (hors remboursements de dette)</t>
  </si>
  <si>
    <t xml:space="preserve">Nomenclature des GFP - Codes fonctionnels </t>
  </si>
  <si>
    <t>GFP</t>
  </si>
  <si>
    <t>C81-Hébergement et restauration scolaires</t>
  </si>
  <si>
    <t>E0-Services communs (santé, action sociale, y compris APA et RSA)</t>
  </si>
  <si>
    <t>Total GFP :</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</si>
  <si>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</si>
  <si>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</si>
  <si>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</si>
  <si>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</si>
  <si>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</si>
  <si>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</si>
  <si>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</si>
  <si>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</si>
  <si>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</si>
  <si>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</si>
  <si>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</si>
  <si>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</si>
  <si>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</si>
  <si>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</si>
  <si>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</si>
  <si>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</si>
  <si>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</si>
  <si>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</si>
  <si>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</si>
  <si>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</si>
  <si>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</si>
  <si>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</si>
  <si>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</si>
  <si>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</si>
  <si>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</si>
  <si>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</si>
  <si>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</si>
  <si>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</si>
  <si>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</si>
  <si>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</si>
  <si>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</si>
  <si>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</si>
  <si>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</si>
  <si>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</si>
  <si>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</si>
  <si>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</si>
  <si>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</si>
  <si>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</si>
  <si>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</si>
  <si>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</si>
  <si>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</si>
  <si>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</si>
  <si>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</si>
  <si>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</si>
  <si>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</si>
  <si>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</si>
  <si>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</si>
  <si>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</si>
  <si>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</si>
  <si>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</si>
  <si>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</si>
  <si>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</si>
  <si>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</si>
  <si>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</si>
  <si>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</si>
  <si>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</si>
  <si>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</si>
  <si>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</si>
  <si>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</si>
  <si>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</si>
  <si>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</si>
  <si>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</si>
  <si>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</si>
  <si>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</si>
  <si>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</si>
  <si>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</si>
  <si>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</si>
  <si>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</si>
  <si>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</si>
  <si>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</si>
  <si>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</si>
  <si>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</si>
  <si>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</si>
  <si>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</si>
  <si>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</si>
  <si>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</si>
  <si>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</si>
  <si>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</si>
  <si>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</si>
  <si>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</si>
  <si>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</si>
  <si>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</si>
  <si>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</si>
  <si>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</si>
  <si>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</si>
  <si>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</si>
  <si>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</si>
  <si>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</si>
  <si>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</si>
  <si>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</si>
  <si>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</si>
  <si>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</si>
  <si>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</si>
  <si>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</si>
  <si>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</si>
  <si>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</si>
  <si>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</si>
  <si>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</si>
  <si>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</si>
  <si>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</si>
  <si>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</si>
  <si>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</si>
  <si>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</si>
  <si>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</si>
  <si>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</si>
  <si>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</si>
  <si>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</si>
  <si>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</si>
  <si>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</si>
  <si>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</si>
  <si>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</si>
  <si>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</si>
  <si>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</si>
  <si>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</si>
  <si>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</si>
  <si>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</si>
  <si>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</si>
  <si>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</si>
  <si>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</si>
  <si>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</si>
  <si>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</si>
  <si>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</si>
  <si>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</si>
  <si>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</si>
  <si>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</si>
  <si>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</si>
  <si>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</si>
  <si>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</si>
  <si>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</si>
  <si>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</si>
  <si>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</si>
  <si>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</si>
  <si>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</si>
  <si>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</si>
  <si>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</si>
  <si>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</si>
  <si>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</si>
  <si>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</si>
  <si>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</si>
  <si>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</si>
  <si>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</si>
  <si>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</si>
  <si>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</si>
  <si>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</si>
  <si>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</si>
  <si>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</si>
  <si>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</si>
  <si>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</si>
  <si>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</si>
  <si>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</si>
  <si>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</si>
  <si>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</si>
  <si>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</si>
  <si>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</si>
  <si>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</si>
  <si>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</si>
  <si>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</si>
  <si>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</si>
  <si>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</si>
  <si>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</si>
  <si>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</si>
  <si>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</si>
  <si>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</si>
  <si>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</si>
  <si>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</si>
  <si>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</si>
  <si>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</si>
  <si>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</si>
  <si>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</si>
  <si>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</si>
  <si>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</si>
  <si>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</si>
  <si>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</si>
  <si>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</si>
  <si>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</si>
  <si>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</si>
  <si>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</si>
  <si>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</si>
  <si>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</si>
  <si>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</si>
  <si>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</si>
  <si>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</si>
  <si>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</si>
  <si>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</si>
  <si>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</si>
  <si>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</si>
  <si>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</si>
  <si>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</si>
  <si>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</si>
  <si>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</si>
  <si>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</si>
  <si>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</si>
  <si>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</si>
  <si>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</si>
  <si>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</si>
  <si>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</si>
  <si>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</si>
  <si>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</si>
  <si>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</si>
  <si>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</si>
  <si>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</si>
  <si>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</si>
  <si>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</si>
  <si>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</si>
  <si>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</si>
  <si>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</si>
  <si>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</si>
  <si>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</si>
  <si>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</si>
  <si>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</si>
  <si>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</si>
  <si>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</si>
  <si>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</si>
  <si>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</si>
  <si>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</si>
  <si>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</si>
  <si>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</si>
  <si>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</si>
  <si>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</si>
  <si>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</si>
  <si>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</si>
  <si>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</si>
  <si>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</si>
  <si>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</si>
  <si>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</si>
  <si>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</si>
  <si>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</si>
  <si>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</si>
  <si>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</si>
  <si>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</si>
  <si>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</si>
  <si>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</si>
  <si>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</si>
  <si>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</si>
  <si>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</si>
  <si>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</si>
  <si>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</si>
  <si>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</si>
  <si>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</si>
  <si>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</si>
  <si>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</si>
  <si>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</si>
  <si>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</si>
  <si>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</si>
  <si>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</si>
  <si>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</si>
  <si>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</si>
  <si>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</si>
  <si>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</si>
  <si>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</si>
  <si>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</si>
  <si>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</si>
  <si>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</si>
  <si>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</si>
  <si>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</si>
  <si>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</si>
  <si>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</si>
  <si>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</si>
  <si>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</si>
  <si>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</si>
  <si>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</si>
  <si>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</si>
  <si>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</si>
  <si>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</si>
  <si>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</si>
  <si>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</si>
  <si>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</si>
  <si>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</si>
  <si>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</si>
  <si>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</si>
  <si>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</si>
  <si>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</si>
  <si>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</si>
  <si>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</si>
  <si>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</si>
  <si>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</si>
  <si>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</si>
  <si>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</si>
  <si>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</si>
  <si>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</si>
  <si>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</si>
  <si>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</si>
  <si>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</si>
  <si>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</si>
  <si>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</si>
  <si>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</si>
  <si>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</si>
  <si>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</si>
  <si>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</si>
  <si>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</si>
  <si>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</si>
  <si>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</si>
  <si>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</si>
  <si>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</si>
  <si>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</si>
  <si>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</si>
  <si>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</si>
  <si>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</si>
  <si>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</si>
  <si>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</si>
  <si>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</si>
  <si>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</si>
  <si>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</si>
  <si>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</si>
  <si>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</si>
  <si>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</si>
  <si>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</si>
  <si>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</si>
  <si>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</si>
  <si>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</si>
  <si>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</si>
  <si>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</si>
  <si>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</si>
  <si>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</si>
  <si>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</si>
  <si>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</si>
  <si>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</si>
  <si>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</si>
  <si>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</si>
  <si>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</si>
  <si>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</si>
  <si>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</si>
  <si>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</si>
  <si>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</si>
  <si>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</si>
  <si>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</si>
  <si>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</si>
  <si>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</si>
  <si>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</si>
  <si>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</si>
  <si>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</si>
  <si>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</si>
  <si>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</si>
  <si>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</si>
  <si>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</si>
  <si>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</si>
  <si>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</si>
  <si>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</si>
  <si>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</si>
  <si>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</si>
  <si>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</si>
  <si>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</si>
  <si>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</si>
  <si>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</si>
  <si>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</si>
  <si>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</si>
  <si>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</si>
  <si>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</si>
  <si>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</si>
  <si>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</si>
  <si>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</si>
  <si>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</si>
  <si>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</si>
  <si>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</si>
  <si>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</si>
  <si>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</si>
  <si>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</si>
  <si>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</si>
  <si>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</si>
  <si>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</si>
  <si>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</si>
  <si>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</si>
  <si>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</si>
  <si>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</si>
  <si>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</si>
  <si>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</si>
  <si>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</si>
  <si>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</si>
  <si>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</si>
  <si>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</si>
  <si>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</si>
  <si>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</si>
  <si>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</si>
  <si>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</si>
  <si>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</si>
  <si>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</si>
  <si>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</si>
  <si>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</si>
  <si>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</si>
  <si>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</si>
  <si>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</si>
  <si>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</si>
  <si>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</si>
  <si>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</si>
  <si>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</si>
  <si>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</si>
  <si>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</si>
  <si>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</si>
  <si>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</si>
  <si>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</si>
  <si>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</si>
  <si>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</si>
  <si>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</si>
  <si>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</si>
  <si>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</si>
  <si>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</si>
  <si>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</si>
  <si>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</si>
  <si>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</si>
  <si>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</si>
  <si>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</si>
  <si>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</si>
  <si>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</si>
  <si>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</si>
  <si>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</si>
  <si>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</si>
  <si>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</si>
  <si>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</si>
  <si>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</si>
  <si>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</si>
  <si>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</si>
  <si>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</si>
  <si>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</si>
  <si>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</si>
  <si>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</si>
  <si>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</si>
  <si>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</si>
  <si>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</si>
  <si>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</si>
  <si>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</si>
  <si>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</si>
  <si>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</si>
  <si>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</si>
  <si>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</si>
  <si>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</si>
  <si>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</si>
  <si>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</si>
  <si>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</si>
  <si>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</si>
  <si>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</si>
  <si>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</si>
  <si>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</si>
  <si>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</si>
  <si>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</si>
  <si>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</si>
  <si>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</si>
  <si>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</si>
  <si>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</si>
  <si>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</si>
  <si>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</si>
  <si>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</si>
  <si>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</si>
  <si>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</si>
  <si>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</si>
  <si>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</si>
  <si>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</si>
  <si>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</si>
  <si>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</si>
  <si>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</si>
  <si>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</si>
  <si>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</si>
  <si>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</si>
  <si>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</si>
  <si>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</si>
  <si>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</si>
  <si>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</si>
  <si>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</si>
  <si>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</si>
  <si>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</si>
  <si>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</si>
  <si>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</si>
  <si>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</si>
  <si>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</si>
  <si>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</si>
  <si>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</si>
  <si>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</si>
  <si>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</si>
  <si>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</si>
  <si>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</si>
  <si>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</si>
  <si>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</si>
  <si>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</si>
  <si>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</si>
  <si>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</si>
  <si>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t>
  </si>
  <si>
    <t>dont : fiscalité reversée</t>
  </si>
  <si>
    <r>
      <t>2021 / 2020</t>
    </r>
    <r>
      <rPr>
        <b/>
        <vertAlign val="superscript"/>
        <sz val="10"/>
        <color theme="1"/>
        <rFont val="Arial"/>
        <family val="2"/>
      </rPr>
      <t xml:space="preserve"> (c)</t>
    </r>
  </si>
  <si>
    <t>(c) En 2021 la Ville de Paris perçoit une fraction des produits de la TVA en compensation de la perte de recettes fiscales directes.</t>
  </si>
  <si>
    <r>
      <t xml:space="preserve">2021 / 2020 </t>
    </r>
    <r>
      <rPr>
        <b/>
        <vertAlign val="superscript"/>
        <sz val="10"/>
        <color theme="1"/>
        <rFont val="Arial"/>
        <family val="2"/>
      </rPr>
      <t>(c)</t>
    </r>
  </si>
  <si>
    <t>(c) En 2021, les GFP cessent de percevoir la taxe d'habitation sur les résidences principales et perçoivent en compensation une fraction du produit de la TVA.</t>
  </si>
  <si>
    <r>
      <t xml:space="preserve">2021 / 2020 </t>
    </r>
    <r>
      <rPr>
        <b/>
        <vertAlign val="superscript"/>
        <sz val="10"/>
        <color theme="1"/>
        <rFont val="Arial"/>
        <family val="2"/>
      </rPr>
      <t>(d)</t>
    </r>
  </si>
  <si>
    <t>(d) En 2021, les GFP cessent de percevoir la taxe d'habitation sur les résidences principales et perçoivent en compensation une fraction du produit de la TVA.</t>
  </si>
  <si>
    <r>
      <t xml:space="preserve">2021 / 2020 </t>
    </r>
    <r>
      <rPr>
        <b/>
        <vertAlign val="superscript"/>
        <sz val="10"/>
        <rFont val="Arial"/>
        <family val="2"/>
      </rPr>
      <t>(e)</t>
    </r>
  </si>
  <si>
    <t>(e) En 2021, les départements perdent le produit de la taxe foncière sur le foncier bâti (au profit des communes) et perçoivent en compensation une fraction du produit de la TVA.</t>
  </si>
  <si>
    <r>
      <t xml:space="preserve">2021 / 
2020 </t>
    </r>
    <r>
      <rPr>
        <b/>
        <vertAlign val="superscript"/>
        <sz val="10"/>
        <rFont val="Arial"/>
        <family val="2"/>
      </rPr>
      <t>(c)</t>
    </r>
  </si>
  <si>
    <t>(c) En 2021, un certain nombre de recettes fiscales directes ont été compensées par des fractions du produit de la TVA et par certaines dotations.</t>
  </si>
  <si>
    <t>(c) En 2021, la suppression de la part régionale de CVAE est compensée par une nouvelle fraction de TVA. Les reversements de fiscalité sont pour certaines régions supérieurs aux contributions directes, ce qui entraîne un montant total d’impôts locaux négatifs.</t>
  </si>
  <si>
    <t>Soldes et ratios comptables</t>
  </si>
  <si>
    <t>Dépenses de fonctionnement</t>
  </si>
  <si>
    <t>Recettes de fonctionneent</t>
  </si>
  <si>
    <t>Épargne brute</t>
  </si>
  <si>
    <t>Dépenses d'investissement (hors remboursement de dette)</t>
  </si>
  <si>
    <t>Recettes d'investissement 
(hors emprunts)</t>
  </si>
  <si>
    <t>Taux d'épargne brute
(EB / RF)</t>
  </si>
  <si>
    <t>Délai de désendettement 
(Dette / EB)</t>
  </si>
  <si>
    <t>France métropolitaine + DOM</t>
  </si>
  <si>
    <t>PACA</t>
  </si>
  <si>
    <t>Mayotte</t>
  </si>
  <si>
    <t>Evol %</t>
  </si>
  <si>
    <r>
      <t>4.12 Régionalisé. Consolidation de l'ensemble des collectivités (y compris syndicats)</t>
    </r>
    <r>
      <rPr>
        <b/>
        <vertAlign val="superscript"/>
        <sz val="12"/>
        <rFont val="Arial"/>
        <family val="2"/>
      </rPr>
      <t xml:space="preserve"> (a)</t>
    </r>
    <r>
      <rPr>
        <b/>
        <sz val="12"/>
        <rFont val="Arial"/>
        <family val="2"/>
      </rPr>
      <t xml:space="preserve"> par région</t>
    </r>
  </si>
  <si>
    <t>Besoin (+) ou capacité (-) de financement 
(en € / hab. DGF)</t>
  </si>
  <si>
    <r>
      <t>Ile-de-France</t>
    </r>
    <r>
      <rPr>
        <vertAlign val="superscript"/>
        <sz val="10"/>
        <color rgb="FF000000"/>
        <rFont val="Marianne"/>
        <family val="3"/>
      </rPr>
      <t xml:space="preserve"> (b)</t>
    </r>
  </si>
  <si>
    <r>
      <t xml:space="preserve">Taux de croissance </t>
    </r>
    <r>
      <rPr>
        <b/>
        <vertAlign val="superscript"/>
        <sz val="10"/>
        <color theme="1"/>
        <rFont val="Bookman Old Style"/>
        <family val="1"/>
      </rPr>
      <t>(c)</t>
    </r>
    <r>
      <rPr>
        <b/>
        <sz val="10"/>
        <color theme="1"/>
        <rFont val="Bookman Old Style"/>
        <family val="1"/>
      </rPr>
      <t xml:space="preserve"> en 2021 (en %)</t>
    </r>
  </si>
  <si>
    <r>
      <t xml:space="preserve">Écart </t>
    </r>
    <r>
      <rPr>
        <b/>
        <vertAlign val="superscript"/>
        <sz val="10"/>
        <color theme="1"/>
        <rFont val="Marianne"/>
        <family val="3"/>
      </rPr>
      <t xml:space="preserve">(c) </t>
    </r>
    <r>
      <rPr>
        <b/>
        <sz val="10"/>
        <color theme="1"/>
        <rFont val="Marianne"/>
        <family val="3"/>
      </rPr>
      <t>2021 - 2020</t>
    </r>
  </si>
  <si>
    <t>(b) La source utilisée n'inclut pas Ile-de-France mobilité.</t>
  </si>
  <si>
    <t>Montants en € / habitant</t>
  </si>
  <si>
    <t>(c) Évolutions des montants par habitant, donc compte tenu de la croissance de la population totale (municipale et comptée à part).</t>
  </si>
  <si>
    <t>Source : DGCL. Données DGFiP, comptes de gestion ; budgets principaux et annexes, consolidés des flux croisés. Insee, recensement de la population.</t>
  </si>
  <si>
    <t>Population totale (M hab. )</t>
  </si>
  <si>
    <t>2019 : Reprise du RSA par l'État pour la Guyane et Mayotte</t>
  </si>
  <si>
    <t>2020 : Reprise du RSA par l'État pour La Réunion</t>
  </si>
  <si>
    <r>
      <t xml:space="preserve">4-12 </t>
    </r>
    <r>
      <rPr>
        <sz val="12"/>
        <rFont val="Arial"/>
        <family val="2"/>
      </rPr>
      <t>Les comptes consolidés des collectivités locales et leur décomposition par région</t>
    </r>
  </si>
  <si>
    <r>
      <rPr>
        <b/>
        <sz val="12"/>
        <rFont val="Arial"/>
        <family val="2"/>
      </rPr>
      <t>4-13a - 4-13f</t>
    </r>
    <r>
      <rPr>
        <sz val="12"/>
        <rFont val="Arial"/>
        <family val="2"/>
      </rPr>
      <t xml:space="preserve"> Ventilation fonctionnelle des dépenses (et tables de correspondances entre nomenclatures)</t>
    </r>
  </si>
  <si>
    <t>En 2021, la CVAE régionale est supprimée, compensée par une nouvelle fraction de TVA. Les reversements de fiscalité sont pour certaines régions supérieurs aux contributions directes, d’où certains montants d’impôts locaux négatifs.</t>
  </si>
  <si>
    <r>
      <rPr>
        <b/>
        <sz val="22"/>
        <color theme="4" tint="-0.249977111117893"/>
        <rFont val="Arial"/>
        <family val="2"/>
      </rPr>
      <t>1</t>
    </r>
    <r>
      <rPr>
        <b/>
        <sz val="18"/>
        <color theme="4" tint="-0.249977111117893"/>
        <rFont val="Arial"/>
        <family val="2"/>
      </rPr>
      <t>-2 Les chiffres clés des finances locales</t>
    </r>
  </si>
  <si>
    <t>Source : DGCL - Données DGFIP, comptes de gestion - budgets principaux.</t>
  </si>
  <si>
    <t xml:space="preserve">Bloc communal </t>
  </si>
  <si>
    <t>Ensemble</t>
  </si>
  <si>
    <r>
      <t>Niveau</t>
    </r>
    <r>
      <rPr>
        <i/>
        <sz val="10"/>
        <rFont val="Arial"/>
        <family val="2"/>
      </rPr>
      <t xml:space="preserve"> (en milliards d'euros)</t>
    </r>
  </si>
  <si>
    <t>Évolution</t>
  </si>
  <si>
    <t>Recettes de fonctionnement</t>
  </si>
  <si>
    <t>Taux d'épargne brute</t>
  </si>
  <si>
    <t>Niveau (en %)</t>
  </si>
  <si>
    <r>
      <t xml:space="preserve">Dépenses d'investissement </t>
    </r>
    <r>
      <rPr>
        <b/>
        <vertAlign val="superscript"/>
        <sz val="10"/>
        <rFont val="Arial"/>
        <family val="2"/>
      </rPr>
      <t>(a)</t>
    </r>
  </si>
  <si>
    <r>
      <t xml:space="preserve">Recettes d'investissement </t>
    </r>
    <r>
      <rPr>
        <b/>
        <vertAlign val="superscript"/>
        <sz val="10"/>
        <rFont val="Arial"/>
        <family val="2"/>
      </rPr>
      <t>(b)</t>
    </r>
  </si>
  <si>
    <t>Besoin (-) ou capacité (+) de financement</t>
  </si>
  <si>
    <t>(a) Hors remboursement de dette.</t>
  </si>
  <si>
    <t>(b) Hors emprunts.</t>
  </si>
  <si>
    <t>Source : DGFIP,comptes de gestion - budgets principaux ; calculs DGCL.</t>
  </si>
  <si>
    <r>
      <t>Les finances des collectivités locales en 2021</t>
    </r>
    <r>
      <rPr>
        <sz val="10"/>
        <rFont val="Arial"/>
        <family val="2"/>
      </rPr>
      <t xml:space="preserve"> (voir fiches 4-1 à 4-6)</t>
    </r>
  </si>
  <si>
    <t>Investissement
(hors remboursements de dette) en millions d'€</t>
  </si>
  <si>
    <t>Investissement
(hors remboursements de dette) en millions €</t>
  </si>
  <si>
    <t>Fonctionnement (hors charges financières)
en millions €</t>
  </si>
  <si>
    <t>Fonctionnement (hors charges fi.) 
en millions €</t>
  </si>
  <si>
    <t>Services généraux (y c. plan de relance)</t>
  </si>
  <si>
    <t>Hors champ (BP des syndicats mixtes)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</si>
</sst>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quot; &quot;%;\-0.0&quot; &quot;%"/>
    <numFmt numFmtId="165" formatCode="\+0.00;\-0.00"/>
    <numFmt numFmtId="166" formatCode="0.0%"/>
    <numFmt numFmtId="167" formatCode="\+0.0&quot; pt&quot;;\-0.0&quot; pt&quot;"/>
    <numFmt numFmtId="168" formatCode="0.0&quot; ans&quot;"/>
    <numFmt numFmtId="169" formatCode="\+&quot; &quot;0.0&quot; an&quot;;\-&quot; &quot;0.0&quot; an&quot;"/>
    <numFmt numFmtId="170" formatCode="0.0"/>
    <numFmt numFmtId="171" formatCode="\+0.0%;\-0.0%"/>
    <numFmt numFmtId="172" formatCode="0.0&quot; années&quot;"/>
    <numFmt numFmtId="173" formatCode="0.000"/>
    <numFmt numFmtId="174" formatCode="#,##0.0"/>
    <numFmt numFmtId="175" formatCode="\+#,##0;\-#,##0"/>
    <numFmt numFmtId="176" formatCode="\+0.0;\-0.0"/>
    <numFmt numFmtId="177" formatCode="0.0_ ;\-0.0\ "/>
  </numFmts>
  <fonts count="97" x14ac:knownFonts="1">
    <font>
      <sz val="11"/>
      <color theme="1"/>
      <name val="Calibri"/>
      <family val="2"/>
      <scheme val="minor"/>
    </font>
    <font>
      <sz val="11"/>
      <color theme="1"/>
      <name val="Calibri"/>
      <family val="2"/>
      <scheme val="minor"/>
    </font>
    <font>
      <b/>
      <sz val="14"/>
      <name val="Arial"/>
      <family val="2"/>
    </font>
    <font>
      <sz val="10"/>
      <name val="Arial"/>
      <family val="2"/>
    </font>
    <font>
      <b/>
      <sz val="36"/>
      <name val="Arial"/>
      <family val="2"/>
    </font>
    <font>
      <sz val="24"/>
      <name val="Arial"/>
      <family val="2"/>
    </font>
    <font>
      <b/>
      <sz val="24"/>
      <name val="Arial"/>
      <family val="2"/>
    </font>
    <font>
      <b/>
      <sz val="12"/>
      <name val="Arial"/>
      <family val="2"/>
    </font>
    <font>
      <sz val="12"/>
      <name val="Arial"/>
      <family val="2"/>
    </font>
    <font>
      <b/>
      <sz val="12"/>
      <color theme="3" tint="0.39997558519241921"/>
      <name val="Bookman Old Style"/>
      <family val="1"/>
    </font>
    <font>
      <sz val="10"/>
      <name val="Bookman Old Style"/>
      <family val="1"/>
    </font>
    <font>
      <b/>
      <sz val="10"/>
      <color theme="3" tint="0.39997558519241921"/>
      <name val="Bookman Old Style"/>
      <family val="1"/>
    </font>
    <font>
      <b/>
      <sz val="10"/>
      <name val="Bookman Old Style"/>
      <family val="1"/>
    </font>
    <font>
      <sz val="10"/>
      <color rgb="FFFF0000"/>
      <name val="Bookman Old Style"/>
      <family val="1"/>
    </font>
    <font>
      <i/>
      <sz val="10"/>
      <name val="Bookman Old Style"/>
      <family val="1"/>
    </font>
    <font>
      <sz val="9"/>
      <name val="Bookman Old Style"/>
      <family val="1"/>
    </font>
    <font>
      <i/>
      <sz val="10"/>
      <name val="Arial"/>
      <family val="2"/>
    </font>
    <font>
      <b/>
      <sz val="10"/>
      <color theme="1"/>
      <name val="Arial"/>
      <family val="2"/>
    </font>
    <font>
      <b/>
      <sz val="10"/>
      <name val="Arial"/>
      <family val="2"/>
    </font>
    <font>
      <b/>
      <vertAlign val="superscript"/>
      <sz val="11"/>
      <name val="Arial"/>
      <family val="2"/>
    </font>
    <font>
      <i/>
      <sz val="10"/>
      <color theme="1"/>
      <name val="Arial"/>
      <family val="2"/>
    </font>
    <font>
      <sz val="10"/>
      <color theme="1"/>
      <name val="Arial"/>
      <family val="2"/>
    </font>
    <font>
      <i/>
      <sz val="9"/>
      <name val="Arial"/>
      <family val="2"/>
    </font>
    <font>
      <sz val="8"/>
      <name val="Arial"/>
      <family val="2"/>
    </font>
    <font>
      <b/>
      <vertAlign val="superscript"/>
      <sz val="12"/>
      <name val="Arial"/>
      <family val="2"/>
    </font>
    <font>
      <i/>
      <sz val="11"/>
      <color theme="1"/>
      <name val="Calibri"/>
      <family val="2"/>
      <scheme val="minor"/>
    </font>
    <font>
      <sz val="10"/>
      <color rgb="FFFF0000"/>
      <name val="Arial"/>
      <family val="2"/>
    </font>
    <font>
      <b/>
      <vertAlign val="superscript"/>
      <sz val="10"/>
      <color theme="1"/>
      <name val="Arial"/>
      <family val="2"/>
    </font>
    <font>
      <b/>
      <sz val="10"/>
      <color rgb="FFFF0000"/>
      <name val="Arial"/>
      <family val="2"/>
    </font>
    <font>
      <i/>
      <sz val="9"/>
      <color rgb="FFFF0000"/>
      <name val="Arial"/>
      <family val="2"/>
    </font>
    <font>
      <b/>
      <vertAlign val="superscript"/>
      <sz val="10"/>
      <name val="Arial"/>
      <family val="2"/>
    </font>
    <font>
      <sz val="9"/>
      <name val="Arial"/>
      <family val="2"/>
    </font>
    <font>
      <sz val="11"/>
      <color theme="1"/>
      <name val="Arial"/>
      <family val="2"/>
    </font>
    <font>
      <sz val="11"/>
      <name val="Calibri"/>
      <family val="2"/>
      <scheme val="minor"/>
    </font>
    <font>
      <b/>
      <sz val="11"/>
      <color theme="1"/>
      <name val="Calibri"/>
      <family val="2"/>
      <scheme val="minor"/>
    </font>
    <font>
      <sz val="9"/>
      <color rgb="FFFF0000"/>
      <name val="Arial"/>
      <family val="2"/>
    </font>
    <font>
      <b/>
      <sz val="12"/>
      <color rgb="FFFF0000"/>
      <name val="Arial"/>
      <family val="2"/>
    </font>
    <font>
      <b/>
      <i/>
      <sz val="10"/>
      <name val="Arial"/>
      <family val="2"/>
    </font>
    <font>
      <i/>
      <sz val="9"/>
      <color theme="1"/>
      <name val="Arial"/>
      <family val="2"/>
    </font>
    <font>
      <b/>
      <sz val="11"/>
      <color rgb="FF000000"/>
      <name val="Arial"/>
      <family val="2"/>
    </font>
    <font>
      <sz val="11"/>
      <color rgb="FF000000"/>
      <name val="Arial"/>
      <family val="2"/>
    </font>
    <font>
      <sz val="10"/>
      <color rgb="FF000000"/>
      <name val="Arial"/>
      <family val="2"/>
    </font>
    <font>
      <b/>
      <sz val="14"/>
      <color rgb="FFFF0000"/>
      <name val="Arial"/>
      <family val="2"/>
    </font>
    <font>
      <b/>
      <i/>
      <sz val="9"/>
      <name val="Arial"/>
      <family val="2"/>
    </font>
    <font>
      <i/>
      <sz val="10"/>
      <color rgb="FFFF0000"/>
      <name val="Arial"/>
      <family val="2"/>
    </font>
    <font>
      <sz val="10"/>
      <color indexed="12"/>
      <name val="Arial"/>
      <family val="2"/>
    </font>
    <font>
      <b/>
      <sz val="9"/>
      <color theme="1"/>
      <name val="Arial"/>
      <family val="2"/>
    </font>
    <font>
      <b/>
      <vertAlign val="superscript"/>
      <sz val="9"/>
      <color theme="1"/>
      <name val="Arial"/>
      <family val="2"/>
    </font>
    <font>
      <sz val="14"/>
      <name val="Arial"/>
      <family val="2"/>
    </font>
    <font>
      <b/>
      <sz val="9"/>
      <name val="Arial"/>
      <family val="2"/>
    </font>
    <font>
      <i/>
      <sz val="8"/>
      <name val="Arial"/>
      <family val="2"/>
    </font>
    <font>
      <i/>
      <sz val="7"/>
      <name val="Bookman Old Style"/>
      <family val="1"/>
    </font>
    <font>
      <vertAlign val="superscript"/>
      <sz val="11"/>
      <name val="Arial"/>
      <family val="2"/>
    </font>
    <font>
      <sz val="14"/>
      <color rgb="FFFF0000"/>
      <name val="Arial"/>
      <family val="2"/>
    </font>
    <font>
      <i/>
      <sz val="8"/>
      <color rgb="FFFF0000"/>
      <name val="Arial"/>
      <family val="2"/>
    </font>
    <font>
      <sz val="10"/>
      <name val="MS Sans Serif"/>
      <family val="2"/>
    </font>
    <font>
      <sz val="9"/>
      <name val="Calibri"/>
      <family val="2"/>
    </font>
    <font>
      <sz val="11"/>
      <color rgb="FFFF0000"/>
      <name val="Calibri"/>
      <family val="2"/>
      <scheme val="minor"/>
    </font>
    <font>
      <b/>
      <i/>
      <sz val="11"/>
      <color rgb="FFFF0000"/>
      <name val="Calibri"/>
      <family val="2"/>
      <scheme val="minor"/>
    </font>
    <font>
      <i/>
      <sz val="11"/>
      <color rgb="FFFF0000"/>
      <name val="Calibri"/>
      <family val="2"/>
      <scheme val="minor"/>
    </font>
    <font>
      <b/>
      <i/>
      <sz val="11"/>
      <color theme="1"/>
      <name val="Calibri"/>
      <family val="2"/>
      <scheme val="minor"/>
    </font>
    <font>
      <vertAlign val="superscript"/>
      <sz val="12"/>
      <name val="Arial"/>
      <family val="2"/>
    </font>
    <font>
      <vertAlign val="superscript"/>
      <sz val="11"/>
      <color theme="1"/>
      <name val="Calibri"/>
      <family val="2"/>
      <scheme val="minor"/>
    </font>
    <font>
      <b/>
      <sz val="11"/>
      <color rgb="FFFF0000"/>
      <name val="Calibri"/>
      <family val="2"/>
      <scheme val="minor"/>
    </font>
    <font>
      <i/>
      <vertAlign val="superscript"/>
      <sz val="10"/>
      <color theme="1"/>
      <name val="Arial"/>
      <family val="2"/>
    </font>
    <font>
      <b/>
      <sz val="11"/>
      <name val="Arial"/>
      <family val="2"/>
    </font>
    <font>
      <i/>
      <sz val="11"/>
      <name val="Arial"/>
      <family val="2"/>
    </font>
    <font>
      <b/>
      <sz val="18"/>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sz val="11"/>
      <name val="Arial"/>
      <family val="2"/>
    </font>
    <font>
      <sz val="11"/>
      <color rgb="FFFF0000"/>
      <name val="Arial"/>
      <family val="2"/>
    </font>
    <font>
      <sz val="12"/>
      <color rgb="FFFF0000"/>
      <name val="Arial"/>
      <family val="2"/>
    </font>
    <font>
      <sz val="11"/>
      <color theme="1"/>
      <name val="Marianne"/>
      <family val="3"/>
    </font>
    <font>
      <b/>
      <sz val="10"/>
      <color theme="1"/>
      <name val="Marianne"/>
      <family val="3"/>
    </font>
    <font>
      <b/>
      <sz val="12"/>
      <color theme="1"/>
      <name val="Marianne"/>
      <family val="3"/>
    </font>
    <font>
      <sz val="10"/>
      <color rgb="FF000000"/>
      <name val="Marianne"/>
      <family val="3"/>
    </font>
    <font>
      <b/>
      <sz val="10"/>
      <color rgb="FF000000"/>
      <name val="Marianne"/>
      <family val="3"/>
    </font>
    <font>
      <b/>
      <sz val="10"/>
      <name val="Marianne"/>
      <family val="3"/>
    </font>
    <font>
      <sz val="10"/>
      <name val="Marianne"/>
      <family val="3"/>
    </font>
    <font>
      <sz val="10"/>
      <color theme="1"/>
      <name val="Marianne"/>
      <family val="3"/>
    </font>
    <font>
      <b/>
      <sz val="10"/>
      <color theme="1"/>
      <name val="Bookman Old Style"/>
      <family val="1"/>
    </font>
    <font>
      <b/>
      <vertAlign val="superscript"/>
      <sz val="10"/>
      <color theme="1"/>
      <name val="Bookman Old Style"/>
      <family val="1"/>
    </font>
    <font>
      <b/>
      <vertAlign val="superscript"/>
      <sz val="10"/>
      <color theme="1"/>
      <name val="Marianne"/>
      <family val="3"/>
    </font>
    <font>
      <i/>
      <sz val="9"/>
      <name val="Marianne"/>
      <family val="3"/>
    </font>
    <font>
      <i/>
      <sz val="9"/>
      <color theme="1"/>
      <name val="Marianne"/>
      <family val="3"/>
    </font>
    <font>
      <vertAlign val="superscript"/>
      <sz val="10"/>
      <color rgb="FF000000"/>
      <name val="Marianne"/>
      <family val="3"/>
    </font>
    <font>
      <sz val="12"/>
      <name val="MS Sans Serif"/>
      <family val="2"/>
    </font>
    <font>
      <b/>
      <sz val="18"/>
      <color theme="4" tint="-0.249977111117893"/>
      <name val="Arial"/>
      <family val="2"/>
    </font>
    <font>
      <b/>
      <sz val="22"/>
      <color theme="4" tint="-0.249977111117893"/>
      <name val="Arial"/>
      <family val="2"/>
    </font>
    <font>
      <sz val="9.5"/>
      <name val="Arial"/>
      <family val="2"/>
    </font>
    <font>
      <b/>
      <sz val="16"/>
      <color theme="4" tint="-0.249977111117893"/>
      <name val="Arial"/>
      <family val="2"/>
    </font>
    <font>
      <b/>
      <sz val="11"/>
      <name val="Calibri"/>
      <family val="2"/>
      <scheme val="minor"/>
    </font>
    <font>
      <b/>
      <i/>
      <sz val="10"/>
      <color theme="1"/>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diagonal/>
    </border>
    <border>
      <left/>
      <right/>
      <top style="thin">
        <color rgb="FF000000"/>
      </top>
      <bottom/>
      <diagonal/>
    </border>
    <border>
      <left/>
      <right/>
      <top/>
      <bottom style="thin">
        <color indexed="64"/>
      </bottom>
      <diagonal/>
    </border>
    <border>
      <left/>
      <right/>
      <top/>
      <bottom style="thin">
        <color rgb="FF000000"/>
      </bottom>
      <diagonal/>
    </border>
    <border>
      <left/>
      <right style="thin">
        <color indexed="64"/>
      </right>
      <top/>
      <bottom/>
      <diagonal/>
    </border>
    <border>
      <left/>
      <right/>
      <top style="medium">
        <color auto="1"/>
      </top>
      <bottom style="thin">
        <color rgb="FF000000"/>
      </bottom>
      <diagonal/>
    </border>
    <border>
      <left/>
      <right/>
      <top style="medium">
        <color auto="1"/>
      </top>
      <bottom style="thin">
        <color indexed="64"/>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ck">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right/>
      <top style="medium">
        <color rgb="FF000000"/>
      </top>
      <bottom style="thin">
        <color rgb="FF000000"/>
      </bottom>
      <diagonal/>
    </border>
    <border>
      <left style="thin">
        <color rgb="FFC1C1C1"/>
      </left>
      <right style="thin">
        <color rgb="FFC1C1C1"/>
      </right>
      <top style="medium">
        <color rgb="FF000000"/>
      </top>
      <bottom style="thin">
        <color rgb="FFC1C1C1"/>
      </bottom>
      <diagonal/>
    </border>
    <border>
      <left style="thin">
        <color rgb="FFC1C1C1"/>
      </left>
      <right style="medium">
        <color rgb="FF000000"/>
      </right>
      <top style="medium">
        <color rgb="FF000000"/>
      </top>
      <bottom style="thin">
        <color rgb="FFC1C1C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2">
    <xf numFmtId="0" fontId="0" fillId="0" borderId="0"/>
    <xf numFmtId="9" fontId="1" fillId="0" borderId="0" applyFont="0" applyFill="0" applyBorder="0" applyAlignment="0" applyProtection="0"/>
    <xf numFmtId="0" fontId="3" fillId="0" borderId="0"/>
    <xf numFmtId="3"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55" fillId="0" borderId="0"/>
    <xf numFmtId="0" fontId="55" fillId="0" borderId="0"/>
    <xf numFmtId="0" fontId="55" fillId="0" borderId="0"/>
    <xf numFmtId="43" fontId="1" fillId="0" borderId="0" applyFont="0" applyFill="0" applyBorder="0" applyAlignment="0" applyProtection="0"/>
    <xf numFmtId="44" fontId="1" fillId="0" borderId="0" applyFont="0" applyFill="0" applyBorder="0" applyAlignment="0" applyProtection="0"/>
    <xf numFmtId="0" fontId="90" fillId="0" borderId="0"/>
  </cellStyleXfs>
  <cellXfs count="1727">
    <xf numFmtId="0" fontId="0" fillId="0" borderId="0" xfId="0"/>
    <xf numFmtId="0" fontId="2" fillId="0" borderId="0" xfId="0" applyFont="1" applyAlignment="1">
      <alignment horizontal="center"/>
    </xf>
    <xf numFmtId="0" fontId="3" fillId="0" borderId="0" xfId="2" applyFont="1"/>
    <xf numFmtId="0" fontId="4" fillId="0" borderId="0" xfId="0" applyFont="1" applyAlignment="1">
      <alignment horizontal="center"/>
    </xf>
    <xf numFmtId="0" fontId="5" fillId="0" borderId="0" xfId="2" applyFont="1" applyAlignment="1">
      <alignment horizontal="left"/>
    </xf>
    <xf numFmtId="0" fontId="6" fillId="0" borderId="0" xfId="2" applyFont="1" applyAlignment="1">
      <alignment horizontal="left"/>
    </xf>
    <xf numFmtId="0" fontId="7" fillId="0" borderId="0" xfId="0" applyFont="1" applyFill="1"/>
    <xf numFmtId="0" fontId="8" fillId="0" borderId="0" xfId="2" applyFont="1"/>
    <xf numFmtId="0" fontId="7" fillId="0" borderId="0" xfId="2" applyFont="1"/>
    <xf numFmtId="0" fontId="7" fillId="0" borderId="0" xfId="2" applyFont="1" applyAlignment="1">
      <alignment horizontal="center"/>
    </xf>
    <xf numFmtId="3" fontId="9" fillId="0" borderId="0" xfId="3" applyFont="1" applyBorder="1" applyAlignment="1">
      <alignment horizontal="left"/>
    </xf>
    <xf numFmtId="3" fontId="10" fillId="0" borderId="0" xfId="3" applyFont="1" applyBorder="1" applyAlignment="1">
      <alignment horizontal="left" wrapText="1" indent="1"/>
    </xf>
    <xf numFmtId="3" fontId="10" fillId="0" borderId="0" xfId="3" applyFont="1" applyBorder="1"/>
    <xf numFmtId="3" fontId="10" fillId="0" borderId="1" xfId="3" applyFont="1" applyBorder="1" applyAlignment="1">
      <alignment wrapText="1"/>
    </xf>
    <xf numFmtId="3" fontId="10" fillId="0" borderId="1" xfId="3" applyFont="1" applyBorder="1" applyAlignment="1">
      <alignment horizontal="center" vertical="center" wrapText="1"/>
    </xf>
    <xf numFmtId="3" fontId="10" fillId="0" borderId="1" xfId="3" applyFont="1" applyBorder="1" applyAlignment="1">
      <alignment horizontal="center" wrapText="1"/>
    </xf>
    <xf numFmtId="3" fontId="11" fillId="0" borderId="1" xfId="3" applyFont="1" applyBorder="1" applyAlignment="1">
      <alignment horizontal="center" wrapText="1"/>
    </xf>
    <xf numFmtId="3" fontId="12" fillId="0" borderId="2" xfId="3" applyFont="1" applyBorder="1" applyAlignment="1">
      <alignment horizontal="center" wrapText="1"/>
    </xf>
    <xf numFmtId="3" fontId="12" fillId="0" borderId="3" xfId="3" applyFont="1" applyBorder="1" applyAlignment="1">
      <alignment horizontal="center" wrapText="1"/>
    </xf>
    <xf numFmtId="3" fontId="10" fillId="0" borderId="0" xfId="3" applyFont="1" applyBorder="1" applyAlignment="1">
      <alignment horizontal="center"/>
    </xf>
    <xf numFmtId="3" fontId="12" fillId="0" borderId="4" xfId="3" applyFont="1" applyBorder="1" applyAlignment="1">
      <alignment vertical="top" wrapText="1"/>
    </xf>
    <xf numFmtId="3" fontId="10" fillId="0" borderId="4" xfId="3" applyFont="1" applyBorder="1" applyAlignment="1">
      <alignment vertical="top" wrapText="1"/>
    </xf>
    <xf numFmtId="3" fontId="10" fillId="0" borderId="5" xfId="3" applyFont="1" applyBorder="1" applyAlignment="1">
      <alignment vertical="center" wrapText="1"/>
    </xf>
    <xf numFmtId="3" fontId="10" fillId="0" borderId="4" xfId="3" applyFont="1" applyBorder="1" applyAlignment="1">
      <alignment vertical="center" wrapText="1"/>
    </xf>
    <xf numFmtId="3" fontId="10" fillId="0" borderId="6" xfId="3" applyFont="1" applyBorder="1" applyAlignment="1">
      <alignment vertical="top" wrapText="1"/>
    </xf>
    <xf numFmtId="3" fontId="10" fillId="0" borderId="7" xfId="3" applyFont="1" applyBorder="1" applyAlignment="1">
      <alignment vertical="top" wrapText="1"/>
    </xf>
    <xf numFmtId="3" fontId="10" fillId="0" borderId="6" xfId="3" applyFont="1" applyBorder="1" applyAlignment="1">
      <alignment vertical="center" wrapText="1"/>
    </xf>
    <xf numFmtId="3" fontId="10" fillId="0" borderId="7" xfId="3" applyFont="1" applyBorder="1" applyAlignment="1">
      <alignment vertical="center" wrapText="1"/>
    </xf>
    <xf numFmtId="3" fontId="10" fillId="0" borderId="8" xfId="3" applyFont="1" applyBorder="1" applyAlignment="1">
      <alignment vertical="top" wrapText="1"/>
    </xf>
    <xf numFmtId="3" fontId="10" fillId="0" borderId="9" xfId="3" applyFont="1" applyBorder="1" applyAlignment="1">
      <alignment vertical="top" wrapText="1"/>
    </xf>
    <xf numFmtId="3" fontId="10" fillId="0" borderId="9" xfId="3" applyFont="1" applyBorder="1" applyAlignment="1">
      <alignment vertical="center" wrapText="1"/>
    </xf>
    <xf numFmtId="3" fontId="10" fillId="0" borderId="10" xfId="3" applyFont="1" applyBorder="1" applyAlignment="1">
      <alignment vertical="center" wrapText="1"/>
    </xf>
    <xf numFmtId="3" fontId="12" fillId="0" borderId="11" xfId="3" applyFont="1" applyBorder="1" applyAlignment="1">
      <alignment vertical="top" wrapText="1"/>
    </xf>
    <xf numFmtId="3" fontId="10" fillId="0" borderId="11" xfId="3" applyFont="1" applyBorder="1" applyAlignment="1">
      <alignment vertical="center" wrapText="1"/>
    </xf>
    <xf numFmtId="3" fontId="10" fillId="0" borderId="6" xfId="3" applyFont="1" applyBorder="1" applyAlignment="1">
      <alignment horizontal="left" vertical="center" wrapText="1"/>
    </xf>
    <xf numFmtId="3" fontId="10" fillId="0" borderId="6" xfId="3" applyFont="1" applyBorder="1" applyAlignment="1">
      <alignment horizontal="center" vertical="center" wrapText="1"/>
    </xf>
    <xf numFmtId="3" fontId="10" fillId="0" borderId="6" xfId="3" applyFont="1" applyBorder="1" applyAlignment="1">
      <alignment horizontal="center" vertical="top" wrapText="1"/>
    </xf>
    <xf numFmtId="3" fontId="10" fillId="0" borderId="7" xfId="3" applyFont="1" applyBorder="1" applyAlignment="1">
      <alignment horizontal="center" vertical="top" wrapText="1"/>
    </xf>
    <xf numFmtId="3" fontId="10" fillId="0" borderId="7" xfId="3" applyFont="1" applyBorder="1" applyAlignment="1">
      <alignment horizontal="left" vertical="top" wrapText="1"/>
    </xf>
    <xf numFmtId="3" fontId="14" fillId="0" borderId="6" xfId="3" applyFont="1" applyBorder="1" applyAlignment="1">
      <alignment horizontal="right" vertical="center" wrapText="1"/>
    </xf>
    <xf numFmtId="3" fontId="14" fillId="0" borderId="7" xfId="3" applyFont="1" applyBorder="1" applyAlignment="1">
      <alignment horizontal="right" vertical="center" wrapText="1"/>
    </xf>
    <xf numFmtId="3" fontId="14" fillId="0" borderId="0" xfId="3" applyFont="1" applyBorder="1" applyAlignment="1">
      <alignment horizontal="right"/>
    </xf>
    <xf numFmtId="3" fontId="10" fillId="0" borderId="7" xfId="3" applyFont="1" applyBorder="1" applyAlignment="1">
      <alignment horizontal="center" vertical="center" wrapText="1"/>
    </xf>
    <xf numFmtId="3" fontId="10" fillId="0" borderId="7" xfId="3" applyFont="1" applyBorder="1" applyAlignment="1">
      <alignment horizontal="left" vertical="center" wrapText="1"/>
    </xf>
    <xf numFmtId="3" fontId="10" fillId="0" borderId="12" xfId="3" applyFont="1" applyBorder="1" applyAlignment="1">
      <alignment vertical="top" wrapText="1"/>
    </xf>
    <xf numFmtId="3" fontId="10" fillId="0" borderId="13" xfId="3" applyFont="1" applyBorder="1" applyAlignment="1">
      <alignment vertical="top" wrapText="1"/>
    </xf>
    <xf numFmtId="3" fontId="10" fillId="0" borderId="13" xfId="3" applyFont="1" applyBorder="1" applyAlignment="1">
      <alignment vertical="center" wrapText="1"/>
    </xf>
    <xf numFmtId="3" fontId="10" fillId="0" borderId="8" xfId="3" applyFont="1" applyBorder="1" applyAlignment="1">
      <alignment vertical="center" wrapText="1"/>
    </xf>
    <xf numFmtId="3" fontId="12" fillId="0" borderId="3" xfId="3" applyFont="1" applyBorder="1" applyAlignment="1">
      <alignment horizontal="left" vertical="center" wrapText="1"/>
    </xf>
    <xf numFmtId="3" fontId="10" fillId="0" borderId="4" xfId="3" applyFont="1" applyBorder="1" applyAlignment="1">
      <alignment horizontal="left" vertical="center" wrapText="1"/>
    </xf>
    <xf numFmtId="3" fontId="10" fillId="0" borderId="12" xfId="3" applyFont="1" applyBorder="1" applyAlignment="1">
      <alignment vertical="center" wrapText="1"/>
    </xf>
    <xf numFmtId="3" fontId="10" fillId="0" borderId="12" xfId="3" applyFont="1" applyBorder="1" applyAlignment="1">
      <alignment horizontal="left" vertical="center" wrapText="1"/>
    </xf>
    <xf numFmtId="3" fontId="10" fillId="0" borderId="10" xfId="3" applyFont="1" applyBorder="1" applyAlignment="1">
      <alignment horizontal="left" vertical="center" wrapText="1"/>
    </xf>
    <xf numFmtId="3" fontId="15" fillId="0" borderId="0" xfId="3" applyFont="1" applyBorder="1"/>
    <xf numFmtId="3" fontId="15" fillId="0" borderId="0" xfId="3" applyFont="1" applyBorder="1" applyAlignment="1">
      <alignment horizontal="left" vertical="top"/>
    </xf>
    <xf numFmtId="3" fontId="15" fillId="0" borderId="14" xfId="3" applyFont="1" applyBorder="1" applyAlignment="1">
      <alignment vertical="top" wrapText="1"/>
    </xf>
    <xf numFmtId="3" fontId="15" fillId="0" borderId="0" xfId="3" applyFont="1" applyBorder="1" applyAlignment="1">
      <alignment vertical="top" wrapText="1"/>
    </xf>
    <xf numFmtId="3" fontId="15" fillId="0" borderId="0" xfId="3" applyFont="1" applyBorder="1" applyAlignment="1">
      <alignment horizontal="left" vertical="top" wrapText="1"/>
    </xf>
    <xf numFmtId="3" fontId="10" fillId="0" borderId="0" xfId="3" applyFont="1" applyBorder="1" applyAlignment="1">
      <alignment wrapText="1"/>
    </xf>
    <xf numFmtId="3" fontId="10" fillId="0" borderId="0" xfId="3" applyFont="1" applyBorder="1" applyAlignment="1">
      <alignment vertical="top" wrapText="1"/>
    </xf>
    <xf numFmtId="3" fontId="10" fillId="0" borderId="0" xfId="3" applyFont="1" applyBorder="1" applyAlignment="1">
      <alignment horizontal="left" vertical="top" wrapText="1" indent="1"/>
    </xf>
    <xf numFmtId="3" fontId="10" fillId="0" borderId="0" xfId="3" applyFont="1" applyBorder="1" applyAlignment="1">
      <alignment horizontal="left" vertical="top" indent="1"/>
    </xf>
    <xf numFmtId="3" fontId="10" fillId="0" borderId="0" xfId="3" applyFont="1" applyBorder="1" applyAlignment="1">
      <alignment horizontal="left" indent="1"/>
    </xf>
    <xf numFmtId="3" fontId="14" fillId="0" borderId="0" xfId="3" applyFont="1" applyBorder="1" applyAlignment="1">
      <alignment vertical="top" wrapText="1"/>
    </xf>
    <xf numFmtId="0" fontId="2" fillId="2" borderId="0" xfId="4" applyFont="1" applyFill="1" applyBorder="1"/>
    <xf numFmtId="0" fontId="3" fillId="2" borderId="0" xfId="4" applyFont="1" applyFill="1"/>
    <xf numFmtId="0" fontId="3" fillId="0" borderId="0" xfId="4" applyFont="1"/>
    <xf numFmtId="0" fontId="3" fillId="3" borderId="0" xfId="4" applyFont="1" applyFill="1"/>
    <xf numFmtId="0" fontId="7" fillId="3" borderId="0" xfId="4" applyFont="1" applyFill="1" applyBorder="1"/>
    <xf numFmtId="0" fontId="16" fillId="3" borderId="0" xfId="4" applyFont="1" applyFill="1"/>
    <xf numFmtId="0" fontId="17" fillId="3"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3" borderId="14" xfId="0" applyFont="1" applyFill="1" applyBorder="1"/>
    <xf numFmtId="2" fontId="17" fillId="2" borderId="14" xfId="0" applyNumberFormat="1" applyFont="1" applyFill="1" applyBorder="1" applyAlignment="1">
      <alignment horizontal="right" indent="1"/>
    </xf>
    <xf numFmtId="164" fontId="17" fillId="3" borderId="14" xfId="0" applyNumberFormat="1" applyFont="1" applyFill="1" applyBorder="1" applyAlignment="1">
      <alignment horizontal="right" indent="1"/>
    </xf>
    <xf numFmtId="1" fontId="0" fillId="0" borderId="0" xfId="0" applyNumberFormat="1"/>
    <xf numFmtId="0" fontId="18" fillId="0" borderId="0" xfId="4" applyFont="1"/>
    <xf numFmtId="0" fontId="3" fillId="3" borderId="0" xfId="0" applyFont="1" applyFill="1" applyBorder="1"/>
    <xf numFmtId="2" fontId="3" fillId="2" borderId="0" xfId="0" applyNumberFormat="1" applyFont="1" applyFill="1" applyBorder="1" applyAlignment="1">
      <alignment horizontal="right" indent="1"/>
    </xf>
    <xf numFmtId="164" fontId="3" fillId="3" borderId="0" xfId="0" applyNumberFormat="1" applyFont="1" applyFill="1" applyBorder="1" applyAlignment="1">
      <alignment horizontal="right" indent="1"/>
    </xf>
    <xf numFmtId="0" fontId="17" fillId="3" borderId="0" xfId="0" applyFont="1" applyFill="1" applyBorder="1"/>
    <xf numFmtId="2" fontId="17" fillId="2" borderId="0" xfId="0" applyNumberFormat="1" applyFont="1" applyFill="1" applyBorder="1" applyAlignment="1">
      <alignment horizontal="right" indent="1"/>
    </xf>
    <xf numFmtId="164" fontId="17" fillId="3" borderId="0" xfId="0" applyNumberFormat="1" applyFont="1" applyFill="1" applyBorder="1" applyAlignment="1">
      <alignment horizontal="right" indent="1"/>
    </xf>
    <xf numFmtId="0" fontId="3" fillId="3" borderId="0" xfId="0" quotePrefix="1" applyFont="1" applyFill="1" applyBorder="1" applyAlignment="1">
      <alignment horizontal="left" indent="2"/>
    </xf>
    <xf numFmtId="0" fontId="20" fillId="3" borderId="0" xfId="0" applyFont="1" applyFill="1" applyBorder="1" applyAlignment="1">
      <alignment horizontal="left" indent="4"/>
    </xf>
    <xf numFmtId="2" fontId="20" fillId="2" borderId="0" xfId="0" applyNumberFormat="1" applyFont="1" applyFill="1" applyBorder="1" applyAlignment="1">
      <alignment horizontal="right" indent="1"/>
    </xf>
    <xf numFmtId="164" fontId="20" fillId="3" borderId="0" xfId="0" applyNumberFormat="1" applyFont="1" applyFill="1" applyBorder="1" applyAlignment="1">
      <alignment horizontal="right" indent="1"/>
    </xf>
    <xf numFmtId="0" fontId="16" fillId="0" borderId="0" xfId="4" applyFont="1"/>
    <xf numFmtId="0" fontId="3" fillId="3" borderId="16" xfId="0" applyFont="1" applyFill="1" applyBorder="1"/>
    <xf numFmtId="2" fontId="3" fillId="2" borderId="16" xfId="0" applyNumberFormat="1" applyFont="1" applyFill="1" applyBorder="1" applyAlignment="1">
      <alignment horizontal="right" indent="1"/>
    </xf>
    <xf numFmtId="164" fontId="3" fillId="3" borderId="16" xfId="0" applyNumberFormat="1" applyFont="1" applyFill="1" applyBorder="1" applyAlignment="1">
      <alignment horizontal="right" indent="1"/>
    </xf>
    <xf numFmtId="0" fontId="17" fillId="3" borderId="1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7" xfId="0" applyFont="1" applyFill="1" applyBorder="1" applyAlignment="1">
      <alignment horizontal="left" vertical="top" wrapText="1"/>
    </xf>
    <xf numFmtId="0" fontId="17" fillId="3" borderId="17" xfId="0" applyFont="1" applyFill="1" applyBorder="1" applyAlignment="1">
      <alignment horizontal="left" vertical="top" wrapText="1"/>
    </xf>
    <xf numFmtId="165" fontId="17" fillId="2" borderId="16" xfId="0" applyNumberFormat="1" applyFont="1" applyFill="1" applyBorder="1" applyAlignment="1">
      <alignment horizontal="right" indent="1"/>
    </xf>
    <xf numFmtId="164" fontId="17" fillId="3" borderId="16" xfId="0" applyNumberFormat="1" applyFont="1" applyFill="1" applyBorder="1" applyAlignment="1">
      <alignment horizontal="right" indent="1"/>
    </xf>
    <xf numFmtId="0" fontId="3" fillId="3" borderId="15" xfId="0" applyFont="1" applyFill="1" applyBorder="1" applyAlignment="1">
      <alignment horizontal="left" vertical="top" wrapText="1"/>
    </xf>
    <xf numFmtId="2" fontId="3" fillId="2" borderId="14" xfId="0" applyNumberFormat="1" applyFont="1" applyFill="1" applyBorder="1" applyAlignment="1">
      <alignment horizontal="right" indent="1"/>
    </xf>
    <xf numFmtId="164" fontId="3" fillId="3" borderId="14" xfId="0" applyNumberFormat="1" applyFont="1" applyFill="1" applyBorder="1" applyAlignment="1">
      <alignment horizontal="right" indent="1"/>
    </xf>
    <xf numFmtId="165" fontId="3" fillId="2" borderId="0" xfId="0" applyNumberFormat="1" applyFont="1" applyFill="1" applyBorder="1" applyAlignment="1">
      <alignment horizontal="right" indent="1"/>
    </xf>
    <xf numFmtId="0" fontId="21" fillId="3" borderId="16" xfId="0" applyFont="1" applyFill="1" applyBorder="1" applyAlignment="1">
      <alignment horizontal="left" vertical="top" wrapText="1"/>
    </xf>
    <xf numFmtId="165" fontId="21" fillId="2" borderId="16" xfId="0" applyNumberFormat="1" applyFont="1" applyFill="1" applyBorder="1" applyAlignment="1">
      <alignment horizontal="right" indent="1"/>
    </xf>
    <xf numFmtId="164" fontId="21" fillId="3" borderId="16" xfId="0" applyNumberFormat="1" applyFont="1" applyFill="1" applyBorder="1" applyAlignment="1">
      <alignment horizontal="right" indent="1"/>
    </xf>
    <xf numFmtId="0" fontId="18" fillId="3" borderId="3" xfId="0" applyFont="1" applyFill="1" applyBorder="1" applyAlignment="1">
      <alignment horizontal="left" vertical="center" wrapText="1"/>
    </xf>
    <xf numFmtId="2" fontId="18" fillId="2" borderId="16" xfId="0" applyNumberFormat="1" applyFont="1" applyFill="1" applyBorder="1" applyAlignment="1">
      <alignment horizontal="right" vertical="center" indent="1"/>
    </xf>
    <xf numFmtId="164" fontId="18" fillId="3" borderId="16" xfId="0" applyNumberFormat="1" applyFont="1" applyFill="1" applyBorder="1" applyAlignment="1">
      <alignment horizontal="right" vertical="center" indent="1"/>
    </xf>
    <xf numFmtId="2" fontId="3" fillId="3" borderId="14" xfId="0" applyNumberFormat="1" applyFont="1" applyFill="1" applyBorder="1" applyAlignment="1">
      <alignment horizontal="right" indent="1"/>
    </xf>
    <xf numFmtId="166" fontId="3" fillId="2" borderId="0" xfId="1" applyNumberFormat="1" applyFont="1" applyFill="1" applyBorder="1" applyAlignment="1">
      <alignment horizontal="right" indent="1"/>
    </xf>
    <xf numFmtId="167" fontId="3" fillId="3" borderId="0" xfId="1" applyNumberFormat="1" applyFont="1" applyFill="1" applyBorder="1" applyAlignment="1">
      <alignment horizontal="right" indent="1"/>
    </xf>
    <xf numFmtId="0" fontId="3" fillId="3" borderId="16" xfId="0" applyFont="1" applyFill="1" applyBorder="1" applyAlignment="1">
      <alignment horizontal="left" vertical="top" wrapText="1"/>
    </xf>
    <xf numFmtId="168" fontId="0" fillId="2" borderId="16" xfId="0" applyNumberFormat="1" applyFill="1" applyBorder="1" applyAlignment="1">
      <alignment horizontal="right" indent="1"/>
    </xf>
    <xf numFmtId="169" fontId="0" fillId="3" borderId="16" xfId="0" applyNumberFormat="1" applyFill="1" applyBorder="1" applyAlignment="1">
      <alignment horizontal="right" indent="1"/>
    </xf>
    <xf numFmtId="0" fontId="22" fillId="3" borderId="0" xfId="5" applyFont="1" applyFill="1" applyAlignment="1">
      <alignment horizontal="left"/>
    </xf>
    <xf numFmtId="170" fontId="0" fillId="3" borderId="0" xfId="0" applyNumberFormat="1" applyFill="1"/>
    <xf numFmtId="0" fontId="22" fillId="3" borderId="0" xfId="5" applyFont="1" applyFill="1" applyBorder="1"/>
    <xf numFmtId="0" fontId="2" fillId="2" borderId="0" xfId="2" applyFont="1" applyFill="1" applyBorder="1"/>
    <xf numFmtId="0" fontId="3" fillId="2" borderId="0" xfId="2" applyFont="1" applyFill="1"/>
    <xf numFmtId="0" fontId="3" fillId="0" borderId="0" xfId="2" applyFont="1" applyAlignment="1">
      <alignment vertical="center"/>
    </xf>
    <xf numFmtId="0" fontId="18" fillId="0" borderId="0" xfId="2" applyFont="1"/>
    <xf numFmtId="0" fontId="16" fillId="0" borderId="0" xfId="2" applyFont="1"/>
    <xf numFmtId="165" fontId="3" fillId="2" borderId="16" xfId="0" applyNumberFormat="1" applyFont="1" applyFill="1" applyBorder="1" applyAlignment="1">
      <alignment horizontal="right" indent="1"/>
    </xf>
    <xf numFmtId="0" fontId="21" fillId="3" borderId="0" xfId="0" applyFont="1" applyFill="1" applyBorder="1" applyAlignment="1">
      <alignment horizontal="left" vertical="top" wrapText="1"/>
    </xf>
    <xf numFmtId="0" fontId="18" fillId="3" borderId="3" xfId="0" applyFont="1" applyFill="1" applyBorder="1" applyAlignment="1">
      <alignment horizontal="left" vertical="top" wrapText="1"/>
    </xf>
    <xf numFmtId="0" fontId="3" fillId="3" borderId="0" xfId="2" applyFont="1" applyFill="1"/>
    <xf numFmtId="0" fontId="23" fillId="0" borderId="0" xfId="5" applyFont="1" applyAlignment="1">
      <alignment horizontal="left"/>
    </xf>
    <xf numFmtId="171" fontId="17" fillId="3" borderId="14" xfId="0" applyNumberFormat="1" applyFont="1" applyFill="1" applyBorder="1" applyAlignment="1">
      <alignment horizontal="right" indent="1"/>
    </xf>
    <xf numFmtId="171" fontId="3" fillId="3" borderId="0" xfId="0" applyNumberFormat="1" applyFont="1" applyFill="1" applyBorder="1" applyAlignment="1">
      <alignment horizontal="right" indent="1"/>
    </xf>
    <xf numFmtId="171" fontId="17" fillId="3" borderId="0" xfId="0" applyNumberFormat="1" applyFont="1" applyFill="1" applyBorder="1" applyAlignment="1">
      <alignment horizontal="right" indent="1"/>
    </xf>
    <xf numFmtId="171" fontId="16" fillId="3" borderId="0" xfId="0" applyNumberFormat="1" applyFont="1" applyFill="1" applyBorder="1" applyAlignment="1">
      <alignment horizontal="right" indent="1"/>
    </xf>
    <xf numFmtId="171" fontId="3" fillId="3" borderId="16" xfId="0" applyNumberFormat="1" applyFont="1" applyFill="1" applyBorder="1" applyAlignment="1">
      <alignment horizontal="right" indent="1"/>
    </xf>
    <xf numFmtId="171" fontId="17" fillId="3" borderId="16" xfId="0" applyNumberFormat="1" applyFont="1" applyFill="1" applyBorder="1" applyAlignment="1">
      <alignment horizontal="right" indent="1"/>
    </xf>
    <xf numFmtId="171" fontId="3" fillId="3" borderId="14" xfId="0" applyNumberFormat="1" applyFont="1" applyFill="1" applyBorder="1" applyAlignment="1">
      <alignment horizontal="right" indent="1"/>
    </xf>
    <xf numFmtId="171" fontId="21" fillId="3" borderId="16" xfId="0" applyNumberFormat="1" applyFont="1" applyFill="1" applyBorder="1" applyAlignment="1">
      <alignment horizontal="right" indent="1"/>
    </xf>
    <xf numFmtId="171" fontId="18" fillId="3" borderId="16" xfId="0" applyNumberFormat="1" applyFont="1" applyFill="1" applyBorder="1" applyAlignment="1">
      <alignment horizontal="right" vertical="center" indent="1"/>
    </xf>
    <xf numFmtId="0" fontId="22" fillId="3" borderId="0" xfId="2" applyFont="1" applyFill="1" applyBorder="1" applyAlignment="1">
      <alignment wrapText="1"/>
    </xf>
    <xf numFmtId="0" fontId="2" fillId="2" borderId="0" xfId="6" applyFont="1" applyFill="1" applyBorder="1"/>
    <xf numFmtId="0" fontId="3" fillId="2" borderId="0" xfId="7" applyFont="1" applyFill="1"/>
    <xf numFmtId="0" fontId="3" fillId="3" borderId="0" xfId="7" applyFont="1" applyFill="1"/>
    <xf numFmtId="0" fontId="3" fillId="3" borderId="0" xfId="2" applyFont="1" applyFill="1" applyBorder="1"/>
    <xf numFmtId="0" fontId="7" fillId="3" borderId="0" xfId="6" applyFont="1" applyFill="1" applyBorder="1"/>
    <xf numFmtId="2" fontId="18" fillId="0" borderId="0" xfId="2" applyNumberFormat="1" applyFont="1"/>
    <xf numFmtId="2" fontId="3" fillId="0" borderId="0" xfId="2" applyNumberFormat="1" applyFont="1"/>
    <xf numFmtId="2" fontId="16" fillId="0" borderId="0" xfId="2" applyNumberFormat="1" applyFont="1"/>
    <xf numFmtId="2" fontId="3" fillId="3" borderId="14" xfId="0" applyNumberFormat="1" applyFont="1" applyFill="1" applyBorder="1"/>
    <xf numFmtId="2" fontId="3" fillId="2" borderId="14" xfId="0" applyNumberFormat="1" applyFont="1" applyFill="1" applyBorder="1"/>
    <xf numFmtId="166" fontId="0" fillId="2" borderId="0" xfId="1" applyNumberFormat="1" applyFont="1" applyFill="1" applyBorder="1" applyAlignment="1">
      <alignment horizontal="right" indent="1"/>
    </xf>
    <xf numFmtId="167" fontId="3" fillId="3" borderId="0" xfId="8" applyNumberFormat="1" applyFont="1" applyFill="1" applyBorder="1" applyAlignment="1">
      <alignment horizontal="right" indent="1"/>
    </xf>
    <xf numFmtId="166" fontId="3" fillId="2" borderId="0" xfId="8" applyNumberFormat="1" applyFont="1" applyFill="1" applyBorder="1" applyAlignment="1">
      <alignment horizontal="right" indent="1"/>
    </xf>
    <xf numFmtId="169" fontId="21" fillId="3" borderId="16" xfId="0" applyNumberFormat="1" applyFont="1" applyFill="1" applyBorder="1" applyAlignment="1">
      <alignment horizontal="right" indent="1"/>
    </xf>
    <xf numFmtId="168" fontId="21" fillId="2" borderId="16" xfId="0" applyNumberFormat="1" applyFont="1" applyFill="1" applyBorder="1" applyAlignment="1">
      <alignment horizontal="right" indent="1"/>
    </xf>
    <xf numFmtId="0" fontId="22" fillId="3" borderId="0" xfId="2" applyFont="1" applyFill="1" applyBorder="1"/>
    <xf numFmtId="172" fontId="0" fillId="3" borderId="0" xfId="0" applyNumberFormat="1" applyFill="1" applyBorder="1"/>
    <xf numFmtId="172" fontId="25" fillId="3" borderId="0" xfId="0" applyNumberFormat="1" applyFont="1" applyFill="1" applyBorder="1"/>
    <xf numFmtId="0" fontId="16" fillId="0" borderId="0" xfId="7" applyFont="1"/>
    <xf numFmtId="0" fontId="3" fillId="0" borderId="0" xfId="2" applyFont="1" applyBorder="1"/>
    <xf numFmtId="0" fontId="3" fillId="0" borderId="0" xfId="7" applyFont="1"/>
    <xf numFmtId="0" fontId="26" fillId="0" borderId="0" xfId="2" applyFont="1"/>
    <xf numFmtId="0" fontId="26" fillId="0" borderId="0" xfId="2" applyFont="1" applyAlignment="1">
      <alignment vertical="center"/>
    </xf>
    <xf numFmtId="167" fontId="7" fillId="3" borderId="18" xfId="8" applyNumberFormat="1" applyFont="1" applyFill="1" applyBorder="1"/>
    <xf numFmtId="167" fontId="16" fillId="3" borderId="0" xfId="8" applyNumberFormat="1" applyFont="1" applyFill="1" applyBorder="1"/>
    <xf numFmtId="0" fontId="3" fillId="3" borderId="0" xfId="4" applyFont="1" applyFill="1" applyBorder="1"/>
    <xf numFmtId="164" fontId="21" fillId="3" borderId="0" xfId="0" applyNumberFormat="1" applyFont="1" applyFill="1" applyBorder="1" applyAlignment="1">
      <alignment horizontal="right" indent="1"/>
    </xf>
    <xf numFmtId="2" fontId="17" fillId="2" borderId="16" xfId="0" applyNumberFormat="1" applyFont="1" applyFill="1" applyBorder="1" applyAlignment="1">
      <alignment horizontal="right" indent="1"/>
    </xf>
    <xf numFmtId="165" fontId="18" fillId="2" borderId="16" xfId="0" applyNumberFormat="1" applyFont="1" applyFill="1" applyBorder="1" applyAlignment="1">
      <alignment horizontal="right" indent="1"/>
    </xf>
    <xf numFmtId="164" fontId="21" fillId="3" borderId="14" xfId="0" applyNumberFormat="1" applyFont="1" applyFill="1" applyBorder="1" applyAlignment="1">
      <alignment horizontal="right" indent="1"/>
    </xf>
    <xf numFmtId="164" fontId="17" fillId="3" borderId="16" xfId="0" applyNumberFormat="1" applyFont="1" applyFill="1" applyBorder="1" applyAlignment="1">
      <alignment horizontal="right" vertical="center" indent="1"/>
    </xf>
    <xf numFmtId="171" fontId="18" fillId="3" borderId="16" xfId="0" applyNumberFormat="1" applyFont="1" applyFill="1" applyBorder="1" applyAlignment="1">
      <alignment horizontal="right" indent="1"/>
    </xf>
    <xf numFmtId="2" fontId="18" fillId="2" borderId="16" xfId="0" applyNumberFormat="1" applyFont="1" applyFill="1" applyBorder="1" applyAlignment="1">
      <alignment horizontal="right" indent="1"/>
    </xf>
    <xf numFmtId="2" fontId="21" fillId="3" borderId="14" xfId="0" applyNumberFormat="1" applyFont="1" applyFill="1" applyBorder="1" applyAlignment="1">
      <alignment horizontal="right" indent="1"/>
    </xf>
    <xf numFmtId="166" fontId="0" fillId="2" borderId="0" xfId="8" applyNumberFormat="1" applyFont="1" applyFill="1" applyBorder="1" applyAlignment="1">
      <alignment horizontal="right" indent="1"/>
    </xf>
    <xf numFmtId="0" fontId="3" fillId="0" borderId="0" xfId="5" applyFont="1"/>
    <xf numFmtId="169" fontId="3" fillId="3" borderId="16" xfId="0" applyNumberFormat="1" applyFont="1" applyFill="1" applyBorder="1" applyAlignment="1">
      <alignment horizontal="right" indent="1"/>
    </xf>
    <xf numFmtId="168" fontId="3" fillId="2" borderId="16" xfId="0" applyNumberFormat="1" applyFont="1" applyFill="1" applyBorder="1" applyAlignment="1">
      <alignment horizontal="right" indent="1"/>
    </xf>
    <xf numFmtId="0" fontId="16" fillId="3" borderId="0" xfId="7" applyFont="1" applyFill="1"/>
    <xf numFmtId="0" fontId="22" fillId="3" borderId="0" xfId="4" applyFont="1" applyFill="1"/>
    <xf numFmtId="0" fontId="22" fillId="3" borderId="0" xfId="7" applyFont="1" applyFill="1" applyBorder="1"/>
    <xf numFmtId="0" fontId="26" fillId="2" borderId="0" xfId="2" applyFont="1" applyFill="1"/>
    <xf numFmtId="0" fontId="28" fillId="3" borderId="0" xfId="2" applyFont="1" applyFill="1"/>
    <xf numFmtId="0" fontId="26" fillId="3" borderId="0" xfId="2" applyFont="1" applyFill="1"/>
    <xf numFmtId="0" fontId="0" fillId="3" borderId="0" xfId="0" applyFill="1"/>
    <xf numFmtId="0" fontId="7" fillId="3" borderId="0" xfId="2" applyFont="1" applyFill="1" applyBorder="1"/>
    <xf numFmtId="0" fontId="26" fillId="3" borderId="0" xfId="4" applyFont="1" applyFill="1"/>
    <xf numFmtId="0" fontId="18" fillId="2" borderId="14" xfId="0" applyFont="1" applyFill="1" applyBorder="1" applyAlignment="1">
      <alignment horizontal="center" vertical="center" wrapText="1"/>
    </xf>
    <xf numFmtId="0" fontId="18" fillId="3" borderId="14" xfId="0" applyFont="1" applyFill="1" applyBorder="1"/>
    <xf numFmtId="2" fontId="18" fillId="2" borderId="14" xfId="0" applyNumberFormat="1" applyFont="1" applyFill="1" applyBorder="1" applyAlignment="1">
      <alignment horizontal="right" indent="1"/>
    </xf>
    <xf numFmtId="164" fontId="18" fillId="3" borderId="14" xfId="0" applyNumberFormat="1" applyFont="1" applyFill="1" applyBorder="1" applyAlignment="1">
      <alignment horizontal="right" indent="1"/>
    </xf>
    <xf numFmtId="0" fontId="18" fillId="3" borderId="0" xfId="0" applyFont="1" applyFill="1" applyBorder="1"/>
    <xf numFmtId="2" fontId="18" fillId="2" borderId="0" xfId="0" applyNumberFormat="1" applyFont="1" applyFill="1" applyBorder="1" applyAlignment="1">
      <alignment horizontal="right" indent="1"/>
    </xf>
    <xf numFmtId="164" fontId="18" fillId="3" borderId="0" xfId="0" applyNumberFormat="1" applyFont="1" applyFill="1" applyBorder="1" applyAlignment="1">
      <alignment horizontal="right" indent="1"/>
    </xf>
    <xf numFmtId="0" fontId="3" fillId="3" borderId="0" xfId="0" applyFont="1" applyFill="1" applyBorder="1" applyAlignment="1">
      <alignment horizontal="left"/>
    </xf>
    <xf numFmtId="0" fontId="16" fillId="3" borderId="0" xfId="0" applyFont="1" applyFill="1" applyBorder="1" applyAlignment="1">
      <alignment horizontal="left" indent="4"/>
    </xf>
    <xf numFmtId="2" fontId="16" fillId="2" borderId="0" xfId="0" applyNumberFormat="1" applyFont="1" applyFill="1" applyBorder="1" applyAlignment="1">
      <alignment horizontal="right" indent="1"/>
    </xf>
    <xf numFmtId="164" fontId="16" fillId="3" borderId="0" xfId="0" applyNumberFormat="1" applyFont="1" applyFill="1" applyBorder="1" applyAlignment="1">
      <alignment horizontal="right" indent="1"/>
    </xf>
    <xf numFmtId="0" fontId="3" fillId="3" borderId="0" xfId="0" applyFont="1" applyFill="1" applyBorder="1" applyAlignment="1">
      <alignment horizontal="left" wrapText="1"/>
    </xf>
    <xf numFmtId="2" fontId="3" fillId="2" borderId="0" xfId="0" applyNumberFormat="1" applyFont="1" applyFill="1" applyBorder="1" applyAlignment="1">
      <alignment horizontal="right" vertical="center" indent="1"/>
    </xf>
    <xf numFmtId="164" fontId="3" fillId="3" borderId="0" xfId="0" applyNumberFormat="1" applyFont="1" applyFill="1" applyBorder="1" applyAlignment="1">
      <alignment horizontal="right" vertical="center" indent="1"/>
    </xf>
    <xf numFmtId="0" fontId="18" fillId="3" borderId="14" xfId="0" applyFont="1" applyFill="1" applyBorder="1" applyAlignment="1">
      <alignment horizontal="left" vertical="top" wrapText="1"/>
    </xf>
    <xf numFmtId="0" fontId="18" fillId="3" borderId="16" xfId="0" applyFont="1" applyFill="1" applyBorder="1" applyAlignment="1">
      <alignment horizontal="left" vertical="top" wrapText="1"/>
    </xf>
    <xf numFmtId="164" fontId="18" fillId="3" borderId="16" xfId="0" applyNumberFormat="1" applyFont="1" applyFill="1" applyBorder="1" applyAlignment="1">
      <alignment horizontal="right" indent="1"/>
    </xf>
    <xf numFmtId="0" fontId="18" fillId="3" borderId="0" xfId="0" applyFont="1" applyFill="1" applyBorder="1" applyAlignment="1">
      <alignment horizontal="left" vertical="top" wrapText="1"/>
    </xf>
    <xf numFmtId="0" fontId="3" fillId="3" borderId="14" xfId="0" applyFont="1" applyFill="1" applyBorder="1" applyAlignment="1">
      <alignment horizontal="left" vertical="top" wrapText="1"/>
    </xf>
    <xf numFmtId="0" fontId="23" fillId="0" borderId="0" xfId="2" applyFont="1" applyAlignment="1"/>
    <xf numFmtId="0" fontId="29" fillId="3" borderId="0" xfId="2" applyFont="1" applyFill="1"/>
    <xf numFmtId="0" fontId="22" fillId="3" borderId="0" xfId="2" applyFont="1" applyFill="1"/>
    <xf numFmtId="164" fontId="3" fillId="3" borderId="0" xfId="0" quotePrefix="1" applyNumberFormat="1" applyFont="1" applyFill="1" applyBorder="1" applyAlignment="1">
      <alignment horizontal="right" indent="1"/>
    </xf>
    <xf numFmtId="0" fontId="3" fillId="3" borderId="0" xfId="0" applyFont="1" applyFill="1" applyBorder="1" applyAlignment="1"/>
    <xf numFmtId="0" fontId="3" fillId="3" borderId="0" xfId="0" quotePrefix="1" applyFont="1" applyFill="1" applyBorder="1" applyAlignment="1"/>
    <xf numFmtId="2" fontId="20" fillId="3" borderId="0" xfId="0" applyNumberFormat="1" applyFont="1" applyFill="1" applyBorder="1"/>
    <xf numFmtId="0" fontId="16" fillId="3" borderId="0" xfId="0" quotePrefix="1" applyFont="1" applyFill="1" applyBorder="1" applyAlignment="1">
      <alignment horizontal="left" indent="3"/>
    </xf>
    <xf numFmtId="0" fontId="16" fillId="3" borderId="0" xfId="0" applyFont="1" applyFill="1" applyBorder="1" applyAlignment="1">
      <alignment horizontal="left" indent="6"/>
    </xf>
    <xf numFmtId="0" fontId="7" fillId="3" borderId="0" xfId="2" applyFont="1" applyFill="1" applyBorder="1" applyAlignment="1">
      <alignment horizontal="left" vertical="center"/>
    </xf>
    <xf numFmtId="0" fontId="31" fillId="3" borderId="0" xfId="5" applyFont="1" applyFill="1"/>
    <xf numFmtId="0" fontId="22" fillId="3" borderId="0" xfId="5" applyFont="1" applyFill="1"/>
    <xf numFmtId="0" fontId="31" fillId="3" borderId="0" xfId="0" applyFont="1" applyFill="1" applyAlignment="1">
      <alignment horizontal="justify" wrapText="1"/>
    </xf>
    <xf numFmtId="0" fontId="0" fillId="0" borderId="0" xfId="0" applyAlignment="1">
      <alignment horizontal="justify" wrapText="1"/>
    </xf>
    <xf numFmtId="0" fontId="0" fillId="0" borderId="0" xfId="0" applyAlignment="1">
      <alignment wrapText="1"/>
    </xf>
    <xf numFmtId="0" fontId="3" fillId="3" borderId="0" xfId="5" applyFont="1" applyFill="1"/>
    <xf numFmtId="0" fontId="2" fillId="2" borderId="0" xfId="2" applyFont="1" applyFill="1" applyBorder="1" applyAlignment="1">
      <alignment horizontal="left" vertical="center" wrapText="1"/>
    </xf>
    <xf numFmtId="0" fontId="17" fillId="3" borderId="15" xfId="0" applyFont="1" applyFill="1" applyBorder="1" applyAlignment="1">
      <alignment horizontal="left" vertical="top"/>
    </xf>
    <xf numFmtId="0" fontId="3" fillId="3" borderId="0" xfId="5" applyFont="1" applyFill="1" applyAlignment="1"/>
    <xf numFmtId="0" fontId="22" fillId="3" borderId="0" xfId="4" applyFont="1" applyFill="1" applyAlignment="1"/>
    <xf numFmtId="0" fontId="32" fillId="3" borderId="0" xfId="0" applyFont="1" applyFill="1" applyAlignment="1">
      <alignment horizontal="justify"/>
    </xf>
    <xf numFmtId="0" fontId="32" fillId="0" borderId="0" xfId="0" applyFont="1" applyAlignment="1">
      <alignment horizontal="justify" wrapText="1"/>
    </xf>
    <xf numFmtId="0" fontId="32" fillId="0" borderId="0" xfId="0" applyFont="1" applyAlignment="1">
      <alignment wrapText="1"/>
    </xf>
    <xf numFmtId="0" fontId="3" fillId="0" borderId="0" xfId="4" applyFont="1" applyAlignment="1"/>
    <xf numFmtId="0" fontId="7" fillId="3" borderId="0" xfId="4" applyFont="1" applyFill="1" applyBorder="1" applyAlignment="1">
      <alignment horizontal="left" vertical="center"/>
    </xf>
    <xf numFmtId="0" fontId="16" fillId="3" borderId="0" xfId="4" applyFont="1" applyFill="1" applyAlignment="1"/>
    <xf numFmtId="0" fontId="17" fillId="3" borderId="15" xfId="0" applyFont="1" applyFill="1" applyBorder="1" applyAlignment="1">
      <alignment horizontal="center" vertical="center"/>
    </xf>
    <xf numFmtId="0" fontId="17" fillId="3" borderId="14" xfId="0" applyFont="1" applyFill="1" applyBorder="1" applyAlignment="1"/>
    <xf numFmtId="0" fontId="17" fillId="3" borderId="0" xfId="0" applyFont="1" applyFill="1" applyBorder="1" applyAlignment="1"/>
    <xf numFmtId="0" fontId="3" fillId="3" borderId="16" xfId="0" applyFont="1" applyFill="1" applyBorder="1" applyAlignment="1"/>
    <xf numFmtId="0" fontId="17" fillId="3" borderId="14" xfId="0" applyFont="1" applyFill="1" applyBorder="1" applyAlignment="1">
      <alignment horizontal="left" vertical="top"/>
    </xf>
    <xf numFmtId="0" fontId="3" fillId="3" borderId="0" xfId="0" applyFont="1" applyFill="1" applyBorder="1" applyAlignment="1">
      <alignment horizontal="left" vertical="top"/>
    </xf>
    <xf numFmtId="0" fontId="17" fillId="3" borderId="0" xfId="0" applyFont="1" applyFill="1" applyBorder="1" applyAlignment="1">
      <alignment horizontal="left" vertical="top"/>
    </xf>
    <xf numFmtId="0" fontId="3" fillId="3" borderId="17" xfId="0" applyFont="1" applyFill="1" applyBorder="1" applyAlignment="1">
      <alignment horizontal="left" vertical="top"/>
    </xf>
    <xf numFmtId="0" fontId="17" fillId="3" borderId="17" xfId="0" applyFont="1" applyFill="1" applyBorder="1" applyAlignment="1">
      <alignment horizontal="left" vertical="top"/>
    </xf>
    <xf numFmtId="0" fontId="3" fillId="3" borderId="15" xfId="0" applyFont="1" applyFill="1" applyBorder="1" applyAlignment="1">
      <alignment horizontal="left" vertical="top"/>
    </xf>
    <xf numFmtId="0" fontId="21" fillId="3" borderId="0" xfId="0" applyFont="1" applyFill="1" applyBorder="1" applyAlignment="1">
      <alignment horizontal="left" vertical="top"/>
    </xf>
    <xf numFmtId="0" fontId="18" fillId="3" borderId="3" xfId="0" applyFont="1" applyFill="1" applyBorder="1" applyAlignment="1">
      <alignment horizontal="left" vertical="center"/>
    </xf>
    <xf numFmtId="0" fontId="33" fillId="3" borderId="0" xfId="0" applyFont="1" applyFill="1" applyAlignment="1">
      <alignment horizontal="justify" wrapText="1"/>
    </xf>
    <xf numFmtId="0" fontId="22" fillId="3" borderId="0" xfId="5" applyFont="1" applyFill="1" applyBorder="1" applyAlignment="1"/>
    <xf numFmtId="0" fontId="2" fillId="2" borderId="0" xfId="2" applyFont="1" applyFill="1" applyBorder="1" applyAlignment="1">
      <alignment horizontal="left" vertical="center"/>
    </xf>
    <xf numFmtId="3" fontId="35" fillId="3" borderId="0" xfId="9" applyNumberFormat="1" applyFont="1" applyFill="1" applyBorder="1" applyAlignment="1" applyProtection="1">
      <alignment horizontal="left" vertical="center"/>
    </xf>
    <xf numFmtId="0" fontId="28" fillId="3" borderId="0" xfId="2" applyFont="1" applyFill="1" applyAlignment="1">
      <alignment vertical="center"/>
    </xf>
    <xf numFmtId="0" fontId="3" fillId="0" borderId="0" xfId="9" applyFont="1" applyFill="1" applyAlignment="1">
      <alignment vertical="center"/>
    </xf>
    <xf numFmtId="0" fontId="0" fillId="3" borderId="0" xfId="0" applyFont="1" applyFill="1" applyAlignment="1">
      <alignment horizontal="left"/>
    </xf>
    <xf numFmtId="0" fontId="0" fillId="3" borderId="0" xfId="0" applyFont="1" applyFill="1"/>
    <xf numFmtId="0" fontId="36" fillId="3" borderId="0" xfId="9" applyFont="1" applyFill="1" applyAlignment="1">
      <alignment horizontal="left" wrapText="1"/>
    </xf>
    <xf numFmtId="0" fontId="3" fillId="3" borderId="0" xfId="10" applyFont="1" applyFill="1" applyAlignment="1">
      <alignment vertical="center"/>
    </xf>
    <xf numFmtId="0" fontId="36" fillId="3" borderId="0" xfId="9" applyFont="1" applyFill="1" applyBorder="1" applyAlignment="1">
      <alignment horizontal="left" wrapText="1"/>
    </xf>
    <xf numFmtId="0" fontId="3" fillId="3" borderId="0" xfId="9" applyFont="1" applyFill="1" applyAlignment="1">
      <alignment vertical="center"/>
    </xf>
    <xf numFmtId="3" fontId="35" fillId="3" borderId="0" xfId="9" applyNumberFormat="1" applyFont="1" applyFill="1" applyBorder="1" applyAlignment="1" applyProtection="1">
      <alignment horizontal="left" vertical="center" wrapText="1"/>
    </xf>
    <xf numFmtId="0" fontId="17" fillId="3" borderId="0" xfId="0" applyFont="1" applyFill="1" applyAlignment="1">
      <alignment horizontal="left"/>
    </xf>
    <xf numFmtId="0" fontId="20" fillId="3" borderId="0" xfId="0" applyFont="1" applyFill="1" applyBorder="1" applyAlignment="1"/>
    <xf numFmtId="0" fontId="21" fillId="3" borderId="0" xfId="0" applyFont="1" applyFill="1" applyBorder="1" applyAlignment="1">
      <alignment vertical="top" wrapText="1"/>
    </xf>
    <xf numFmtId="0" fontId="20" fillId="3" borderId="0" xfId="0" applyFont="1" applyFill="1" applyBorder="1" applyAlignment="1">
      <alignment horizontal="right"/>
    </xf>
    <xf numFmtId="0" fontId="21" fillId="3" borderId="0" xfId="0" applyFont="1" applyFill="1"/>
    <xf numFmtId="3" fontId="31" fillId="3" borderId="0" xfId="9" applyNumberFormat="1" applyFont="1" applyFill="1" applyBorder="1" applyAlignment="1" applyProtection="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top" wrapText="1"/>
    </xf>
    <xf numFmtId="0" fontId="18" fillId="2" borderId="19" xfId="0" applyFont="1" applyFill="1" applyBorder="1" applyAlignment="1">
      <alignment horizontal="center" vertical="center" wrapText="1"/>
    </xf>
    <xf numFmtId="0" fontId="18" fillId="2" borderId="20" xfId="10" applyFont="1" applyFill="1" applyBorder="1" applyAlignment="1">
      <alignment horizontal="center" vertical="center" wrapText="1"/>
    </xf>
    <xf numFmtId="0" fontId="3" fillId="3" borderId="3" xfId="10" applyFont="1" applyFill="1" applyBorder="1" applyAlignment="1">
      <alignment horizontal="center" vertical="center" wrapText="1"/>
    </xf>
    <xf numFmtId="0" fontId="18" fillId="3" borderId="3" xfId="10" applyFont="1" applyFill="1" applyBorder="1" applyAlignment="1">
      <alignment horizontal="center" vertical="center" wrapText="1"/>
    </xf>
    <xf numFmtId="0" fontId="18" fillId="2" borderId="3" xfId="10" applyFont="1" applyFill="1" applyBorder="1" applyAlignment="1">
      <alignment horizontal="center" vertical="center" wrapText="1"/>
    </xf>
    <xf numFmtId="3" fontId="17" fillId="3" borderId="0" xfId="0" applyNumberFormat="1" applyFont="1" applyFill="1" applyBorder="1" applyAlignment="1">
      <alignment horizontal="right" vertical="top" wrapText="1" indent="1"/>
    </xf>
    <xf numFmtId="3" fontId="18" fillId="2" borderId="0" xfId="0" applyNumberFormat="1" applyFont="1" applyFill="1" applyBorder="1" applyAlignment="1">
      <alignment horizontal="right" vertical="top" wrapText="1" indent="1"/>
    </xf>
    <xf numFmtId="166" fontId="17" fillId="3" borderId="0" xfId="1" applyNumberFormat="1" applyFont="1" applyFill="1" applyBorder="1" applyAlignment="1">
      <alignment vertical="top" wrapText="1"/>
    </xf>
    <xf numFmtId="171" fontId="17" fillId="3" borderId="0" xfId="0" applyNumberFormat="1" applyFont="1" applyFill="1" applyBorder="1" applyAlignment="1">
      <alignment vertical="center" wrapText="1"/>
    </xf>
    <xf numFmtId="0" fontId="34" fillId="0" borderId="0" xfId="0" applyFont="1"/>
    <xf numFmtId="171" fontId="17" fillId="3" borderId="0" xfId="0" applyNumberFormat="1" applyFont="1" applyFill="1" applyBorder="1" applyAlignment="1">
      <alignment vertical="top" wrapText="1"/>
    </xf>
    <xf numFmtId="3" fontId="21"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6" fontId="21" fillId="3" borderId="0" xfId="1" applyNumberFormat="1" applyFont="1" applyFill="1" applyBorder="1" applyAlignment="1">
      <alignment vertical="top" wrapText="1"/>
    </xf>
    <xf numFmtId="171" fontId="21" fillId="3" borderId="0" xfId="0" applyNumberFormat="1" applyFont="1" applyFill="1" applyBorder="1" applyAlignment="1">
      <alignment vertical="top" wrapText="1"/>
    </xf>
    <xf numFmtId="0" fontId="0" fillId="0" borderId="0" xfId="0" applyFont="1"/>
    <xf numFmtId="3" fontId="21" fillId="3" borderId="16" xfId="0" applyNumberFormat="1" applyFont="1" applyFill="1" applyBorder="1" applyAlignment="1">
      <alignment horizontal="right" vertical="center" wrapText="1" indent="1"/>
    </xf>
    <xf numFmtId="3" fontId="3" fillId="2" borderId="16" xfId="0" applyNumberFormat="1" applyFont="1" applyFill="1" applyBorder="1" applyAlignment="1">
      <alignment horizontal="right" vertical="center" wrapText="1" indent="1"/>
    </xf>
    <xf numFmtId="166" fontId="21" fillId="3" borderId="16" xfId="1" applyNumberFormat="1" applyFont="1" applyFill="1" applyBorder="1" applyAlignment="1">
      <alignment vertical="center" wrapText="1"/>
    </xf>
    <xf numFmtId="171" fontId="21" fillId="3" borderId="16" xfId="0" applyNumberFormat="1" applyFont="1" applyFill="1" applyBorder="1" applyAlignment="1">
      <alignment vertical="center" wrapText="1"/>
    </xf>
    <xf numFmtId="0" fontId="18" fillId="0" borderId="0" xfId="0" applyFont="1"/>
    <xf numFmtId="0" fontId="3" fillId="0" borderId="0" xfId="0" applyFont="1"/>
    <xf numFmtId="3" fontId="17" fillId="3" borderId="14" xfId="0" applyNumberFormat="1" applyFont="1" applyFill="1" applyBorder="1" applyAlignment="1">
      <alignment horizontal="right" vertical="top" wrapText="1" indent="1"/>
    </xf>
    <xf numFmtId="3" fontId="18" fillId="2" borderId="14" xfId="0" applyNumberFormat="1" applyFont="1" applyFill="1" applyBorder="1" applyAlignment="1">
      <alignment horizontal="right" vertical="top" wrapText="1" indent="1"/>
    </xf>
    <xf numFmtId="166" fontId="17" fillId="3" borderId="14" xfId="1" applyNumberFormat="1" applyFont="1" applyFill="1" applyBorder="1" applyAlignment="1">
      <alignment vertical="top" wrapText="1"/>
    </xf>
    <xf numFmtId="171" fontId="17" fillId="3" borderId="14" xfId="0" applyNumberFormat="1" applyFont="1" applyFill="1" applyBorder="1" applyAlignment="1">
      <alignment vertical="top" wrapText="1"/>
    </xf>
    <xf numFmtId="0" fontId="38" fillId="3" borderId="0" xfId="0" applyFont="1" applyFill="1" applyBorder="1" applyAlignment="1">
      <alignment horizontal="left" vertical="top" wrapText="1"/>
    </xf>
    <xf numFmtId="3" fontId="38" fillId="3" borderId="0" xfId="0" applyNumberFormat="1" applyFont="1" applyFill="1" applyBorder="1" applyAlignment="1">
      <alignment horizontal="right" vertical="top" wrapText="1" indent="1"/>
    </xf>
    <xf numFmtId="3" fontId="22" fillId="2" borderId="0" xfId="0" applyNumberFormat="1" applyFont="1" applyFill="1" applyBorder="1" applyAlignment="1">
      <alignment horizontal="right" vertical="top" wrapText="1" indent="1"/>
    </xf>
    <xf numFmtId="166" fontId="38" fillId="3" borderId="0" xfId="1" applyNumberFormat="1" applyFont="1" applyFill="1" applyBorder="1" applyAlignment="1">
      <alignment vertical="top" wrapText="1"/>
    </xf>
    <xf numFmtId="171" fontId="38" fillId="3" borderId="0" xfId="0" applyNumberFormat="1" applyFont="1" applyFill="1" applyBorder="1" applyAlignment="1">
      <alignment vertical="top" wrapText="1"/>
    </xf>
    <xf numFmtId="0" fontId="38" fillId="3" borderId="0" xfId="0" applyFont="1" applyFill="1" applyBorder="1" applyAlignment="1">
      <alignment horizontal="left" vertical="top" wrapText="1" indent="2"/>
    </xf>
    <xf numFmtId="0" fontId="18" fillId="0" borderId="3" xfId="9" applyFont="1" applyFill="1" applyBorder="1" applyAlignment="1">
      <alignment vertical="center"/>
    </xf>
    <xf numFmtId="3" fontId="18" fillId="3" borderId="3" xfId="3" applyNumberFormat="1" applyFont="1" applyFill="1" applyBorder="1" applyAlignment="1" applyProtection="1">
      <alignment horizontal="right" vertical="center" indent="1"/>
    </xf>
    <xf numFmtId="3" fontId="18" fillId="2" borderId="3" xfId="3" applyNumberFormat="1" applyFont="1" applyFill="1" applyBorder="1" applyAlignment="1" applyProtection="1">
      <alignment horizontal="right" vertical="center" indent="1"/>
    </xf>
    <xf numFmtId="3" fontId="37" fillId="2" borderId="3"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vertical="center"/>
    </xf>
    <xf numFmtId="171" fontId="18" fillId="3" borderId="3" xfId="3" applyNumberFormat="1" applyFont="1" applyFill="1" applyBorder="1" applyAlignment="1" applyProtection="1">
      <alignment horizontal="right" vertical="center" indent="1"/>
    </xf>
    <xf numFmtId="3" fontId="17" fillId="3" borderId="15" xfId="0" applyNumberFormat="1" applyFont="1" applyFill="1" applyBorder="1" applyAlignment="1">
      <alignment horizontal="right" vertical="top" wrapText="1" indent="1"/>
    </xf>
    <xf numFmtId="3" fontId="18" fillId="2" borderId="15" xfId="0" applyNumberFormat="1" applyFont="1" applyFill="1" applyBorder="1" applyAlignment="1">
      <alignment horizontal="right" vertical="top" wrapText="1" indent="1"/>
    </xf>
    <xf numFmtId="166" fontId="17" fillId="3" borderId="15" xfId="1" applyNumberFormat="1" applyFont="1" applyFill="1" applyBorder="1" applyAlignment="1">
      <alignment vertical="top" wrapText="1"/>
    </xf>
    <xf numFmtId="171" fontId="17" fillId="3" borderId="3" xfId="0" applyNumberFormat="1" applyFont="1" applyFill="1" applyBorder="1" applyAlignment="1">
      <alignment vertical="top" wrapText="1"/>
    </xf>
    <xf numFmtId="166" fontId="17" fillId="3" borderId="15" xfId="0" applyNumberFormat="1" applyFont="1" applyFill="1" applyBorder="1" applyAlignment="1">
      <alignment vertical="top" wrapText="1"/>
    </xf>
    <xf numFmtId="3" fontId="21" fillId="3" borderId="21" xfId="0" applyNumberFormat="1" applyFont="1" applyFill="1" applyBorder="1" applyAlignment="1">
      <alignment horizontal="right" vertical="top" wrapText="1" indent="1"/>
    </xf>
    <xf numFmtId="3" fontId="17" fillId="3" borderId="21" xfId="0" applyNumberFormat="1" applyFont="1" applyFill="1" applyBorder="1" applyAlignment="1">
      <alignment horizontal="right" vertical="top" wrapText="1" indent="1"/>
    </xf>
    <xf numFmtId="3" fontId="3" fillId="2" borderId="21" xfId="0" applyNumberFormat="1" applyFont="1" applyFill="1" applyBorder="1" applyAlignment="1">
      <alignment horizontal="right" vertical="top" wrapText="1" indent="1"/>
    </xf>
    <xf numFmtId="166" fontId="17" fillId="3" borderId="21" xfId="1" applyNumberFormat="1" applyFont="1" applyFill="1" applyBorder="1" applyAlignment="1">
      <alignment vertical="top" wrapText="1"/>
    </xf>
    <xf numFmtId="166" fontId="21" fillId="3" borderId="21" xfId="0" applyNumberFormat="1" applyFont="1" applyFill="1" applyBorder="1" applyAlignment="1">
      <alignment vertical="top" wrapText="1"/>
    </xf>
    <xf numFmtId="3" fontId="21" fillId="3" borderId="22" xfId="0" applyNumberFormat="1" applyFont="1" applyFill="1" applyBorder="1" applyAlignment="1">
      <alignment horizontal="right" vertical="top" wrapText="1" indent="1"/>
    </xf>
    <xf numFmtId="3" fontId="3" fillId="2" borderId="22" xfId="0" applyNumberFormat="1" applyFont="1" applyFill="1" applyBorder="1" applyAlignment="1">
      <alignment horizontal="right" vertical="top" wrapText="1" indent="1"/>
    </xf>
    <xf numFmtId="166" fontId="17" fillId="3" borderId="22" xfId="1" applyNumberFormat="1" applyFont="1" applyFill="1" applyBorder="1" applyAlignment="1">
      <alignment vertical="top" wrapText="1"/>
    </xf>
    <xf numFmtId="166" fontId="21" fillId="3" borderId="22" xfId="0" applyNumberFormat="1" applyFont="1" applyFill="1" applyBorder="1" applyAlignment="1">
      <alignment vertical="top" wrapText="1"/>
    </xf>
    <xf numFmtId="0" fontId="38" fillId="3" borderId="0" xfId="0" applyFont="1" applyFill="1" applyAlignment="1">
      <alignment horizontal="left"/>
    </xf>
    <xf numFmtId="0" fontId="0" fillId="0" borderId="0" xfId="0" applyFont="1" applyAlignment="1">
      <alignment horizontal="left"/>
    </xf>
    <xf numFmtId="0" fontId="39" fillId="4" borderId="24" xfId="0" applyFont="1" applyFill="1" applyBorder="1" applyAlignment="1">
      <alignment horizontal="center" vertical="top" wrapText="1"/>
    </xf>
    <xf numFmtId="0" fontId="39" fillId="4" borderId="0" xfId="0" applyFont="1" applyFill="1" applyAlignment="1">
      <alignment horizontal="center" vertical="top" wrapText="1"/>
    </xf>
    <xf numFmtId="3" fontId="40" fillId="4" borderId="0" xfId="0" applyNumberFormat="1" applyFont="1" applyFill="1" applyAlignment="1">
      <alignment vertical="top" wrapText="1"/>
    </xf>
    <xf numFmtId="0" fontId="41" fillId="4" borderId="0" xfId="0" applyFont="1" applyFill="1"/>
    <xf numFmtId="0" fontId="41" fillId="4" borderId="26" xfId="0" applyFont="1" applyFill="1" applyBorder="1"/>
    <xf numFmtId="0" fontId="41" fillId="4" borderId="0" xfId="0" applyFont="1" applyFill="1" applyAlignment="1">
      <alignment horizontal="center"/>
    </xf>
    <xf numFmtId="0" fontId="39" fillId="4" borderId="1" xfId="0" applyFont="1" applyFill="1" applyBorder="1" applyAlignment="1">
      <alignment horizontal="center" vertical="top" wrapText="1"/>
    </xf>
    <xf numFmtId="3" fontId="40" fillId="4" borderId="1" xfId="0" applyNumberFormat="1" applyFont="1" applyFill="1" applyBorder="1" applyAlignment="1">
      <alignment vertical="top" wrapText="1"/>
    </xf>
    <xf numFmtId="0" fontId="40" fillId="4" borderId="1" xfId="0" applyFont="1" applyFill="1" applyBorder="1" applyAlignment="1">
      <alignment vertical="top" wrapText="1"/>
    </xf>
    <xf numFmtId="0" fontId="39" fillId="4" borderId="1" xfId="0" applyFont="1" applyFill="1" applyBorder="1" applyAlignment="1">
      <alignment horizontal="left" vertical="top" wrapText="1"/>
    </xf>
    <xf numFmtId="0" fontId="40" fillId="4" borderId="1" xfId="0" applyFont="1" applyFill="1" applyBorder="1" applyAlignment="1">
      <alignment horizontal="right" vertical="top" wrapText="1"/>
    </xf>
    <xf numFmtId="3" fontId="42" fillId="2" borderId="0" xfId="9" applyNumberFormat="1" applyFont="1" applyFill="1" applyBorder="1" applyAlignment="1" applyProtection="1">
      <alignment horizontal="left" vertical="center" wrapText="1"/>
    </xf>
    <xf numFmtId="3" fontId="35" fillId="2" borderId="0" xfId="9" applyNumberFormat="1" applyFont="1" applyFill="1" applyBorder="1" applyAlignment="1" applyProtection="1">
      <alignment horizontal="left" vertical="center"/>
    </xf>
    <xf numFmtId="3" fontId="31" fillId="3" borderId="0" xfId="9" applyNumberFormat="1" applyFont="1" applyFill="1" applyBorder="1" applyAlignment="1" applyProtection="1">
      <alignment horizontal="left" vertical="center" wrapText="1"/>
    </xf>
    <xf numFmtId="3" fontId="3" fillId="3" borderId="0" xfId="9" applyNumberFormat="1" applyFont="1" applyFill="1" applyAlignment="1">
      <alignment vertical="center"/>
    </xf>
    <xf numFmtId="0" fontId="22" fillId="3" borderId="0" xfId="9" applyFont="1" applyFill="1" applyBorder="1" applyAlignment="1">
      <alignment horizontal="right" vertical="center"/>
    </xf>
    <xf numFmtId="0" fontId="22" fillId="3" borderId="0" xfId="10" applyFont="1" applyFill="1" applyBorder="1" applyAlignment="1">
      <alignment vertical="center"/>
    </xf>
    <xf numFmtId="0" fontId="23" fillId="3" borderId="0" xfId="9" applyFont="1" applyFill="1" applyBorder="1" applyAlignment="1">
      <alignment horizontal="right" vertical="center"/>
    </xf>
    <xf numFmtId="0" fontId="3" fillId="3" borderId="0" xfId="10" applyFont="1" applyFill="1" applyBorder="1" applyAlignment="1">
      <alignment vertical="center"/>
    </xf>
    <xf numFmtId="1" fontId="18" fillId="3" borderId="3" xfId="3" applyNumberFormat="1" applyFont="1" applyFill="1" applyBorder="1" applyAlignment="1" applyProtection="1">
      <alignment horizontal="center" vertical="center" wrapText="1"/>
    </xf>
    <xf numFmtId="0" fontId="37" fillId="3" borderId="0" xfId="10" applyFont="1" applyFill="1" applyBorder="1" applyAlignment="1">
      <alignment horizontal="center" vertical="center" wrapText="1"/>
    </xf>
    <xf numFmtId="0" fontId="18" fillId="3" borderId="0" xfId="9" applyFont="1" applyFill="1" applyBorder="1" applyAlignment="1">
      <alignment horizontal="left" vertical="center" wrapText="1"/>
    </xf>
    <xf numFmtId="3" fontId="18" fillId="3" borderId="0" xfId="3" applyNumberFormat="1" applyFont="1" applyFill="1" applyBorder="1" applyAlignment="1" applyProtection="1">
      <alignment horizontal="right" vertical="center" indent="1"/>
    </xf>
    <xf numFmtId="3" fontId="18" fillId="2" borderId="0" xfId="3" applyNumberFormat="1" applyFont="1" applyFill="1" applyBorder="1" applyAlignment="1" applyProtection="1">
      <alignment horizontal="right" vertical="center" indent="1"/>
    </xf>
    <xf numFmtId="3" fontId="37" fillId="2" borderId="0" xfId="3" applyNumberFormat="1" applyFont="1" applyFill="1" applyBorder="1" applyAlignment="1" applyProtection="1">
      <alignment horizontal="right" vertical="center" indent="1"/>
    </xf>
    <xf numFmtId="166" fontId="18" fillId="3" borderId="0" xfId="3" applyNumberFormat="1" applyFont="1" applyFill="1" applyBorder="1" applyAlignment="1" applyProtection="1">
      <alignment horizontal="right" vertical="center" indent="1"/>
    </xf>
    <xf numFmtId="171" fontId="18" fillId="3" borderId="0" xfId="3" applyNumberFormat="1" applyFont="1" applyFill="1" applyBorder="1" applyAlignment="1" applyProtection="1">
      <alignment horizontal="right" vertical="center" indent="1"/>
    </xf>
    <xf numFmtId="171" fontId="37" fillId="3" borderId="0" xfId="3" applyNumberFormat="1" applyFont="1" applyFill="1" applyBorder="1" applyAlignment="1" applyProtection="1">
      <alignment horizontal="right" vertical="center" indent="1"/>
    </xf>
    <xf numFmtId="166" fontId="37" fillId="3" borderId="0" xfId="3" applyNumberFormat="1" applyFont="1" applyFill="1" applyBorder="1" applyAlignment="1" applyProtection="1">
      <alignment horizontal="right" vertical="center" indent="1"/>
    </xf>
    <xf numFmtId="0" fontId="18" fillId="0" borderId="0" xfId="9" applyFont="1" applyFill="1" applyAlignment="1">
      <alignment vertical="center"/>
    </xf>
    <xf numFmtId="3" fontId="3" fillId="3" borderId="0" xfId="9" applyNumberFormat="1" applyFont="1" applyFill="1" applyBorder="1" applyAlignment="1" applyProtection="1">
      <alignment horizontal="left" vertical="center" wrapText="1"/>
    </xf>
    <xf numFmtId="3" fontId="3" fillId="3" borderId="0" xfId="3" applyNumberFormat="1" applyFont="1" applyFill="1" applyBorder="1" applyAlignment="1" applyProtection="1">
      <alignment horizontal="right" vertical="center" indent="1"/>
    </xf>
    <xf numFmtId="3" fontId="3" fillId="2" borderId="0" xfId="3" applyNumberFormat="1" applyFont="1" applyFill="1" applyBorder="1" applyAlignment="1" applyProtection="1">
      <alignment horizontal="right" vertical="center" indent="1"/>
    </xf>
    <xf numFmtId="3" fontId="16" fillId="2" borderId="0" xfId="3" applyNumberFormat="1" applyFont="1" applyFill="1" applyBorder="1" applyAlignment="1" applyProtection="1">
      <alignment horizontal="right" vertical="center" indent="1"/>
    </xf>
    <xf numFmtId="166" fontId="3" fillId="3" borderId="0" xfId="3" applyNumberFormat="1" applyFont="1" applyFill="1" applyBorder="1" applyAlignment="1" applyProtection="1">
      <alignment horizontal="right" vertical="center" indent="1"/>
    </xf>
    <xf numFmtId="171" fontId="3" fillId="3" borderId="0" xfId="3" applyNumberFormat="1" applyFont="1" applyFill="1" applyBorder="1" applyAlignment="1" applyProtection="1">
      <alignment horizontal="right" vertical="center" indent="1"/>
    </xf>
    <xf numFmtId="171" fontId="16" fillId="3" borderId="0" xfId="3" applyNumberFormat="1" applyFont="1" applyFill="1" applyBorder="1" applyAlignment="1" applyProtection="1">
      <alignment horizontal="right" vertical="center" indent="1"/>
    </xf>
    <xf numFmtId="166" fontId="16" fillId="3" borderId="0" xfId="3" applyNumberFormat="1" applyFont="1" applyFill="1" applyBorder="1" applyAlignment="1" applyProtection="1">
      <alignment horizontal="right" vertical="center" indent="1"/>
    </xf>
    <xf numFmtId="3" fontId="3" fillId="3" borderId="16" xfId="9" applyNumberFormat="1" applyFont="1" applyFill="1" applyBorder="1" applyAlignment="1" applyProtection="1">
      <alignment horizontal="left" vertical="center" wrapText="1"/>
    </xf>
    <xf numFmtId="3" fontId="3" fillId="3" borderId="16" xfId="3" applyNumberFormat="1" applyFont="1" applyFill="1" applyBorder="1" applyAlignment="1" applyProtection="1">
      <alignment horizontal="right" vertical="center" indent="1"/>
    </xf>
    <xf numFmtId="3" fontId="3" fillId="2" borderId="16" xfId="3" applyNumberFormat="1" applyFont="1" applyFill="1" applyBorder="1" applyAlignment="1" applyProtection="1">
      <alignment horizontal="right" vertical="center" indent="1"/>
    </xf>
    <xf numFmtId="3" fontId="16" fillId="2" borderId="16" xfId="3" applyNumberFormat="1" applyFont="1" applyFill="1" applyBorder="1" applyAlignment="1" applyProtection="1">
      <alignment horizontal="right" vertical="center" indent="1"/>
    </xf>
    <xf numFmtId="166" fontId="3" fillId="3" borderId="16" xfId="3" applyNumberFormat="1" applyFont="1" applyFill="1" applyBorder="1" applyAlignment="1" applyProtection="1">
      <alignment horizontal="right" vertical="center" indent="1"/>
    </xf>
    <xf numFmtId="171" fontId="3" fillId="3" borderId="16" xfId="3" applyNumberFormat="1" applyFont="1" applyFill="1" applyBorder="1" applyAlignment="1" applyProtection="1">
      <alignment horizontal="right" vertical="center" indent="1"/>
    </xf>
    <xf numFmtId="166" fontId="16" fillId="3" borderId="16" xfId="3" applyNumberFormat="1" applyFont="1" applyFill="1" applyBorder="1" applyAlignment="1" applyProtection="1">
      <alignment horizontal="right" vertical="center" indent="1"/>
    </xf>
    <xf numFmtId="171" fontId="16" fillId="3" borderId="16" xfId="3" applyNumberFormat="1" applyFont="1" applyFill="1" applyBorder="1" applyAlignment="1" applyProtection="1">
      <alignment horizontal="right" vertical="center" indent="1"/>
    </xf>
    <xf numFmtId="3" fontId="18" fillId="3" borderId="0" xfId="9" applyNumberFormat="1" applyFont="1" applyFill="1" applyBorder="1" applyAlignment="1" applyProtection="1">
      <alignment horizontal="left" vertical="center" wrapText="1"/>
    </xf>
    <xf numFmtId="0" fontId="3" fillId="0" borderId="16" xfId="9" applyFont="1" applyFill="1" applyBorder="1" applyAlignment="1">
      <alignment vertical="center"/>
    </xf>
    <xf numFmtId="0" fontId="22" fillId="0" borderId="0" xfId="9" applyFont="1" applyFill="1" applyAlignment="1">
      <alignment vertical="center"/>
    </xf>
    <xf numFmtId="3" fontId="22" fillId="3" borderId="0" xfId="3" applyNumberFormat="1" applyFont="1" applyFill="1" applyBorder="1" applyAlignment="1" applyProtection="1">
      <alignment horizontal="right" vertical="center" indent="1"/>
    </xf>
    <xf numFmtId="3" fontId="22" fillId="2" borderId="0" xfId="3" applyNumberFormat="1" applyFont="1" applyFill="1" applyBorder="1" applyAlignment="1" applyProtection="1">
      <alignment horizontal="right" vertical="center" indent="1"/>
    </xf>
    <xf numFmtId="166" fontId="22" fillId="3" borderId="0" xfId="3" applyNumberFormat="1" applyFont="1" applyFill="1" applyBorder="1" applyAlignment="1" applyProtection="1">
      <alignment horizontal="right" vertical="center" indent="1"/>
    </xf>
    <xf numFmtId="171" fontId="22" fillId="3" borderId="0" xfId="3" applyNumberFormat="1" applyFont="1" applyFill="1" applyBorder="1" applyAlignment="1" applyProtection="1">
      <alignment horizontal="right" vertical="center" indent="1"/>
    </xf>
    <xf numFmtId="0" fontId="43" fillId="0" borderId="0" xfId="9" applyFont="1" applyFill="1" applyAlignment="1">
      <alignment vertical="center"/>
    </xf>
    <xf numFmtId="0" fontId="31" fillId="0" borderId="0" xfId="9" applyFont="1" applyFill="1" applyAlignment="1">
      <alignment vertical="center"/>
    </xf>
    <xf numFmtId="3" fontId="31" fillId="2" borderId="0" xfId="3" applyNumberFormat="1" applyFont="1" applyFill="1" applyBorder="1" applyAlignment="1" applyProtection="1">
      <alignment horizontal="right" vertical="center" indent="1"/>
    </xf>
    <xf numFmtId="3" fontId="22" fillId="3" borderId="16" xfId="3" applyNumberFormat="1" applyFont="1" applyFill="1" applyBorder="1" applyAlignment="1" applyProtection="1">
      <alignment horizontal="right" vertical="center" indent="1"/>
    </xf>
    <xf numFmtId="3" fontId="22" fillId="2" borderId="16" xfId="3" applyNumberFormat="1" applyFont="1" applyFill="1" applyBorder="1" applyAlignment="1" applyProtection="1">
      <alignment horizontal="right" vertical="center" indent="1"/>
    </xf>
    <xf numFmtId="166" fontId="22" fillId="3" borderId="16" xfId="3" applyNumberFormat="1" applyFont="1" applyFill="1" applyBorder="1" applyAlignment="1" applyProtection="1">
      <alignment horizontal="right" vertical="center" indent="1"/>
    </xf>
    <xf numFmtId="171" fontId="22" fillId="3" borderId="16" xfId="3" applyNumberFormat="1" applyFont="1" applyFill="1" applyBorder="1" applyAlignment="1" applyProtection="1">
      <alignment horizontal="right" vertical="center" indent="1"/>
    </xf>
    <xf numFmtId="3" fontId="31" fillId="2" borderId="16"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horizontal="right" vertical="center" indent="1"/>
    </xf>
    <xf numFmtId="3" fontId="18" fillId="3" borderId="16" xfId="3" applyNumberFormat="1" applyFont="1" applyFill="1" applyBorder="1" applyAlignment="1" applyProtection="1">
      <alignment horizontal="right" vertical="center" indent="1"/>
    </xf>
    <xf numFmtId="166" fontId="18" fillId="3" borderId="16" xfId="3" applyNumberFormat="1" applyFont="1" applyFill="1" applyBorder="1" applyAlignment="1" applyProtection="1">
      <alignment horizontal="right" vertical="center" indent="1"/>
    </xf>
    <xf numFmtId="0" fontId="18" fillId="3" borderId="3" xfId="9" applyFont="1" applyFill="1" applyBorder="1" applyAlignment="1">
      <alignment horizontal="left" vertical="center" wrapText="1"/>
    </xf>
    <xf numFmtId="166" fontId="37" fillId="3" borderId="3" xfId="3" applyNumberFormat="1" applyFont="1" applyFill="1" applyBorder="1" applyAlignment="1" applyProtection="1">
      <alignment horizontal="right" vertical="center" indent="1"/>
    </xf>
    <xf numFmtId="171" fontId="37" fillId="3" borderId="3" xfId="3" applyNumberFormat="1" applyFont="1" applyFill="1" applyBorder="1" applyAlignment="1" applyProtection="1">
      <alignment horizontal="right" vertical="center" indent="1"/>
    </xf>
    <xf numFmtId="0" fontId="3" fillId="3" borderId="3" xfId="9" applyFont="1" applyFill="1" applyBorder="1" applyAlignment="1">
      <alignment horizontal="left" vertical="center" wrapText="1"/>
    </xf>
    <xf numFmtId="3" fontId="3" fillId="3" borderId="3" xfId="3" applyNumberFormat="1" applyFont="1" applyFill="1" applyBorder="1" applyAlignment="1" applyProtection="1">
      <alignment horizontal="right" vertical="center" indent="1"/>
    </xf>
    <xf numFmtId="3" fontId="3" fillId="2" borderId="3" xfId="3" applyNumberFormat="1" applyFont="1" applyFill="1" applyBorder="1" applyAlignment="1" applyProtection="1">
      <alignment horizontal="right" vertical="center" indent="1"/>
    </xf>
    <xf numFmtId="3" fontId="16" fillId="2" borderId="3" xfId="3" applyNumberFormat="1" applyFont="1" applyFill="1" applyBorder="1" applyAlignment="1" applyProtection="1">
      <alignment horizontal="right" vertical="center" indent="1"/>
    </xf>
    <xf numFmtId="166" fontId="3" fillId="3" borderId="3" xfId="3" applyNumberFormat="1" applyFont="1" applyFill="1" applyBorder="1" applyAlignment="1" applyProtection="1">
      <alignment horizontal="right" vertical="center" indent="1"/>
    </xf>
    <xf numFmtId="171" fontId="3" fillId="3" borderId="3" xfId="3" applyNumberFormat="1" applyFont="1" applyFill="1" applyBorder="1" applyAlignment="1" applyProtection="1">
      <alignment horizontal="right" vertical="center" indent="1"/>
    </xf>
    <xf numFmtId="0" fontId="44" fillId="3" borderId="0" xfId="9" applyFont="1" applyFill="1" applyBorder="1" applyAlignment="1">
      <alignment vertical="center"/>
    </xf>
    <xf numFmtId="0" fontId="26" fillId="3" borderId="0" xfId="9" applyFont="1" applyFill="1" applyBorder="1" applyAlignment="1">
      <alignment vertical="center"/>
    </xf>
    <xf numFmtId="0" fontId="44" fillId="0" borderId="0" xfId="9" applyFont="1" applyFill="1" applyBorder="1" applyAlignment="1">
      <alignment vertical="center"/>
    </xf>
    <xf numFmtId="0" fontId="16" fillId="0" borderId="0" xfId="9" applyFont="1" applyFill="1" applyAlignment="1">
      <alignment vertical="center"/>
    </xf>
    <xf numFmtId="0" fontId="26" fillId="0" borderId="0" xfId="9" applyFont="1" applyFill="1" applyBorder="1" applyAlignment="1">
      <alignment vertical="center"/>
    </xf>
    <xf numFmtId="3" fontId="35" fillId="0" borderId="0" xfId="9" applyNumberFormat="1" applyFont="1" applyFill="1" applyBorder="1" applyAlignment="1" applyProtection="1">
      <alignment horizontal="left" vertical="center" wrapText="1"/>
    </xf>
    <xf numFmtId="3" fontId="31" fillId="0" borderId="0" xfId="9" applyNumberFormat="1" applyFont="1" applyFill="1" applyBorder="1" applyAlignment="1" applyProtection="1">
      <alignment horizontal="left" vertical="center" wrapText="1"/>
    </xf>
    <xf numFmtId="0" fontId="3" fillId="0" borderId="0" xfId="9" applyFont="1" applyFill="1" applyBorder="1" applyAlignment="1">
      <alignment vertical="center"/>
    </xf>
    <xf numFmtId="3" fontId="31" fillId="0" borderId="27" xfId="9" applyNumberFormat="1" applyFont="1" applyFill="1" applyBorder="1" applyAlignment="1" applyProtection="1">
      <alignment horizontal="left" vertical="center" wrapText="1"/>
    </xf>
    <xf numFmtId="0" fontId="7" fillId="2" borderId="0" xfId="10" applyFont="1" applyFill="1" applyAlignment="1">
      <alignment horizontal="left" wrapText="1"/>
    </xf>
    <xf numFmtId="0" fontId="3" fillId="0" borderId="0" xfId="10" applyFont="1" applyFill="1" applyAlignment="1">
      <alignment vertical="center"/>
    </xf>
    <xf numFmtId="0" fontId="36" fillId="0" borderId="0" xfId="9" applyFont="1" applyFill="1" applyBorder="1" applyAlignment="1">
      <alignment horizontal="left" wrapText="1"/>
    </xf>
    <xf numFmtId="0" fontId="28" fillId="0" borderId="0" xfId="2" applyFont="1" applyFill="1" applyAlignment="1">
      <alignment vertical="center"/>
    </xf>
    <xf numFmtId="0" fontId="18" fillId="0" borderId="3" xfId="10" applyFont="1" applyFill="1" applyBorder="1" applyAlignment="1">
      <alignment horizontal="center" vertical="center" wrapText="1"/>
    </xf>
    <xf numFmtId="0" fontId="18" fillId="0" borderId="0" xfId="9" applyFont="1" applyFill="1" applyBorder="1" applyAlignment="1">
      <alignment vertical="center"/>
    </xf>
    <xf numFmtId="3" fontId="22" fillId="3" borderId="0" xfId="9" applyNumberFormat="1" applyFont="1" applyFill="1" applyBorder="1" applyAlignment="1" applyProtection="1">
      <alignment horizontal="left" vertical="center" wrapText="1"/>
    </xf>
    <xf numFmtId="3" fontId="18" fillId="3" borderId="3" xfId="9" applyNumberFormat="1" applyFont="1" applyFill="1" applyBorder="1" applyAlignment="1" applyProtection="1">
      <alignment horizontal="left" vertical="center" wrapText="1"/>
    </xf>
    <xf numFmtId="3" fontId="22" fillId="3" borderId="0" xfId="9" applyNumberFormat="1" applyFont="1" applyFill="1" applyBorder="1" applyAlignment="1" applyProtection="1">
      <alignment horizontal="left" vertical="center" wrapText="1" indent="3"/>
    </xf>
    <xf numFmtId="0" fontId="22" fillId="0" borderId="0" xfId="9" applyFont="1" applyFill="1" applyBorder="1" applyAlignment="1">
      <alignment vertical="center"/>
    </xf>
    <xf numFmtId="3" fontId="3" fillId="3" borderId="0" xfId="10" applyNumberFormat="1" applyFont="1" applyFill="1" applyAlignment="1">
      <alignment vertical="center"/>
    </xf>
    <xf numFmtId="0" fontId="45" fillId="0" borderId="0" xfId="10" applyFont="1" applyFill="1" applyAlignment="1">
      <alignment vertical="center"/>
    </xf>
    <xf numFmtId="0" fontId="16" fillId="0" borderId="0" xfId="10" applyFont="1" applyFill="1" applyAlignment="1">
      <alignment vertical="center"/>
    </xf>
    <xf numFmtId="0" fontId="3" fillId="3" borderId="0" xfId="10" applyFont="1" applyFill="1" applyAlignment="1">
      <alignment vertical="center" wrapText="1"/>
    </xf>
    <xf numFmtId="3" fontId="3" fillId="0" borderId="0" xfId="10" applyNumberFormat="1" applyFont="1" applyFill="1" applyAlignment="1">
      <alignment vertical="center"/>
    </xf>
    <xf numFmtId="3" fontId="16" fillId="0" borderId="0" xfId="10" applyNumberFormat="1" applyFont="1" applyFill="1" applyAlignment="1">
      <alignment vertical="center"/>
    </xf>
    <xf numFmtId="0" fontId="3" fillId="0" borderId="0" xfId="10" applyFont="1" applyFill="1" applyAlignment="1">
      <alignment vertical="center" wrapText="1"/>
    </xf>
    <xf numFmtId="0" fontId="2" fillId="3" borderId="0" xfId="2" applyFont="1" applyFill="1" applyBorder="1" applyAlignment="1">
      <alignment horizontal="left" vertical="center" wrapText="1"/>
    </xf>
    <xf numFmtId="0" fontId="2" fillId="3" borderId="0" xfId="2" applyFont="1" applyFill="1" applyBorder="1" applyAlignment="1">
      <alignment horizontal="center" vertical="center"/>
    </xf>
    <xf numFmtId="0" fontId="7" fillId="3" borderId="0" xfId="10" applyFont="1" applyFill="1" applyAlignment="1">
      <alignment horizontal="left" wrapText="1"/>
    </xf>
    <xf numFmtId="0" fontId="3" fillId="3" borderId="14" xfId="9" applyFont="1" applyFill="1" applyBorder="1" applyAlignment="1">
      <alignment horizontal="left" vertical="center" wrapText="1"/>
    </xf>
    <xf numFmtId="3" fontId="3" fillId="3" borderId="14" xfId="3" applyNumberFormat="1" applyFont="1" applyFill="1" applyBorder="1" applyAlignment="1" applyProtection="1">
      <alignment horizontal="right" vertical="center" indent="1"/>
    </xf>
    <xf numFmtId="3" fontId="3" fillId="2" borderId="14" xfId="3" applyNumberFormat="1" applyFont="1" applyFill="1" applyBorder="1" applyAlignment="1" applyProtection="1">
      <alignment horizontal="right" vertical="center" indent="1"/>
    </xf>
    <xf numFmtId="166" fontId="3" fillId="3" borderId="14" xfId="3" applyNumberFormat="1" applyFont="1" applyFill="1" applyBorder="1" applyAlignment="1" applyProtection="1">
      <alignment horizontal="right" vertical="center" indent="1"/>
    </xf>
    <xf numFmtId="171" fontId="3" fillId="3" borderId="14" xfId="3" applyNumberFormat="1" applyFont="1" applyFill="1" applyBorder="1" applyAlignment="1" applyProtection="1">
      <alignment horizontal="right" vertical="center" indent="1"/>
    </xf>
    <xf numFmtId="0" fontId="3" fillId="3" borderId="0" xfId="9" applyFont="1" applyFill="1" applyBorder="1" applyAlignment="1">
      <alignment vertical="center"/>
    </xf>
    <xf numFmtId="0" fontId="3" fillId="3" borderId="16" xfId="9" applyFont="1" applyFill="1" applyBorder="1" applyAlignment="1">
      <alignment vertical="center"/>
    </xf>
    <xf numFmtId="0" fontId="46" fillId="3" borderId="3" xfId="0" applyFont="1" applyFill="1" applyBorder="1"/>
    <xf numFmtId="0" fontId="16" fillId="3" borderId="0" xfId="9" applyFont="1" applyFill="1" applyAlignment="1">
      <alignment vertical="center"/>
    </xf>
    <xf numFmtId="0" fontId="38" fillId="3" borderId="0" xfId="0" applyFont="1" applyFill="1" applyAlignment="1">
      <alignment horizontal="justify"/>
    </xf>
    <xf numFmtId="0" fontId="7" fillId="3" borderId="0" xfId="10" applyFont="1" applyFill="1" applyAlignment="1">
      <alignment horizontal="left"/>
    </xf>
    <xf numFmtId="0" fontId="16" fillId="3" borderId="0" xfId="9" applyFont="1" applyFill="1" applyBorder="1" applyAlignment="1">
      <alignment horizontal="left" vertical="center" indent="1"/>
    </xf>
    <xf numFmtId="3" fontId="16" fillId="3" borderId="0" xfId="3" applyNumberFormat="1" applyFont="1" applyFill="1" applyBorder="1" applyAlignment="1" applyProtection="1">
      <alignment horizontal="right" vertical="center" indent="1"/>
    </xf>
    <xf numFmtId="0" fontId="16" fillId="3" borderId="0" xfId="9" applyFont="1" applyFill="1" applyBorder="1" applyAlignment="1">
      <alignment horizontal="left" vertical="center" indent="3"/>
    </xf>
    <xf numFmtId="0" fontId="18" fillId="3" borderId="0" xfId="9" applyFont="1" applyFill="1" applyAlignment="1">
      <alignment vertical="center"/>
    </xf>
    <xf numFmtId="0" fontId="3" fillId="3" borderId="0" xfId="9" applyFont="1" applyFill="1" applyAlignment="1">
      <alignment horizontal="left" vertical="center"/>
    </xf>
    <xf numFmtId="0" fontId="3" fillId="3" borderId="16" xfId="9" applyFont="1" applyFill="1" applyBorder="1" applyAlignment="1">
      <alignment horizontal="left" vertical="center"/>
    </xf>
    <xf numFmtId="0" fontId="2" fillId="2" borderId="0" xfId="0" applyFont="1" applyFill="1"/>
    <xf numFmtId="0" fontId="0" fillId="2" borderId="0" xfId="0" applyFill="1"/>
    <xf numFmtId="0" fontId="48" fillId="0" borderId="0" xfId="11" applyFont="1"/>
    <xf numFmtId="0" fontId="7" fillId="0" borderId="0" xfId="11" applyFont="1"/>
    <xf numFmtId="0" fontId="3" fillId="0" borderId="0" xfId="11" applyFont="1"/>
    <xf numFmtId="0" fontId="16" fillId="0" borderId="0" xfId="0" applyFont="1"/>
    <xf numFmtId="0" fontId="18" fillId="0" borderId="14" xfId="11" applyNumberFormat="1" applyFont="1" applyFill="1" applyBorder="1" applyAlignment="1">
      <alignment horizontal="left" vertical="top"/>
    </xf>
    <xf numFmtId="0" fontId="49" fillId="2" borderId="14" xfId="11" applyFont="1" applyFill="1" applyBorder="1" applyAlignment="1">
      <alignment horizontal="center"/>
    </xf>
    <xf numFmtId="0" fontId="49" fillId="0" borderId="14" xfId="11" applyFont="1" applyFill="1" applyBorder="1" applyAlignment="1">
      <alignment horizontal="center"/>
    </xf>
    <xf numFmtId="0" fontId="18" fillId="0" borderId="16" xfId="11" applyNumberFormat="1" applyFont="1" applyFill="1" applyBorder="1" applyAlignment="1">
      <alignment horizontal="left" vertical="top"/>
    </xf>
    <xf numFmtId="0" fontId="49" fillId="2" borderId="16" xfId="12" applyFont="1" applyFill="1" applyBorder="1" applyAlignment="1">
      <alignment horizontal="center"/>
    </xf>
    <xf numFmtId="0" fontId="49" fillId="0" borderId="16" xfId="12" applyFont="1" applyFill="1" applyBorder="1" applyAlignment="1">
      <alignment horizontal="center"/>
    </xf>
    <xf numFmtId="0" fontId="3" fillId="0" borderId="0" xfId="11" applyFont="1" applyFill="1" applyBorder="1" applyAlignment="1">
      <alignment horizontal="left" vertical="center" wrapText="1"/>
    </xf>
    <xf numFmtId="3" fontId="31" fillId="2" borderId="0" xfId="11" quotePrefix="1" applyNumberFormat="1" applyFont="1" applyFill="1" applyBorder="1" applyAlignment="1">
      <alignment horizontal="right" indent="1"/>
    </xf>
    <xf numFmtId="3" fontId="31" fillId="0" borderId="0" xfId="11" quotePrefix="1" applyNumberFormat="1" applyFont="1" applyFill="1" applyBorder="1" applyAlignment="1">
      <alignment horizontal="right" indent="1"/>
    </xf>
    <xf numFmtId="170" fontId="31" fillId="2" borderId="0" xfId="13" quotePrefix="1" applyNumberFormat="1" applyFont="1" applyFill="1" applyBorder="1" applyAlignment="1">
      <alignment horizontal="right" indent="1"/>
    </xf>
    <xf numFmtId="170" fontId="31" fillId="0" borderId="0" xfId="13" quotePrefix="1" applyNumberFormat="1" applyFont="1" applyFill="1" applyBorder="1" applyAlignment="1">
      <alignment horizontal="right" indent="1"/>
    </xf>
    <xf numFmtId="170" fontId="31" fillId="0" borderId="0" xfId="13" applyNumberFormat="1" applyFont="1" applyFill="1" applyBorder="1" applyAlignment="1">
      <alignment horizontal="right" indent="1"/>
    </xf>
    <xf numFmtId="0" fontId="18" fillId="0" borderId="0" xfId="11" applyFont="1" applyFill="1" applyBorder="1" applyAlignment="1">
      <alignment horizontal="left" vertical="center" wrapText="1"/>
    </xf>
    <xf numFmtId="3" fontId="49" fillId="2" borderId="16" xfId="11" quotePrefix="1" applyNumberFormat="1" applyFont="1" applyFill="1" applyBorder="1" applyAlignment="1">
      <alignment horizontal="right" indent="1"/>
    </xf>
    <xf numFmtId="3" fontId="49" fillId="0" borderId="16" xfId="11" quotePrefix="1" applyNumberFormat="1" applyFont="1" applyFill="1" applyBorder="1" applyAlignment="1">
      <alignment horizontal="right" indent="1"/>
    </xf>
    <xf numFmtId="170" fontId="49" fillId="2" borderId="16" xfId="13" quotePrefix="1" applyNumberFormat="1" applyFont="1" applyFill="1" applyBorder="1" applyAlignment="1">
      <alignment horizontal="right" indent="1"/>
    </xf>
    <xf numFmtId="170" fontId="49" fillId="0" borderId="16" xfId="13" quotePrefix="1" applyNumberFormat="1" applyFont="1" applyFill="1" applyBorder="1" applyAlignment="1">
      <alignment horizontal="right" indent="1"/>
    </xf>
    <xf numFmtId="0" fontId="3" fillId="0" borderId="14" xfId="11" applyFont="1" applyBorder="1"/>
    <xf numFmtId="0" fontId="3" fillId="2" borderId="0" xfId="11" applyFont="1" applyFill="1" applyBorder="1" applyAlignment="1">
      <alignment horizontal="right" indent="1"/>
    </xf>
    <xf numFmtId="0" fontId="3" fillId="0" borderId="0" xfId="11" applyFont="1" applyFill="1" applyBorder="1" applyAlignment="1">
      <alignment horizontal="right" indent="1"/>
    </xf>
    <xf numFmtId="0" fontId="3" fillId="0" borderId="16" xfId="11" applyFont="1" applyFill="1" applyBorder="1" applyAlignment="1">
      <alignment horizontal="left" vertical="center" wrapText="1"/>
    </xf>
    <xf numFmtId="3" fontId="31" fillId="2" borderId="16" xfId="11" quotePrefix="1" applyNumberFormat="1" applyFont="1" applyFill="1" applyBorder="1" applyAlignment="1">
      <alignment horizontal="right" indent="1"/>
    </xf>
    <xf numFmtId="3" fontId="31" fillId="0" borderId="16" xfId="11" quotePrefix="1" applyNumberFormat="1" applyFont="1" applyFill="1" applyBorder="1" applyAlignment="1">
      <alignment horizontal="right" indent="1"/>
    </xf>
    <xf numFmtId="170" fontId="31" fillId="2" borderId="16" xfId="13" quotePrefix="1" applyNumberFormat="1" applyFont="1" applyFill="1" applyBorder="1" applyAlignment="1">
      <alignment horizontal="right" indent="1"/>
    </xf>
    <xf numFmtId="170" fontId="31" fillId="0" borderId="16" xfId="13" quotePrefix="1" applyNumberFormat="1" applyFont="1" applyFill="1" applyBorder="1" applyAlignment="1">
      <alignment horizontal="right" indent="1"/>
    </xf>
    <xf numFmtId="0" fontId="50" fillId="0" borderId="0" xfId="11" applyFont="1" applyFill="1"/>
    <xf numFmtId="170" fontId="3" fillId="0" borderId="0" xfId="11" applyNumberFormat="1" applyFont="1"/>
    <xf numFmtId="170" fontId="51" fillId="0" borderId="0" xfId="11" applyNumberFormat="1" applyFont="1" applyAlignment="1">
      <alignment horizontal="right"/>
    </xf>
    <xf numFmtId="0" fontId="50" fillId="0" borderId="0" xfId="2" applyFont="1"/>
    <xf numFmtId="170" fontId="0" fillId="0" borderId="0" xfId="0" applyNumberFormat="1"/>
    <xf numFmtId="0" fontId="49" fillId="0" borderId="14" xfId="11" applyFont="1" applyBorder="1" applyAlignment="1">
      <alignment horizontal="center"/>
    </xf>
    <xf numFmtId="170" fontId="31" fillId="2" borderId="0" xfId="11" quotePrefix="1" applyNumberFormat="1" applyFont="1" applyFill="1" applyBorder="1" applyAlignment="1">
      <alignment horizontal="right" indent="1"/>
    </xf>
    <xf numFmtId="170" fontId="31" fillId="0" borderId="0" xfId="11" quotePrefix="1" applyNumberFormat="1" applyFont="1" applyFill="1" applyBorder="1" applyAlignment="1">
      <alignment horizontal="right" indent="1"/>
    </xf>
    <xf numFmtId="170" fontId="31" fillId="2" borderId="16" xfId="11" quotePrefix="1" applyNumberFormat="1" applyFont="1" applyFill="1" applyBorder="1" applyAlignment="1">
      <alignment horizontal="right" indent="1"/>
    </xf>
    <xf numFmtId="170" fontId="31" fillId="0" borderId="16" xfId="11" quotePrefix="1" applyNumberFormat="1" applyFont="1" applyFill="1" applyBorder="1" applyAlignment="1">
      <alignment horizontal="right" indent="1"/>
    </xf>
    <xf numFmtId="0" fontId="51" fillId="0" borderId="0" xfId="11" applyFont="1" applyAlignment="1">
      <alignment horizontal="right"/>
    </xf>
    <xf numFmtId="0" fontId="50" fillId="0" borderId="0" xfId="11" applyFont="1"/>
    <xf numFmtId="0" fontId="50" fillId="0" borderId="0" xfId="0" applyFont="1"/>
    <xf numFmtId="0" fontId="48" fillId="3" borderId="0" xfId="11" applyFont="1" applyFill="1"/>
    <xf numFmtId="0" fontId="7" fillId="3" borderId="0" xfId="11" applyFont="1" applyFill="1"/>
    <xf numFmtId="0" fontId="18" fillId="3" borderId="14" xfId="11" applyNumberFormat="1" applyFont="1" applyFill="1" applyBorder="1" applyAlignment="1">
      <alignment horizontal="left" vertical="top"/>
    </xf>
    <xf numFmtId="0" fontId="18" fillId="2" borderId="28" xfId="11" applyNumberFormat="1" applyFont="1" applyFill="1" applyBorder="1" applyAlignment="1">
      <alignment horizontal="left" vertical="top"/>
    </xf>
    <xf numFmtId="0" fontId="49" fillId="3" borderId="14" xfId="11" applyFont="1" applyFill="1" applyBorder="1" applyAlignment="1">
      <alignment horizontal="center"/>
    </xf>
    <xf numFmtId="0" fontId="16" fillId="3" borderId="16" xfId="11" applyNumberFormat="1" applyFont="1" applyFill="1" applyBorder="1" applyAlignment="1">
      <alignment horizontal="left" vertical="top"/>
    </xf>
    <xf numFmtId="0" fontId="18" fillId="2" borderId="8" xfId="11" applyNumberFormat="1" applyFont="1" applyFill="1" applyBorder="1" applyAlignment="1">
      <alignment horizontal="left" vertical="top"/>
    </xf>
    <xf numFmtId="0" fontId="49" fillId="3" borderId="16" xfId="12" applyFont="1" applyFill="1" applyBorder="1" applyAlignment="1">
      <alignment horizontal="center"/>
    </xf>
    <xf numFmtId="3" fontId="18" fillId="2" borderId="11" xfId="0" applyNumberFormat="1" applyFont="1" applyFill="1" applyBorder="1" applyAlignment="1">
      <alignment horizontal="right" indent="1"/>
    </xf>
    <xf numFmtId="3" fontId="49" fillId="3" borderId="14" xfId="11" quotePrefix="1" applyNumberFormat="1" applyFont="1" applyFill="1" applyBorder="1" applyAlignment="1">
      <alignment horizontal="right" indent="1"/>
    </xf>
    <xf numFmtId="3" fontId="49" fillId="2" borderId="14" xfId="11" quotePrefix="1" applyNumberFormat="1" applyFont="1" applyFill="1" applyBorder="1" applyAlignment="1">
      <alignment horizontal="right" indent="1"/>
    </xf>
    <xf numFmtId="170" fontId="49" fillId="3" borderId="14" xfId="13" quotePrefix="1" applyNumberFormat="1" applyFont="1" applyFill="1" applyBorder="1" applyAlignment="1">
      <alignment horizontal="right" indent="1"/>
    </xf>
    <xf numFmtId="170" fontId="49" fillId="2" borderId="14" xfId="13" quotePrefix="1" applyNumberFormat="1" applyFont="1" applyFill="1" applyBorder="1" applyAlignment="1">
      <alignment horizontal="right" indent="1"/>
    </xf>
    <xf numFmtId="0" fontId="0" fillId="3" borderId="0" xfId="0" applyFill="1" applyBorder="1"/>
    <xf numFmtId="3" fontId="0" fillId="2" borderId="11" xfId="0" applyNumberFormat="1" applyFill="1" applyBorder="1" applyAlignment="1">
      <alignment horizontal="right" indent="1"/>
    </xf>
    <xf numFmtId="3" fontId="31" fillId="3" borderId="0" xfId="11" quotePrefix="1" applyNumberFormat="1" applyFont="1" applyFill="1" applyBorder="1" applyAlignment="1">
      <alignment horizontal="right" indent="1"/>
    </xf>
    <xf numFmtId="170" fontId="31" fillId="3" borderId="0" xfId="13" quotePrefix="1" applyNumberFormat="1" applyFont="1" applyFill="1" applyBorder="1" applyAlignment="1">
      <alignment horizontal="right" indent="1"/>
    </xf>
    <xf numFmtId="0" fontId="0" fillId="3" borderId="16" xfId="0" applyFill="1" applyBorder="1"/>
    <xf numFmtId="3" fontId="0" fillId="2" borderId="8" xfId="0" applyNumberFormat="1" applyFill="1" applyBorder="1" applyAlignment="1">
      <alignment horizontal="right" indent="1"/>
    </xf>
    <xf numFmtId="3" fontId="31" fillId="3" borderId="16" xfId="11" quotePrefix="1" applyNumberFormat="1" applyFont="1" applyFill="1" applyBorder="1" applyAlignment="1">
      <alignment horizontal="right" indent="1"/>
    </xf>
    <xf numFmtId="170" fontId="31" fillId="3" borderId="16" xfId="13" quotePrefix="1" applyNumberFormat="1" applyFont="1" applyFill="1" applyBorder="1" applyAlignment="1">
      <alignment horizontal="right" indent="1"/>
    </xf>
    <xf numFmtId="3" fontId="49" fillId="3" borderId="0" xfId="11" quotePrefix="1" applyNumberFormat="1" applyFont="1" applyFill="1" applyBorder="1" applyAlignment="1">
      <alignment horizontal="right" indent="1"/>
    </xf>
    <xf numFmtId="3" fontId="49" fillId="2" borderId="0" xfId="11" quotePrefix="1" applyNumberFormat="1" applyFont="1" applyFill="1" applyBorder="1" applyAlignment="1">
      <alignment horizontal="right" indent="1"/>
    </xf>
    <xf numFmtId="170" fontId="49" fillId="3" borderId="0" xfId="13" quotePrefix="1" applyNumberFormat="1" applyFont="1" applyFill="1" applyBorder="1" applyAlignment="1">
      <alignment horizontal="right" indent="1"/>
    </xf>
    <xf numFmtId="170" fontId="49" fillId="2" borderId="0" xfId="13" quotePrefix="1" applyNumberFormat="1" applyFont="1" applyFill="1" applyBorder="1" applyAlignment="1">
      <alignment horizontal="right" indent="1"/>
    </xf>
    <xf numFmtId="0" fontId="50" fillId="3" borderId="0" xfId="11" applyFont="1" applyFill="1"/>
    <xf numFmtId="3" fontId="0" fillId="0" borderId="0" xfId="0" applyNumberFormat="1"/>
    <xf numFmtId="0" fontId="3" fillId="0" borderId="14" xfId="11" applyFont="1" applyBorder="1" applyAlignment="1">
      <alignment horizontal="left" vertical="center" wrapText="1"/>
    </xf>
    <xf numFmtId="0" fontId="3" fillId="2" borderId="14" xfId="11" applyFont="1" applyFill="1" applyBorder="1" applyAlignment="1">
      <alignment horizontal="right" indent="1"/>
    </xf>
    <xf numFmtId="0" fontId="3" fillId="0" borderId="14" xfId="11" applyFont="1" applyFill="1" applyBorder="1" applyAlignment="1">
      <alignment horizontal="right" indent="1"/>
    </xf>
    <xf numFmtId="170" fontId="31" fillId="2" borderId="14" xfId="13" quotePrefix="1" applyNumberFormat="1" applyFont="1" applyFill="1" applyBorder="1" applyAlignment="1">
      <alignment horizontal="right" indent="1"/>
    </xf>
    <xf numFmtId="170" fontId="31" fillId="0" borderId="14" xfId="13" quotePrefix="1" applyNumberFormat="1" applyFont="1" applyFill="1" applyBorder="1" applyAlignment="1">
      <alignment horizontal="right" indent="1"/>
    </xf>
    <xf numFmtId="0" fontId="3" fillId="0" borderId="0" xfId="14" applyFont="1" applyBorder="1" applyAlignment="1">
      <alignment wrapText="1"/>
    </xf>
    <xf numFmtId="0" fontId="3" fillId="0" borderId="0" xfId="14" applyFont="1" applyAlignment="1">
      <alignment wrapText="1"/>
    </xf>
    <xf numFmtId="0" fontId="22" fillId="0" borderId="0" xfId="2" applyFont="1"/>
    <xf numFmtId="0" fontId="2" fillId="2" borderId="0" xfId="4" applyFont="1" applyFill="1"/>
    <xf numFmtId="0" fontId="26" fillId="2" borderId="0" xfId="4" applyFont="1" applyFill="1"/>
    <xf numFmtId="0" fontId="3" fillId="0" borderId="0" xfId="4"/>
    <xf numFmtId="0" fontId="28" fillId="0" borderId="0" xfId="2" applyFont="1"/>
    <xf numFmtId="0" fontId="53" fillId="0" borderId="0" xfId="11" applyFont="1"/>
    <xf numFmtId="0" fontId="7" fillId="0" borderId="0" xfId="11" applyFont="1" applyFill="1"/>
    <xf numFmtId="0" fontId="26" fillId="0" borderId="0" xfId="11" applyFont="1" applyFill="1"/>
    <xf numFmtId="0" fontId="44" fillId="0" borderId="16" xfId="4" applyFont="1" applyFill="1" applyBorder="1"/>
    <xf numFmtId="0" fontId="28" fillId="0" borderId="14" xfId="11" applyNumberFormat="1" applyFont="1" applyFill="1" applyBorder="1" applyAlignment="1">
      <alignment horizontal="left" vertical="top"/>
    </xf>
    <xf numFmtId="0" fontId="28" fillId="0" borderId="16" xfId="11" applyNumberFormat="1" applyFont="1" applyFill="1" applyBorder="1" applyAlignment="1">
      <alignment horizontal="left" vertical="top"/>
    </xf>
    <xf numFmtId="0" fontId="31" fillId="0" borderId="0" xfId="12" applyFont="1" applyFill="1" applyBorder="1"/>
    <xf numFmtId="1" fontId="31" fillId="2" borderId="0" xfId="11" quotePrefix="1" applyNumberFormat="1" applyFont="1" applyFill="1" applyBorder="1" applyAlignment="1">
      <alignment horizontal="right" indent="1"/>
    </xf>
    <xf numFmtId="1" fontId="31" fillId="0" borderId="0" xfId="11" quotePrefix="1" applyNumberFormat="1" applyFont="1" applyFill="1" applyBorder="1" applyAlignment="1">
      <alignment horizontal="right" indent="1"/>
    </xf>
    <xf numFmtId="170" fontId="31" fillId="2" borderId="0" xfId="15" quotePrefix="1" applyNumberFormat="1" applyFont="1" applyFill="1" applyBorder="1" applyAlignment="1">
      <alignment horizontal="right" indent="1"/>
    </xf>
    <xf numFmtId="170" fontId="31" fillId="0" borderId="0" xfId="15" applyNumberFormat="1" applyFont="1" applyFill="1" applyBorder="1" applyAlignment="1">
      <alignment horizontal="right" indent="1"/>
    </xf>
    <xf numFmtId="170" fontId="31" fillId="0" borderId="0" xfId="15" quotePrefix="1" applyNumberFormat="1" applyFont="1" applyFill="1" applyBorder="1" applyAlignment="1">
      <alignment horizontal="right" indent="1"/>
    </xf>
    <xf numFmtId="0" fontId="49" fillId="0" borderId="16" xfId="12" applyFont="1" applyFill="1" applyBorder="1"/>
    <xf numFmtId="1" fontId="49" fillId="2" borderId="16" xfId="11" quotePrefix="1" applyNumberFormat="1" applyFont="1" applyFill="1" applyBorder="1" applyAlignment="1">
      <alignment horizontal="right" indent="1"/>
    </xf>
    <xf numFmtId="1" fontId="49" fillId="0" borderId="16" xfId="11" quotePrefix="1" applyNumberFormat="1" applyFont="1" applyFill="1" applyBorder="1" applyAlignment="1">
      <alignment horizontal="right" indent="1"/>
    </xf>
    <xf numFmtId="170" fontId="49" fillId="2" borderId="16" xfId="15" quotePrefix="1" applyNumberFormat="1" applyFont="1" applyFill="1" applyBorder="1" applyAlignment="1">
      <alignment horizontal="right" indent="1"/>
    </xf>
    <xf numFmtId="170" fontId="49" fillId="0" borderId="16" xfId="15" quotePrefix="1" applyNumberFormat="1" applyFont="1" applyFill="1" applyBorder="1" applyAlignment="1">
      <alignment horizontal="right" indent="1"/>
    </xf>
    <xf numFmtId="1" fontId="3" fillId="2" borderId="0" xfId="11" applyNumberFormat="1" applyFont="1" applyFill="1" applyBorder="1" applyAlignment="1">
      <alignment horizontal="right" indent="1"/>
    </xf>
    <xf numFmtId="1" fontId="3" fillId="0" borderId="0" xfId="11" applyNumberFormat="1" applyFont="1" applyFill="1" applyBorder="1" applyAlignment="1">
      <alignment horizontal="right" indent="1"/>
    </xf>
    <xf numFmtId="0" fontId="31" fillId="0" borderId="16" xfId="12" applyFont="1" applyFill="1" applyBorder="1"/>
    <xf numFmtId="1" fontId="31" fillId="2" borderId="16" xfId="11" quotePrefix="1" applyNumberFormat="1" applyFont="1" applyFill="1" applyBorder="1" applyAlignment="1">
      <alignment horizontal="right" indent="1"/>
    </xf>
    <xf numFmtId="1" fontId="31" fillId="0" borderId="16" xfId="11" quotePrefix="1" applyNumberFormat="1" applyFont="1" applyFill="1" applyBorder="1" applyAlignment="1">
      <alignment horizontal="right" indent="1"/>
    </xf>
    <xf numFmtId="170" fontId="31" fillId="2" borderId="16" xfId="15" quotePrefix="1" applyNumberFormat="1" applyFont="1" applyFill="1" applyBorder="1" applyAlignment="1">
      <alignment horizontal="right" indent="1"/>
    </xf>
    <xf numFmtId="170" fontId="31" fillId="0" borderId="16" xfId="15" quotePrefix="1" applyNumberFormat="1" applyFont="1" applyFill="1" applyBorder="1" applyAlignment="1">
      <alignment horizontal="right" indent="1"/>
    </xf>
    <xf numFmtId="3" fontId="35" fillId="0" borderId="0" xfId="11" quotePrefix="1" applyNumberFormat="1" applyFont="1" applyFill="1" applyBorder="1"/>
    <xf numFmtId="166" fontId="35" fillId="0" borderId="0" xfId="12" applyNumberFormat="1" applyFont="1" applyFill="1" applyBorder="1"/>
    <xf numFmtId="0" fontId="50" fillId="0" borderId="0" xfId="5" applyFont="1" applyFill="1" applyAlignment="1"/>
    <xf numFmtId="0" fontId="26" fillId="0" borderId="0" xfId="11" applyFont="1"/>
    <xf numFmtId="0" fontId="54" fillId="0" borderId="0" xfId="11" applyFont="1" applyFill="1"/>
    <xf numFmtId="0" fontId="7" fillId="0" borderId="0" xfId="12" applyFont="1" applyFill="1"/>
    <xf numFmtId="0" fontId="13" fillId="0" borderId="0" xfId="12" applyFont="1"/>
    <xf numFmtId="0" fontId="3" fillId="0" borderId="0" xfId="4" applyFill="1"/>
    <xf numFmtId="0" fontId="49" fillId="2" borderId="14" xfId="12" applyFont="1" applyFill="1" applyBorder="1" applyAlignment="1">
      <alignment horizontal="center"/>
    </xf>
    <xf numFmtId="0" fontId="49" fillId="0" borderId="14" xfId="12" applyFont="1" applyFill="1" applyBorder="1" applyAlignment="1">
      <alignment horizontal="center"/>
    </xf>
    <xf numFmtId="0" fontId="31" fillId="0" borderId="0" xfId="12" applyFont="1" applyFill="1" applyBorder="1" applyAlignment="1">
      <alignment horizontal="left" indent="1"/>
    </xf>
    <xf numFmtId="3" fontId="31" fillId="2" borderId="0" xfId="12" applyNumberFormat="1" applyFont="1" applyFill="1" applyBorder="1" applyAlignment="1">
      <alignment horizontal="right" indent="1"/>
    </xf>
    <xf numFmtId="3" fontId="31" fillId="0" borderId="0" xfId="12" applyNumberFormat="1" applyFont="1" applyBorder="1" applyAlignment="1">
      <alignment horizontal="right" indent="1"/>
    </xf>
    <xf numFmtId="170" fontId="31" fillId="2" borderId="0" xfId="15" applyNumberFormat="1" applyFont="1" applyFill="1" applyBorder="1" applyAlignment="1">
      <alignment horizontal="right" indent="1"/>
    </xf>
    <xf numFmtId="170" fontId="31" fillId="0" borderId="0" xfId="15" applyNumberFormat="1" applyFont="1" applyBorder="1" applyAlignment="1">
      <alignment horizontal="right" indent="1"/>
    </xf>
    <xf numFmtId="0" fontId="56" fillId="0" borderId="0" xfId="16" applyFont="1" applyFill="1" applyBorder="1" applyAlignment="1"/>
    <xf numFmtId="0" fontId="3" fillId="0" borderId="3" xfId="12" applyFont="1" applyFill="1" applyBorder="1" applyAlignment="1">
      <alignment horizontal="left" indent="1"/>
    </xf>
    <xf numFmtId="3" fontId="31" fillId="2" borderId="3" xfId="12" applyNumberFormat="1" applyFont="1" applyFill="1" applyBorder="1" applyAlignment="1">
      <alignment horizontal="right" indent="1"/>
    </xf>
    <xf numFmtId="3" fontId="31" fillId="0" borderId="3" xfId="12" applyNumberFormat="1" applyFont="1" applyBorder="1" applyAlignment="1">
      <alignment horizontal="right" indent="1"/>
    </xf>
    <xf numFmtId="170" fontId="31" fillId="2" borderId="3" xfId="15" applyNumberFormat="1" applyFont="1" applyFill="1" applyBorder="1" applyAlignment="1">
      <alignment horizontal="right" indent="1"/>
    </xf>
    <xf numFmtId="170" fontId="31" fillId="0" borderId="3" xfId="15" applyNumberFormat="1" applyFont="1" applyBorder="1" applyAlignment="1">
      <alignment horizontal="right" indent="1"/>
    </xf>
    <xf numFmtId="0" fontId="18" fillId="0" borderId="14" xfId="12" applyFont="1" applyFill="1" applyBorder="1"/>
    <xf numFmtId="3" fontId="49" fillId="2" borderId="14" xfId="12" applyNumberFormat="1" applyFont="1" applyFill="1" applyBorder="1" applyAlignment="1">
      <alignment horizontal="right" indent="1"/>
    </xf>
    <xf numFmtId="3" fontId="49" fillId="0" borderId="14" xfId="12" applyNumberFormat="1" applyFont="1" applyBorder="1" applyAlignment="1">
      <alignment horizontal="right" indent="1"/>
    </xf>
    <xf numFmtId="170" fontId="49" fillId="2" borderId="14" xfId="15" applyNumberFormat="1" applyFont="1" applyFill="1" applyBorder="1" applyAlignment="1">
      <alignment horizontal="right" indent="1"/>
    </xf>
    <xf numFmtId="170" fontId="49" fillId="0" borderId="14" xfId="15" applyNumberFormat="1" applyFont="1" applyBorder="1" applyAlignment="1">
      <alignment horizontal="right" indent="1"/>
    </xf>
    <xf numFmtId="0" fontId="31" fillId="0" borderId="16" xfId="12" applyFont="1" applyFill="1" applyBorder="1" applyAlignment="1">
      <alignment horizontal="left" indent="1"/>
    </xf>
    <xf numFmtId="3" fontId="31" fillId="2" borderId="16" xfId="12" applyNumberFormat="1" applyFont="1" applyFill="1" applyBorder="1" applyAlignment="1">
      <alignment horizontal="right" indent="1"/>
    </xf>
    <xf numFmtId="3" fontId="31" fillId="0" borderId="16" xfId="12" applyNumberFormat="1" applyFont="1" applyBorder="1" applyAlignment="1">
      <alignment horizontal="right" indent="1"/>
    </xf>
    <xf numFmtId="170" fontId="31" fillId="2" borderId="16" xfId="15" applyNumberFormat="1" applyFont="1" applyFill="1" applyBorder="1" applyAlignment="1">
      <alignment horizontal="right" indent="1"/>
    </xf>
    <xf numFmtId="170" fontId="31" fillId="0" borderId="16" xfId="15" applyNumberFormat="1" applyFont="1" applyBorder="1" applyAlignment="1">
      <alignment horizontal="right" indent="1"/>
    </xf>
    <xf numFmtId="0" fontId="18" fillId="0" borderId="3" xfId="12" applyFont="1" applyFill="1" applyBorder="1" applyAlignment="1"/>
    <xf numFmtId="0" fontId="18" fillId="0" borderId="0" xfId="4" applyFont="1" applyAlignment="1">
      <alignment wrapText="1"/>
    </xf>
    <xf numFmtId="0" fontId="3" fillId="0" borderId="0" xfId="4" applyFont="1" applyAlignment="1">
      <alignment horizontal="left" indent="1"/>
    </xf>
    <xf numFmtId="0" fontId="18" fillId="0" borderId="3" xfId="12" applyFont="1" applyFill="1" applyBorder="1"/>
    <xf numFmtId="3" fontId="49" fillId="2" borderId="3" xfId="12" applyNumberFormat="1" applyFont="1" applyFill="1" applyBorder="1" applyAlignment="1">
      <alignment horizontal="right" indent="1"/>
    </xf>
    <xf numFmtId="3" fontId="49" fillId="0" borderId="3" xfId="12" applyNumberFormat="1" applyFont="1" applyBorder="1" applyAlignment="1">
      <alignment horizontal="right" indent="1"/>
    </xf>
    <xf numFmtId="170" fontId="49" fillId="2" borderId="3" xfId="15" applyNumberFormat="1" applyFont="1" applyFill="1" applyBorder="1" applyAlignment="1">
      <alignment horizontal="right" indent="1"/>
    </xf>
    <xf numFmtId="170" fontId="49" fillId="0" borderId="3" xfId="15" applyNumberFormat="1" applyFont="1" applyBorder="1" applyAlignment="1">
      <alignment horizontal="right" indent="1"/>
    </xf>
    <xf numFmtId="0" fontId="26" fillId="0" borderId="0" xfId="4" applyFont="1"/>
    <xf numFmtId="0" fontId="22" fillId="0" borderId="0" xfId="2" applyFont="1" applyFill="1" applyBorder="1"/>
    <xf numFmtId="168" fontId="0" fillId="0" borderId="0" xfId="0" applyNumberFormat="1" applyFill="1" applyBorder="1" applyAlignment="1">
      <alignment horizontal="right" indent="1"/>
    </xf>
    <xf numFmtId="169" fontId="0" fillId="0" borderId="0" xfId="0" applyNumberFormat="1" applyFill="1" applyBorder="1" applyAlignment="1">
      <alignment horizontal="right" indent="1"/>
    </xf>
    <xf numFmtId="169" fontId="3" fillId="0" borderId="0" xfId="0" applyNumberFormat="1" applyFont="1" applyFill="1" applyBorder="1" applyAlignment="1">
      <alignment horizontal="right" indent="1"/>
    </xf>
    <xf numFmtId="168" fontId="3" fillId="0" borderId="0" xfId="0" applyNumberFormat="1" applyFont="1" applyFill="1" applyBorder="1" applyAlignment="1">
      <alignment horizontal="right" indent="1"/>
    </xf>
    <xf numFmtId="169" fontId="21" fillId="0" borderId="0" xfId="0" applyNumberFormat="1" applyFont="1" applyFill="1" applyBorder="1" applyAlignment="1">
      <alignment horizontal="right" indent="1"/>
    </xf>
    <xf numFmtId="168" fontId="21" fillId="0" borderId="0" xfId="0" applyNumberFormat="1" applyFont="1" applyFill="1" applyBorder="1" applyAlignment="1">
      <alignment horizontal="right" indent="1"/>
    </xf>
    <xf numFmtId="0" fontId="23" fillId="0" borderId="0" xfId="2" applyFont="1" applyFill="1" applyAlignment="1"/>
    <xf numFmtId="0" fontId="3" fillId="0" borderId="0" xfId="2" applyFont="1" applyFill="1"/>
    <xf numFmtId="0" fontId="21" fillId="3" borderId="3" xfId="0" applyFont="1" applyFill="1" applyBorder="1" applyAlignment="1">
      <alignment horizontal="left" vertical="top" wrapText="1"/>
    </xf>
    <xf numFmtId="3" fontId="21" fillId="3" borderId="3" xfId="0" applyNumberFormat="1" applyFont="1" applyFill="1" applyBorder="1" applyAlignment="1">
      <alignment horizontal="right" vertical="top" wrapText="1" indent="1"/>
    </xf>
    <xf numFmtId="3" fontId="3" fillId="2" borderId="3" xfId="0" applyNumberFormat="1" applyFont="1" applyFill="1" applyBorder="1" applyAlignment="1">
      <alignment horizontal="right" vertical="top" wrapText="1" indent="1"/>
    </xf>
    <xf numFmtId="166" fontId="21" fillId="3" borderId="3" xfId="1" applyNumberFormat="1" applyFont="1" applyFill="1" applyBorder="1" applyAlignment="1">
      <alignment vertical="top" wrapText="1"/>
    </xf>
    <xf numFmtId="171" fontId="21" fillId="3" borderId="3" xfId="0" applyNumberFormat="1" applyFont="1" applyFill="1" applyBorder="1" applyAlignment="1">
      <alignment horizontal="right" vertical="top" wrapText="1" indent="1"/>
    </xf>
    <xf numFmtId="0" fontId="21" fillId="3" borderId="15" xfId="0" applyFont="1" applyFill="1" applyBorder="1" applyAlignment="1">
      <alignment horizontal="left" vertical="top" wrapText="1"/>
    </xf>
    <xf numFmtId="3" fontId="21" fillId="3" borderId="15" xfId="0" applyNumberFormat="1" applyFont="1" applyFill="1" applyBorder="1" applyAlignment="1">
      <alignment horizontal="right" vertical="top" wrapText="1" indent="1"/>
    </xf>
    <xf numFmtId="3" fontId="3" fillId="2" borderId="15" xfId="0" applyNumberFormat="1" applyFont="1" applyFill="1" applyBorder="1" applyAlignment="1">
      <alignment horizontal="right" vertical="top" wrapText="1" indent="1"/>
    </xf>
    <xf numFmtId="166" fontId="21" fillId="3" borderId="15" xfId="1" applyNumberFormat="1" applyFont="1" applyFill="1" applyBorder="1" applyAlignment="1">
      <alignment vertical="top" wrapText="1"/>
    </xf>
    <xf numFmtId="171" fontId="21" fillId="3" borderId="3" xfId="0" applyNumberFormat="1" applyFont="1" applyFill="1" applyBorder="1" applyAlignment="1">
      <alignment vertical="top" wrapText="1"/>
    </xf>
    <xf numFmtId="169" fontId="0" fillId="3" borderId="0" xfId="0" applyNumberFormat="1" applyFill="1" applyBorder="1" applyAlignment="1">
      <alignment horizontal="right" indent="1"/>
    </xf>
    <xf numFmtId="0" fontId="22" fillId="3" borderId="0" xfId="4" applyFont="1" applyFill="1" applyAlignment="1"/>
    <xf numFmtId="0" fontId="7" fillId="3" borderId="0" xfId="4" applyFont="1" applyFill="1" applyBorder="1" applyAlignment="1"/>
    <xf numFmtId="0" fontId="17" fillId="3" borderId="3" xfId="0" applyFont="1" applyFill="1" applyBorder="1" applyAlignment="1">
      <alignment horizontal="center" wrapText="1"/>
    </xf>
    <xf numFmtId="0" fontId="17" fillId="3" borderId="3" xfId="0" applyFont="1" applyFill="1" applyBorder="1" applyAlignment="1">
      <alignment horizontal="center"/>
    </xf>
    <xf numFmtId="171" fontId="34" fillId="0" borderId="0" xfId="0" applyNumberFormat="1" applyFont="1"/>
    <xf numFmtId="170" fontId="34" fillId="0" borderId="0" xfId="0" applyNumberFormat="1" applyFont="1"/>
    <xf numFmtId="171" fontId="0" fillId="0" borderId="0" xfId="0" applyNumberFormat="1"/>
    <xf numFmtId="171" fontId="57" fillId="0" borderId="0" xfId="0" applyNumberFormat="1" applyFont="1"/>
    <xf numFmtId="0" fontId="3" fillId="3" borderId="0" xfId="0" quotePrefix="1" applyFont="1" applyFill="1" applyBorder="1" applyAlignment="1">
      <alignment horizontal="left"/>
    </xf>
    <xf numFmtId="0" fontId="17" fillId="0" borderId="0" xfId="0" applyFont="1" applyFill="1" applyBorder="1" applyAlignment="1">
      <alignment horizontal="left" vertical="top"/>
    </xf>
    <xf numFmtId="171" fontId="0" fillId="0" borderId="0" xfId="0" applyNumberFormat="1" applyFill="1"/>
    <xf numFmtId="0" fontId="3" fillId="0" borderId="0" xfId="0" applyFont="1" applyFill="1" applyBorder="1" applyAlignment="1">
      <alignment horizontal="left" vertical="top"/>
    </xf>
    <xf numFmtId="0" fontId="21" fillId="3" borderId="16" xfId="0" applyFont="1" applyFill="1" applyBorder="1" applyAlignment="1">
      <alignment horizontal="left" vertical="top"/>
    </xf>
    <xf numFmtId="0" fontId="21" fillId="0" borderId="0" xfId="0" applyFont="1" applyFill="1" applyBorder="1" applyAlignment="1">
      <alignment horizontal="left" vertical="top"/>
    </xf>
    <xf numFmtId="171" fontId="34" fillId="0" borderId="0" xfId="0" applyNumberFormat="1" applyFont="1" applyFill="1"/>
    <xf numFmtId="167" fontId="3" fillId="0" borderId="0" xfId="1" applyNumberFormat="1" applyFont="1" applyFill="1" applyBorder="1" applyAlignment="1">
      <alignment horizontal="right" indent="1"/>
    </xf>
    <xf numFmtId="0" fontId="3" fillId="3" borderId="16" xfId="0" applyFont="1" applyFill="1" applyBorder="1" applyAlignment="1">
      <alignment horizontal="left" vertical="top"/>
    </xf>
    <xf numFmtId="169" fontId="0" fillId="0" borderId="16" xfId="0" applyNumberFormat="1" applyFill="1" applyBorder="1" applyAlignment="1">
      <alignment horizontal="right" indent="1"/>
    </xf>
    <xf numFmtId="0" fontId="7" fillId="0" borderId="0" xfId="6" applyFont="1" applyFill="1" applyBorder="1"/>
    <xf numFmtId="0" fontId="16" fillId="3" borderId="0" xfId="4" applyFont="1" applyFill="1" applyAlignment="1">
      <alignment wrapText="1"/>
    </xf>
    <xf numFmtId="0" fontId="17" fillId="3" borderId="14" xfId="0" applyFont="1" applyFill="1" applyBorder="1" applyAlignment="1">
      <alignment wrapText="1"/>
    </xf>
    <xf numFmtId="0" fontId="3" fillId="3" borderId="0" xfId="0" applyFont="1" applyFill="1" applyBorder="1" applyAlignment="1">
      <alignment wrapText="1"/>
    </xf>
    <xf numFmtId="0" fontId="17" fillId="3" borderId="0" xfId="0" applyFont="1" applyFill="1" applyBorder="1" applyAlignment="1">
      <alignment wrapText="1"/>
    </xf>
    <xf numFmtId="0" fontId="3" fillId="3" borderId="0" xfId="0" quotePrefix="1" applyFont="1" applyFill="1" applyBorder="1" applyAlignment="1">
      <alignment horizontal="left" wrapText="1"/>
    </xf>
    <xf numFmtId="0" fontId="3" fillId="3" borderId="16" xfId="0" applyFont="1" applyFill="1" applyBorder="1" applyAlignment="1">
      <alignment wrapText="1"/>
    </xf>
    <xf numFmtId="0" fontId="22" fillId="3" borderId="0" xfId="4" applyFont="1" applyFill="1" applyBorder="1" applyAlignment="1"/>
    <xf numFmtId="172" fontId="0" fillId="3" borderId="0" xfId="0" applyNumberFormat="1" applyFill="1" applyBorder="1" applyAlignment="1"/>
    <xf numFmtId="0" fontId="3" fillId="3" borderId="0" xfId="4" applyFont="1" applyFill="1" applyBorder="1" applyAlignment="1"/>
    <xf numFmtId="0" fontId="3" fillId="3" borderId="0" xfId="4" applyFont="1" applyFill="1" applyAlignment="1"/>
    <xf numFmtId="0" fontId="22" fillId="3" borderId="0" xfId="7" applyFont="1" applyFill="1" applyBorder="1" applyAlignment="1">
      <alignment horizontal="left"/>
    </xf>
    <xf numFmtId="0" fontId="25" fillId="0" borderId="0" xfId="0" applyFont="1" applyAlignment="1">
      <alignment wrapText="1"/>
    </xf>
    <xf numFmtId="0" fontId="16" fillId="3" borderId="0" xfId="7" applyFont="1" applyFill="1" applyAlignment="1"/>
    <xf numFmtId="0" fontId="3" fillId="3" borderId="0" xfId="7" applyFont="1" applyFill="1" applyAlignment="1"/>
    <xf numFmtId="0" fontId="3" fillId="3" borderId="0" xfId="2" applyFont="1" applyFill="1" applyAlignment="1"/>
    <xf numFmtId="0" fontId="22" fillId="3" borderId="0" xfId="2" applyFont="1" applyFill="1" applyAlignment="1"/>
    <xf numFmtId="0" fontId="17" fillId="3" borderId="0" xfId="0" applyFont="1" applyFill="1" applyBorder="1" applyAlignment="1">
      <alignment horizontal="center" wrapText="1"/>
    </xf>
    <xf numFmtId="0" fontId="17" fillId="3" borderId="3" xfId="0" applyFont="1" applyFill="1" applyBorder="1" applyAlignment="1">
      <alignment horizontal="center" vertical="center" wrapText="1"/>
    </xf>
    <xf numFmtId="171" fontId="58" fillId="0" borderId="0" xfId="0" applyNumberFormat="1" applyFont="1"/>
    <xf numFmtId="171" fontId="25" fillId="0" borderId="0" xfId="0" applyNumberFormat="1" applyFont="1"/>
    <xf numFmtId="171" fontId="59" fillId="0" borderId="0" xfId="0" applyNumberFormat="1" applyFont="1"/>
    <xf numFmtId="171" fontId="60" fillId="0" borderId="0" xfId="0" applyNumberFormat="1" applyFont="1"/>
    <xf numFmtId="0" fontId="25" fillId="0" borderId="0" xfId="0" applyFont="1"/>
    <xf numFmtId="0" fontId="26" fillId="3" borderId="0" xfId="4" applyFont="1" applyFill="1" applyAlignment="1"/>
    <xf numFmtId="0" fontId="22" fillId="3" borderId="0" xfId="4" applyFont="1" applyFill="1" applyAlignment="1">
      <alignment vertical="center"/>
    </xf>
    <xf numFmtId="0" fontId="20" fillId="3" borderId="3" xfId="0" applyFont="1" applyFill="1" applyBorder="1" applyAlignment="1">
      <alignment horizontal="center" wrapText="1"/>
    </xf>
    <xf numFmtId="0" fontId="31" fillId="3" borderId="0" xfId="0" applyFont="1" applyFill="1" applyBorder="1" applyAlignment="1">
      <alignment horizontal="left" vertical="top"/>
    </xf>
    <xf numFmtId="0" fontId="0" fillId="0" borderId="0" xfId="0" applyAlignment="1">
      <alignment horizontal="center" wrapText="1"/>
    </xf>
    <xf numFmtId="0" fontId="18" fillId="3" borderId="14" xfId="0" applyFont="1" applyFill="1" applyBorder="1" applyAlignment="1"/>
    <xf numFmtId="171" fontId="63" fillId="0" borderId="0" xfId="0" applyNumberFormat="1" applyFont="1"/>
    <xf numFmtId="0" fontId="18" fillId="3" borderId="0" xfId="0" applyFont="1" applyFill="1" applyBorder="1" applyAlignment="1"/>
    <xf numFmtId="0" fontId="3" fillId="3" borderId="0" xfId="0" quotePrefix="1" applyFont="1" applyFill="1" applyBorder="1" applyAlignment="1">
      <alignment horizontal="left" indent="1"/>
    </xf>
    <xf numFmtId="0" fontId="16" fillId="3" borderId="0" xfId="0" applyFont="1" applyFill="1" applyBorder="1" applyAlignment="1">
      <alignment horizontal="left" indent="3"/>
    </xf>
    <xf numFmtId="0" fontId="18" fillId="3" borderId="14" xfId="0" applyFont="1" applyFill="1" applyBorder="1" applyAlignment="1">
      <alignment horizontal="left" vertical="top"/>
    </xf>
    <xf numFmtId="0" fontId="18" fillId="3" borderId="16" xfId="0" applyFont="1" applyFill="1" applyBorder="1" applyAlignment="1">
      <alignment horizontal="left" vertical="top"/>
    </xf>
    <xf numFmtId="0" fontId="18" fillId="3" borderId="0" xfId="0" applyFont="1" applyFill="1" applyBorder="1" applyAlignment="1">
      <alignment horizontal="left" vertical="top"/>
    </xf>
    <xf numFmtId="0" fontId="3" fillId="3" borderId="14" xfId="0" applyFont="1" applyFill="1" applyBorder="1" applyAlignment="1">
      <alignment horizontal="left" vertical="top"/>
    </xf>
    <xf numFmtId="0" fontId="22" fillId="3" borderId="0" xfId="4" applyFont="1" applyFill="1" applyAlignment="1">
      <alignment vertical="top"/>
    </xf>
    <xf numFmtId="0" fontId="16" fillId="3" borderId="0" xfId="0" applyFont="1" applyFill="1" applyBorder="1" applyAlignment="1">
      <alignment horizontal="left" vertical="top"/>
    </xf>
    <xf numFmtId="169" fontId="21" fillId="3" borderId="0" xfId="0" applyNumberFormat="1" applyFont="1" applyFill="1" applyBorder="1" applyAlignment="1">
      <alignment horizontal="right" indent="1"/>
    </xf>
    <xf numFmtId="0" fontId="22" fillId="3" borderId="14" xfId="4" applyFont="1" applyFill="1" applyBorder="1" applyAlignment="1"/>
    <xf numFmtId="171" fontId="0" fillId="0" borderId="0" xfId="0" applyNumberFormat="1" applyFont="1"/>
    <xf numFmtId="170" fontId="0" fillId="0" borderId="0" xfId="0" applyNumberFormat="1" applyFont="1"/>
    <xf numFmtId="0" fontId="2" fillId="2" borderId="0" xfId="2" applyFont="1" applyFill="1" applyBorder="1" applyAlignment="1">
      <alignment horizontal="left" vertical="center" wrapText="1"/>
    </xf>
    <xf numFmtId="0" fontId="38" fillId="3" borderId="0" xfId="0" applyFont="1" applyFill="1" applyAlignment="1">
      <alignment horizontal="justify"/>
    </xf>
    <xf numFmtId="0" fontId="17" fillId="3" borderId="20" xfId="0" applyFont="1" applyFill="1" applyBorder="1" applyAlignment="1">
      <alignment horizontal="center"/>
    </xf>
    <xf numFmtId="170" fontId="20" fillId="3" borderId="0" xfId="0" applyNumberFormat="1" applyFont="1" applyFill="1" applyAlignment="1">
      <alignment horizontal="center" vertical="center"/>
    </xf>
    <xf numFmtId="0" fontId="17" fillId="3" borderId="29" xfId="0" applyFont="1" applyFill="1" applyBorder="1" applyAlignment="1">
      <alignment horizontal="center" vertical="center" wrapText="1"/>
    </xf>
    <xf numFmtId="0" fontId="21" fillId="3" borderId="21" xfId="0" applyFont="1" applyFill="1" applyBorder="1" applyAlignment="1">
      <alignment horizontal="left" vertical="top" wrapText="1"/>
    </xf>
    <xf numFmtId="3" fontId="21" fillId="3" borderId="30" xfId="0" applyNumberFormat="1" applyFont="1" applyFill="1" applyBorder="1" applyAlignment="1">
      <alignment horizontal="right" vertical="top" wrapText="1" indent="1"/>
    </xf>
    <xf numFmtId="0" fontId="17" fillId="3" borderId="20" xfId="0" applyFont="1" applyFill="1" applyBorder="1" applyAlignment="1">
      <alignment horizontal="left"/>
    </xf>
    <xf numFmtId="0" fontId="21" fillId="3" borderId="31" xfId="0" applyFont="1" applyFill="1" applyBorder="1" applyAlignment="1">
      <alignment horizontal="left" vertical="center" wrapText="1"/>
    </xf>
    <xf numFmtId="3" fontId="21" fillId="3" borderId="31" xfId="0" applyNumberFormat="1" applyFont="1" applyFill="1" applyBorder="1" applyAlignment="1">
      <alignment horizontal="center" vertical="center" wrapText="1"/>
    </xf>
    <xf numFmtId="3" fontId="22" fillId="0" borderId="0" xfId="9" applyNumberFormat="1" applyFont="1" applyFill="1" applyBorder="1" applyAlignment="1" applyProtection="1">
      <alignment horizontal="left" vertical="center"/>
    </xf>
    <xf numFmtId="0" fontId="17" fillId="3" borderId="32" xfId="0" applyFont="1" applyFill="1" applyBorder="1" applyAlignment="1">
      <alignment horizontal="center" vertical="top" wrapText="1"/>
    </xf>
    <xf numFmtId="0" fontId="17" fillId="3" borderId="31" xfId="0" applyFont="1" applyFill="1" applyBorder="1" applyAlignment="1">
      <alignment horizontal="left" vertical="top" wrapText="1"/>
    </xf>
    <xf numFmtId="3" fontId="17" fillId="3" borderId="31" xfId="0" applyNumberFormat="1" applyFont="1" applyFill="1" applyBorder="1" applyAlignment="1">
      <alignment horizontal="right" vertical="top" wrapText="1" indent="1"/>
    </xf>
    <xf numFmtId="3" fontId="21" fillId="3" borderId="31" xfId="0" applyNumberFormat="1" applyFont="1" applyFill="1" applyBorder="1" applyAlignment="1">
      <alignment horizontal="right" vertical="center" wrapText="1" indent="1"/>
    </xf>
    <xf numFmtId="0" fontId="17" fillId="3" borderId="20" xfId="0" applyFont="1" applyFill="1" applyBorder="1" applyAlignment="1">
      <alignment horizontal="center" wrapText="1"/>
    </xf>
    <xf numFmtId="0" fontId="3" fillId="3" borderId="0" xfId="9" applyFont="1" applyFill="1" applyBorder="1" applyAlignment="1">
      <alignment horizontal="left" vertical="center"/>
    </xf>
    <xf numFmtId="170" fontId="20" fillId="3" borderId="0" xfId="0" applyNumberFormat="1" applyFont="1" applyFill="1" applyBorder="1" applyAlignment="1">
      <alignment horizontal="center" vertical="center"/>
    </xf>
    <xf numFmtId="0" fontId="3" fillId="3" borderId="31" xfId="9" applyFont="1" applyFill="1" applyBorder="1" applyAlignment="1">
      <alignment horizontal="left" vertical="center" wrapText="1"/>
    </xf>
    <xf numFmtId="3" fontId="3" fillId="3" borderId="31" xfId="3" applyNumberFormat="1" applyFont="1" applyFill="1" applyBorder="1" applyAlignment="1" applyProtection="1">
      <alignment horizontal="right" vertical="center" indent="1"/>
    </xf>
    <xf numFmtId="0" fontId="38" fillId="3" borderId="0" xfId="0" applyFont="1" applyFill="1" applyBorder="1" applyAlignment="1">
      <alignment horizontal="left"/>
    </xf>
    <xf numFmtId="3" fontId="22" fillId="3" borderId="0" xfId="9" applyNumberFormat="1" applyFont="1" applyFill="1" applyBorder="1" applyAlignment="1" applyProtection="1">
      <alignment horizontal="left" vertical="center"/>
    </xf>
    <xf numFmtId="0" fontId="18" fillId="3" borderId="31" xfId="9" applyFont="1" applyFill="1" applyBorder="1" applyAlignment="1">
      <alignment horizontal="left" vertical="center" wrapText="1"/>
    </xf>
    <xf numFmtId="3" fontId="18" fillId="3" borderId="31" xfId="3" applyNumberFormat="1" applyFont="1" applyFill="1" applyBorder="1" applyAlignment="1" applyProtection="1">
      <alignment horizontal="right" vertical="center" indent="1"/>
    </xf>
    <xf numFmtId="3" fontId="31" fillId="3" borderId="33" xfId="9" applyNumberFormat="1" applyFont="1" applyFill="1" applyBorder="1" applyAlignment="1" applyProtection="1">
      <alignment horizontal="left" vertical="center" wrapText="1"/>
    </xf>
    <xf numFmtId="3" fontId="31" fillId="0" borderId="33" xfId="9" applyNumberFormat="1" applyFont="1" applyFill="1" applyBorder="1" applyAlignment="1" applyProtection="1">
      <alignment horizontal="left" vertical="center" wrapText="1"/>
    </xf>
    <xf numFmtId="0" fontId="18" fillId="3" borderId="0" xfId="9" applyFont="1" applyFill="1" applyBorder="1" applyAlignment="1">
      <alignment vertical="center"/>
    </xf>
    <xf numFmtId="0" fontId="22" fillId="3" borderId="0" xfId="9" applyFont="1" applyFill="1" applyBorder="1" applyAlignment="1">
      <alignment vertical="center"/>
    </xf>
    <xf numFmtId="0" fontId="22" fillId="3" borderId="0" xfId="9" applyFont="1" applyFill="1" applyBorder="1" applyAlignment="1">
      <alignment horizontal="left" vertical="center" indent="3"/>
    </xf>
    <xf numFmtId="0" fontId="22" fillId="3" borderId="0" xfId="9" applyFont="1" applyFill="1" applyBorder="1" applyAlignment="1">
      <alignment horizontal="left" vertical="center"/>
    </xf>
    <xf numFmtId="0" fontId="22" fillId="3" borderId="16" xfId="9" applyFont="1" applyFill="1" applyBorder="1" applyAlignment="1">
      <alignment horizontal="left" vertical="center" indent="3"/>
    </xf>
    <xf numFmtId="0" fontId="18" fillId="3" borderId="3" xfId="9" applyFont="1" applyFill="1" applyBorder="1" applyAlignment="1">
      <alignment vertical="center"/>
    </xf>
    <xf numFmtId="0" fontId="22" fillId="3" borderId="0" xfId="9" applyFont="1" applyFill="1" applyAlignment="1">
      <alignment vertical="center"/>
    </xf>
    <xf numFmtId="0" fontId="22" fillId="3" borderId="0" xfId="9" applyFont="1" applyFill="1" applyAlignment="1">
      <alignment horizontal="left" vertical="center" indent="3"/>
    </xf>
    <xf numFmtId="0" fontId="22" fillId="3" borderId="0" xfId="9" applyFont="1" applyFill="1" applyAlignment="1">
      <alignment horizontal="left" vertical="center"/>
    </xf>
    <xf numFmtId="0" fontId="20" fillId="3" borderId="0" xfId="0" applyFont="1" applyFill="1" applyAlignment="1">
      <alignment horizontal="right"/>
    </xf>
    <xf numFmtId="3" fontId="20" fillId="3" borderId="0" xfId="0" applyNumberFormat="1" applyFont="1" applyFill="1" applyAlignment="1">
      <alignment horizontal="center" vertical="center"/>
    </xf>
    <xf numFmtId="3" fontId="21" fillId="3" borderId="16" xfId="0" applyNumberFormat="1" applyFont="1" applyFill="1" applyBorder="1" applyAlignment="1">
      <alignment horizontal="right" vertical="top" wrapText="1" indent="1"/>
    </xf>
    <xf numFmtId="0" fontId="20" fillId="3" borderId="16" xfId="0" applyFont="1" applyFill="1" applyBorder="1" applyAlignment="1">
      <alignment horizontal="right"/>
    </xf>
    <xf numFmtId="3" fontId="20" fillId="3" borderId="16" xfId="0" applyNumberFormat="1" applyFont="1" applyFill="1" applyBorder="1" applyAlignment="1">
      <alignment horizontal="center" vertical="center"/>
    </xf>
    <xf numFmtId="170" fontId="20" fillId="3" borderId="15"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xf>
    <xf numFmtId="1" fontId="20" fillId="3" borderId="0" xfId="0" applyNumberFormat="1" applyFont="1" applyFill="1" applyBorder="1" applyAlignment="1">
      <alignment horizontal="center" vertical="center"/>
    </xf>
    <xf numFmtId="3" fontId="31" fillId="3" borderId="3" xfId="9" applyNumberFormat="1" applyFont="1" applyFill="1" applyBorder="1" applyAlignment="1" applyProtection="1">
      <alignment horizontal="left" vertical="center" wrapText="1"/>
    </xf>
    <xf numFmtId="1" fontId="18" fillId="3" borderId="3" xfId="9" applyNumberFormat="1" applyFont="1" applyFill="1" applyBorder="1" applyAlignment="1">
      <alignment vertical="center"/>
    </xf>
    <xf numFmtId="0" fontId="20" fillId="3" borderId="3" xfId="0" applyFont="1" applyFill="1" applyBorder="1" applyAlignment="1">
      <alignment horizontal="right"/>
    </xf>
    <xf numFmtId="3" fontId="16" fillId="3" borderId="3" xfId="9" applyNumberFormat="1" applyFont="1" applyFill="1" applyBorder="1" applyAlignment="1">
      <alignment vertical="center"/>
    </xf>
    <xf numFmtId="0" fontId="18" fillId="3" borderId="3" xfId="10" applyFont="1" applyFill="1" applyBorder="1" applyAlignment="1">
      <alignment horizontal="left" vertical="center" wrapText="1"/>
    </xf>
    <xf numFmtId="0" fontId="3" fillId="3" borderId="0" xfId="9" applyFont="1" applyFill="1" applyBorder="1" applyAlignment="1">
      <alignment horizontal="left" vertical="center" indent="1"/>
    </xf>
    <xf numFmtId="0" fontId="3" fillId="3" borderId="0" xfId="9" applyFont="1" applyFill="1" applyBorder="1" applyAlignment="1">
      <alignment horizontal="left" vertical="center" indent="3"/>
    </xf>
    <xf numFmtId="0" fontId="18" fillId="3" borderId="16" xfId="10" applyFont="1" applyFill="1" applyBorder="1" applyAlignment="1">
      <alignment horizontal="left" vertical="center"/>
    </xf>
    <xf numFmtId="0" fontId="3" fillId="3" borderId="0" xfId="9" applyFont="1" applyFill="1" applyBorder="1" applyAlignment="1">
      <alignment horizontal="left" vertical="center" wrapText="1"/>
    </xf>
    <xf numFmtId="0" fontId="22" fillId="3" borderId="0" xfId="10" applyFont="1" applyFill="1" applyAlignment="1">
      <alignment vertical="center"/>
    </xf>
    <xf numFmtId="0" fontId="17" fillId="3" borderId="15" xfId="0" applyFont="1" applyFill="1" applyBorder="1" applyAlignment="1">
      <alignment horizontal="center" vertical="top"/>
    </xf>
    <xf numFmtId="3" fontId="34" fillId="0" borderId="34" xfId="0" applyNumberFormat="1" applyFont="1" applyBorder="1" applyAlignment="1">
      <alignment horizontal="center" vertical="top" wrapText="1"/>
    </xf>
    <xf numFmtId="2" fontId="34" fillId="0" borderId="0" xfId="0" applyNumberFormat="1" applyFont="1"/>
    <xf numFmtId="2" fontId="0" fillId="0" borderId="0" xfId="0" applyNumberFormat="1"/>
    <xf numFmtId="2" fontId="34" fillId="0" borderId="14" xfId="0" applyNumberFormat="1" applyFont="1" applyBorder="1"/>
    <xf numFmtId="2" fontId="0" fillId="0" borderId="16" xfId="0" applyNumberFormat="1" applyBorder="1"/>
    <xf numFmtId="173" fontId="34" fillId="0" borderId="0" xfId="0" applyNumberFormat="1" applyFont="1"/>
    <xf numFmtId="2" fontId="0" fillId="0" borderId="14" xfId="0" applyNumberFormat="1" applyBorder="1"/>
    <xf numFmtId="2" fontId="0" fillId="0" borderId="0" xfId="0" applyNumberFormat="1" applyBorder="1"/>
    <xf numFmtId="2" fontId="34" fillId="0" borderId="16" xfId="0" applyNumberFormat="1" applyFont="1" applyBorder="1"/>
    <xf numFmtId="0" fontId="0" fillId="0" borderId="14" xfId="0" applyBorder="1"/>
    <xf numFmtId="0" fontId="7" fillId="0" borderId="0" xfId="7" applyFont="1" applyFill="1" applyBorder="1"/>
    <xf numFmtId="3" fontId="34" fillId="0" borderId="35" xfId="0" applyNumberFormat="1" applyFont="1" applyBorder="1" applyAlignment="1">
      <alignment horizontal="center" vertical="top" wrapText="1"/>
    </xf>
    <xf numFmtId="3" fontId="34" fillId="0" borderId="36" xfId="0" applyNumberFormat="1" applyFont="1" applyBorder="1" applyAlignment="1">
      <alignment horizontal="center" vertical="top" wrapText="1"/>
    </xf>
    <xf numFmtId="0" fontId="31" fillId="0" borderId="0" xfId="0" quotePrefix="1" applyFont="1" applyFill="1" applyBorder="1" applyAlignment="1">
      <alignment horizontal="left" indent="3"/>
    </xf>
    <xf numFmtId="0" fontId="18" fillId="3" borderId="0" xfId="0" applyFont="1" applyFill="1" applyBorder="1" applyAlignment="1">
      <alignment horizontal="left" vertical="center"/>
    </xf>
    <xf numFmtId="2" fontId="34" fillId="0" borderId="0" xfId="0" applyNumberFormat="1" applyFont="1" applyBorder="1"/>
    <xf numFmtId="166" fontId="3" fillId="0" borderId="0" xfId="1" applyNumberFormat="1" applyFont="1" applyFill="1" applyBorder="1" applyAlignment="1">
      <alignment horizontal="right" indent="1"/>
    </xf>
    <xf numFmtId="168" fontId="0" fillId="0" borderId="16" xfId="0" applyNumberFormat="1" applyFill="1" applyBorder="1" applyAlignment="1">
      <alignment horizontal="right" indent="1"/>
    </xf>
    <xf numFmtId="0" fontId="50" fillId="0" borderId="0" xfId="7" applyFont="1" applyBorder="1"/>
    <xf numFmtId="0" fontId="50" fillId="0" borderId="0" xfId="7" applyFont="1"/>
    <xf numFmtId="0" fontId="50" fillId="0" borderId="0" xfId="7" applyFont="1" applyAlignment="1">
      <alignment horizontal="left"/>
    </xf>
    <xf numFmtId="0" fontId="7" fillId="0" borderId="0" xfId="6" applyFont="1" applyFill="1" applyBorder="1" applyAlignment="1"/>
    <xf numFmtId="3" fontId="34" fillId="0" borderId="37" xfId="0" applyNumberFormat="1" applyFont="1" applyBorder="1" applyAlignment="1">
      <alignment horizontal="center" vertical="top" wrapText="1"/>
    </xf>
    <xf numFmtId="3" fontId="34" fillId="0" borderId="38" xfId="0" applyNumberFormat="1" applyFont="1" applyBorder="1" applyAlignment="1">
      <alignment horizontal="center" vertical="top" wrapText="1"/>
    </xf>
    <xf numFmtId="0" fontId="18" fillId="3" borderId="3" xfId="0" applyFont="1" applyFill="1" applyBorder="1" applyAlignment="1">
      <alignment horizontal="left" vertical="top"/>
    </xf>
    <xf numFmtId="167" fontId="65" fillId="3" borderId="18" xfId="1" applyNumberFormat="1" applyFont="1" applyFill="1" applyBorder="1"/>
    <xf numFmtId="0" fontId="66" fillId="3" borderId="0" xfId="4" applyFont="1" applyFill="1" applyAlignment="1"/>
    <xf numFmtId="0" fontId="34" fillId="0" borderId="37" xfId="0" applyFont="1" applyBorder="1" applyAlignment="1">
      <alignment horizontal="center" vertical="top" wrapText="1"/>
    </xf>
    <xf numFmtId="0" fontId="34" fillId="0" borderId="38" xfId="0" applyFont="1" applyBorder="1" applyAlignment="1">
      <alignment horizontal="center" vertical="top" wrapText="1"/>
    </xf>
    <xf numFmtId="0" fontId="34" fillId="0" borderId="3" xfId="0" applyFont="1" applyBorder="1" applyAlignment="1">
      <alignment horizontal="center" vertical="top" wrapText="1"/>
    </xf>
    <xf numFmtId="170" fontId="34" fillId="0" borderId="14" xfId="0" applyNumberFormat="1" applyFont="1" applyBorder="1"/>
    <xf numFmtId="170" fontId="0" fillId="0" borderId="16" xfId="0" applyNumberFormat="1" applyBorder="1"/>
    <xf numFmtId="170" fontId="0" fillId="0" borderId="14" xfId="0" applyNumberFormat="1" applyBorder="1"/>
    <xf numFmtId="170" fontId="0" fillId="0" borderId="0" xfId="0" applyNumberFormat="1" applyBorder="1"/>
    <xf numFmtId="170" fontId="34" fillId="0" borderId="16" xfId="0" applyNumberFormat="1" applyFont="1" applyBorder="1"/>
    <xf numFmtId="170" fontId="34" fillId="0" borderId="0" xfId="0" applyNumberFormat="1" applyFont="1" applyBorder="1"/>
    <xf numFmtId="2" fontId="34" fillId="0" borderId="3" xfId="0" applyNumberFormat="1" applyFont="1" applyBorder="1"/>
    <xf numFmtId="2" fontId="3" fillId="0" borderId="14" xfId="0" applyNumberFormat="1" applyFont="1" applyFill="1" applyBorder="1"/>
    <xf numFmtId="0" fontId="3" fillId="0" borderId="0" xfId="2" applyFont="1" applyFill="1" applyAlignment="1"/>
    <xf numFmtId="0" fontId="0" fillId="0" borderId="0" xfId="0" applyFill="1"/>
    <xf numFmtId="0" fontId="3" fillId="0" borderId="0" xfId="4" applyFont="1" applyFill="1" applyAlignment="1"/>
    <xf numFmtId="0" fontId="17" fillId="0" borderId="14" xfId="0" applyFont="1" applyFill="1" applyBorder="1" applyAlignment="1">
      <alignment horizontal="center" vertical="center"/>
    </xf>
    <xf numFmtId="2" fontId="17" fillId="0" borderId="14" xfId="0" applyNumberFormat="1" applyFont="1" applyFill="1" applyBorder="1" applyAlignment="1">
      <alignment horizontal="right"/>
    </xf>
    <xf numFmtId="2" fontId="3"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2" fontId="3" fillId="0" borderId="16" xfId="0" applyNumberFormat="1" applyFont="1" applyFill="1" applyBorder="1" applyAlignment="1">
      <alignment horizontal="right"/>
    </xf>
    <xf numFmtId="165" fontId="17" fillId="0" borderId="16" xfId="0" applyNumberFormat="1" applyFont="1" applyFill="1" applyBorder="1" applyAlignment="1">
      <alignment horizontal="right"/>
    </xf>
    <xf numFmtId="2" fontId="3" fillId="0" borderId="14" xfId="0" applyNumberFormat="1" applyFont="1" applyFill="1" applyBorder="1" applyAlignment="1">
      <alignment horizontal="right"/>
    </xf>
    <xf numFmtId="165" fontId="3" fillId="0" borderId="0" xfId="0" applyNumberFormat="1" applyFont="1" applyFill="1" applyBorder="1" applyAlignment="1">
      <alignment horizontal="right"/>
    </xf>
    <xf numFmtId="165" fontId="21" fillId="0" borderId="16" xfId="0" applyNumberFormat="1" applyFont="1" applyFill="1" applyBorder="1" applyAlignment="1">
      <alignment horizontal="right"/>
    </xf>
    <xf numFmtId="2" fontId="18" fillId="0" borderId="16" xfId="0" applyNumberFormat="1" applyFont="1" applyFill="1" applyBorder="1" applyAlignment="1">
      <alignment horizontal="right" vertical="center"/>
    </xf>
    <xf numFmtId="2" fontId="3" fillId="0" borderId="14" xfId="0" applyNumberFormat="1" applyFont="1" applyFill="1" applyBorder="1" applyAlignment="1"/>
    <xf numFmtId="166" fontId="3" fillId="0" borderId="0" xfId="8" applyNumberFormat="1" applyFont="1" applyFill="1" applyBorder="1" applyAlignment="1">
      <alignment horizontal="right"/>
    </xf>
    <xf numFmtId="168" fontId="21" fillId="0" borderId="16" xfId="0" applyNumberFormat="1" applyFont="1" applyFill="1" applyBorder="1" applyAlignment="1">
      <alignment horizontal="right"/>
    </xf>
    <xf numFmtId="0" fontId="8" fillId="0" borderId="0" xfId="0" applyFont="1" applyAlignment="1">
      <alignment vertical="center"/>
    </xf>
    <xf numFmtId="3" fontId="70" fillId="0" borderId="40" xfId="0" applyNumberFormat="1" applyFont="1" applyBorder="1" applyAlignment="1">
      <alignment horizontal="center" vertical="center"/>
    </xf>
    <xf numFmtId="166" fontId="70" fillId="0" borderId="40" xfId="0" applyNumberFormat="1" applyFont="1" applyBorder="1" applyAlignment="1">
      <alignment horizontal="center" vertical="center"/>
    </xf>
    <xf numFmtId="0" fontId="67" fillId="0" borderId="43" xfId="0" applyFont="1" applyFill="1" applyBorder="1" applyAlignment="1">
      <alignment horizontal="center" vertical="center"/>
    </xf>
    <xf numFmtId="0" fontId="71" fillId="0" borderId="43" xfId="0" applyFont="1" applyBorder="1" applyAlignment="1">
      <alignment horizontal="center" vertical="center"/>
    </xf>
    <xf numFmtId="3" fontId="72" fillId="0" borderId="43" xfId="0" applyNumberFormat="1" applyFont="1" applyBorder="1" applyAlignment="1">
      <alignment horizontal="center" vertical="center"/>
    </xf>
    <xf numFmtId="166" fontId="72" fillId="0" borderId="43" xfId="0" applyNumberFormat="1" applyFont="1" applyBorder="1" applyAlignment="1">
      <alignment horizontal="center" vertical="center"/>
    </xf>
    <xf numFmtId="0" fontId="0" fillId="0" borderId="0" xfId="0" applyBorder="1"/>
    <xf numFmtId="0" fontId="65" fillId="0" borderId="0" xfId="0" applyFont="1" applyFill="1" applyBorder="1" applyAlignment="1">
      <alignment horizontal="left" vertical="center"/>
    </xf>
    <xf numFmtId="0" fontId="67" fillId="0" borderId="0" xfId="0" applyFont="1" applyFill="1" applyBorder="1" applyAlignment="1">
      <alignment horizontal="center" vertical="center"/>
    </xf>
    <xf numFmtId="0" fontId="65" fillId="0" borderId="45" xfId="0" applyFont="1" applyBorder="1" applyAlignment="1">
      <alignment vertical="center"/>
    </xf>
    <xf numFmtId="0" fontId="8" fillId="0" borderId="46" xfId="0" applyFont="1" applyBorder="1" applyAlignment="1">
      <alignment vertical="center"/>
    </xf>
    <xf numFmtId="3" fontId="7" fillId="0" borderId="47" xfId="0" applyNumberFormat="1" applyFont="1" applyBorder="1" applyAlignment="1">
      <alignment horizontal="center" vertical="center"/>
    </xf>
    <xf numFmtId="166" fontId="7" fillId="0" borderId="39" xfId="0" applyNumberFormat="1" applyFont="1" applyBorder="1" applyAlignment="1">
      <alignment horizontal="center" vertical="center" wrapText="1"/>
    </xf>
    <xf numFmtId="0" fontId="7" fillId="0" borderId="39" xfId="0" applyFont="1" applyBorder="1" applyAlignment="1">
      <alignment vertical="center"/>
    </xf>
    <xf numFmtId="0" fontId="65" fillId="0" borderId="41" xfId="0" applyFont="1" applyBorder="1" applyAlignment="1">
      <alignment vertical="center"/>
    </xf>
    <xf numFmtId="0" fontId="73" fillId="6" borderId="42" xfId="0" applyFont="1" applyFill="1" applyBorder="1" applyAlignment="1">
      <alignment horizontal="left" vertical="center"/>
    </xf>
    <xf numFmtId="0" fontId="8" fillId="6" borderId="44" xfId="0" applyFont="1" applyFill="1" applyBorder="1" applyAlignment="1">
      <alignment vertical="center"/>
    </xf>
    <xf numFmtId="0" fontId="73" fillId="6" borderId="43" xfId="0" applyFont="1" applyFill="1" applyBorder="1" applyAlignment="1">
      <alignment horizontal="left" vertical="center"/>
    </xf>
    <xf numFmtId="0" fontId="73" fillId="0" borderId="0" xfId="0" applyFont="1" applyBorder="1" applyAlignment="1">
      <alignment vertical="center"/>
    </xf>
    <xf numFmtId="0" fontId="73" fillId="0" borderId="48" xfId="0" applyFont="1" applyBorder="1" applyAlignment="1">
      <alignment vertical="center"/>
    </xf>
    <xf numFmtId="3" fontId="73" fillId="0" borderId="49" xfId="0" applyNumberFormat="1" applyFont="1" applyBorder="1" applyAlignment="1">
      <alignment vertical="center"/>
    </xf>
    <xf numFmtId="166" fontId="73" fillId="0" borderId="0" xfId="0" applyNumberFormat="1" applyFont="1" applyBorder="1" applyAlignment="1">
      <alignment vertical="center"/>
    </xf>
    <xf numFmtId="0" fontId="73" fillId="0" borderId="33" xfId="0" applyFont="1" applyBorder="1" applyAlignment="1">
      <alignment vertical="center"/>
    </xf>
    <xf numFmtId="49" fontId="73" fillId="6" borderId="50" xfId="0" quotePrefix="1" applyNumberFormat="1" applyFont="1" applyFill="1" applyBorder="1" applyAlignment="1">
      <alignment vertical="center"/>
    </xf>
    <xf numFmtId="49" fontId="73" fillId="6" borderId="51" xfId="0" applyNumberFormat="1" applyFont="1" applyFill="1" applyBorder="1" applyAlignment="1">
      <alignment vertical="center"/>
    </xf>
    <xf numFmtId="0" fontId="73" fillId="6" borderId="51" xfId="0" applyNumberFormat="1" applyFont="1" applyFill="1" applyBorder="1" applyAlignment="1">
      <alignment vertical="center"/>
    </xf>
    <xf numFmtId="0" fontId="73" fillId="0" borderId="52" xfId="0" applyFont="1" applyBorder="1" applyAlignment="1">
      <alignment vertical="center"/>
    </xf>
    <xf numFmtId="0" fontId="73" fillId="0" borderId="51" xfId="0" applyFont="1" applyBorder="1" applyAlignment="1">
      <alignment vertical="center"/>
    </xf>
    <xf numFmtId="3" fontId="73" fillId="0" borderId="53" xfId="0" applyNumberFormat="1" applyFont="1" applyBorder="1" applyAlignment="1">
      <alignment vertical="center"/>
    </xf>
    <xf numFmtId="166" fontId="73" fillId="0" borderId="52" xfId="0" applyNumberFormat="1" applyFont="1" applyBorder="1" applyAlignment="1">
      <alignment vertical="center"/>
    </xf>
    <xf numFmtId="0" fontId="73" fillId="0" borderId="50" xfId="0" applyFont="1" applyBorder="1" applyAlignment="1">
      <alignment vertical="center"/>
    </xf>
    <xf numFmtId="0" fontId="73" fillId="6" borderId="54" xfId="0" applyFont="1" applyFill="1" applyBorder="1" applyAlignment="1">
      <alignment horizontal="left" vertical="center"/>
    </xf>
    <xf numFmtId="0" fontId="73" fillId="6" borderId="55" xfId="0" applyFont="1" applyFill="1" applyBorder="1" applyAlignment="1">
      <alignment vertical="center"/>
    </xf>
    <xf numFmtId="0" fontId="73" fillId="6" borderId="55" xfId="0" applyFont="1" applyFill="1" applyBorder="1" applyAlignment="1">
      <alignment horizontal="left" vertical="center"/>
    </xf>
    <xf numFmtId="0" fontId="73" fillId="0" borderId="56" xfId="0" applyFont="1" applyBorder="1" applyAlignment="1">
      <alignment vertical="center"/>
    </xf>
    <xf numFmtId="0" fontId="73" fillId="0" borderId="55" xfId="0" applyFont="1" applyBorder="1" applyAlignment="1">
      <alignment vertical="center"/>
    </xf>
    <xf numFmtId="3" fontId="73" fillId="0" borderId="57" xfId="0" applyNumberFormat="1" applyFont="1" applyBorder="1" applyAlignment="1">
      <alignment vertical="center"/>
    </xf>
    <xf numFmtId="166" fontId="73" fillId="0" borderId="56" xfId="0" applyNumberFormat="1" applyFont="1" applyBorder="1" applyAlignment="1">
      <alignment vertical="center"/>
    </xf>
    <xf numFmtId="0" fontId="73" fillId="0" borderId="54" xfId="0" applyFont="1" applyBorder="1" applyAlignment="1">
      <alignment vertical="center"/>
    </xf>
    <xf numFmtId="49" fontId="73" fillId="6" borderId="33" xfId="0" quotePrefix="1" applyNumberFormat="1" applyFont="1" applyFill="1" applyBorder="1" applyAlignment="1">
      <alignment vertical="center"/>
    </xf>
    <xf numFmtId="49" fontId="73" fillId="6" borderId="0" xfId="0" applyNumberFormat="1" applyFont="1" applyFill="1" applyBorder="1" applyAlignment="1">
      <alignment vertical="center"/>
    </xf>
    <xf numFmtId="0" fontId="73" fillId="6" borderId="48" xfId="0" applyNumberFormat="1" applyFont="1" applyFill="1" applyBorder="1" applyAlignment="1">
      <alignment vertical="center"/>
    </xf>
    <xf numFmtId="3" fontId="73" fillId="0" borderId="27" xfId="0" applyNumberFormat="1" applyFont="1" applyBorder="1" applyAlignment="1">
      <alignment vertical="center"/>
    </xf>
    <xf numFmtId="49" fontId="73" fillId="3" borderId="33" xfId="0" quotePrefix="1" applyNumberFormat="1" applyFont="1" applyFill="1" applyBorder="1" applyAlignment="1">
      <alignment vertical="center"/>
    </xf>
    <xf numFmtId="49" fontId="73" fillId="3" borderId="0" xfId="0" applyNumberFormat="1" applyFont="1" applyFill="1" applyBorder="1" applyAlignment="1">
      <alignment horizontal="left" vertical="center"/>
    </xf>
    <xf numFmtId="49" fontId="73" fillId="6" borderId="0" xfId="0" applyNumberFormat="1" applyFont="1" applyFill="1" applyBorder="1" applyAlignment="1">
      <alignment horizontal="left" vertical="center"/>
    </xf>
    <xf numFmtId="49" fontId="73" fillId="6" borderId="52" xfId="0" applyNumberFormat="1" applyFont="1" applyFill="1" applyBorder="1" applyAlignment="1">
      <alignment horizontal="left" vertical="center"/>
    </xf>
    <xf numFmtId="0" fontId="73" fillId="6" borderId="51" xfId="0" applyFont="1" applyFill="1" applyBorder="1" applyAlignment="1">
      <alignment vertical="center"/>
    </xf>
    <xf numFmtId="49" fontId="73" fillId="6" borderId="54" xfId="0" quotePrefix="1" applyNumberFormat="1" applyFont="1" applyFill="1" applyBorder="1" applyAlignment="1">
      <alignment vertical="center"/>
    </xf>
    <xf numFmtId="49" fontId="73" fillId="6" borderId="56" xfId="0" applyNumberFormat="1" applyFont="1" applyFill="1" applyBorder="1" applyAlignment="1">
      <alignment vertical="center"/>
    </xf>
    <xf numFmtId="0" fontId="73" fillId="6" borderId="55" xfId="0" applyNumberFormat="1" applyFont="1" applyFill="1" applyBorder="1" applyAlignment="1">
      <alignment vertical="center"/>
    </xf>
    <xf numFmtId="49" fontId="73" fillId="0" borderId="33" xfId="0" quotePrefix="1" applyNumberFormat="1" applyFont="1" applyFill="1" applyBorder="1" applyAlignment="1">
      <alignment vertical="center"/>
    </xf>
    <xf numFmtId="49" fontId="73" fillId="0" borderId="0" xfId="0" applyNumberFormat="1" applyFont="1" applyFill="1" applyBorder="1" applyAlignment="1">
      <alignment vertical="center"/>
    </xf>
    <xf numFmtId="0" fontId="73" fillId="0" borderId="0" xfId="0" applyFont="1" applyFill="1" applyBorder="1" applyAlignment="1">
      <alignment vertical="center"/>
    </xf>
    <xf numFmtId="0" fontId="73" fillId="6" borderId="48" xfId="0" applyFont="1" applyFill="1" applyBorder="1" applyAlignment="1">
      <alignment vertical="center"/>
    </xf>
    <xf numFmtId="0" fontId="73" fillId="0" borderId="48" xfId="0" applyNumberFormat="1" applyFont="1" applyFill="1" applyBorder="1" applyAlignment="1">
      <alignment vertical="center"/>
    </xf>
    <xf numFmtId="49" fontId="73" fillId="6" borderId="33" xfId="0" quotePrefix="1" applyNumberFormat="1" applyFont="1" applyFill="1" applyBorder="1" applyAlignment="1">
      <alignment horizontal="left" vertical="center"/>
    </xf>
    <xf numFmtId="49" fontId="73" fillId="0" borderId="50" xfId="0" quotePrefix="1" applyNumberFormat="1" applyFont="1" applyFill="1" applyBorder="1" applyAlignment="1">
      <alignment vertical="center"/>
    </xf>
    <xf numFmtId="0" fontId="73" fillId="0" borderId="51" xfId="0" applyNumberFormat="1" applyFont="1" applyFill="1" applyBorder="1" applyAlignment="1">
      <alignment vertical="center"/>
    </xf>
    <xf numFmtId="49" fontId="73" fillId="6" borderId="54" xfId="0" quotePrefix="1" applyNumberFormat="1" applyFont="1" applyFill="1" applyBorder="1" applyAlignment="1">
      <alignment vertical="top"/>
    </xf>
    <xf numFmtId="49" fontId="73" fillId="6" borderId="56" xfId="0" applyNumberFormat="1" applyFont="1" applyFill="1" applyBorder="1" applyAlignment="1">
      <alignment vertical="top"/>
    </xf>
    <xf numFmtId="0" fontId="73" fillId="6" borderId="55" xfId="0" applyNumberFormat="1" applyFont="1" applyFill="1" applyBorder="1" applyAlignment="1">
      <alignment vertical="top"/>
    </xf>
    <xf numFmtId="0" fontId="73" fillId="0" borderId="55" xfId="0" applyFont="1" applyBorder="1" applyAlignment="1">
      <alignment vertical="top" wrapText="1"/>
    </xf>
    <xf numFmtId="3" fontId="73" fillId="0" borderId="57" xfId="0" applyNumberFormat="1" applyFont="1" applyBorder="1" applyAlignment="1">
      <alignment vertical="top" wrapText="1"/>
    </xf>
    <xf numFmtId="166" fontId="73" fillId="0" borderId="56" xfId="0" applyNumberFormat="1" applyFont="1" applyBorder="1" applyAlignment="1">
      <alignment vertical="top" wrapText="1"/>
    </xf>
    <xf numFmtId="49" fontId="73" fillId="6" borderId="48" xfId="0" applyNumberFormat="1" applyFont="1" applyFill="1" applyBorder="1" applyAlignment="1">
      <alignment vertical="center"/>
    </xf>
    <xf numFmtId="0" fontId="8" fillId="0" borderId="50" xfId="0" applyFont="1" applyBorder="1" applyAlignment="1">
      <alignment vertical="center"/>
    </xf>
    <xf numFmtId="0" fontId="8" fillId="0" borderId="52" xfId="0" applyFont="1" applyBorder="1" applyAlignment="1">
      <alignment vertical="center"/>
    </xf>
    <xf numFmtId="49" fontId="73" fillId="6" borderId="58" xfId="0" quotePrefix="1" applyNumberFormat="1" applyFont="1" applyFill="1" applyBorder="1" applyAlignment="1">
      <alignment vertical="center"/>
    </xf>
    <xf numFmtId="49" fontId="73" fillId="6" borderId="59" xfId="0" applyNumberFormat="1" applyFont="1" applyFill="1" applyBorder="1" applyAlignment="1">
      <alignment horizontal="left" vertical="center"/>
    </xf>
    <xf numFmtId="0" fontId="73" fillId="6" borderId="60" xfId="0" applyFont="1" applyFill="1" applyBorder="1" applyAlignment="1">
      <alignment vertical="center"/>
    </xf>
    <xf numFmtId="0" fontId="73" fillId="0" borderId="59" xfId="0" applyFont="1" applyBorder="1" applyAlignment="1">
      <alignment vertical="center"/>
    </xf>
    <xf numFmtId="0" fontId="73" fillId="0" borderId="60" xfId="0" applyFont="1" applyBorder="1" applyAlignment="1">
      <alignment vertical="center"/>
    </xf>
    <xf numFmtId="3" fontId="73" fillId="0" borderId="61" xfId="0" applyNumberFormat="1" applyFont="1" applyBorder="1" applyAlignment="1">
      <alignment vertical="center"/>
    </xf>
    <xf numFmtId="166" fontId="73" fillId="0" borderId="59" xfId="0" applyNumberFormat="1" applyFont="1" applyBorder="1" applyAlignment="1">
      <alignment vertical="center"/>
    </xf>
    <xf numFmtId="0" fontId="73" fillId="0" borderId="58" xfId="0" applyFont="1" applyBorder="1" applyAlignment="1">
      <alignment vertical="center"/>
    </xf>
    <xf numFmtId="0" fontId="8" fillId="3" borderId="0" xfId="0" quotePrefix="1" applyNumberFormat="1" applyFont="1" applyFill="1" applyBorder="1" applyAlignment="1">
      <alignment vertical="center"/>
    </xf>
    <xf numFmtId="0" fontId="73" fillId="3" borderId="0" xfId="0" applyNumberFormat="1" applyFont="1" applyFill="1" applyBorder="1" applyAlignment="1">
      <alignment vertical="center"/>
    </xf>
    <xf numFmtId="0" fontId="73" fillId="3" borderId="0" xfId="0" quotePrefix="1" applyNumberFormat="1" applyFont="1" applyFill="1" applyBorder="1" applyAlignment="1">
      <alignment vertical="center"/>
    </xf>
    <xf numFmtId="0" fontId="73" fillId="0" borderId="0" xfId="0" applyFont="1" applyAlignment="1">
      <alignment vertical="center"/>
    </xf>
    <xf numFmtId="3" fontId="73" fillId="0" borderId="0" xfId="0" applyNumberFormat="1" applyFont="1" applyAlignment="1">
      <alignment vertical="center"/>
    </xf>
    <xf numFmtId="166" fontId="73" fillId="0" borderId="0" xfId="0" applyNumberFormat="1" applyFont="1" applyAlignment="1">
      <alignment vertical="center"/>
    </xf>
    <xf numFmtId="0" fontId="65" fillId="0" borderId="45" xfId="0" applyFont="1" applyFill="1" applyBorder="1" applyAlignment="1">
      <alignment horizontal="left" vertical="center"/>
    </xf>
    <xf numFmtId="0" fontId="67" fillId="0" borderId="45" xfId="0" applyFont="1" applyFill="1" applyBorder="1" applyAlignment="1">
      <alignment horizontal="center" vertical="center"/>
    </xf>
    <xf numFmtId="166" fontId="7" fillId="0" borderId="39" xfId="0" applyNumberFormat="1" applyFont="1" applyBorder="1" applyAlignment="1">
      <alignment horizontal="center" vertical="center"/>
    </xf>
    <xf numFmtId="0" fontId="65" fillId="0" borderId="39" xfId="0" applyFont="1" applyBorder="1" applyAlignment="1">
      <alignment vertical="center"/>
    </xf>
    <xf numFmtId="0" fontId="73" fillId="7" borderId="42" xfId="0" applyNumberFormat="1" applyFont="1" applyFill="1" applyBorder="1" applyAlignment="1">
      <alignment horizontal="left" vertical="center"/>
    </xf>
    <xf numFmtId="0" fontId="73" fillId="7" borderId="44" xfId="0" applyNumberFormat="1" applyFont="1" applyFill="1" applyBorder="1" applyAlignment="1">
      <alignment horizontal="left" vertical="center"/>
    </xf>
    <xf numFmtId="0" fontId="73" fillId="0" borderId="43" xfId="0" applyFont="1" applyBorder="1" applyAlignment="1">
      <alignment vertical="center"/>
    </xf>
    <xf numFmtId="0" fontId="73" fillId="0" borderId="44" xfId="0" applyFont="1" applyBorder="1" applyAlignment="1">
      <alignment vertical="center"/>
    </xf>
    <xf numFmtId="0" fontId="73" fillId="7" borderId="33" xfId="0" applyNumberFormat="1" applyFont="1" applyFill="1" applyBorder="1" applyAlignment="1">
      <alignment horizontal="left" vertical="center"/>
    </xf>
    <xf numFmtId="0" fontId="73" fillId="7" borderId="48" xfId="0" applyNumberFormat="1" applyFont="1" applyFill="1" applyBorder="1" applyAlignment="1">
      <alignment vertical="center"/>
    </xf>
    <xf numFmtId="0" fontId="73" fillId="7" borderId="33" xfId="0" applyNumberFormat="1" applyFont="1" applyFill="1" applyBorder="1" applyAlignment="1">
      <alignment vertical="center"/>
    </xf>
    <xf numFmtId="0" fontId="73" fillId="0" borderId="0" xfId="0" applyFont="1" applyBorder="1"/>
    <xf numFmtId="0" fontId="73" fillId="0" borderId="48" xfId="0" applyFont="1" applyBorder="1"/>
    <xf numFmtId="3" fontId="73" fillId="0" borderId="27" xfId="0" applyNumberFormat="1" applyFont="1" applyBorder="1"/>
    <xf numFmtId="166" fontId="73" fillId="0" borderId="0" xfId="0" applyNumberFormat="1" applyFont="1" applyBorder="1"/>
    <xf numFmtId="0" fontId="73" fillId="0" borderId="33" xfId="0" applyFont="1" applyBorder="1"/>
    <xf numFmtId="0" fontId="73" fillId="0" borderId="33" xfId="0" applyNumberFormat="1" applyFont="1" applyFill="1" applyBorder="1" applyAlignment="1">
      <alignment horizontal="left" vertical="center"/>
    </xf>
    <xf numFmtId="49" fontId="8" fillId="6" borderId="33" xfId="0" quotePrefix="1" applyNumberFormat="1" applyFont="1" applyFill="1" applyBorder="1" applyAlignment="1">
      <alignment vertical="center"/>
    </xf>
    <xf numFmtId="0" fontId="8" fillId="0" borderId="0" xfId="0" applyFont="1" applyBorder="1" applyAlignment="1">
      <alignment vertical="center"/>
    </xf>
    <xf numFmtId="0" fontId="73" fillId="7" borderId="50" xfId="0" applyNumberFormat="1" applyFont="1" applyFill="1" applyBorder="1" applyAlignment="1">
      <alignment horizontal="left" vertical="center"/>
    </xf>
    <xf numFmtId="0" fontId="73" fillId="7" borderId="51" xfId="0" applyNumberFormat="1" applyFont="1" applyFill="1" applyBorder="1" applyAlignment="1">
      <alignment vertical="center"/>
    </xf>
    <xf numFmtId="0" fontId="73" fillId="7" borderId="50" xfId="0" applyNumberFormat="1" applyFont="1" applyFill="1" applyBorder="1" applyAlignment="1">
      <alignment vertical="center"/>
    </xf>
    <xf numFmtId="0" fontId="73" fillId="0" borderId="52" xfId="0" applyFont="1" applyBorder="1"/>
    <xf numFmtId="0" fontId="73" fillId="0" borderId="51" xfId="0" applyFont="1" applyBorder="1"/>
    <xf numFmtId="3" fontId="73" fillId="0" borderId="53" xfId="0" applyNumberFormat="1" applyFont="1" applyBorder="1"/>
    <xf numFmtId="166" fontId="73" fillId="0" borderId="52" xfId="0" applyNumberFormat="1" applyFont="1" applyBorder="1"/>
    <xf numFmtId="0" fontId="73" fillId="0" borderId="50" xfId="0" applyFont="1" applyBorder="1"/>
    <xf numFmtId="0" fontId="73" fillId="7" borderId="58" xfId="0" applyNumberFormat="1" applyFont="1" applyFill="1" applyBorder="1" applyAlignment="1">
      <alignment horizontal="left" vertical="center"/>
    </xf>
    <xf numFmtId="0" fontId="73" fillId="7" borderId="60" xfId="0" applyNumberFormat="1" applyFont="1" applyFill="1" applyBorder="1" applyAlignment="1">
      <alignment vertical="center"/>
    </xf>
    <xf numFmtId="0" fontId="73" fillId="0" borderId="59" xfId="0" applyFont="1" applyBorder="1"/>
    <xf numFmtId="0" fontId="73" fillId="0" borderId="60" xfId="0" applyFont="1" applyBorder="1"/>
    <xf numFmtId="3" fontId="73" fillId="0" borderId="61" xfId="0" applyNumberFormat="1" applyFont="1" applyBorder="1"/>
    <xf numFmtId="166" fontId="73" fillId="0" borderId="59" xfId="0" applyNumberFormat="1" applyFont="1" applyBorder="1"/>
    <xf numFmtId="0" fontId="73" fillId="0" borderId="58" xfId="0" applyFont="1" applyBorder="1"/>
    <xf numFmtId="0" fontId="8" fillId="3" borderId="43" xfId="0" quotePrefix="1" applyNumberFormat="1" applyFont="1" applyFill="1" applyBorder="1" applyAlignment="1">
      <alignment vertical="center"/>
    </xf>
    <xf numFmtId="0" fontId="73" fillId="3" borderId="43" xfId="0" applyNumberFormat="1" applyFont="1" applyFill="1" applyBorder="1" applyAlignment="1">
      <alignment vertical="center"/>
    </xf>
    <xf numFmtId="0" fontId="73" fillId="3" borderId="43" xfId="0" applyFont="1" applyFill="1" applyBorder="1" applyAlignment="1">
      <alignment vertical="center"/>
    </xf>
    <xf numFmtId="3" fontId="73" fillId="0" borderId="43" xfId="0" applyNumberFormat="1" applyFont="1" applyBorder="1" applyAlignment="1">
      <alignment vertical="center"/>
    </xf>
    <xf numFmtId="166" fontId="73" fillId="0" borderId="43" xfId="0" applyNumberFormat="1" applyFont="1" applyBorder="1" applyAlignment="1">
      <alignment vertical="center"/>
    </xf>
    <xf numFmtId="0" fontId="73" fillId="0" borderId="40" xfId="0" applyFont="1" applyBorder="1" applyAlignment="1">
      <alignment vertical="center"/>
    </xf>
    <xf numFmtId="0" fontId="8" fillId="0" borderId="40" xfId="0" applyFont="1" applyBorder="1" applyAlignment="1">
      <alignment vertical="center"/>
    </xf>
    <xf numFmtId="0" fontId="73" fillId="8" borderId="42" xfId="0" applyNumberFormat="1" applyFont="1" applyFill="1" applyBorder="1" applyAlignment="1">
      <alignment horizontal="left" vertical="center"/>
    </xf>
    <xf numFmtId="0" fontId="73" fillId="8" borderId="43" xfId="0" applyNumberFormat="1" applyFont="1" applyFill="1" applyBorder="1" applyAlignment="1">
      <alignment horizontal="left" vertical="center"/>
    </xf>
    <xf numFmtId="0" fontId="73" fillId="8" borderId="44" xfId="0" applyNumberFormat="1" applyFont="1" applyFill="1" applyBorder="1" applyAlignment="1">
      <alignment horizontal="left" vertical="center"/>
    </xf>
    <xf numFmtId="0" fontId="73" fillId="0" borderId="42" xfId="0" applyFont="1" applyBorder="1" applyAlignment="1">
      <alignment vertical="center"/>
    </xf>
    <xf numFmtId="49" fontId="73" fillId="8" borderId="33" xfId="0" applyNumberFormat="1" applyFont="1" applyFill="1" applyBorder="1" applyAlignment="1">
      <alignment vertical="center"/>
    </xf>
    <xf numFmtId="0" fontId="73" fillId="8" borderId="0" xfId="0" applyNumberFormat="1" applyFont="1" applyFill="1" applyBorder="1" applyAlignment="1">
      <alignment vertical="center"/>
    </xf>
    <xf numFmtId="0" fontId="73" fillId="8" borderId="48" xfId="17" applyFont="1" applyFill="1" applyBorder="1" applyAlignment="1">
      <alignment vertical="center"/>
    </xf>
    <xf numFmtId="166" fontId="73" fillId="0" borderId="27" xfId="0" applyNumberFormat="1" applyFont="1" applyBorder="1" applyAlignment="1">
      <alignment vertical="center"/>
    </xf>
    <xf numFmtId="0" fontId="8" fillId="0" borderId="48" xfId="0" applyFont="1" applyBorder="1" applyAlignment="1">
      <alignment vertical="center"/>
    </xf>
    <xf numFmtId="49" fontId="73" fillId="0" borderId="33" xfId="0" applyNumberFormat="1" applyFont="1" applyFill="1" applyBorder="1" applyAlignment="1">
      <alignment vertical="center"/>
    </xf>
    <xf numFmtId="0" fontId="73" fillId="0" borderId="0" xfId="0" applyNumberFormat="1" applyFont="1" applyFill="1" applyBorder="1" applyAlignment="1">
      <alignment vertical="center"/>
    </xf>
    <xf numFmtId="0" fontId="73" fillId="0" borderId="51" xfId="17" applyFont="1" applyFill="1" applyBorder="1" applyAlignment="1">
      <alignment vertical="center"/>
    </xf>
    <xf numFmtId="49" fontId="73" fillId="8" borderId="50" xfId="0" quotePrefix="1" applyNumberFormat="1" applyFont="1" applyFill="1" applyBorder="1" applyAlignment="1">
      <alignment vertical="center"/>
    </xf>
    <xf numFmtId="0" fontId="73" fillId="8" borderId="51" xfId="17" applyFont="1" applyFill="1" applyBorder="1" applyAlignment="1">
      <alignment vertical="center"/>
    </xf>
    <xf numFmtId="0" fontId="3" fillId="0" borderId="51" xfId="0" applyFont="1" applyBorder="1" applyAlignment="1">
      <alignment vertical="center"/>
    </xf>
    <xf numFmtId="3" fontId="3" fillId="0" borderId="53" xfId="0" applyNumberFormat="1" applyFont="1" applyBorder="1" applyAlignment="1">
      <alignment vertical="center"/>
    </xf>
    <xf numFmtId="166" fontId="3" fillId="0" borderId="52" xfId="0" applyNumberFormat="1" applyFont="1" applyBorder="1" applyAlignment="1">
      <alignment vertical="center"/>
    </xf>
    <xf numFmtId="49" fontId="73" fillId="8" borderId="54" xfId="0" applyNumberFormat="1" applyFont="1" applyFill="1" applyBorder="1" applyAlignment="1">
      <alignment vertical="center"/>
    </xf>
    <xf numFmtId="0" fontId="73" fillId="8" borderId="55" xfId="17" applyFont="1" applyFill="1" applyBorder="1" applyAlignment="1">
      <alignment vertical="center"/>
    </xf>
    <xf numFmtId="49" fontId="73" fillId="8" borderId="48" xfId="17" applyNumberFormat="1" applyFont="1" applyFill="1" applyBorder="1" applyAlignment="1">
      <alignment vertical="center"/>
    </xf>
    <xf numFmtId="49" fontId="73" fillId="8" borderId="50" xfId="0" applyNumberFormat="1" applyFont="1" applyFill="1" applyBorder="1" applyAlignment="1">
      <alignment vertical="center"/>
    </xf>
    <xf numFmtId="49" fontId="73" fillId="8" borderId="51" xfId="17" applyNumberFormat="1" applyFont="1" applyFill="1" applyBorder="1" applyAlignment="1">
      <alignment vertical="center"/>
    </xf>
    <xf numFmtId="0" fontId="73" fillId="8" borderId="56" xfId="0" applyNumberFormat="1" applyFont="1" applyFill="1" applyBorder="1" applyAlignment="1">
      <alignment vertical="center"/>
    </xf>
    <xf numFmtId="0" fontId="73" fillId="0" borderId="52" xfId="0" applyNumberFormat="1" applyFont="1" applyFill="1" applyBorder="1" applyAlignment="1">
      <alignment vertical="center"/>
    </xf>
    <xf numFmtId="49" fontId="73" fillId="8" borderId="54" xfId="0" quotePrefix="1" applyNumberFormat="1" applyFont="1" applyFill="1" applyBorder="1" applyAlignment="1">
      <alignment vertical="center"/>
    </xf>
    <xf numFmtId="49" fontId="73" fillId="8" borderId="55" xfId="17" applyNumberFormat="1" applyFont="1" applyFill="1" applyBorder="1" applyAlignment="1">
      <alignment vertical="center"/>
    </xf>
    <xf numFmtId="49" fontId="73" fillId="8" borderId="33" xfId="0" quotePrefix="1" applyNumberFormat="1" applyFont="1" applyFill="1" applyBorder="1" applyAlignment="1">
      <alignment vertical="center"/>
    </xf>
    <xf numFmtId="0" fontId="73" fillId="8" borderId="0" xfId="0" applyFont="1" applyFill="1" applyBorder="1" applyAlignment="1">
      <alignment vertical="center"/>
    </xf>
    <xf numFmtId="0" fontId="73" fillId="8" borderId="0" xfId="0" applyFont="1" applyFill="1" applyAlignment="1">
      <alignment vertical="center"/>
    </xf>
    <xf numFmtId="49" fontId="8" fillId="0" borderId="33" xfId="0" quotePrefix="1" applyNumberFormat="1" applyFont="1" applyFill="1" applyBorder="1" applyAlignment="1">
      <alignment vertical="center"/>
    </xf>
    <xf numFmtId="0" fontId="73" fillId="8" borderId="52" xfId="0" applyFont="1" applyFill="1" applyBorder="1" applyAlignment="1">
      <alignment vertical="center"/>
    </xf>
    <xf numFmtId="49" fontId="73" fillId="8" borderId="58" xfId="0" applyNumberFormat="1" applyFont="1" applyFill="1" applyBorder="1" applyAlignment="1">
      <alignment vertical="center"/>
    </xf>
    <xf numFmtId="0" fontId="73" fillId="8" borderId="59" xfId="0" applyNumberFormat="1" applyFont="1" applyFill="1" applyBorder="1" applyAlignment="1">
      <alignment vertical="center"/>
    </xf>
    <xf numFmtId="0" fontId="73" fillId="8" borderId="60" xfId="0" applyNumberFormat="1" applyFont="1" applyFill="1" applyBorder="1" applyAlignment="1">
      <alignment vertical="center"/>
    </xf>
    <xf numFmtId="0" fontId="8" fillId="3" borderId="0" xfId="0" applyFont="1" applyFill="1" applyBorder="1" applyAlignment="1">
      <alignment vertical="center"/>
    </xf>
    <xf numFmtId="0" fontId="73" fillId="3" borderId="0" xfId="0" applyFont="1" applyFill="1" applyBorder="1" applyAlignment="1">
      <alignment vertical="center"/>
    </xf>
    <xf numFmtId="0" fontId="73" fillId="3" borderId="0" xfId="17" applyFont="1" applyFill="1" applyBorder="1" applyAlignment="1">
      <alignment vertical="center"/>
    </xf>
    <xf numFmtId="3" fontId="73" fillId="0" borderId="0" xfId="0" applyNumberFormat="1" applyFont="1" applyBorder="1" applyAlignment="1">
      <alignment vertical="center"/>
    </xf>
    <xf numFmtId="0" fontId="74" fillId="0" borderId="42" xfId="0" applyNumberFormat="1" applyFont="1" applyFill="1" applyBorder="1" applyAlignment="1">
      <alignment horizontal="left" vertical="center"/>
    </xf>
    <xf numFmtId="0" fontId="74" fillId="0" borderId="43" xfId="0" applyNumberFormat="1" applyFont="1" applyFill="1" applyBorder="1" applyAlignment="1">
      <alignment horizontal="left" vertical="center"/>
    </xf>
    <xf numFmtId="0" fontId="73" fillId="9" borderId="42" xfId="0" applyNumberFormat="1" applyFont="1" applyFill="1" applyBorder="1" applyAlignment="1">
      <alignment horizontal="left" vertical="center"/>
    </xf>
    <xf numFmtId="0" fontId="73" fillId="9" borderId="44" xfId="17" applyFont="1" applyFill="1" applyBorder="1" applyAlignment="1">
      <alignment horizontal="left" vertical="center"/>
    </xf>
    <xf numFmtId="166" fontId="73" fillId="0" borderId="49" xfId="0" applyNumberFormat="1" applyFont="1" applyBorder="1" applyAlignment="1">
      <alignment vertical="center"/>
    </xf>
    <xf numFmtId="49" fontId="73" fillId="9" borderId="33" xfId="0" quotePrefix="1" applyNumberFormat="1" applyFont="1" applyFill="1" applyBorder="1" applyAlignment="1">
      <alignment vertical="center"/>
    </xf>
    <xf numFmtId="0" fontId="73" fillId="9" borderId="48" xfId="17" applyFont="1" applyFill="1" applyBorder="1" applyAlignment="1">
      <alignment vertical="center"/>
    </xf>
    <xf numFmtId="0" fontId="73" fillId="10" borderId="33" xfId="0" quotePrefix="1" applyNumberFormat="1" applyFont="1" applyFill="1" applyBorder="1" applyAlignment="1">
      <alignment horizontal="left" vertical="center"/>
    </xf>
    <xf numFmtId="0" fontId="73" fillId="10" borderId="0" xfId="0" applyNumberFormat="1" applyFont="1" applyFill="1" applyBorder="1" applyAlignment="1">
      <alignment horizontal="left" vertical="center"/>
    </xf>
    <xf numFmtId="0" fontId="73" fillId="3" borderId="33" xfId="0" applyNumberFormat="1" applyFont="1" applyFill="1" applyBorder="1" applyAlignment="1">
      <alignment horizontal="left" vertical="center"/>
    </xf>
    <xf numFmtId="0" fontId="73" fillId="3" borderId="48" xfId="17" applyFont="1" applyFill="1" applyBorder="1" applyAlignment="1">
      <alignment horizontal="left" vertical="center"/>
    </xf>
    <xf numFmtId="0" fontId="73" fillId="10" borderId="33" xfId="0" applyNumberFormat="1" applyFont="1" applyFill="1" applyBorder="1" applyAlignment="1">
      <alignment horizontal="left" vertical="center"/>
    </xf>
    <xf numFmtId="0" fontId="73" fillId="3" borderId="0" xfId="0" applyNumberFormat="1" applyFont="1" applyFill="1" applyBorder="1" applyAlignment="1">
      <alignment horizontal="left" vertical="center"/>
    </xf>
    <xf numFmtId="0" fontId="73" fillId="3" borderId="50" xfId="0" applyNumberFormat="1" applyFont="1" applyFill="1" applyBorder="1" applyAlignment="1">
      <alignment horizontal="left" vertical="center"/>
    </xf>
    <xf numFmtId="0" fontId="73" fillId="3" borderId="52" xfId="0" applyNumberFormat="1" applyFont="1" applyFill="1" applyBorder="1" applyAlignment="1">
      <alignment horizontal="left" vertical="center"/>
    </xf>
    <xf numFmtId="49" fontId="73" fillId="9" borderId="50" xfId="0" quotePrefix="1" applyNumberFormat="1" applyFont="1" applyFill="1" applyBorder="1" applyAlignment="1">
      <alignment vertical="center"/>
    </xf>
    <xf numFmtId="0" fontId="73" fillId="9" borderId="51" xfId="17" applyFont="1" applyFill="1" applyBorder="1" applyAlignment="1">
      <alignment vertical="center"/>
    </xf>
    <xf numFmtId="166" fontId="73" fillId="0" borderId="53" xfId="0" applyNumberFormat="1" applyFont="1" applyBorder="1" applyAlignment="1">
      <alignment vertical="center"/>
    </xf>
    <xf numFmtId="0" fontId="73" fillId="9" borderId="54" xfId="0" applyNumberFormat="1" applyFont="1" applyFill="1" applyBorder="1" applyAlignment="1">
      <alignment horizontal="left" vertical="center"/>
    </xf>
    <xf numFmtId="0" fontId="73" fillId="9" borderId="56" xfId="0" applyNumberFormat="1" applyFont="1" applyFill="1" applyBorder="1" applyAlignment="1">
      <alignment horizontal="left" vertical="center"/>
    </xf>
    <xf numFmtId="0" fontId="73" fillId="9" borderId="55" xfId="17" applyFont="1" applyFill="1" applyBorder="1" applyAlignment="1">
      <alignment horizontal="left" vertical="center"/>
    </xf>
    <xf numFmtId="166" fontId="73" fillId="0" borderId="57" xfId="0" applyNumberFormat="1" applyFont="1" applyBorder="1" applyAlignment="1">
      <alignment vertical="center"/>
    </xf>
    <xf numFmtId="0" fontId="73" fillId="9" borderId="0" xfId="0" applyNumberFormat="1" applyFont="1" applyFill="1" applyBorder="1" applyAlignment="1">
      <alignment vertical="center"/>
    </xf>
    <xf numFmtId="0" fontId="73" fillId="9" borderId="33" xfId="0" applyNumberFormat="1" applyFont="1" applyFill="1" applyBorder="1" applyAlignment="1">
      <alignment horizontal="left" vertical="center"/>
    </xf>
    <xf numFmtId="0" fontId="73" fillId="9" borderId="0" xfId="0" applyNumberFormat="1" applyFont="1" applyFill="1" applyBorder="1" applyAlignment="1">
      <alignment horizontal="left" vertical="center"/>
    </xf>
    <xf numFmtId="0" fontId="73" fillId="0" borderId="48" xfId="17" applyFont="1" applyFill="1" applyBorder="1" applyAlignment="1">
      <alignment vertical="center"/>
    </xf>
    <xf numFmtId="0" fontId="73" fillId="3" borderId="48" xfId="17" applyFont="1" applyFill="1" applyBorder="1" applyAlignment="1">
      <alignment vertical="center"/>
    </xf>
    <xf numFmtId="20" fontId="73" fillId="9" borderId="0" xfId="0" applyNumberFormat="1" applyFont="1" applyFill="1" applyBorder="1" applyAlignment="1">
      <alignment vertical="center"/>
    </xf>
    <xf numFmtId="0" fontId="73" fillId="9" borderId="52" xfId="0" applyNumberFormat="1" applyFont="1" applyFill="1" applyBorder="1" applyAlignment="1">
      <alignment vertical="center"/>
    </xf>
    <xf numFmtId="49" fontId="73" fillId="9" borderId="50" xfId="0" applyNumberFormat="1" applyFont="1" applyFill="1" applyBorder="1" applyAlignment="1">
      <alignment vertical="center"/>
    </xf>
    <xf numFmtId="0" fontId="73" fillId="9" borderId="51" xfId="0" applyFont="1" applyFill="1" applyBorder="1" applyAlignment="1">
      <alignment vertical="center"/>
    </xf>
    <xf numFmtId="49" fontId="73" fillId="10" borderId="54" xfId="0" quotePrefix="1" applyNumberFormat="1" applyFont="1" applyFill="1" applyBorder="1" applyAlignment="1">
      <alignment vertical="center"/>
    </xf>
    <xf numFmtId="20" fontId="73" fillId="10" borderId="56" xfId="0" applyNumberFormat="1" applyFont="1" applyFill="1" applyBorder="1" applyAlignment="1">
      <alignment vertical="center"/>
    </xf>
    <xf numFmtId="49" fontId="73" fillId="9" borderId="54" xfId="0" quotePrefix="1" applyNumberFormat="1" applyFont="1" applyFill="1" applyBorder="1" applyAlignment="1">
      <alignment vertical="center"/>
    </xf>
    <xf numFmtId="0" fontId="73" fillId="9" borderId="55" xfId="17" applyFont="1" applyFill="1" applyBorder="1" applyAlignment="1">
      <alignment vertical="center"/>
    </xf>
    <xf numFmtId="49" fontId="73" fillId="10" borderId="33" xfId="0" quotePrefix="1" applyNumberFormat="1" applyFont="1" applyFill="1" applyBorder="1" applyAlignment="1">
      <alignment vertical="center"/>
    </xf>
    <xf numFmtId="0" fontId="73" fillId="10" borderId="0" xfId="0" applyFont="1" applyFill="1" applyBorder="1" applyAlignment="1">
      <alignment vertical="center"/>
    </xf>
    <xf numFmtId="0" fontId="73" fillId="10" borderId="0" xfId="0" applyNumberFormat="1" applyFont="1" applyFill="1" applyBorder="1" applyAlignment="1">
      <alignment vertical="center"/>
    </xf>
    <xf numFmtId="49" fontId="73" fillId="10" borderId="50" xfId="0" quotePrefix="1" applyNumberFormat="1" applyFont="1" applyFill="1" applyBorder="1" applyAlignment="1">
      <alignment vertical="center"/>
    </xf>
    <xf numFmtId="0" fontId="73" fillId="10" borderId="52" xfId="0" applyNumberFormat="1" applyFont="1" applyFill="1" applyBorder="1" applyAlignment="1">
      <alignment vertical="center"/>
    </xf>
    <xf numFmtId="0" fontId="73" fillId="10" borderId="54" xfId="0" quotePrefix="1" applyNumberFormat="1" applyFont="1" applyFill="1" applyBorder="1" applyAlignment="1">
      <alignment vertical="center"/>
    </xf>
    <xf numFmtId="0" fontId="73" fillId="10" borderId="56" xfId="0" applyNumberFormat="1" applyFont="1" applyFill="1" applyBorder="1" applyAlignment="1">
      <alignment vertical="center"/>
    </xf>
    <xf numFmtId="0" fontId="73" fillId="10" borderId="33" xfId="0" quotePrefix="1" applyNumberFormat="1" applyFont="1" applyFill="1" applyBorder="1" applyAlignment="1">
      <alignment vertical="center"/>
    </xf>
    <xf numFmtId="0" fontId="73" fillId="9" borderId="48" xfId="0" applyFont="1" applyFill="1" applyBorder="1" applyAlignment="1">
      <alignment vertical="center"/>
    </xf>
    <xf numFmtId="0" fontId="73" fillId="9" borderId="56" xfId="0" applyNumberFormat="1" applyFont="1" applyFill="1" applyBorder="1" applyAlignment="1">
      <alignment vertical="center"/>
    </xf>
    <xf numFmtId="49" fontId="73" fillId="10" borderId="62" xfId="0" quotePrefix="1" applyNumberFormat="1" applyFont="1" applyFill="1" applyBorder="1" applyAlignment="1">
      <alignment vertical="center"/>
    </xf>
    <xf numFmtId="0" fontId="73" fillId="10" borderId="45" xfId="0" applyNumberFormat="1" applyFont="1" applyFill="1" applyBorder="1" applyAlignment="1">
      <alignment vertical="center"/>
    </xf>
    <xf numFmtId="49" fontId="73" fillId="3" borderId="62" xfId="0" quotePrefix="1" applyNumberFormat="1" applyFont="1" applyFill="1" applyBorder="1" applyAlignment="1">
      <alignment vertical="center"/>
    </xf>
    <xf numFmtId="0" fontId="73" fillId="3" borderId="46" xfId="17" applyFont="1" applyFill="1" applyBorder="1" applyAlignment="1">
      <alignment vertical="center"/>
    </xf>
    <xf numFmtId="0" fontId="73" fillId="0" borderId="45" xfId="0" applyFont="1" applyBorder="1" applyAlignment="1">
      <alignment vertical="center"/>
    </xf>
    <xf numFmtId="0" fontId="73" fillId="0" borderId="46" xfId="0" applyFont="1" applyBorder="1" applyAlignment="1">
      <alignment vertical="center"/>
    </xf>
    <xf numFmtId="3" fontId="73" fillId="0" borderId="63" xfId="0" applyNumberFormat="1" applyFont="1" applyBorder="1" applyAlignment="1">
      <alignment vertical="center"/>
    </xf>
    <xf numFmtId="166" fontId="73" fillId="0" borderId="45" xfId="0" applyNumberFormat="1" applyFont="1" applyBorder="1" applyAlignment="1">
      <alignment vertical="center"/>
    </xf>
    <xf numFmtId="0" fontId="73" fillId="0" borderId="62" xfId="0" applyFont="1" applyBorder="1" applyAlignment="1">
      <alignment vertical="center"/>
    </xf>
    <xf numFmtId="11" fontId="65" fillId="0" borderId="39" xfId="0" applyNumberFormat="1" applyFont="1" applyBorder="1" applyAlignment="1">
      <alignment vertical="center"/>
    </xf>
    <xf numFmtId="0" fontId="8" fillId="11" borderId="42" xfId="0" applyFont="1" applyFill="1" applyBorder="1" applyAlignment="1">
      <alignment horizontal="left" vertical="center"/>
    </xf>
    <xf numFmtId="0" fontId="8" fillId="11" borderId="44" xfId="0" applyFont="1" applyFill="1" applyBorder="1" applyAlignment="1">
      <alignment vertical="center"/>
    </xf>
    <xf numFmtId="0" fontId="73" fillId="12" borderId="42" xfId="0" applyNumberFormat="1" applyFont="1" applyFill="1" applyBorder="1" applyAlignment="1">
      <alignment horizontal="left" vertical="center"/>
    </xf>
    <xf numFmtId="0" fontId="73" fillId="12" borderId="44" xfId="17" applyFont="1" applyFill="1" applyBorder="1" applyAlignment="1">
      <alignment horizontal="left" vertical="center"/>
    </xf>
    <xf numFmtId="49" fontId="73" fillId="3" borderId="33" xfId="0" quotePrefix="1" applyNumberFormat="1" applyFont="1" applyFill="1" applyBorder="1" applyAlignment="1">
      <alignment horizontal="left" vertical="center"/>
    </xf>
    <xf numFmtId="0" fontId="73" fillId="3" borderId="0" xfId="18" applyNumberFormat="1" applyFont="1" applyFill="1" applyBorder="1" applyAlignment="1">
      <alignment vertical="center"/>
    </xf>
    <xf numFmtId="49" fontId="73" fillId="12" borderId="33" xfId="0" quotePrefix="1" applyNumberFormat="1" applyFont="1" applyFill="1" applyBorder="1" applyAlignment="1">
      <alignment vertical="center"/>
    </xf>
    <xf numFmtId="0" fontId="73" fillId="12" borderId="48" xfId="17" quotePrefix="1" applyNumberFormat="1" applyFont="1" applyFill="1" applyBorder="1" applyAlignment="1">
      <alignment vertical="center"/>
    </xf>
    <xf numFmtId="0" fontId="73" fillId="12" borderId="48" xfId="17" applyNumberFormat="1" applyFont="1" applyFill="1" applyBorder="1" applyAlignment="1">
      <alignment vertical="center"/>
    </xf>
    <xf numFmtId="49" fontId="73" fillId="3" borderId="33" xfId="0" applyNumberFormat="1" applyFont="1" applyFill="1" applyBorder="1" applyAlignment="1">
      <alignment horizontal="left" vertical="center"/>
    </xf>
    <xf numFmtId="0" fontId="73" fillId="12" borderId="48" xfId="17" applyFont="1" applyFill="1" applyBorder="1" applyAlignment="1">
      <alignment vertical="center"/>
    </xf>
    <xf numFmtId="49" fontId="73" fillId="3" borderId="50" xfId="0" quotePrefix="1" applyNumberFormat="1" applyFont="1" applyFill="1" applyBorder="1" applyAlignment="1">
      <alignment horizontal="left" vertical="center"/>
    </xf>
    <xf numFmtId="0" fontId="73" fillId="3" borderId="52" xfId="18" applyNumberFormat="1" applyFont="1" applyFill="1" applyBorder="1" applyAlignment="1">
      <alignment vertical="center"/>
    </xf>
    <xf numFmtId="49" fontId="73" fillId="12" borderId="50" xfId="0" quotePrefix="1" applyNumberFormat="1" applyFont="1" applyFill="1" applyBorder="1" applyAlignment="1">
      <alignment vertical="center"/>
    </xf>
    <xf numFmtId="0" fontId="73" fillId="12" borderId="51" xfId="17" applyFont="1" applyFill="1" applyBorder="1" applyAlignment="1">
      <alignment vertical="center"/>
    </xf>
    <xf numFmtId="0" fontId="73" fillId="11" borderId="54" xfId="0" quotePrefix="1" applyNumberFormat="1" applyFont="1" applyFill="1" applyBorder="1"/>
    <xf numFmtId="0" fontId="73" fillId="11" borderId="56" xfId="18" applyNumberFormat="1" applyFont="1" applyFill="1" applyBorder="1"/>
    <xf numFmtId="49" fontId="73" fillId="12" borderId="54" xfId="0" quotePrefix="1" applyNumberFormat="1" applyFont="1" applyFill="1" applyBorder="1" applyAlignment="1">
      <alignment horizontal="left" vertical="center"/>
    </xf>
    <xf numFmtId="49" fontId="73" fillId="12" borderId="55" xfId="17" quotePrefix="1" applyNumberFormat="1" applyFont="1" applyFill="1" applyBorder="1" applyAlignment="1">
      <alignment vertical="center"/>
    </xf>
    <xf numFmtId="0" fontId="73" fillId="11" borderId="33" xfId="0" quotePrefix="1" applyNumberFormat="1" applyFont="1" applyFill="1" applyBorder="1"/>
    <xf numFmtId="0" fontId="73" fillId="11" borderId="0" xfId="18" applyNumberFormat="1" applyFont="1" applyFill="1" applyBorder="1"/>
    <xf numFmtId="49" fontId="73" fillId="12" borderId="33" xfId="0" quotePrefix="1" applyNumberFormat="1" applyFont="1" applyFill="1" applyBorder="1" applyAlignment="1">
      <alignment horizontal="left" vertical="center"/>
    </xf>
    <xf numFmtId="49" fontId="73" fillId="12" borderId="48" xfId="17" quotePrefix="1" applyNumberFormat="1" applyFont="1" applyFill="1" applyBorder="1" applyAlignment="1">
      <alignment vertical="center"/>
    </xf>
    <xf numFmtId="49" fontId="73" fillId="0" borderId="33" xfId="0" applyNumberFormat="1" applyFont="1" applyFill="1" applyBorder="1" applyAlignment="1">
      <alignment horizontal="left" vertical="center"/>
    </xf>
    <xf numFmtId="0" fontId="73" fillId="0" borderId="0" xfId="0" applyFont="1" applyFill="1" applyAlignment="1">
      <alignment vertical="center"/>
    </xf>
    <xf numFmtId="49" fontId="73" fillId="11" borderId="33" xfId="0" quotePrefix="1" applyNumberFormat="1" applyFont="1" applyFill="1" applyBorder="1" applyAlignment="1">
      <alignment horizontal="left" vertical="center"/>
    </xf>
    <xf numFmtId="0" fontId="73" fillId="11" borderId="0" xfId="18" applyNumberFormat="1" applyFont="1" applyFill="1" applyBorder="1" applyAlignment="1">
      <alignment vertical="center"/>
    </xf>
    <xf numFmtId="49" fontId="73" fillId="11" borderId="50" xfId="0" applyNumberFormat="1" applyFont="1" applyFill="1" applyBorder="1" applyAlignment="1">
      <alignment horizontal="left" vertical="center"/>
    </xf>
    <xf numFmtId="0" fontId="73" fillId="11" borderId="52" xfId="0" applyFont="1" applyFill="1" applyBorder="1" applyAlignment="1">
      <alignment vertical="center"/>
    </xf>
    <xf numFmtId="49" fontId="73" fillId="12" borderId="50" xfId="0" quotePrefix="1" applyNumberFormat="1" applyFont="1" applyFill="1" applyBorder="1" applyAlignment="1">
      <alignment horizontal="left" vertical="center"/>
    </xf>
    <xf numFmtId="49" fontId="73" fillId="12" borderId="51" xfId="17" quotePrefix="1" applyNumberFormat="1" applyFont="1" applyFill="1" applyBorder="1" applyAlignment="1">
      <alignment vertical="center"/>
    </xf>
    <xf numFmtId="0" fontId="73" fillId="11" borderId="54" xfId="0" quotePrefix="1" applyNumberFormat="1" applyFont="1" applyFill="1" applyBorder="1" applyAlignment="1">
      <alignment horizontal="left" vertical="center"/>
    </xf>
    <xf numFmtId="0" fontId="73" fillId="11" borderId="56" xfId="18" applyNumberFormat="1" applyFont="1" applyFill="1" applyBorder="1" applyAlignment="1">
      <alignment vertical="center"/>
    </xf>
    <xf numFmtId="0" fontId="73" fillId="12" borderId="0" xfId="18" applyNumberFormat="1" applyFont="1" applyFill="1" applyBorder="1" applyAlignment="1">
      <alignment vertical="center"/>
    </xf>
    <xf numFmtId="49" fontId="73" fillId="3" borderId="48" xfId="17" quotePrefix="1" applyNumberFormat="1" applyFont="1" applyFill="1" applyBorder="1" applyAlignment="1">
      <alignment vertical="center"/>
    </xf>
    <xf numFmtId="49" fontId="73" fillId="12" borderId="33" xfId="0" quotePrefix="1" applyNumberFormat="1" applyFont="1" applyFill="1" applyBorder="1" applyAlignment="1">
      <alignment vertical="center" wrapText="1"/>
    </xf>
    <xf numFmtId="49" fontId="73" fillId="11" borderId="50" xfId="0" quotePrefix="1" applyNumberFormat="1" applyFont="1" applyFill="1" applyBorder="1" applyAlignment="1">
      <alignment horizontal="left" vertical="center"/>
    </xf>
    <xf numFmtId="0" fontId="73" fillId="11" borderId="52" xfId="18" applyNumberFormat="1" applyFont="1" applyFill="1" applyBorder="1" applyAlignment="1">
      <alignment vertical="center"/>
    </xf>
    <xf numFmtId="0" fontId="73" fillId="11" borderId="54" xfId="0" applyFont="1" applyFill="1" applyBorder="1" applyAlignment="1">
      <alignment horizontal="left" vertical="center"/>
    </xf>
    <xf numFmtId="0" fontId="73" fillId="11" borderId="56" xfId="0" applyFont="1" applyFill="1" applyBorder="1" applyAlignment="1">
      <alignment vertical="center"/>
    </xf>
    <xf numFmtId="49" fontId="73" fillId="12" borderId="55" xfId="17" applyNumberFormat="1" applyFont="1" applyFill="1" applyBorder="1" applyAlignment="1">
      <alignment vertical="center"/>
    </xf>
    <xf numFmtId="49" fontId="73" fillId="0" borderId="55" xfId="0" applyNumberFormat="1" applyFont="1" applyBorder="1" applyAlignment="1">
      <alignment vertical="center"/>
    </xf>
    <xf numFmtId="0" fontId="73" fillId="12" borderId="62" xfId="0" applyFont="1" applyFill="1" applyBorder="1" applyAlignment="1">
      <alignment horizontal="left" vertical="center"/>
    </xf>
    <xf numFmtId="0" fontId="73" fillId="12" borderId="45" xfId="0" applyFont="1" applyFill="1" applyBorder="1" applyAlignment="1">
      <alignment vertical="center"/>
    </xf>
    <xf numFmtId="49" fontId="73" fillId="0" borderId="62" xfId="0" quotePrefix="1" applyNumberFormat="1" applyFont="1" applyFill="1" applyBorder="1" applyAlignment="1">
      <alignment horizontal="left" vertical="center"/>
    </xf>
    <xf numFmtId="0" fontId="73" fillId="0" borderId="46" xfId="17" applyFont="1" applyFill="1" applyBorder="1" applyAlignment="1">
      <alignment vertical="center"/>
    </xf>
    <xf numFmtId="0" fontId="65" fillId="0" borderId="39" xfId="0" applyFont="1" applyFill="1" applyBorder="1" applyAlignment="1">
      <alignment vertical="center"/>
    </xf>
    <xf numFmtId="0" fontId="65" fillId="0" borderId="41" xfId="0" applyFont="1" applyFill="1" applyBorder="1" applyAlignment="1">
      <alignment vertical="center"/>
    </xf>
    <xf numFmtId="0" fontId="74" fillId="0" borderId="42" xfId="0" applyFont="1" applyFill="1" applyBorder="1" applyAlignment="1">
      <alignment vertical="center"/>
    </xf>
    <xf numFmtId="0" fontId="74" fillId="0" borderId="44" xfId="18" applyNumberFormat="1" applyFont="1" applyFill="1" applyBorder="1" applyAlignment="1">
      <alignment vertical="center"/>
    </xf>
    <xf numFmtId="0" fontId="73" fillId="13" borderId="42" xfId="0" applyNumberFormat="1" applyFont="1" applyFill="1" applyBorder="1" applyAlignment="1">
      <alignment horizontal="left" vertical="center"/>
    </xf>
    <xf numFmtId="0" fontId="73" fillId="13" borderId="44" xfId="17" applyFont="1" applyFill="1" applyBorder="1" applyAlignment="1">
      <alignment horizontal="left" vertical="center"/>
    </xf>
    <xf numFmtId="0" fontId="73" fillId="0" borderId="43" xfId="0" applyFont="1" applyFill="1" applyBorder="1" applyAlignment="1">
      <alignment vertical="center"/>
    </xf>
    <xf numFmtId="0" fontId="73" fillId="0" borderId="44" xfId="0" applyFont="1" applyFill="1" applyBorder="1" applyAlignment="1">
      <alignment vertical="center"/>
    </xf>
    <xf numFmtId="3" fontId="73" fillId="0" borderId="49" xfId="0" applyNumberFormat="1" applyFont="1" applyFill="1" applyBorder="1" applyAlignment="1">
      <alignment vertical="center"/>
    </xf>
    <xf numFmtId="166" fontId="73" fillId="0" borderId="49" xfId="0" applyNumberFormat="1" applyFont="1" applyFill="1" applyBorder="1" applyAlignment="1">
      <alignment vertical="center"/>
    </xf>
    <xf numFmtId="0" fontId="73" fillId="0" borderId="48" xfId="0" applyFont="1" applyFill="1" applyBorder="1" applyAlignment="1">
      <alignment vertical="center"/>
    </xf>
    <xf numFmtId="0" fontId="8" fillId="0" borderId="0" xfId="0" applyFont="1" applyFill="1" applyAlignment="1">
      <alignment vertical="center"/>
    </xf>
    <xf numFmtId="0" fontId="73" fillId="0" borderId="33" xfId="0" applyFont="1" applyFill="1" applyBorder="1" applyAlignment="1">
      <alignment vertical="center"/>
    </xf>
    <xf numFmtId="49" fontId="73" fillId="13" borderId="33" xfId="0" quotePrefix="1" applyNumberFormat="1" applyFont="1" applyFill="1" applyBorder="1" applyAlignment="1">
      <alignment vertical="center"/>
    </xf>
    <xf numFmtId="0" fontId="73" fillId="13" borderId="48" xfId="17" quotePrefix="1" applyFont="1" applyFill="1" applyBorder="1" applyAlignment="1">
      <alignment vertical="center"/>
    </xf>
    <xf numFmtId="0" fontId="73" fillId="0" borderId="0" xfId="17" applyFont="1" applyFill="1" applyBorder="1" applyAlignment="1">
      <alignment vertical="center"/>
    </xf>
    <xf numFmtId="3" fontId="73" fillId="0" borderId="27" xfId="0" applyNumberFormat="1" applyFont="1" applyFill="1" applyBorder="1" applyAlignment="1">
      <alignment vertical="center"/>
    </xf>
    <xf numFmtId="166" fontId="73" fillId="0" borderId="27" xfId="0" applyNumberFormat="1" applyFont="1" applyFill="1" applyBorder="1" applyAlignment="1">
      <alignment vertical="center"/>
    </xf>
    <xf numFmtId="49" fontId="73" fillId="0" borderId="0" xfId="0" quotePrefix="1" applyNumberFormat="1" applyFont="1" applyFill="1" applyBorder="1" applyAlignment="1">
      <alignment vertical="center"/>
    </xf>
    <xf numFmtId="0" fontId="73" fillId="0" borderId="0" xfId="18" applyNumberFormat="1" applyFont="1" applyFill="1" applyBorder="1" applyAlignment="1">
      <alignment vertical="center"/>
    </xf>
    <xf numFmtId="0" fontId="73" fillId="13" borderId="48" xfId="0" applyFont="1" applyFill="1" applyBorder="1" applyAlignment="1">
      <alignment vertical="center"/>
    </xf>
    <xf numFmtId="49" fontId="73" fillId="14" borderId="54" xfId="0" applyNumberFormat="1" applyFont="1" applyFill="1" applyBorder="1" applyAlignment="1">
      <alignment vertical="center"/>
    </xf>
    <xf numFmtId="0" fontId="73" fillId="14" borderId="56" xfId="18" applyNumberFormat="1" applyFont="1" applyFill="1" applyBorder="1" applyAlignment="1">
      <alignment vertical="center"/>
    </xf>
    <xf numFmtId="49" fontId="73" fillId="13" borderId="54" xfId="0" quotePrefix="1" applyNumberFormat="1" applyFont="1" applyFill="1" applyBorder="1" applyAlignment="1">
      <alignment vertical="center"/>
    </xf>
    <xf numFmtId="49" fontId="73" fillId="13" borderId="55" xfId="17" applyNumberFormat="1" applyFont="1" applyFill="1" applyBorder="1" applyAlignment="1">
      <alignment vertical="center"/>
    </xf>
    <xf numFmtId="0" fontId="73" fillId="0" borderId="56" xfId="17" applyFont="1" applyFill="1" applyBorder="1" applyAlignment="1">
      <alignment vertical="center"/>
    </xf>
    <xf numFmtId="0" fontId="73" fillId="0" borderId="55" xfId="0" applyFont="1" applyFill="1" applyBorder="1" applyAlignment="1">
      <alignment vertical="center"/>
    </xf>
    <xf numFmtId="3" fontId="73" fillId="0" borderId="57" xfId="0" applyNumberFormat="1" applyFont="1" applyFill="1" applyBorder="1" applyAlignment="1">
      <alignment vertical="center"/>
    </xf>
    <xf numFmtId="166" fontId="73" fillId="0" borderId="57" xfId="0" applyNumberFormat="1" applyFont="1" applyFill="1" applyBorder="1" applyAlignment="1">
      <alignment vertical="center"/>
    </xf>
    <xf numFmtId="49" fontId="73" fillId="0" borderId="56" xfId="0" quotePrefix="1" applyNumberFormat="1" applyFont="1" applyFill="1" applyBorder="1" applyAlignment="1">
      <alignment vertical="center"/>
    </xf>
    <xf numFmtId="49" fontId="73" fillId="14" borderId="33" xfId="0" applyNumberFormat="1" applyFont="1" applyFill="1" applyBorder="1" applyAlignment="1">
      <alignment vertical="center"/>
    </xf>
    <xf numFmtId="49" fontId="73" fillId="14" borderId="48" xfId="17" applyNumberFormat="1" applyFont="1" applyFill="1" applyBorder="1" applyAlignment="1">
      <alignment vertical="center"/>
    </xf>
    <xf numFmtId="49" fontId="73" fillId="13" borderId="48" xfId="17" applyNumberFormat="1" applyFont="1" applyFill="1" applyBorder="1" applyAlignment="1">
      <alignment vertical="center"/>
    </xf>
    <xf numFmtId="0" fontId="73" fillId="14" borderId="48" xfId="18" applyNumberFormat="1" applyFont="1" applyFill="1" applyBorder="1" applyAlignment="1">
      <alignment vertical="center"/>
    </xf>
    <xf numFmtId="0" fontId="8" fillId="0" borderId="0" xfId="0" applyFont="1" applyFill="1" applyBorder="1" applyAlignment="1">
      <alignment vertical="center"/>
    </xf>
    <xf numFmtId="49" fontId="73" fillId="3" borderId="33" xfId="0" applyNumberFormat="1" applyFont="1" applyFill="1" applyBorder="1" applyAlignment="1">
      <alignment vertical="center"/>
    </xf>
    <xf numFmtId="49" fontId="73" fillId="15" borderId="54" xfId="0" applyNumberFormat="1" applyFont="1" applyFill="1" applyBorder="1" applyAlignment="1">
      <alignment vertical="center"/>
    </xf>
    <xf numFmtId="0" fontId="73" fillId="15" borderId="56" xfId="18" applyNumberFormat="1" applyFont="1" applyFill="1" applyBorder="1" applyAlignment="1">
      <alignment vertical="center"/>
    </xf>
    <xf numFmtId="49" fontId="73" fillId="15" borderId="33" xfId="0" applyNumberFormat="1" applyFont="1" applyFill="1" applyBorder="1" applyAlignment="1">
      <alignment vertical="center"/>
    </xf>
    <xf numFmtId="0" fontId="73" fillId="15" borderId="0" xfId="18" applyNumberFormat="1" applyFont="1" applyFill="1" applyBorder="1" applyAlignment="1">
      <alignment vertical="center"/>
    </xf>
    <xf numFmtId="49" fontId="73" fillId="3" borderId="48" xfId="17" applyNumberFormat="1" applyFont="1" applyFill="1" applyBorder="1" applyAlignment="1">
      <alignment vertical="center"/>
    </xf>
    <xf numFmtId="0" fontId="73" fillId="0" borderId="33" xfId="17" applyFont="1" applyFill="1" applyBorder="1" applyAlignment="1">
      <alignment vertical="center"/>
    </xf>
    <xf numFmtId="49" fontId="73" fillId="15" borderId="58" xfId="0" applyNumberFormat="1" applyFont="1" applyFill="1" applyBorder="1" applyAlignment="1">
      <alignment vertical="center"/>
    </xf>
    <xf numFmtId="0" fontId="73" fillId="15" borderId="59" xfId="18" applyNumberFormat="1" applyFont="1" applyFill="1" applyBorder="1" applyAlignment="1">
      <alignment vertical="center"/>
    </xf>
    <xf numFmtId="49" fontId="73" fillId="13" borderId="58" xfId="0" quotePrefix="1" applyNumberFormat="1" applyFont="1" applyFill="1" applyBorder="1" applyAlignment="1">
      <alignment vertical="center"/>
    </xf>
    <xf numFmtId="49" fontId="73" fillId="13" borderId="60" xfId="17" applyNumberFormat="1" applyFont="1" applyFill="1" applyBorder="1" applyAlignment="1">
      <alignment vertical="center"/>
    </xf>
    <xf numFmtId="0" fontId="73" fillId="0" borderId="58" xfId="17" applyFont="1" applyFill="1" applyBorder="1" applyAlignment="1">
      <alignment vertical="center"/>
    </xf>
    <xf numFmtId="0" fontId="73" fillId="0" borderId="60" xfId="0" applyFont="1" applyFill="1" applyBorder="1" applyAlignment="1">
      <alignment vertical="center"/>
    </xf>
    <xf numFmtId="3" fontId="73" fillId="0" borderId="61" xfId="0" applyNumberFormat="1" applyFont="1" applyFill="1" applyBorder="1" applyAlignment="1">
      <alignment vertical="center"/>
    </xf>
    <xf numFmtId="166" fontId="73" fillId="0" borderId="61" xfId="0" applyNumberFormat="1" applyFont="1" applyFill="1" applyBorder="1" applyAlignment="1">
      <alignment vertical="center"/>
    </xf>
    <xf numFmtId="0" fontId="73" fillId="0" borderId="59" xfId="17" applyFont="1" applyFill="1" applyBorder="1" applyAlignment="1">
      <alignment vertical="center"/>
    </xf>
    <xf numFmtId="49" fontId="8" fillId="0" borderId="43" xfId="0" applyNumberFormat="1" applyFont="1" applyFill="1" applyBorder="1" applyAlignment="1">
      <alignment vertical="center"/>
    </xf>
    <xf numFmtId="0" fontId="73" fillId="0" borderId="43" xfId="18" applyNumberFormat="1" applyFont="1" applyFill="1" applyBorder="1" applyAlignment="1">
      <alignment vertical="center"/>
    </xf>
    <xf numFmtId="49" fontId="73" fillId="0" borderId="43" xfId="0" quotePrefix="1" applyNumberFormat="1" applyFont="1" applyFill="1" applyBorder="1" applyAlignment="1">
      <alignment vertical="center"/>
    </xf>
    <xf numFmtId="49" fontId="73" fillId="0" borderId="43" xfId="17" applyNumberFormat="1" applyFont="1" applyFill="1" applyBorder="1" applyAlignment="1">
      <alignment vertical="center"/>
    </xf>
    <xf numFmtId="0" fontId="73" fillId="0" borderId="43" xfId="17" applyFont="1" applyFill="1" applyBorder="1" applyAlignment="1">
      <alignment vertical="center"/>
    </xf>
    <xf numFmtId="3" fontId="73" fillId="0" borderId="43" xfId="0" applyNumberFormat="1" applyFont="1" applyFill="1" applyBorder="1" applyAlignment="1">
      <alignment vertical="center"/>
    </xf>
    <xf numFmtId="166" fontId="73" fillId="0" borderId="43" xfId="0" applyNumberFormat="1" applyFont="1" applyFill="1" applyBorder="1" applyAlignment="1">
      <alignment vertical="center"/>
    </xf>
    <xf numFmtId="49" fontId="73" fillId="0" borderId="40" xfId="0" quotePrefix="1" applyNumberFormat="1" applyFont="1" applyFill="1" applyBorder="1" applyAlignment="1">
      <alignment vertical="center"/>
    </xf>
    <xf numFmtId="0" fontId="73" fillId="0" borderId="40" xfId="0" applyFont="1" applyFill="1" applyBorder="1" applyAlignment="1">
      <alignment vertical="center"/>
    </xf>
    <xf numFmtId="0" fontId="73" fillId="0" borderId="45" xfId="18" applyNumberFormat="1" applyFont="1" applyFill="1" applyBorder="1" applyAlignment="1">
      <alignment vertical="center"/>
    </xf>
    <xf numFmtId="49" fontId="73" fillId="0" borderId="45" xfId="0" quotePrefix="1" applyNumberFormat="1" applyFont="1" applyFill="1" applyBorder="1" applyAlignment="1">
      <alignment vertical="center"/>
    </xf>
    <xf numFmtId="49" fontId="73" fillId="0" borderId="45" xfId="17" applyNumberFormat="1" applyFont="1" applyFill="1" applyBorder="1" applyAlignment="1">
      <alignment vertical="center"/>
    </xf>
    <xf numFmtId="0" fontId="73" fillId="0" borderId="46" xfId="0" applyFont="1" applyFill="1" applyBorder="1" applyAlignment="1">
      <alignment vertical="center"/>
    </xf>
    <xf numFmtId="0" fontId="73" fillId="14" borderId="42" xfId="0" applyFont="1" applyFill="1" applyBorder="1" applyAlignment="1">
      <alignment horizontal="left" vertical="center"/>
    </xf>
    <xf numFmtId="0" fontId="73" fillId="14" borderId="44" xfId="18" applyNumberFormat="1" applyFont="1" applyFill="1" applyBorder="1" applyAlignment="1">
      <alignment horizontal="left" vertical="center"/>
    </xf>
    <xf numFmtId="49" fontId="73" fillId="14" borderId="44" xfId="17" quotePrefix="1" applyNumberFormat="1" applyFont="1" applyFill="1" applyBorder="1" applyAlignment="1">
      <alignment horizontal="left" vertical="center"/>
    </xf>
    <xf numFmtId="0" fontId="73" fillId="14" borderId="33" xfId="0" applyFont="1" applyFill="1" applyBorder="1" applyAlignment="1">
      <alignment vertical="center"/>
    </xf>
    <xf numFmtId="49" fontId="73" fillId="14" borderId="48" xfId="17" quotePrefix="1" applyNumberFormat="1" applyFont="1" applyFill="1" applyBorder="1" applyAlignment="1">
      <alignment vertical="center"/>
    </xf>
    <xf numFmtId="0" fontId="73" fillId="14" borderId="0" xfId="18" applyNumberFormat="1" applyFont="1" applyFill="1" applyBorder="1" applyAlignment="1">
      <alignment vertical="center"/>
    </xf>
    <xf numFmtId="0" fontId="73" fillId="14" borderId="33" xfId="0" applyFont="1" applyFill="1" applyBorder="1" applyAlignment="1">
      <alignment horizontal="left" vertical="center"/>
    </xf>
    <xf numFmtId="49" fontId="73" fillId="0" borderId="33" xfId="0" quotePrefix="1" applyNumberFormat="1" applyFont="1" applyFill="1" applyBorder="1" applyAlignment="1">
      <alignment horizontal="left" vertical="center"/>
    </xf>
    <xf numFmtId="3" fontId="73" fillId="0" borderId="48" xfId="0" quotePrefix="1" applyNumberFormat="1" applyFont="1" applyFill="1" applyBorder="1" applyAlignment="1">
      <alignment horizontal="left" vertical="center"/>
    </xf>
    <xf numFmtId="0" fontId="73" fillId="14" borderId="50" xfId="0" applyFont="1" applyFill="1" applyBorder="1" applyAlignment="1">
      <alignment horizontal="left" vertical="center"/>
    </xf>
    <xf numFmtId="0" fontId="73" fillId="14" borderId="52" xfId="18" applyNumberFormat="1" applyFont="1" applyFill="1" applyBorder="1" applyAlignment="1">
      <alignment vertical="center"/>
    </xf>
    <xf numFmtId="49" fontId="73" fillId="0" borderId="50" xfId="0" quotePrefix="1" applyNumberFormat="1" applyFont="1" applyFill="1" applyBorder="1" applyAlignment="1">
      <alignment horizontal="left" vertical="center"/>
    </xf>
    <xf numFmtId="3" fontId="73" fillId="0" borderId="51" xfId="0" quotePrefix="1" applyNumberFormat="1" applyFont="1" applyFill="1" applyBorder="1" applyAlignment="1">
      <alignment horizontal="left" vertical="center"/>
    </xf>
    <xf numFmtId="0" fontId="73" fillId="0" borderId="50" xfId="17" applyFont="1" applyFill="1" applyBorder="1" applyAlignment="1">
      <alignment vertical="center"/>
    </xf>
    <xf numFmtId="0" fontId="73" fillId="0" borderId="51" xfId="0" applyFont="1" applyFill="1" applyBorder="1" applyAlignment="1">
      <alignment vertical="center"/>
    </xf>
    <xf numFmtId="3" fontId="73" fillId="0" borderId="53" xfId="0" applyNumberFormat="1" applyFont="1" applyFill="1" applyBorder="1" applyAlignment="1">
      <alignment vertical="center"/>
    </xf>
    <xf numFmtId="166" fontId="73" fillId="0" borderId="53" xfId="0" applyNumberFormat="1" applyFont="1" applyFill="1" applyBorder="1" applyAlignment="1">
      <alignment vertical="center"/>
    </xf>
    <xf numFmtId="49" fontId="73" fillId="0" borderId="52" xfId="0" quotePrefix="1" applyNumberFormat="1" applyFont="1" applyFill="1" applyBorder="1" applyAlignment="1">
      <alignment vertical="center"/>
    </xf>
    <xf numFmtId="0" fontId="73" fillId="14" borderId="56" xfId="0" applyFont="1" applyFill="1" applyBorder="1" applyAlignment="1">
      <alignment vertical="center"/>
    </xf>
    <xf numFmtId="49" fontId="73" fillId="14" borderId="54" xfId="0" quotePrefix="1" applyNumberFormat="1" applyFont="1" applyFill="1" applyBorder="1" applyAlignment="1">
      <alignment vertical="center"/>
    </xf>
    <xf numFmtId="49" fontId="73" fillId="14" borderId="55" xfId="17" quotePrefix="1" applyNumberFormat="1" applyFont="1" applyFill="1" applyBorder="1" applyAlignment="1">
      <alignment vertical="center"/>
    </xf>
    <xf numFmtId="49" fontId="73" fillId="14" borderId="33" xfId="0" quotePrefix="1" applyNumberFormat="1" applyFont="1" applyFill="1" applyBorder="1" applyAlignment="1">
      <alignment vertical="center"/>
    </xf>
    <xf numFmtId="0" fontId="8" fillId="0" borderId="33" xfId="0" applyFont="1" applyBorder="1" applyAlignment="1">
      <alignment vertical="center"/>
    </xf>
    <xf numFmtId="49" fontId="73" fillId="0" borderId="50" xfId="0" applyNumberFormat="1" applyFont="1" applyFill="1" applyBorder="1" applyAlignment="1">
      <alignment vertical="center"/>
    </xf>
    <xf numFmtId="0" fontId="73" fillId="0" borderId="52" xfId="0" applyFont="1" applyFill="1" applyBorder="1" applyAlignment="1">
      <alignment vertical="center"/>
    </xf>
    <xf numFmtId="49" fontId="73" fillId="14" borderId="50" xfId="0" quotePrefix="1" applyNumberFormat="1" applyFont="1" applyFill="1" applyBorder="1" applyAlignment="1">
      <alignment vertical="center"/>
    </xf>
    <xf numFmtId="49" fontId="73" fillId="14" borderId="51" xfId="17" quotePrefix="1" applyNumberFormat="1" applyFont="1" applyFill="1" applyBorder="1" applyAlignment="1">
      <alignment vertical="center"/>
    </xf>
    <xf numFmtId="0" fontId="73" fillId="0" borderId="52" xfId="17" applyFont="1" applyFill="1" applyBorder="1" applyAlignment="1">
      <alignment vertical="center"/>
    </xf>
    <xf numFmtId="0" fontId="73" fillId="0" borderId="54" xfId="17" applyFont="1" applyFill="1" applyBorder="1" applyAlignment="1">
      <alignment vertical="center"/>
    </xf>
    <xf numFmtId="0" fontId="73" fillId="3" borderId="33" xfId="0" applyFont="1" applyFill="1" applyBorder="1" applyAlignment="1">
      <alignment horizontal="left" vertical="center"/>
    </xf>
    <xf numFmtId="49" fontId="73" fillId="14" borderId="58" xfId="0" applyNumberFormat="1" applyFont="1" applyFill="1" applyBorder="1" applyAlignment="1">
      <alignment vertical="center"/>
    </xf>
    <xf numFmtId="0" fontId="73" fillId="14" borderId="60" xfId="0" applyFont="1" applyFill="1" applyBorder="1" applyAlignment="1">
      <alignment vertical="center"/>
    </xf>
    <xf numFmtId="49" fontId="73" fillId="14" borderId="58" xfId="0" quotePrefix="1" applyNumberFormat="1" applyFont="1" applyFill="1" applyBorder="1" applyAlignment="1">
      <alignment vertical="center"/>
    </xf>
    <xf numFmtId="49" fontId="73" fillId="14" borderId="60" xfId="17" applyNumberFormat="1" applyFont="1" applyFill="1" applyBorder="1" applyAlignment="1">
      <alignment vertical="center"/>
    </xf>
    <xf numFmtId="49" fontId="8" fillId="0" borderId="0" xfId="0" applyNumberFormat="1" applyFont="1" applyFill="1" applyBorder="1" applyAlignment="1">
      <alignment vertical="center"/>
    </xf>
    <xf numFmtId="0" fontId="73" fillId="0" borderId="0" xfId="17" quotePrefix="1" applyFont="1" applyFill="1" applyBorder="1" applyAlignment="1">
      <alignment vertical="center"/>
    </xf>
    <xf numFmtId="0" fontId="73" fillId="0" borderId="42" xfId="0" applyFont="1" applyFill="1" applyBorder="1" applyAlignment="1">
      <alignment horizontal="left" vertical="center"/>
    </xf>
    <xf numFmtId="0" fontId="73" fillId="0" borderId="43" xfId="0" applyFont="1" applyFill="1" applyBorder="1" applyAlignment="1">
      <alignment horizontal="left" vertical="center"/>
    </xf>
    <xf numFmtId="0" fontId="73" fillId="16" borderId="42" xfId="0" applyNumberFormat="1" applyFont="1" applyFill="1" applyBorder="1" applyAlignment="1">
      <alignment horizontal="left" vertical="center"/>
    </xf>
    <xf numFmtId="0" fontId="73" fillId="16" borderId="44" xfId="17" applyFont="1" applyFill="1" applyBorder="1" applyAlignment="1">
      <alignment horizontal="left" vertical="center"/>
    </xf>
    <xf numFmtId="0" fontId="73" fillId="0" borderId="42" xfId="0" applyFont="1" applyFill="1" applyBorder="1" applyAlignment="1">
      <alignment vertical="center"/>
    </xf>
    <xf numFmtId="166" fontId="73" fillId="0" borderId="0" xfId="0" applyNumberFormat="1" applyFont="1" applyFill="1" applyBorder="1" applyAlignment="1">
      <alignment vertical="center"/>
    </xf>
    <xf numFmtId="0" fontId="73" fillId="14" borderId="0" xfId="0" applyFont="1" applyFill="1" applyBorder="1" applyAlignment="1">
      <alignment vertical="center"/>
    </xf>
    <xf numFmtId="49" fontId="73" fillId="14" borderId="0" xfId="0" applyNumberFormat="1" applyFont="1" applyFill="1" applyBorder="1" applyAlignment="1">
      <alignment vertical="center"/>
    </xf>
    <xf numFmtId="49" fontId="73" fillId="16" borderId="33" xfId="0" quotePrefix="1" applyNumberFormat="1" applyFont="1" applyFill="1" applyBorder="1" applyAlignment="1">
      <alignment vertical="center"/>
    </xf>
    <xf numFmtId="49" fontId="73" fillId="16" borderId="48" xfId="0" quotePrefix="1" applyNumberFormat="1" applyFont="1" applyFill="1" applyBorder="1" applyAlignment="1">
      <alignment vertical="center"/>
    </xf>
    <xf numFmtId="3" fontId="73" fillId="16" borderId="48" xfId="0" quotePrefix="1" applyNumberFormat="1" applyFont="1" applyFill="1" applyBorder="1" applyAlignment="1">
      <alignment vertical="center"/>
    </xf>
    <xf numFmtId="49" fontId="73" fillId="8" borderId="64" xfId="0" applyNumberFormat="1" applyFont="1" applyFill="1" applyBorder="1" applyAlignment="1">
      <alignment vertical="center"/>
    </xf>
    <xf numFmtId="49" fontId="73" fillId="8" borderId="65" xfId="0" applyNumberFormat="1" applyFont="1" applyFill="1" applyBorder="1" applyAlignment="1">
      <alignment vertical="center"/>
    </xf>
    <xf numFmtId="49" fontId="73" fillId="16" borderId="64" xfId="0" quotePrefix="1" applyNumberFormat="1" applyFont="1" applyFill="1" applyBorder="1" applyAlignment="1">
      <alignment vertical="center"/>
    </xf>
    <xf numFmtId="49" fontId="73" fillId="16" borderId="66" xfId="0" quotePrefix="1" applyNumberFormat="1" applyFont="1" applyFill="1" applyBorder="1" applyAlignment="1">
      <alignment vertical="center"/>
    </xf>
    <xf numFmtId="0" fontId="73" fillId="0" borderId="65" xfId="0" applyFont="1" applyFill="1" applyBorder="1" applyAlignment="1">
      <alignment vertical="center"/>
    </xf>
    <xf numFmtId="0" fontId="73" fillId="0" borderId="66" xfId="0" applyFont="1" applyFill="1" applyBorder="1" applyAlignment="1">
      <alignment vertical="center"/>
    </xf>
    <xf numFmtId="3" fontId="73" fillId="0" borderId="67" xfId="0" applyNumberFormat="1" applyFont="1" applyFill="1" applyBorder="1" applyAlignment="1">
      <alignment vertical="center"/>
    </xf>
    <xf numFmtId="166" fontId="73" fillId="0" borderId="65" xfId="0" applyNumberFormat="1" applyFont="1" applyFill="1" applyBorder="1" applyAlignment="1">
      <alignment vertical="center"/>
    </xf>
    <xf numFmtId="0" fontId="73" fillId="0" borderId="64" xfId="0" applyFont="1" applyFill="1" applyBorder="1" applyAlignment="1">
      <alignment vertical="center"/>
    </xf>
    <xf numFmtId="0" fontId="8" fillId="5" borderId="0" xfId="0" applyFont="1" applyFill="1" applyAlignment="1">
      <alignment vertical="center"/>
    </xf>
    <xf numFmtId="49" fontId="73" fillId="16" borderId="0" xfId="0" applyNumberFormat="1" applyFont="1" applyFill="1" applyBorder="1" applyAlignment="1">
      <alignment vertical="center"/>
    </xf>
    <xf numFmtId="3" fontId="73" fillId="0" borderId="48" xfId="0" quotePrefix="1" applyNumberFormat="1" applyFont="1" applyFill="1" applyBorder="1" applyAlignment="1">
      <alignment vertical="center"/>
    </xf>
    <xf numFmtId="3" fontId="73" fillId="0" borderId="27" xfId="0" quotePrefix="1" applyNumberFormat="1" applyFont="1" applyFill="1" applyBorder="1" applyAlignment="1">
      <alignment vertical="center"/>
    </xf>
    <xf numFmtId="166" fontId="73" fillId="0" borderId="0" xfId="0" quotePrefix="1" applyNumberFormat="1" applyFont="1" applyFill="1" applyBorder="1" applyAlignment="1">
      <alignment vertical="center"/>
    </xf>
    <xf numFmtId="49" fontId="73" fillId="14" borderId="56" xfId="0" applyNumberFormat="1" applyFont="1" applyFill="1" applyBorder="1" applyAlignment="1">
      <alignment vertical="center"/>
    </xf>
    <xf numFmtId="49" fontId="73" fillId="16" borderId="54" xfId="0" quotePrefix="1" applyNumberFormat="1" applyFont="1" applyFill="1" applyBorder="1" applyAlignment="1">
      <alignment vertical="center"/>
    </xf>
    <xf numFmtId="49" fontId="73" fillId="16" borderId="55" xfId="0" quotePrefix="1" applyNumberFormat="1" applyFont="1" applyFill="1" applyBorder="1" applyAlignment="1">
      <alignment vertical="center"/>
    </xf>
    <xf numFmtId="0" fontId="73" fillId="0" borderId="56" xfId="0" applyFont="1" applyFill="1" applyBorder="1" applyAlignment="1">
      <alignment vertical="center"/>
    </xf>
    <xf numFmtId="166" fontId="73" fillId="0" borderId="56" xfId="0" applyNumberFormat="1" applyFont="1" applyFill="1" applyBorder="1" applyAlignment="1">
      <alignment vertical="center"/>
    </xf>
    <xf numFmtId="0" fontId="73" fillId="0" borderId="54" xfId="0" applyFont="1" applyFill="1" applyBorder="1" applyAlignment="1">
      <alignment vertical="center"/>
    </xf>
    <xf numFmtId="49" fontId="74" fillId="3" borderId="33" xfId="0" applyNumberFormat="1" applyFont="1" applyFill="1" applyBorder="1" applyAlignment="1">
      <alignment vertical="center"/>
    </xf>
    <xf numFmtId="49" fontId="74" fillId="3" borderId="0" xfId="0" applyNumberFormat="1" applyFont="1" applyFill="1" applyBorder="1" applyAlignment="1">
      <alignment vertical="center"/>
    </xf>
    <xf numFmtId="49" fontId="73" fillId="0" borderId="52" xfId="0" applyNumberFormat="1" applyFont="1" applyFill="1" applyBorder="1" applyAlignment="1">
      <alignment vertical="center"/>
    </xf>
    <xf numFmtId="49" fontId="73" fillId="16" borderId="50" xfId="0" quotePrefix="1" applyNumberFormat="1" applyFont="1" applyFill="1" applyBorder="1" applyAlignment="1">
      <alignment vertical="center"/>
    </xf>
    <xf numFmtId="49" fontId="73" fillId="16" borderId="51" xfId="0" quotePrefix="1" applyNumberFormat="1" applyFont="1" applyFill="1" applyBorder="1" applyAlignment="1">
      <alignment vertical="center"/>
    </xf>
    <xf numFmtId="166" fontId="73" fillId="0" borderId="52" xfId="0" applyNumberFormat="1" applyFont="1" applyFill="1" applyBorder="1" applyAlignment="1">
      <alignment vertical="center"/>
    </xf>
    <xf numFmtId="0" fontId="73" fillId="0" borderId="50" xfId="0" applyFont="1" applyFill="1" applyBorder="1" applyAlignment="1">
      <alignment vertical="center"/>
    </xf>
    <xf numFmtId="49" fontId="74" fillId="0" borderId="58" xfId="0" applyNumberFormat="1" applyFont="1" applyFill="1" applyBorder="1" applyAlignment="1">
      <alignment vertical="center"/>
    </xf>
    <xf numFmtId="49" fontId="74" fillId="0" borderId="59" xfId="0" applyNumberFormat="1" applyFont="1" applyFill="1" applyBorder="1" applyAlignment="1">
      <alignment vertical="center"/>
    </xf>
    <xf numFmtId="49" fontId="73" fillId="16" borderId="58" xfId="0" quotePrefix="1" applyNumberFormat="1" applyFont="1" applyFill="1" applyBorder="1" applyAlignment="1">
      <alignment vertical="center"/>
    </xf>
    <xf numFmtId="49" fontId="73" fillId="16" borderId="60" xfId="0" quotePrefix="1" applyNumberFormat="1" applyFont="1" applyFill="1" applyBorder="1" applyAlignment="1">
      <alignment vertical="center"/>
    </xf>
    <xf numFmtId="0" fontId="73" fillId="0" borderId="59" xfId="0" applyFont="1" applyFill="1" applyBorder="1" applyAlignment="1">
      <alignment vertical="center"/>
    </xf>
    <xf numFmtId="166" fontId="73" fillId="0" borderId="59" xfId="0" applyNumberFormat="1" applyFont="1" applyFill="1" applyBorder="1" applyAlignment="1">
      <alignment vertical="center"/>
    </xf>
    <xf numFmtId="0" fontId="73" fillId="0" borderId="58" xfId="0" applyFont="1" applyFill="1" applyBorder="1" applyAlignment="1">
      <alignment vertical="center"/>
    </xf>
    <xf numFmtId="0" fontId="8" fillId="17" borderId="42" xfId="0" applyFont="1" applyFill="1" applyBorder="1" applyAlignment="1">
      <alignment horizontal="left" vertical="center"/>
    </xf>
    <xf numFmtId="0" fontId="73" fillId="17" borderId="43" xfId="18" applyNumberFormat="1" applyFont="1" applyFill="1" applyBorder="1" applyAlignment="1">
      <alignment horizontal="left" vertical="center"/>
    </xf>
    <xf numFmtId="0" fontId="73" fillId="17" borderId="42" xfId="0" applyNumberFormat="1" applyFont="1" applyFill="1" applyBorder="1" applyAlignment="1">
      <alignment horizontal="left" vertical="center"/>
    </xf>
    <xf numFmtId="0" fontId="73" fillId="17" borderId="44" xfId="17" applyFont="1" applyFill="1" applyBorder="1" applyAlignment="1">
      <alignment horizontal="left" vertical="center"/>
    </xf>
    <xf numFmtId="0" fontId="73" fillId="0" borderId="44" xfId="0" applyFont="1" applyFill="1" applyBorder="1" applyAlignment="1">
      <alignment vertical="center" wrapText="1"/>
    </xf>
    <xf numFmtId="3" fontId="73" fillId="0" borderId="49" xfId="0" applyNumberFormat="1" applyFont="1" applyFill="1" applyBorder="1" applyAlignment="1">
      <alignment vertical="center" wrapText="1"/>
    </xf>
    <xf numFmtId="166" fontId="73" fillId="0" borderId="0" xfId="0" applyNumberFormat="1" applyFont="1" applyFill="1" applyBorder="1" applyAlignment="1">
      <alignment vertical="center" wrapText="1"/>
    </xf>
    <xf numFmtId="0" fontId="73" fillId="0" borderId="48" xfId="0" applyFont="1" applyBorder="1" applyAlignment="1">
      <alignment vertical="center" wrapText="1"/>
    </xf>
    <xf numFmtId="0" fontId="73" fillId="17" borderId="33" xfId="0" quotePrefix="1" applyNumberFormat="1" applyFont="1" applyFill="1" applyBorder="1" applyAlignment="1">
      <alignment vertical="center"/>
    </xf>
    <xf numFmtId="0" fontId="73" fillId="17" borderId="0" xfId="0" applyFont="1" applyFill="1" applyBorder="1" applyAlignment="1">
      <alignment vertical="center"/>
    </xf>
    <xf numFmtId="49" fontId="73" fillId="18" borderId="33" xfId="0" applyNumberFormat="1" applyFont="1" applyFill="1" applyBorder="1" applyAlignment="1">
      <alignment vertical="center"/>
    </xf>
    <xf numFmtId="0" fontId="73" fillId="18" borderId="48" xfId="0" applyFont="1" applyFill="1" applyBorder="1" applyAlignment="1">
      <alignment vertical="center"/>
    </xf>
    <xf numFmtId="0" fontId="73" fillId="3" borderId="33" xfId="0" quotePrefix="1" applyNumberFormat="1" applyFont="1" applyFill="1" applyBorder="1" applyAlignment="1">
      <alignment vertical="center"/>
    </xf>
    <xf numFmtId="0" fontId="8" fillId="0" borderId="33" xfId="0" quotePrefix="1" applyNumberFormat="1" applyFont="1" applyFill="1" applyBorder="1" applyAlignment="1">
      <alignment horizontal="left" vertical="center"/>
    </xf>
    <xf numFmtId="49" fontId="73" fillId="17" borderId="33" xfId="0" applyNumberFormat="1" applyFont="1" applyFill="1" applyBorder="1" applyAlignment="1">
      <alignment vertical="center"/>
    </xf>
    <xf numFmtId="49" fontId="73" fillId="17" borderId="48" xfId="0" applyNumberFormat="1" applyFont="1" applyFill="1" applyBorder="1" applyAlignment="1">
      <alignment vertical="center"/>
    </xf>
    <xf numFmtId="0" fontId="8" fillId="0" borderId="33" xfId="0" applyFont="1" applyFill="1" applyBorder="1" applyAlignment="1">
      <alignment vertical="center"/>
    </xf>
    <xf numFmtId="0" fontId="8" fillId="17" borderId="33" xfId="0" quotePrefix="1" applyNumberFormat="1" applyFont="1" applyFill="1" applyBorder="1" applyAlignment="1">
      <alignment horizontal="left" vertical="center"/>
    </xf>
    <xf numFmtId="0" fontId="8" fillId="17" borderId="33" xfId="0" applyFont="1" applyFill="1" applyBorder="1" applyAlignment="1">
      <alignment vertical="center"/>
    </xf>
    <xf numFmtId="0" fontId="8" fillId="17" borderId="54" xfId="0" quotePrefix="1" applyNumberFormat="1" applyFont="1" applyFill="1" applyBorder="1" applyAlignment="1">
      <alignment horizontal="left" vertical="center"/>
    </xf>
    <xf numFmtId="0" fontId="73" fillId="17" borderId="56" xfId="0" applyFont="1" applyFill="1" applyBorder="1" applyAlignment="1">
      <alignment vertical="center"/>
    </xf>
    <xf numFmtId="49" fontId="73" fillId="17" borderId="54" xfId="0" applyNumberFormat="1" applyFont="1" applyFill="1" applyBorder="1" applyAlignment="1">
      <alignment vertical="center"/>
    </xf>
    <xf numFmtId="49" fontId="73" fillId="17" borderId="55" xfId="0" applyNumberFormat="1" applyFont="1" applyFill="1" applyBorder="1" applyAlignment="1">
      <alignment vertical="center"/>
    </xf>
    <xf numFmtId="0" fontId="73" fillId="17" borderId="55" xfId="0" applyFont="1" applyFill="1" applyBorder="1" applyAlignment="1">
      <alignment vertical="center"/>
    </xf>
    <xf numFmtId="0" fontId="73" fillId="17" borderId="48" xfId="0" applyFont="1" applyFill="1" applyBorder="1" applyAlignment="1">
      <alignment vertical="center"/>
    </xf>
    <xf numFmtId="49" fontId="73" fillId="0" borderId="48" xfId="0" applyNumberFormat="1" applyFont="1" applyFill="1" applyBorder="1" applyAlignment="1">
      <alignment vertical="center"/>
    </xf>
    <xf numFmtId="0" fontId="8" fillId="17" borderId="64" xfId="0" quotePrefix="1" applyNumberFormat="1" applyFont="1" applyFill="1" applyBorder="1" applyAlignment="1">
      <alignment horizontal="left" vertical="center"/>
    </xf>
    <xf numFmtId="0" fontId="73" fillId="17" borderId="66" xfId="0" applyFont="1" applyFill="1" applyBorder="1" applyAlignment="1">
      <alignment vertical="center"/>
    </xf>
    <xf numFmtId="49" fontId="73" fillId="17" borderId="64" xfId="0" applyNumberFormat="1" applyFont="1" applyFill="1" applyBorder="1" applyAlignment="1">
      <alignment vertical="center"/>
    </xf>
    <xf numFmtId="49" fontId="73" fillId="17" borderId="66" xfId="0" applyNumberFormat="1" applyFont="1" applyFill="1" applyBorder="1" applyAlignment="1">
      <alignment vertical="center"/>
    </xf>
    <xf numFmtId="0" fontId="73" fillId="0" borderId="65" xfId="0" applyFont="1" applyBorder="1" applyAlignment="1">
      <alignment vertical="center"/>
    </xf>
    <xf numFmtId="0" fontId="73" fillId="0" borderId="64" xfId="0" applyFont="1" applyBorder="1" applyAlignment="1">
      <alignment vertical="center"/>
    </xf>
    <xf numFmtId="0" fontId="73" fillId="17" borderId="62" xfId="0" applyFont="1" applyFill="1" applyBorder="1" applyAlignment="1">
      <alignment horizontal="left" vertical="center"/>
    </xf>
    <xf numFmtId="0" fontId="73" fillId="17" borderId="45" xfId="0" applyFont="1" applyFill="1" applyBorder="1" applyAlignment="1">
      <alignment horizontal="left" vertical="center"/>
    </xf>
    <xf numFmtId="49" fontId="73" fillId="18" borderId="62" xfId="0" applyNumberFormat="1" applyFont="1" applyFill="1" applyBorder="1" applyAlignment="1">
      <alignment vertical="center"/>
    </xf>
    <xf numFmtId="3" fontId="8" fillId="0" borderId="0" xfId="0" applyNumberFormat="1" applyFont="1" applyAlignment="1">
      <alignment vertical="center"/>
    </xf>
    <xf numFmtId="166" fontId="8" fillId="0" borderId="0" xfId="0" applyNumberFormat="1" applyFont="1" applyAlignment="1">
      <alignment vertical="center"/>
    </xf>
    <xf numFmtId="0" fontId="8" fillId="0" borderId="0" xfId="0" applyFont="1" applyAlignment="1">
      <alignment horizontal="right" vertical="center"/>
    </xf>
    <xf numFmtId="3" fontId="73" fillId="0" borderId="47" xfId="0" applyNumberFormat="1" applyFont="1" applyFill="1" applyBorder="1" applyAlignment="1">
      <alignment vertical="center"/>
    </xf>
    <xf numFmtId="3" fontId="7" fillId="0" borderId="40" xfId="0" applyNumberFormat="1" applyFont="1" applyBorder="1" applyAlignment="1">
      <alignment horizontal="center" vertical="center"/>
    </xf>
    <xf numFmtId="166" fontId="73" fillId="0" borderId="0" xfId="1" applyNumberFormat="1" applyFont="1" applyBorder="1" applyAlignment="1">
      <alignment vertical="center"/>
    </xf>
    <xf numFmtId="166" fontId="73" fillId="0" borderId="52" xfId="1" applyNumberFormat="1" applyFont="1" applyBorder="1" applyAlignment="1">
      <alignment vertical="center"/>
    </xf>
    <xf numFmtId="166" fontId="73" fillId="0" borderId="56" xfId="1" applyNumberFormat="1" applyFont="1" applyBorder="1" applyAlignment="1">
      <alignment vertical="center"/>
    </xf>
    <xf numFmtId="3" fontId="73" fillId="0" borderId="52" xfId="0" applyNumberFormat="1" applyFont="1" applyBorder="1" applyAlignment="1">
      <alignment vertical="center"/>
    </xf>
    <xf numFmtId="166" fontId="73" fillId="0" borderId="56" xfId="1" applyNumberFormat="1" applyFont="1" applyBorder="1" applyAlignment="1">
      <alignment vertical="top" wrapText="1"/>
    </xf>
    <xf numFmtId="3" fontId="73" fillId="0" borderId="59" xfId="0" applyNumberFormat="1" applyFont="1" applyBorder="1" applyAlignment="1">
      <alignment vertical="center"/>
    </xf>
    <xf numFmtId="3" fontId="7" fillId="0" borderId="39" xfId="0" applyNumberFormat="1" applyFont="1" applyBorder="1" applyAlignment="1">
      <alignment horizontal="center" vertical="center"/>
    </xf>
    <xf numFmtId="166" fontId="73" fillId="0" borderId="0" xfId="1" applyNumberFormat="1" applyFont="1" applyBorder="1"/>
    <xf numFmtId="3" fontId="73" fillId="0" borderId="0" xfId="0" applyNumberFormat="1" applyFont="1" applyBorder="1"/>
    <xf numFmtId="166" fontId="73" fillId="0" borderId="52" xfId="1" applyNumberFormat="1" applyFont="1" applyBorder="1"/>
    <xf numFmtId="3" fontId="73" fillId="0" borderId="59" xfId="0" applyNumberFormat="1" applyFont="1" applyBorder="1"/>
    <xf numFmtId="3" fontId="3" fillId="0" borderId="52" xfId="0" applyNumberFormat="1" applyFont="1" applyBorder="1" applyAlignment="1">
      <alignment vertical="center"/>
    </xf>
    <xf numFmtId="166" fontId="73" fillId="0" borderId="49" xfId="1" applyNumberFormat="1" applyFont="1" applyBorder="1" applyAlignment="1">
      <alignment vertical="center"/>
    </xf>
    <xf numFmtId="166" fontId="73" fillId="0" borderId="57" xfId="1" applyNumberFormat="1" applyFont="1" applyBorder="1" applyAlignment="1">
      <alignment vertical="center"/>
    </xf>
    <xf numFmtId="3" fontId="73" fillId="0" borderId="56" xfId="0" applyNumberFormat="1" applyFont="1" applyBorder="1" applyAlignment="1">
      <alignment vertical="center"/>
    </xf>
    <xf numFmtId="3" fontId="73" fillId="0" borderId="45" xfId="0" applyNumberFormat="1" applyFont="1" applyBorder="1" applyAlignment="1">
      <alignment vertical="center"/>
    </xf>
    <xf numFmtId="166" fontId="73" fillId="0" borderId="27" xfId="1" applyNumberFormat="1" applyFont="1" applyBorder="1" applyAlignment="1">
      <alignment vertical="center"/>
    </xf>
    <xf numFmtId="166" fontId="73" fillId="0" borderId="53" xfId="1" applyNumberFormat="1" applyFont="1" applyBorder="1" applyAlignment="1">
      <alignment vertical="center"/>
    </xf>
    <xf numFmtId="166" fontId="73" fillId="0" borderId="49" xfId="1" applyNumberFormat="1" applyFont="1" applyFill="1" applyBorder="1" applyAlignment="1">
      <alignment vertical="center"/>
    </xf>
    <xf numFmtId="166" fontId="73" fillId="0" borderId="57" xfId="1" applyNumberFormat="1" applyFont="1" applyFill="1" applyBorder="1" applyAlignment="1">
      <alignment vertical="center"/>
    </xf>
    <xf numFmtId="166" fontId="73" fillId="0" borderId="27" xfId="1" applyNumberFormat="1" applyFont="1" applyFill="1" applyBorder="1" applyAlignment="1">
      <alignment vertical="center"/>
    </xf>
    <xf numFmtId="166" fontId="73" fillId="0" borderId="0" xfId="1" applyNumberFormat="1" applyFont="1" applyFill="1" applyBorder="1" applyAlignment="1">
      <alignment vertical="center"/>
    </xf>
    <xf numFmtId="3" fontId="73" fillId="0" borderId="0" xfId="0" applyNumberFormat="1" applyFont="1" applyFill="1" applyBorder="1" applyAlignment="1">
      <alignment vertical="center"/>
    </xf>
    <xf numFmtId="166" fontId="73" fillId="0" borderId="65" xfId="1" applyNumberFormat="1" applyFont="1" applyFill="1" applyBorder="1" applyAlignment="1">
      <alignment vertical="center"/>
    </xf>
    <xf numFmtId="3" fontId="73" fillId="0" borderId="0" xfId="0" quotePrefix="1" applyNumberFormat="1" applyFont="1" applyFill="1" applyBorder="1" applyAlignment="1">
      <alignment vertical="center"/>
    </xf>
    <xf numFmtId="166" fontId="73" fillId="0" borderId="0" xfId="1" quotePrefix="1" applyNumberFormat="1" applyFont="1" applyFill="1" applyBorder="1" applyAlignment="1">
      <alignment vertical="center"/>
    </xf>
    <xf numFmtId="3" fontId="73" fillId="0" borderId="52" xfId="0" applyNumberFormat="1" applyFont="1" applyFill="1" applyBorder="1" applyAlignment="1">
      <alignment vertical="center"/>
    </xf>
    <xf numFmtId="3" fontId="73" fillId="0" borderId="59" xfId="0" applyNumberFormat="1" applyFont="1" applyFill="1" applyBorder="1" applyAlignment="1">
      <alignment vertical="center"/>
    </xf>
    <xf numFmtId="166" fontId="73" fillId="0" borderId="0" xfId="1" applyNumberFormat="1" applyFont="1" applyFill="1" applyBorder="1" applyAlignment="1">
      <alignment vertical="center" wrapText="1"/>
    </xf>
    <xf numFmtId="166" fontId="73" fillId="0" borderId="55" xfId="1" applyNumberFormat="1" applyFont="1" applyBorder="1" applyAlignment="1">
      <alignment vertical="center"/>
    </xf>
    <xf numFmtId="3" fontId="73" fillId="0" borderId="48" xfId="0" applyNumberFormat="1" applyFont="1" applyBorder="1" applyAlignment="1">
      <alignment vertical="center"/>
    </xf>
    <xf numFmtId="3" fontId="73" fillId="0" borderId="51" xfId="0" applyNumberFormat="1" applyFont="1" applyBorder="1" applyAlignment="1">
      <alignment vertical="center"/>
    </xf>
    <xf numFmtId="166" fontId="73" fillId="0" borderId="66" xfId="1" applyNumberFormat="1" applyFont="1" applyFill="1" applyBorder="1" applyAlignment="1">
      <alignment vertical="center"/>
    </xf>
    <xf numFmtId="9" fontId="8" fillId="0" borderId="0" xfId="1" applyFont="1" applyAlignment="1">
      <alignment vertical="center"/>
    </xf>
    <xf numFmtId="0" fontId="70" fillId="0" borderId="40" xfId="0" applyFont="1" applyBorder="1" applyAlignment="1">
      <alignment horizontal="center" vertical="center"/>
    </xf>
    <xf numFmtId="0" fontId="71" fillId="0" borderId="43" xfId="0" applyFont="1" applyBorder="1" applyAlignment="1">
      <alignment horizontal="right" vertical="center" indent="1"/>
    </xf>
    <xf numFmtId="0" fontId="8" fillId="0" borderId="45" xfId="0" applyFont="1" applyBorder="1" applyAlignment="1">
      <alignment vertical="center"/>
    </xf>
    <xf numFmtId="0" fontId="7" fillId="0" borderId="47" xfId="0" applyFont="1" applyBorder="1" applyAlignment="1">
      <alignment horizontal="right" vertical="center" indent="1"/>
    </xf>
    <xf numFmtId="0" fontId="73" fillId="6" borderId="44" xfId="0" applyFont="1" applyFill="1" applyBorder="1" applyAlignment="1">
      <alignment vertical="center"/>
    </xf>
    <xf numFmtId="3" fontId="40" fillId="4" borderId="0" xfId="0" applyNumberFormat="1" applyFont="1" applyFill="1" applyAlignment="1">
      <alignment horizontal="right" vertical="top" wrapText="1" indent="1"/>
    </xf>
    <xf numFmtId="3" fontId="40" fillId="4" borderId="52" xfId="0" applyNumberFormat="1" applyFont="1" applyFill="1" applyBorder="1" applyAlignment="1">
      <alignment horizontal="right" vertical="top" wrapText="1" indent="1"/>
    </xf>
    <xf numFmtId="3" fontId="40" fillId="4" borderId="56" xfId="0" applyNumberFormat="1" applyFont="1" applyFill="1" applyBorder="1" applyAlignment="1">
      <alignment horizontal="right" vertical="top" wrapText="1" indent="1"/>
    </xf>
    <xf numFmtId="0" fontId="73" fillId="0" borderId="0" xfId="0" applyFont="1" applyBorder="1" applyAlignment="1">
      <alignment horizontal="right" vertical="center" indent="1"/>
    </xf>
    <xf numFmtId="49" fontId="73" fillId="6" borderId="52" xfId="0" applyNumberFormat="1" applyFont="1" applyFill="1" applyBorder="1" applyAlignment="1">
      <alignment vertical="center"/>
    </xf>
    <xf numFmtId="0" fontId="73" fillId="0" borderId="52" xfId="0" applyFont="1" applyBorder="1" applyAlignment="1">
      <alignment horizontal="right" vertical="center" indent="1"/>
    </xf>
    <xf numFmtId="0" fontId="8" fillId="5" borderId="52" xfId="0" applyFont="1" applyFill="1" applyBorder="1" applyAlignment="1">
      <alignment vertical="center"/>
    </xf>
    <xf numFmtId="49" fontId="73" fillId="6" borderId="59" xfId="0" applyNumberFormat="1" applyFont="1" applyFill="1" applyBorder="1" applyAlignment="1">
      <alignment vertical="center"/>
    </xf>
    <xf numFmtId="0" fontId="73" fillId="6" borderId="60" xfId="0" applyNumberFormat="1" applyFont="1" applyFill="1" applyBorder="1" applyAlignment="1">
      <alignment vertical="center"/>
    </xf>
    <xf numFmtId="0" fontId="73" fillId="0" borderId="59" xfId="0" applyFont="1" applyBorder="1" applyAlignment="1">
      <alignment horizontal="right" vertical="center" indent="1"/>
    </xf>
    <xf numFmtId="0" fontId="73" fillId="0" borderId="0" xfId="0" applyFont="1" applyAlignment="1">
      <alignment horizontal="right" vertical="center" indent="1"/>
    </xf>
    <xf numFmtId="0" fontId="73" fillId="0" borderId="59" xfId="0" applyFont="1" applyBorder="1" applyAlignment="1">
      <alignment horizontal="right" indent="1"/>
    </xf>
    <xf numFmtId="0" fontId="73" fillId="0" borderId="27" xfId="0" applyFont="1" applyBorder="1" applyAlignment="1">
      <alignment horizontal="right" vertical="center" indent="1"/>
    </xf>
    <xf numFmtId="0" fontId="3" fillId="0" borderId="52" xfId="0" applyFont="1" applyBorder="1" applyAlignment="1">
      <alignment horizontal="right" vertical="center" indent="1"/>
    </xf>
    <xf numFmtId="49" fontId="8" fillId="0" borderId="50" xfId="0" quotePrefix="1" applyNumberFormat="1" applyFont="1" applyFill="1" applyBorder="1" applyAlignment="1">
      <alignment vertical="center"/>
    </xf>
    <xf numFmtId="0" fontId="73" fillId="9" borderId="43" xfId="0" applyNumberFormat="1" applyFont="1" applyFill="1" applyBorder="1" applyAlignment="1">
      <alignment horizontal="left" vertical="center"/>
    </xf>
    <xf numFmtId="3" fontId="40" fillId="4" borderId="49" xfId="0" applyNumberFormat="1" applyFont="1" applyFill="1" applyBorder="1" applyAlignment="1">
      <alignment horizontal="right" vertical="top" wrapText="1" indent="1"/>
    </xf>
    <xf numFmtId="20" fontId="73" fillId="0" borderId="52" xfId="0" applyNumberFormat="1" applyFont="1" applyFill="1" applyBorder="1" applyAlignment="1">
      <alignment vertical="center"/>
    </xf>
    <xf numFmtId="0" fontId="73" fillId="0" borderId="56" xfId="0" applyFont="1" applyBorder="1" applyAlignment="1">
      <alignment horizontal="right" vertical="center" indent="1"/>
    </xf>
    <xf numFmtId="49" fontId="73" fillId="9" borderId="33" xfId="0" applyNumberFormat="1" applyFont="1" applyFill="1" applyBorder="1" applyAlignment="1">
      <alignment vertical="center"/>
    </xf>
    <xf numFmtId="0" fontId="73" fillId="9" borderId="0" xfId="0" applyFont="1" applyFill="1" applyAlignment="1">
      <alignment vertical="center"/>
    </xf>
    <xf numFmtId="0" fontId="73" fillId="9" borderId="52" xfId="0" applyFont="1" applyFill="1" applyBorder="1" applyAlignment="1">
      <alignment vertical="center"/>
    </xf>
    <xf numFmtId="0" fontId="73" fillId="0" borderId="33" xfId="0" quotePrefix="1" applyNumberFormat="1" applyFont="1" applyFill="1" applyBorder="1" applyAlignment="1">
      <alignment vertical="center"/>
    </xf>
    <xf numFmtId="49" fontId="73" fillId="9" borderId="58" xfId="0" quotePrefix="1" applyNumberFormat="1" applyFont="1" applyFill="1" applyBorder="1" applyAlignment="1">
      <alignment vertical="center"/>
    </xf>
    <xf numFmtId="0" fontId="73" fillId="9" borderId="59" xfId="0" applyNumberFormat="1" applyFont="1" applyFill="1" applyBorder="1" applyAlignment="1">
      <alignment vertical="center"/>
    </xf>
    <xf numFmtId="0" fontId="73" fillId="9" borderId="60" xfId="17" applyFont="1" applyFill="1" applyBorder="1" applyAlignment="1">
      <alignment vertical="center"/>
    </xf>
    <xf numFmtId="0" fontId="65" fillId="0" borderId="0" xfId="0" applyFont="1" applyBorder="1" applyAlignment="1">
      <alignment vertical="center"/>
    </xf>
    <xf numFmtId="11" fontId="65" fillId="0" borderId="40" xfId="0" applyNumberFormat="1" applyFont="1" applyBorder="1" applyAlignment="1">
      <alignment vertical="center"/>
    </xf>
    <xf numFmtId="0" fontId="74" fillId="0" borderId="68" xfId="0" applyFont="1" applyBorder="1" applyAlignment="1">
      <alignment vertical="center"/>
    </xf>
    <xf numFmtId="0" fontId="75" fillId="0" borderId="69" xfId="0" applyFont="1" applyBorder="1" applyAlignment="1">
      <alignment vertical="center"/>
    </xf>
    <xf numFmtId="0" fontId="73" fillId="12" borderId="68" xfId="0" applyNumberFormat="1" applyFont="1" applyFill="1" applyBorder="1" applyAlignment="1">
      <alignment horizontal="left" vertical="center"/>
    </xf>
    <xf numFmtId="0" fontId="73" fillId="12" borderId="69" xfId="17" applyFont="1" applyFill="1" applyBorder="1" applyAlignment="1">
      <alignment horizontal="left" vertical="center"/>
    </xf>
    <xf numFmtId="0" fontId="73" fillId="0" borderId="70" xfId="0" applyFont="1" applyBorder="1" applyAlignment="1">
      <alignment vertical="center"/>
    </xf>
    <xf numFmtId="0" fontId="73" fillId="0" borderId="69" xfId="0" applyFont="1" applyBorder="1" applyAlignment="1">
      <alignment vertical="center"/>
    </xf>
    <xf numFmtId="0" fontId="73" fillId="0" borderId="71" xfId="0" applyFont="1" applyBorder="1" applyAlignment="1">
      <alignment horizontal="right" vertical="center" indent="1"/>
    </xf>
    <xf numFmtId="0" fontId="73" fillId="11" borderId="54" xfId="0" applyNumberFormat="1" applyFont="1" applyFill="1" applyBorder="1" applyAlignment="1">
      <alignment horizontal="left" vertical="center"/>
    </xf>
    <xf numFmtId="0" fontId="73" fillId="11" borderId="56" xfId="0" applyNumberFormat="1" applyFont="1" applyFill="1" applyBorder="1" applyAlignment="1">
      <alignment horizontal="left" vertical="center"/>
    </xf>
    <xf numFmtId="0" fontId="73" fillId="11" borderId="33" xfId="0" quotePrefix="1" applyNumberFormat="1" applyFont="1" applyFill="1" applyBorder="1" applyAlignment="1">
      <alignment horizontal="left" vertical="center"/>
    </xf>
    <xf numFmtId="0" fontId="73" fillId="0" borderId="52" xfId="18" applyNumberFormat="1" applyFont="1" applyFill="1" applyBorder="1" applyAlignment="1">
      <alignment vertical="center"/>
    </xf>
    <xf numFmtId="0" fontId="73" fillId="12" borderId="54" xfId="0" applyNumberFormat="1" applyFont="1" applyFill="1" applyBorder="1" applyAlignment="1">
      <alignment horizontal="left" vertical="center"/>
    </xf>
    <xf numFmtId="0" fontId="73" fillId="12" borderId="55" xfId="0" applyNumberFormat="1" applyFont="1" applyFill="1" applyBorder="1" applyAlignment="1">
      <alignment horizontal="left" vertical="center"/>
    </xf>
    <xf numFmtId="0" fontId="73" fillId="12" borderId="33" xfId="0" quotePrefix="1" applyNumberFormat="1" applyFont="1" applyFill="1" applyBorder="1" applyAlignment="1">
      <alignment horizontal="left" vertical="center"/>
    </xf>
    <xf numFmtId="0" fontId="73" fillId="12" borderId="48" xfId="18" applyNumberFormat="1" applyFont="1" applyFill="1" applyBorder="1" applyAlignment="1">
      <alignment vertical="center"/>
    </xf>
    <xf numFmtId="49" fontId="73" fillId="12" borderId="54" xfId="0" applyNumberFormat="1" applyFont="1" applyFill="1" applyBorder="1" applyAlignment="1">
      <alignment horizontal="left" vertical="center"/>
    </xf>
    <xf numFmtId="0" fontId="73" fillId="12" borderId="56" xfId="0" applyFont="1" applyFill="1" applyBorder="1" applyAlignment="1">
      <alignment vertical="center"/>
    </xf>
    <xf numFmtId="49" fontId="73" fillId="0" borderId="48" xfId="0" applyNumberFormat="1" applyFont="1" applyBorder="1" applyAlignment="1">
      <alignment vertical="center"/>
    </xf>
    <xf numFmtId="49" fontId="73" fillId="0" borderId="0" xfId="0" applyNumberFormat="1" applyFont="1" applyBorder="1" applyAlignment="1">
      <alignment horizontal="right" vertical="center" indent="1"/>
    </xf>
    <xf numFmtId="49" fontId="73" fillId="12" borderId="48" xfId="17" applyNumberFormat="1" applyFont="1" applyFill="1" applyBorder="1" applyAlignment="1">
      <alignment vertical="center"/>
    </xf>
    <xf numFmtId="0" fontId="73" fillId="12" borderId="52" xfId="18" applyNumberFormat="1" applyFont="1" applyFill="1" applyBorder="1" applyAlignment="1">
      <alignment vertical="center"/>
    </xf>
    <xf numFmtId="49" fontId="73" fillId="0" borderId="51" xfId="0" applyNumberFormat="1" applyFont="1" applyBorder="1" applyAlignment="1">
      <alignment vertical="center"/>
    </xf>
    <xf numFmtId="0" fontId="73" fillId="12" borderId="33" xfId="0" applyFont="1" applyFill="1" applyBorder="1" applyAlignment="1">
      <alignment horizontal="left" vertical="center"/>
    </xf>
    <xf numFmtId="0" fontId="73" fillId="12" borderId="0" xfId="0" applyFont="1" applyFill="1" applyAlignment="1">
      <alignment vertical="center"/>
    </xf>
    <xf numFmtId="0" fontId="73" fillId="12" borderId="0" xfId="18" applyNumberFormat="1" applyFont="1" applyFill="1" applyBorder="1" applyAlignment="1">
      <alignment horizontal="left" vertical="center"/>
    </xf>
    <xf numFmtId="49" fontId="73" fillId="0" borderId="48" xfId="17" applyNumberFormat="1" applyFont="1" applyFill="1" applyBorder="1" applyAlignment="1">
      <alignment vertical="center"/>
    </xf>
    <xf numFmtId="0" fontId="73" fillId="12" borderId="0" xfId="0" applyFont="1" applyFill="1" applyBorder="1" applyAlignment="1">
      <alignment vertical="center"/>
    </xf>
    <xf numFmtId="0" fontId="73" fillId="12" borderId="50" xfId="0" applyFont="1" applyFill="1" applyBorder="1" applyAlignment="1">
      <alignment horizontal="left" vertical="center"/>
    </xf>
    <xf numFmtId="0" fontId="73" fillId="12" borderId="52" xfId="0" applyFont="1" applyFill="1" applyBorder="1" applyAlignment="1">
      <alignment vertical="center"/>
    </xf>
    <xf numFmtId="49" fontId="73" fillId="0" borderId="51" xfId="17" applyNumberFormat="1" applyFont="1" applyFill="1" applyBorder="1" applyAlignment="1">
      <alignment vertical="center"/>
    </xf>
    <xf numFmtId="49" fontId="73" fillId="0" borderId="52" xfId="0" applyNumberFormat="1" applyFont="1" applyBorder="1" applyAlignment="1">
      <alignment horizontal="right" vertical="center" indent="1"/>
    </xf>
    <xf numFmtId="49" fontId="73" fillId="0" borderId="57" xfId="0" applyNumberFormat="1" applyFont="1" applyBorder="1" applyAlignment="1">
      <alignment horizontal="right" vertical="center" indent="1"/>
    </xf>
    <xf numFmtId="0" fontId="73" fillId="0" borderId="45" xfId="0" applyFont="1" applyBorder="1" applyAlignment="1">
      <alignment horizontal="right" vertical="center" indent="1"/>
    </xf>
    <xf numFmtId="0" fontId="73" fillId="0" borderId="27" xfId="0" applyFont="1" applyFill="1" applyBorder="1" applyAlignment="1">
      <alignment horizontal="right" vertical="center" indent="1"/>
    </xf>
    <xf numFmtId="49" fontId="73" fillId="13" borderId="50" xfId="0" quotePrefix="1" applyNumberFormat="1" applyFont="1" applyFill="1" applyBorder="1" applyAlignment="1">
      <alignment vertical="center"/>
    </xf>
    <xf numFmtId="0" fontId="73" fillId="13" borderId="51" xfId="0" applyFont="1" applyFill="1" applyBorder="1" applyAlignment="1">
      <alignment vertical="center"/>
    </xf>
    <xf numFmtId="0" fontId="73" fillId="0" borderId="53" xfId="0" applyFont="1" applyFill="1" applyBorder="1" applyAlignment="1">
      <alignment horizontal="right" vertical="center" indent="1"/>
    </xf>
    <xf numFmtId="3" fontId="40" fillId="4" borderId="57" xfId="0" applyNumberFormat="1" applyFont="1" applyFill="1" applyBorder="1" applyAlignment="1">
      <alignment horizontal="right" vertical="top" wrapText="1" indent="1"/>
    </xf>
    <xf numFmtId="49" fontId="73" fillId="14" borderId="50" xfId="0" applyNumberFormat="1" applyFont="1" applyFill="1" applyBorder="1" applyAlignment="1">
      <alignment vertical="center"/>
    </xf>
    <xf numFmtId="49" fontId="73" fillId="13" borderId="51" xfId="17" applyNumberFormat="1" applyFont="1" applyFill="1" applyBorder="1" applyAlignment="1">
      <alignment vertical="center"/>
    </xf>
    <xf numFmtId="3" fontId="40" fillId="4" borderId="53" xfId="0" applyNumberFormat="1" applyFont="1" applyFill="1" applyBorder="1" applyAlignment="1">
      <alignment horizontal="right" vertical="top" wrapText="1" indent="1"/>
    </xf>
    <xf numFmtId="0" fontId="74" fillId="0" borderId="59" xfId="18" applyNumberFormat="1" applyFont="1" applyFill="1" applyBorder="1" applyAlignment="1">
      <alignment vertical="center"/>
    </xf>
    <xf numFmtId="0" fontId="73" fillId="0" borderId="61" xfId="0" applyFont="1" applyFill="1" applyBorder="1" applyAlignment="1">
      <alignment horizontal="right" vertical="center" indent="1"/>
    </xf>
    <xf numFmtId="49" fontId="73" fillId="0" borderId="0" xfId="17" applyNumberFormat="1" applyFont="1" applyFill="1" applyBorder="1" applyAlignment="1">
      <alignment vertical="center"/>
    </xf>
    <xf numFmtId="0" fontId="73" fillId="0" borderId="0" xfId="0" applyFont="1" applyFill="1" applyBorder="1" applyAlignment="1">
      <alignment horizontal="right" vertical="center" indent="1"/>
    </xf>
    <xf numFmtId="0" fontId="73" fillId="0" borderId="45" xfId="0" applyFont="1" applyFill="1" applyBorder="1" applyAlignment="1">
      <alignment vertical="center"/>
    </xf>
    <xf numFmtId="0" fontId="73" fillId="14" borderId="43" xfId="18" applyNumberFormat="1" applyFont="1" applyFill="1" applyBorder="1" applyAlignment="1">
      <alignment horizontal="left" vertical="center"/>
    </xf>
    <xf numFmtId="0" fontId="73" fillId="3" borderId="42" xfId="0" applyFont="1" applyFill="1" applyBorder="1" applyAlignment="1">
      <alignment horizontal="left" vertical="center"/>
    </xf>
    <xf numFmtId="49" fontId="73" fillId="3" borderId="44" xfId="17" quotePrefix="1" applyNumberFormat="1" applyFont="1" applyFill="1" applyBorder="1" applyAlignment="1">
      <alignment horizontal="left" vertical="center"/>
    </xf>
    <xf numFmtId="0" fontId="73" fillId="3" borderId="33" xfId="0" applyFont="1" applyFill="1" applyBorder="1" applyAlignment="1">
      <alignment vertical="center"/>
    </xf>
    <xf numFmtId="49" fontId="73" fillId="14" borderId="48" xfId="17" quotePrefix="1" applyNumberFormat="1" applyFont="1" applyFill="1" applyBorder="1" applyAlignment="1">
      <alignment horizontal="left" vertical="center"/>
    </xf>
    <xf numFmtId="0" fontId="73" fillId="3" borderId="50" xfId="0" applyFont="1" applyFill="1" applyBorder="1" applyAlignment="1">
      <alignment horizontal="left" vertical="center"/>
    </xf>
    <xf numFmtId="49" fontId="73" fillId="14" borderId="51" xfId="17" applyNumberFormat="1" applyFont="1" applyFill="1" applyBorder="1" applyAlignment="1">
      <alignment vertical="center"/>
    </xf>
    <xf numFmtId="0" fontId="73" fillId="0" borderId="52" xfId="0" applyFont="1" applyFill="1" applyBorder="1" applyAlignment="1">
      <alignment horizontal="right" vertical="center" indent="1"/>
    </xf>
    <xf numFmtId="49" fontId="73" fillId="19" borderId="54" xfId="0" applyNumberFormat="1" applyFont="1" applyFill="1" applyBorder="1" applyAlignment="1">
      <alignment vertical="center"/>
    </xf>
    <xf numFmtId="0" fontId="73" fillId="19" borderId="56" xfId="0" applyFont="1" applyFill="1" applyBorder="1" applyAlignment="1">
      <alignment vertical="center"/>
    </xf>
    <xf numFmtId="0" fontId="73" fillId="0" borderId="59" xfId="0" applyFont="1" applyFill="1" applyBorder="1" applyAlignment="1">
      <alignment horizontal="right" vertical="center" indent="1"/>
    </xf>
    <xf numFmtId="0" fontId="73" fillId="19" borderId="42" xfId="0" applyFont="1" applyFill="1" applyBorder="1" applyAlignment="1">
      <alignment horizontal="left" vertical="center"/>
    </xf>
    <xf numFmtId="0" fontId="73" fillId="19" borderId="43" xfId="0" applyFont="1" applyFill="1" applyBorder="1" applyAlignment="1">
      <alignment horizontal="left" vertical="center"/>
    </xf>
    <xf numFmtId="49" fontId="73" fillId="16" borderId="33" xfId="0" quotePrefix="1" applyNumberFormat="1" applyFont="1" applyFill="1" applyBorder="1" applyAlignment="1">
      <alignment horizontal="left" vertical="center"/>
    </xf>
    <xf numFmtId="3" fontId="73" fillId="16" borderId="48" xfId="0" quotePrefix="1" applyNumberFormat="1" applyFont="1" applyFill="1" applyBorder="1" applyAlignment="1">
      <alignment horizontal="left" vertical="center"/>
    </xf>
    <xf numFmtId="49" fontId="73" fillId="16" borderId="33" xfId="0" applyNumberFormat="1" applyFont="1" applyFill="1" applyBorder="1" applyAlignment="1">
      <alignment vertical="center"/>
    </xf>
    <xf numFmtId="49" fontId="73" fillId="16" borderId="64" xfId="0" applyNumberFormat="1" applyFont="1" applyFill="1" applyBorder="1" applyAlignment="1">
      <alignment vertical="center"/>
    </xf>
    <xf numFmtId="49" fontId="73" fillId="16" borderId="65" xfId="0" applyNumberFormat="1" applyFont="1" applyFill="1" applyBorder="1" applyAlignment="1">
      <alignment vertical="center"/>
    </xf>
    <xf numFmtId="3" fontId="40" fillId="4" borderId="67" xfId="0" applyNumberFormat="1" applyFont="1" applyFill="1" applyBorder="1" applyAlignment="1">
      <alignment horizontal="right" vertical="top" wrapText="1" indent="1"/>
    </xf>
    <xf numFmtId="3" fontId="73" fillId="0" borderId="0" xfId="0" quotePrefix="1" applyNumberFormat="1" applyFont="1" applyFill="1" applyBorder="1" applyAlignment="1">
      <alignment horizontal="right" vertical="center" indent="1"/>
    </xf>
    <xf numFmtId="3" fontId="73" fillId="0" borderId="51" xfId="0" quotePrefix="1" applyNumberFormat="1" applyFont="1" applyFill="1" applyBorder="1" applyAlignment="1">
      <alignment vertical="center"/>
    </xf>
    <xf numFmtId="3" fontId="73" fillId="0" borderId="52" xfId="0" quotePrefix="1" applyNumberFormat="1" applyFont="1" applyFill="1" applyBorder="1" applyAlignment="1">
      <alignment horizontal="right" vertical="center" indent="1"/>
    </xf>
    <xf numFmtId="49" fontId="73" fillId="19" borderId="33" xfId="0" applyNumberFormat="1" applyFont="1" applyFill="1" applyBorder="1" applyAlignment="1">
      <alignment vertical="center"/>
    </xf>
    <xf numFmtId="49" fontId="73" fillId="19" borderId="0" xfId="0" applyNumberFormat="1" applyFont="1" applyFill="1" applyBorder="1" applyAlignment="1">
      <alignment vertical="center"/>
    </xf>
    <xf numFmtId="49" fontId="73" fillId="0" borderId="48" xfId="0" quotePrefix="1" applyNumberFormat="1" applyFont="1" applyFill="1" applyBorder="1" applyAlignment="1">
      <alignment vertical="center"/>
    </xf>
    <xf numFmtId="49" fontId="73" fillId="19" borderId="56" xfId="0" applyNumberFormat="1" applyFont="1" applyFill="1" applyBorder="1" applyAlignment="1">
      <alignment vertical="center"/>
    </xf>
    <xf numFmtId="0" fontId="73" fillId="0" borderId="56" xfId="0" applyFont="1" applyFill="1" applyBorder="1" applyAlignment="1">
      <alignment horizontal="right" vertical="center" indent="1"/>
    </xf>
    <xf numFmtId="49" fontId="73" fillId="16" borderId="62" xfId="0" applyNumberFormat="1" applyFont="1" applyFill="1" applyBorder="1" applyAlignment="1">
      <alignment vertical="center"/>
    </xf>
    <xf numFmtId="49" fontId="73" fillId="16" borderId="45" xfId="0" applyNumberFormat="1" applyFont="1" applyFill="1" applyBorder="1" applyAlignment="1">
      <alignment vertical="center"/>
    </xf>
    <xf numFmtId="49" fontId="73" fillId="3" borderId="46" xfId="0" quotePrefix="1" applyNumberFormat="1" applyFont="1" applyFill="1" applyBorder="1" applyAlignment="1">
      <alignment vertical="center"/>
    </xf>
    <xf numFmtId="0" fontId="73" fillId="0" borderId="45" xfId="0" applyFont="1" applyFill="1" applyBorder="1" applyAlignment="1">
      <alignment horizontal="right" vertical="center" indent="1"/>
    </xf>
    <xf numFmtId="0" fontId="73" fillId="0" borderId="62" xfId="0" applyFont="1" applyFill="1" applyBorder="1" applyAlignment="1">
      <alignment vertical="center"/>
    </xf>
    <xf numFmtId="0" fontId="73" fillId="17" borderId="42" xfId="0" applyFont="1" applyFill="1" applyBorder="1" applyAlignment="1">
      <alignment horizontal="left" vertical="center"/>
    </xf>
    <xf numFmtId="0" fontId="73" fillId="17" borderId="33" xfId="0" quotePrefix="1" applyNumberFormat="1" applyFont="1" applyFill="1" applyBorder="1" applyAlignment="1">
      <alignment horizontal="left" vertical="center"/>
    </xf>
    <xf numFmtId="0" fontId="3" fillId="0" borderId="48" xfId="0" applyFont="1" applyBorder="1" applyAlignment="1">
      <alignment vertical="center"/>
    </xf>
    <xf numFmtId="0" fontId="3" fillId="0" borderId="0" xfId="0" applyFont="1" applyBorder="1" applyAlignment="1">
      <alignment horizontal="right" vertical="center" indent="1"/>
    </xf>
    <xf numFmtId="0" fontId="73" fillId="17" borderId="50" xfId="0" quotePrefix="1" applyNumberFormat="1" applyFont="1" applyFill="1" applyBorder="1" applyAlignment="1">
      <alignment horizontal="left" vertical="center"/>
    </xf>
    <xf numFmtId="0" fontId="73" fillId="17" borderId="52" xfId="0" applyFont="1" applyFill="1" applyBorder="1" applyAlignment="1">
      <alignment vertical="center"/>
    </xf>
    <xf numFmtId="49" fontId="73" fillId="17" borderId="50" xfId="0" applyNumberFormat="1" applyFont="1" applyFill="1" applyBorder="1" applyAlignment="1">
      <alignment vertical="center"/>
    </xf>
    <xf numFmtId="49" fontId="73" fillId="17" borderId="51" xfId="0" applyNumberFormat="1" applyFont="1" applyFill="1" applyBorder="1" applyAlignment="1">
      <alignment vertical="center"/>
    </xf>
    <xf numFmtId="0" fontId="73" fillId="17" borderId="64" xfId="0" quotePrefix="1" applyNumberFormat="1" applyFont="1" applyFill="1" applyBorder="1" applyAlignment="1">
      <alignment horizontal="left" vertical="center"/>
    </xf>
    <xf numFmtId="0" fontId="73" fillId="17" borderId="65" xfId="0" applyFont="1" applyFill="1" applyBorder="1" applyAlignment="1">
      <alignment vertical="center"/>
    </xf>
    <xf numFmtId="0" fontId="73" fillId="0" borderId="66" xfId="0" applyFont="1" applyBorder="1" applyAlignment="1">
      <alignment vertical="center"/>
    </xf>
    <xf numFmtId="3" fontId="40" fillId="4" borderId="65" xfId="0" applyNumberFormat="1" applyFont="1" applyFill="1" applyBorder="1" applyAlignment="1">
      <alignment horizontal="right" vertical="top" wrapText="1" indent="1"/>
    </xf>
    <xf numFmtId="0" fontId="73" fillId="17" borderId="58" xfId="0" applyFont="1" applyFill="1" applyBorder="1" applyAlignment="1">
      <alignment horizontal="left" vertical="center"/>
    </xf>
    <xf numFmtId="0" fontId="73" fillId="17" borderId="59" xfId="0" applyFont="1" applyFill="1" applyBorder="1" applyAlignment="1">
      <alignment horizontal="left" vertical="center"/>
    </xf>
    <xf numFmtId="49" fontId="73" fillId="18" borderId="58" xfId="0" applyNumberFormat="1" applyFont="1" applyFill="1" applyBorder="1" applyAlignment="1">
      <alignment vertical="center"/>
    </xf>
    <xf numFmtId="0" fontId="8" fillId="0" borderId="0" xfId="0" applyFont="1" applyAlignment="1">
      <alignment horizontal="right" vertical="center" indent="1"/>
    </xf>
    <xf numFmtId="3" fontId="70" fillId="0" borderId="47" xfId="0" applyNumberFormat="1" applyFont="1" applyBorder="1" applyAlignment="1">
      <alignment horizontal="center" vertical="center"/>
    </xf>
    <xf numFmtId="0" fontId="69" fillId="0" borderId="0" xfId="0" applyFont="1" applyFill="1" applyBorder="1" applyAlignment="1">
      <alignment horizontal="center" vertical="center"/>
    </xf>
    <xf numFmtId="0" fontId="70" fillId="0" borderId="0" xfId="0" applyFont="1" applyBorder="1" applyAlignment="1">
      <alignment horizontal="center" vertical="center"/>
    </xf>
    <xf numFmtId="3" fontId="70" fillId="0" borderId="0" xfId="0" applyNumberFormat="1" applyFont="1" applyBorder="1" applyAlignment="1">
      <alignment horizontal="center" vertical="center"/>
    </xf>
    <xf numFmtId="49" fontId="8" fillId="6" borderId="50" xfId="0" quotePrefix="1" applyNumberFormat="1" applyFont="1" applyFill="1" applyBorder="1" applyAlignment="1">
      <alignment vertical="center"/>
    </xf>
    <xf numFmtId="0" fontId="8" fillId="0" borderId="51" xfId="0" applyFont="1" applyBorder="1" applyAlignment="1">
      <alignment vertical="center"/>
    </xf>
    <xf numFmtId="0" fontId="8" fillId="6" borderId="5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73" fillId="6" borderId="0" xfId="0" applyNumberFormat="1" applyFont="1" applyFill="1" applyBorder="1" applyAlignment="1">
      <alignment vertical="center"/>
    </xf>
    <xf numFmtId="0" fontId="73" fillId="6" borderId="0" xfId="0" applyFont="1" applyFill="1" applyBorder="1" applyAlignment="1">
      <alignment vertical="center"/>
    </xf>
    <xf numFmtId="0" fontId="73" fillId="6" borderId="52" xfId="0" applyFont="1" applyFill="1" applyBorder="1" applyAlignment="1">
      <alignment vertical="center"/>
    </xf>
    <xf numFmtId="0" fontId="73" fillId="0" borderId="55" xfId="0" applyFont="1" applyBorder="1" applyAlignment="1">
      <alignment vertical="center" wrapText="1"/>
    </xf>
    <xf numFmtId="3" fontId="73" fillId="0" borderId="56" xfId="0" applyNumberFormat="1" applyFont="1" applyBorder="1" applyAlignment="1">
      <alignment vertical="center" wrapText="1"/>
    </xf>
    <xf numFmtId="0" fontId="73" fillId="15" borderId="33" xfId="0" applyFont="1" applyFill="1" applyBorder="1" applyAlignment="1">
      <alignment horizontal="left" vertical="center"/>
    </xf>
    <xf numFmtId="0" fontId="73" fillId="15" borderId="0" xfId="0" applyFont="1" applyFill="1" applyBorder="1" applyAlignment="1">
      <alignment vertical="center"/>
    </xf>
    <xf numFmtId="0" fontId="73" fillId="15" borderId="33" xfId="0" quotePrefix="1" applyNumberFormat="1" applyFont="1" applyFill="1" applyBorder="1" applyAlignment="1">
      <alignment vertical="center"/>
    </xf>
    <xf numFmtId="0" fontId="73" fillId="15" borderId="48" xfId="17" applyFont="1" applyFill="1" applyBorder="1" applyAlignment="1">
      <alignment vertical="center"/>
    </xf>
    <xf numFmtId="49" fontId="73" fillId="15" borderId="33" xfId="0" quotePrefix="1" applyNumberFormat="1" applyFont="1" applyFill="1" applyBorder="1" applyAlignment="1">
      <alignment vertical="center"/>
    </xf>
    <xf numFmtId="49" fontId="73" fillId="15" borderId="50" xfId="0" applyNumberFormat="1" applyFont="1" applyFill="1" applyBorder="1" applyAlignment="1">
      <alignment vertical="center"/>
    </xf>
    <xf numFmtId="0" fontId="73" fillId="15" borderId="52" xfId="18" applyNumberFormat="1" applyFont="1" applyFill="1" applyBorder="1" applyAlignment="1">
      <alignment vertical="center"/>
    </xf>
    <xf numFmtId="49" fontId="73" fillId="15" borderId="50" xfId="0" quotePrefix="1" applyNumberFormat="1" applyFont="1" applyFill="1" applyBorder="1" applyAlignment="1">
      <alignment vertical="center"/>
    </xf>
    <xf numFmtId="0" fontId="73" fillId="15" borderId="51" xfId="17" applyFont="1" applyFill="1" applyBorder="1" applyAlignment="1">
      <alignment vertical="center"/>
    </xf>
    <xf numFmtId="0" fontId="73" fillId="6" borderId="5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73" fillId="6" borderId="42" xfId="0" quotePrefix="1" applyNumberFormat="1" applyFont="1" applyFill="1" applyBorder="1" applyAlignment="1">
      <alignment horizontal="left" vertical="center"/>
    </xf>
    <xf numFmtId="0" fontId="73" fillId="6" borderId="44" xfId="0" applyNumberFormat="1" applyFont="1" applyFill="1" applyBorder="1" applyAlignment="1">
      <alignment horizontal="left" vertical="center"/>
    </xf>
    <xf numFmtId="49" fontId="73" fillId="7" borderId="33" xfId="0" quotePrefix="1" applyNumberFormat="1" applyFont="1" applyFill="1" applyBorder="1" applyAlignment="1">
      <alignment vertical="center"/>
    </xf>
    <xf numFmtId="0" fontId="73" fillId="7" borderId="48" xfId="0" applyFont="1" applyFill="1" applyBorder="1" applyAlignment="1">
      <alignment vertical="center"/>
    </xf>
    <xf numFmtId="0" fontId="73" fillId="0" borderId="50" xfId="0" quotePrefix="1" applyFont="1" applyFill="1" applyBorder="1" applyAlignment="1">
      <alignment vertical="center"/>
    </xf>
    <xf numFmtId="0" fontId="73" fillId="0" borderId="52" xfId="0" quotePrefix="1" applyFont="1" applyFill="1" applyBorder="1" applyAlignment="1">
      <alignment vertical="center"/>
    </xf>
    <xf numFmtId="49" fontId="73" fillId="7" borderId="50" xfId="0" quotePrefix="1" applyNumberFormat="1" applyFont="1" applyFill="1" applyBorder="1" applyAlignment="1">
      <alignment vertical="center"/>
    </xf>
    <xf numFmtId="0" fontId="73" fillId="7" borderId="51" xfId="0" applyFont="1" applyFill="1" applyBorder="1" applyAlignment="1">
      <alignment vertical="center"/>
    </xf>
    <xf numFmtId="0" fontId="74" fillId="0" borderId="58" xfId="0" applyNumberFormat="1" applyFont="1" applyFill="1" applyBorder="1" applyAlignment="1">
      <alignment horizontal="left" vertical="center"/>
    </xf>
    <xf numFmtId="0" fontId="74" fillId="0" borderId="60" xfId="0" applyNumberFormat="1" applyFont="1" applyFill="1" applyBorder="1" applyAlignment="1">
      <alignment vertical="center"/>
    </xf>
    <xf numFmtId="0" fontId="8" fillId="8" borderId="42" xfId="0" applyNumberFormat="1" applyFont="1" applyFill="1" applyBorder="1" applyAlignment="1">
      <alignment horizontal="left" vertical="center"/>
    </xf>
    <xf numFmtId="0" fontId="73" fillId="20" borderId="33" xfId="0" quotePrefix="1" applyNumberFormat="1" applyFont="1" applyFill="1" applyBorder="1" applyAlignment="1">
      <alignment vertical="center"/>
    </xf>
    <xf numFmtId="0" fontId="73" fillId="20" borderId="0" xfId="0" applyNumberFormat="1" applyFont="1" applyFill="1" applyBorder="1" applyAlignment="1">
      <alignment vertical="center"/>
    </xf>
    <xf numFmtId="0" fontId="65" fillId="0" borderId="33" xfId="0" applyNumberFormat="1" applyFont="1" applyFill="1" applyBorder="1" applyAlignment="1">
      <alignment vertical="center"/>
    </xf>
    <xf numFmtId="0" fontId="65" fillId="0" borderId="48" xfId="0" applyNumberFormat="1" applyFont="1" applyFill="1" applyBorder="1" applyAlignment="1">
      <alignment vertical="center"/>
    </xf>
    <xf numFmtId="49" fontId="73" fillId="20" borderId="33" xfId="0" quotePrefix="1" applyNumberFormat="1" applyFont="1" applyFill="1" applyBorder="1" applyAlignment="1">
      <alignment vertical="center"/>
    </xf>
    <xf numFmtId="49" fontId="73" fillId="20" borderId="50" xfId="0" quotePrefix="1" applyNumberFormat="1" applyFont="1" applyFill="1" applyBorder="1" applyAlignment="1">
      <alignment vertical="center"/>
    </xf>
    <xf numFmtId="0" fontId="73" fillId="20" borderId="51" xfId="17" applyFont="1" applyFill="1" applyBorder="1" applyAlignment="1">
      <alignment vertical="center"/>
    </xf>
    <xf numFmtId="49" fontId="73" fillId="20" borderId="54" xfId="0" quotePrefix="1" applyNumberFormat="1" applyFont="1" applyFill="1" applyBorder="1" applyAlignment="1">
      <alignment vertical="center"/>
    </xf>
    <xf numFmtId="0" fontId="73" fillId="20" borderId="56" xfId="0" applyNumberFormat="1" applyFont="1" applyFill="1" applyBorder="1" applyAlignment="1">
      <alignment vertical="center"/>
    </xf>
    <xf numFmtId="0" fontId="73" fillId="20" borderId="56" xfId="0" applyFont="1" applyFill="1" applyBorder="1" applyAlignment="1">
      <alignment vertical="center"/>
    </xf>
    <xf numFmtId="0" fontId="73" fillId="20" borderId="0" xfId="0" applyFont="1" applyFill="1" applyBorder="1" applyAlignment="1">
      <alignment vertical="center"/>
    </xf>
    <xf numFmtId="0" fontId="73" fillId="20" borderId="52" xfId="0" applyFont="1" applyFill="1" applyBorder="1" applyAlignment="1">
      <alignment vertical="center"/>
    </xf>
    <xf numFmtId="0" fontId="73" fillId="8" borderId="52" xfId="0" applyNumberFormat="1" applyFont="1" applyFill="1" applyBorder="1" applyAlignment="1">
      <alignment vertical="center"/>
    </xf>
    <xf numFmtId="49" fontId="8" fillId="8" borderId="54" xfId="0" applyNumberFormat="1" applyFont="1" applyFill="1" applyBorder="1" applyAlignment="1">
      <alignment vertical="center"/>
    </xf>
    <xf numFmtId="49" fontId="73" fillId="20" borderId="62" xfId="0" quotePrefix="1" applyNumberFormat="1" applyFont="1" applyFill="1" applyBorder="1" applyAlignment="1">
      <alignment vertical="center"/>
    </xf>
    <xf numFmtId="0" fontId="73" fillId="20" borderId="45" xfId="0" applyFont="1" applyFill="1" applyBorder="1" applyAlignment="1">
      <alignment vertical="center"/>
    </xf>
    <xf numFmtId="49" fontId="73" fillId="3" borderId="62" xfId="0" applyNumberFormat="1" applyFont="1" applyFill="1" applyBorder="1" applyAlignment="1">
      <alignment vertical="center"/>
    </xf>
    <xf numFmtId="0" fontId="73" fillId="3" borderId="45" xfId="0" applyNumberFormat="1" applyFont="1" applyFill="1" applyBorder="1" applyAlignment="1">
      <alignment vertical="center"/>
    </xf>
    <xf numFmtId="0" fontId="8" fillId="9" borderId="42" xfId="0" applyNumberFormat="1" applyFont="1" applyFill="1" applyBorder="1" applyAlignment="1">
      <alignment horizontal="left" vertical="center"/>
    </xf>
    <xf numFmtId="0" fontId="73" fillId="0" borderId="72" xfId="0" applyFont="1" applyBorder="1" applyAlignment="1">
      <alignment vertical="center"/>
    </xf>
    <xf numFmtId="3" fontId="73" fillId="0" borderId="73" xfId="0" applyNumberFormat="1" applyFont="1" applyBorder="1" applyAlignment="1">
      <alignment vertical="center"/>
    </xf>
    <xf numFmtId="0" fontId="73" fillId="0" borderId="74" xfId="0" applyFont="1" applyBorder="1" applyAlignment="1">
      <alignment vertical="center"/>
    </xf>
    <xf numFmtId="0" fontId="73" fillId="12" borderId="42" xfId="0" quotePrefix="1" applyNumberFormat="1" applyFont="1" applyFill="1" applyBorder="1" applyAlignment="1">
      <alignment vertical="center"/>
    </xf>
    <xf numFmtId="0" fontId="73" fillId="12" borderId="43" xfId="0" applyNumberFormat="1" applyFont="1" applyFill="1" applyBorder="1" applyAlignment="1">
      <alignment vertical="center"/>
    </xf>
    <xf numFmtId="0" fontId="73" fillId="12" borderId="44" xfId="17" applyFont="1" applyFill="1" applyBorder="1" applyAlignment="1">
      <alignment vertical="center"/>
    </xf>
    <xf numFmtId="49" fontId="73" fillId="12" borderId="33" xfId="0" applyNumberFormat="1" applyFont="1" applyFill="1" applyBorder="1" applyAlignment="1">
      <alignment vertical="center"/>
    </xf>
    <xf numFmtId="0" fontId="73" fillId="0" borderId="48" xfId="17" quotePrefix="1" applyNumberFormat="1" applyFont="1" applyFill="1" applyBorder="1" applyAlignment="1">
      <alignment vertical="center"/>
    </xf>
    <xf numFmtId="49" fontId="73" fillId="12" borderId="54" xfId="0" quotePrefix="1" applyNumberFormat="1" applyFont="1" applyFill="1" applyBorder="1" applyAlignment="1">
      <alignment vertical="center"/>
    </xf>
    <xf numFmtId="0" fontId="73" fillId="12" borderId="56" xfId="18" applyNumberFormat="1" applyFont="1" applyFill="1" applyBorder="1" applyAlignment="1">
      <alignment vertical="center"/>
    </xf>
    <xf numFmtId="0" fontId="73" fillId="12" borderId="55" xfId="17" quotePrefix="1" applyNumberFormat="1" applyFont="1" applyFill="1" applyBorder="1" applyAlignment="1">
      <alignment vertical="center"/>
    </xf>
    <xf numFmtId="0" fontId="73" fillId="12" borderId="51" xfId="17" quotePrefix="1" applyNumberFormat="1" applyFont="1" applyFill="1" applyBorder="1" applyAlignment="1">
      <alignment vertical="center"/>
    </xf>
    <xf numFmtId="0" fontId="8" fillId="12" borderId="58" xfId="0" applyFont="1" applyFill="1" applyBorder="1" applyAlignment="1">
      <alignment horizontal="left" vertical="center"/>
    </xf>
    <xf numFmtId="0" fontId="73" fillId="12" borderId="59" xfId="0" applyFont="1" applyFill="1" applyBorder="1" applyAlignment="1">
      <alignment vertical="center"/>
    </xf>
    <xf numFmtId="49" fontId="73" fillId="12" borderId="58" xfId="0" quotePrefix="1" applyNumberFormat="1" applyFont="1" applyFill="1" applyBorder="1" applyAlignment="1">
      <alignment horizontal="left" vertical="center"/>
    </xf>
    <xf numFmtId="49" fontId="73" fillId="12" borderId="60" xfId="17" applyNumberFormat="1" applyFont="1" applyFill="1" applyBorder="1" applyAlignment="1">
      <alignment vertical="center"/>
    </xf>
    <xf numFmtId="49" fontId="73" fillId="0" borderId="60" xfId="0" applyNumberFormat="1" applyFont="1" applyBorder="1" applyAlignment="1">
      <alignment vertical="center"/>
    </xf>
    <xf numFmtId="0" fontId="73" fillId="13" borderId="42" xfId="0" quotePrefix="1" applyFont="1" applyFill="1" applyBorder="1" applyAlignment="1">
      <alignment vertical="center"/>
    </xf>
    <xf numFmtId="0" fontId="73" fillId="13" borderId="43" xfId="18" applyNumberFormat="1" applyFont="1" applyFill="1" applyBorder="1" applyAlignment="1">
      <alignment vertical="center"/>
    </xf>
    <xf numFmtId="0" fontId="73" fillId="13" borderId="42" xfId="0" quotePrefix="1" applyNumberFormat="1" applyFont="1" applyFill="1" applyBorder="1" applyAlignment="1">
      <alignment vertical="center"/>
    </xf>
    <xf numFmtId="0" fontId="73" fillId="13" borderId="44" xfId="17" applyFont="1" applyFill="1" applyBorder="1" applyAlignment="1">
      <alignment vertical="center"/>
    </xf>
    <xf numFmtId="49" fontId="73" fillId="13" borderId="33" xfId="0" applyNumberFormat="1" applyFont="1" applyFill="1" applyBorder="1" applyAlignment="1">
      <alignment vertical="center"/>
    </xf>
    <xf numFmtId="0" fontId="73" fillId="13" borderId="0" xfId="0" applyFont="1" applyFill="1" applyBorder="1" applyAlignment="1">
      <alignment vertical="center"/>
    </xf>
    <xf numFmtId="49" fontId="73" fillId="13" borderId="54" xfId="0" applyNumberFormat="1" applyFont="1" applyFill="1" applyBorder="1" applyAlignment="1">
      <alignment vertical="center"/>
    </xf>
    <xf numFmtId="0" fontId="73" fillId="13" borderId="56" xfId="0" applyFont="1" applyFill="1" applyBorder="1" applyAlignment="1">
      <alignment vertical="center"/>
    </xf>
    <xf numFmtId="0" fontId="73" fillId="13" borderId="55" xfId="17" quotePrefix="1" applyFont="1" applyFill="1" applyBorder="1" applyAlignment="1">
      <alignment vertical="center"/>
    </xf>
    <xf numFmtId="0" fontId="73" fillId="13" borderId="51" xfId="17" quotePrefix="1" applyFont="1" applyFill="1" applyBorder="1" applyAlignment="1">
      <alignment vertical="center"/>
    </xf>
    <xf numFmtId="49" fontId="8" fillId="13" borderId="5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73" fillId="14" borderId="42" xfId="0" quotePrefix="1" applyFont="1" applyFill="1" applyBorder="1" applyAlignment="1">
      <alignment vertical="center"/>
    </xf>
    <xf numFmtId="0" fontId="73" fillId="14" borderId="43" xfId="0" applyFont="1" applyFill="1" applyBorder="1" applyAlignment="1">
      <alignment vertical="center"/>
    </xf>
    <xf numFmtId="0" fontId="73" fillId="14" borderId="42" xfId="0" quotePrefix="1" applyNumberFormat="1" applyFont="1" applyFill="1" applyBorder="1" applyAlignment="1">
      <alignment vertical="center"/>
    </xf>
    <xf numFmtId="0" fontId="73" fillId="14" borderId="44" xfId="17" applyFont="1" applyFill="1" applyBorder="1" applyAlignment="1">
      <alignment vertical="center"/>
    </xf>
    <xf numFmtId="0" fontId="73" fillId="14" borderId="48" xfId="17" applyFont="1" applyFill="1" applyBorder="1" applyAlignment="1">
      <alignment vertical="center"/>
    </xf>
    <xf numFmtId="0" fontId="73" fillId="14" borderId="51" xfId="17" applyFont="1" applyFill="1" applyBorder="1" applyAlignment="1">
      <alignment vertical="center"/>
    </xf>
    <xf numFmtId="0" fontId="73" fillId="14" borderId="55" xfId="17" applyFont="1" applyFill="1" applyBorder="1" applyAlignment="1">
      <alignment vertical="center"/>
    </xf>
    <xf numFmtId="3" fontId="73" fillId="0" borderId="56" xfId="0" applyNumberFormat="1" applyFont="1" applyFill="1" applyBorder="1" applyAlignment="1">
      <alignment vertical="center"/>
    </xf>
    <xf numFmtId="49" fontId="73" fillId="0" borderId="54" xfId="0" quotePrefix="1" applyNumberFormat="1" applyFont="1" applyFill="1" applyBorder="1" applyAlignment="1">
      <alignment vertical="center"/>
    </xf>
    <xf numFmtId="0" fontId="73" fillId="14" borderId="51" xfId="18" applyNumberFormat="1" applyFont="1" applyFill="1" applyBorder="1" applyAlignment="1">
      <alignment vertical="center"/>
    </xf>
    <xf numFmtId="49" fontId="73" fillId="14" borderId="62" xfId="0" quotePrefix="1" applyNumberFormat="1" applyFont="1" applyFill="1" applyBorder="1" applyAlignment="1">
      <alignment vertical="center"/>
    </xf>
    <xf numFmtId="0" fontId="73" fillId="14" borderId="46" xfId="17" applyFont="1" applyFill="1" applyBorder="1" applyAlignment="1">
      <alignment vertical="center"/>
    </xf>
    <xf numFmtId="0" fontId="73" fillId="16" borderId="42" xfId="0" quotePrefix="1" applyFont="1" applyFill="1" applyBorder="1" applyAlignment="1">
      <alignment vertical="center"/>
    </xf>
    <xf numFmtId="0" fontId="73" fillId="16" borderId="43" xfId="0" applyFont="1" applyFill="1" applyBorder="1" applyAlignment="1">
      <alignment vertical="center"/>
    </xf>
    <xf numFmtId="49" fontId="73" fillId="16" borderId="50" xfId="0" applyNumberFormat="1" applyFont="1" applyFill="1" applyBorder="1" applyAlignment="1">
      <alignment vertical="center"/>
    </xf>
    <xf numFmtId="49" fontId="73" fillId="16" borderId="52" xfId="0" applyNumberFormat="1" applyFont="1" applyFill="1" applyBorder="1" applyAlignment="1">
      <alignment vertical="center"/>
    </xf>
    <xf numFmtId="3" fontId="73" fillId="16" borderId="51" xfId="0" quotePrefix="1" applyNumberFormat="1" applyFont="1" applyFill="1" applyBorder="1" applyAlignment="1">
      <alignment vertical="center"/>
    </xf>
    <xf numFmtId="49" fontId="73" fillId="16" borderId="54" xfId="0" applyNumberFormat="1" applyFont="1" applyFill="1" applyBorder="1" applyAlignment="1">
      <alignment vertical="center"/>
    </xf>
    <xf numFmtId="49" fontId="73" fillId="16" borderId="56" xfId="0" applyNumberFormat="1" applyFont="1" applyFill="1" applyBorder="1" applyAlignment="1">
      <alignment vertical="center"/>
    </xf>
    <xf numFmtId="3" fontId="73" fillId="16" borderId="55" xfId="0" quotePrefix="1" applyNumberFormat="1" applyFont="1" applyFill="1" applyBorder="1" applyAlignment="1">
      <alignment vertical="center"/>
    </xf>
    <xf numFmtId="0" fontId="73" fillId="0" borderId="72" xfId="0" applyFont="1" applyFill="1" applyBorder="1" applyAlignment="1">
      <alignment vertical="center"/>
    </xf>
    <xf numFmtId="0" fontId="73" fillId="16" borderId="48" xfId="0" applyFont="1" applyFill="1" applyBorder="1" applyAlignment="1">
      <alignment vertical="center"/>
    </xf>
    <xf numFmtId="0" fontId="73" fillId="16" borderId="0" xfId="0" applyFont="1" applyFill="1" applyBorder="1" applyAlignment="1">
      <alignment vertical="center"/>
    </xf>
    <xf numFmtId="0" fontId="73" fillId="0" borderId="33" xfId="0" quotePrefix="1" applyFont="1" applyFill="1" applyBorder="1" applyAlignment="1">
      <alignment vertical="center"/>
    </xf>
    <xf numFmtId="49" fontId="74" fillId="0" borderId="33" xfId="0" applyNumberFormat="1" applyFont="1" applyFill="1" applyBorder="1" applyAlignment="1">
      <alignment vertical="center"/>
    </xf>
    <xf numFmtId="49" fontId="74" fillId="0" borderId="0" xfId="0" applyNumberFormat="1" applyFont="1" applyFill="1" applyBorder="1" applyAlignment="1">
      <alignment vertical="center"/>
    </xf>
    <xf numFmtId="3" fontId="73" fillId="0" borderId="52" xfId="0" quotePrefix="1" applyNumberFormat="1" applyFont="1" applyFill="1" applyBorder="1" applyAlignment="1">
      <alignment vertical="center"/>
    </xf>
    <xf numFmtId="0" fontId="74" fillId="0" borderId="0" xfId="0" applyFont="1" applyAlignment="1">
      <alignment vertical="center"/>
    </xf>
    <xf numFmtId="0" fontId="65" fillId="0" borderId="42" xfId="0" applyFont="1" applyFill="1" applyBorder="1" applyAlignment="1">
      <alignment vertical="center"/>
    </xf>
    <xf numFmtId="0" fontId="65" fillId="0" borderId="44" xfId="0" applyFont="1" applyFill="1" applyBorder="1" applyAlignment="1">
      <alignment vertical="center"/>
    </xf>
    <xf numFmtId="0" fontId="73" fillId="17" borderId="42" xfId="0" quotePrefix="1" applyNumberFormat="1" applyFont="1" applyFill="1" applyBorder="1" applyAlignment="1">
      <alignment vertical="center"/>
    </xf>
    <xf numFmtId="0" fontId="73" fillId="17" borderId="43" xfId="0" applyFont="1" applyFill="1" applyBorder="1" applyAlignment="1">
      <alignment vertical="center"/>
    </xf>
    <xf numFmtId="49" fontId="73" fillId="18" borderId="42" xfId="0" applyNumberFormat="1" applyFont="1" applyFill="1" applyBorder="1" applyAlignment="1">
      <alignment vertical="center"/>
    </xf>
    <xf numFmtId="0" fontId="73" fillId="18" borderId="44" xfId="0" applyFont="1" applyFill="1" applyBorder="1" applyAlignment="1">
      <alignment vertical="center"/>
    </xf>
    <xf numFmtId="0" fontId="8" fillId="17" borderId="33" xfId="0" applyFont="1" applyFill="1" applyBorder="1" applyAlignment="1">
      <alignment horizontal="left" vertical="center"/>
    </xf>
    <xf numFmtId="0" fontId="73" fillId="17" borderId="0" xfId="18" applyNumberFormat="1" applyFont="1" applyFill="1" applyBorder="1" applyAlignment="1">
      <alignment horizontal="left" vertical="center"/>
    </xf>
    <xf numFmtId="0" fontId="73" fillId="17" borderId="33" xfId="0" applyNumberFormat="1" applyFont="1" applyFill="1" applyBorder="1" applyAlignment="1">
      <alignment horizontal="left" vertical="center"/>
    </xf>
    <xf numFmtId="0" fontId="73" fillId="17" borderId="48" xfId="17" applyFont="1" applyFill="1" applyBorder="1" applyAlignment="1">
      <alignment horizontal="left" vertical="center"/>
    </xf>
    <xf numFmtId="0" fontId="74" fillId="5" borderId="33" xfId="0" applyFont="1" applyFill="1" applyBorder="1" applyAlignment="1">
      <alignment horizontal="left" vertical="center"/>
    </xf>
    <xf numFmtId="0" fontId="73" fillId="5" borderId="0" xfId="0" applyFont="1" applyFill="1" applyBorder="1" applyAlignment="1">
      <alignment horizontal="left" vertical="center"/>
    </xf>
    <xf numFmtId="0" fontId="73" fillId="5" borderId="33" xfId="0" applyFont="1" applyFill="1" applyBorder="1" applyAlignment="1">
      <alignment horizontal="left" vertical="center"/>
    </xf>
    <xf numFmtId="49" fontId="73" fillId="5" borderId="33" xfId="0" applyNumberFormat="1" applyFont="1" applyFill="1" applyBorder="1" applyAlignment="1">
      <alignment vertical="center"/>
    </xf>
    <xf numFmtId="0" fontId="73" fillId="5" borderId="0" xfId="0" applyFont="1" applyFill="1" applyBorder="1" applyAlignment="1">
      <alignment vertical="center"/>
    </xf>
    <xf numFmtId="3" fontId="73" fillId="0" borderId="67" xfId="0" applyNumberFormat="1" applyFont="1" applyBorder="1" applyAlignment="1">
      <alignment vertical="center"/>
    </xf>
    <xf numFmtId="3" fontId="3" fillId="0" borderId="0" xfId="0" applyNumberFormat="1" applyFont="1" applyAlignment="1">
      <alignment vertical="center"/>
    </xf>
    <xf numFmtId="0" fontId="22" fillId="3" borderId="0" xfId="4" applyFont="1" applyFill="1" applyBorder="1" applyAlignment="1">
      <alignment wrapText="1"/>
    </xf>
    <xf numFmtId="0" fontId="22" fillId="3" borderId="0" xfId="2" applyFont="1" applyFill="1" applyBorder="1" applyAlignment="1">
      <alignment wrapText="1"/>
    </xf>
    <xf numFmtId="0" fontId="16" fillId="3" borderId="0" xfId="0" quotePrefix="1" applyFont="1" applyFill="1" applyBorder="1" applyAlignment="1">
      <alignment horizontal="left" indent="2"/>
    </xf>
    <xf numFmtId="0" fontId="20" fillId="3" borderId="0" xfId="0" applyFont="1" applyFill="1" applyBorder="1" applyAlignment="1">
      <alignment horizontal="left" indent="2"/>
    </xf>
    <xf numFmtId="3" fontId="34" fillId="0" borderId="0" xfId="0" applyNumberFormat="1" applyFont="1" applyBorder="1" applyAlignment="1">
      <alignment horizontal="center" vertical="top" wrapText="1"/>
    </xf>
    <xf numFmtId="0" fontId="22" fillId="0" borderId="0" xfId="0" quotePrefix="1" applyFont="1" applyFill="1" applyBorder="1" applyAlignment="1">
      <alignment horizontal="left" indent="3"/>
    </xf>
    <xf numFmtId="2" fontId="25" fillId="0" borderId="0" xfId="0" applyNumberFormat="1" applyFont="1"/>
    <xf numFmtId="0" fontId="16" fillId="3" borderId="0" xfId="0" quotePrefix="1" applyFont="1" applyFill="1" applyBorder="1" applyAlignment="1">
      <alignment horizontal="left" indent="4"/>
    </xf>
    <xf numFmtId="164" fontId="16" fillId="3" borderId="0" xfId="0" quotePrefix="1" applyNumberFormat="1" applyFont="1" applyFill="1" applyBorder="1" applyAlignment="1">
      <alignment horizontal="right" indent="1"/>
    </xf>
    <xf numFmtId="0" fontId="22" fillId="3" borderId="0" xfId="5" applyFont="1" applyFill="1" applyBorder="1" applyAlignment="1">
      <alignment horizontal="left"/>
    </xf>
    <xf numFmtId="170" fontId="0" fillId="3" borderId="0" xfId="0" applyNumberFormat="1" applyFill="1" applyBorder="1"/>
    <xf numFmtId="0" fontId="22" fillId="0" borderId="0" xfId="2" applyFont="1" applyFill="1" applyBorder="1" applyAlignment="1"/>
    <xf numFmtId="164" fontId="20" fillId="3" borderId="0" xfId="0" quotePrefix="1" applyNumberFormat="1" applyFont="1" applyFill="1" applyBorder="1" applyAlignment="1">
      <alignment horizontal="right" indent="1"/>
    </xf>
    <xf numFmtId="0" fontId="22" fillId="3" borderId="0" xfId="4" applyFont="1" applyFill="1" applyBorder="1"/>
    <xf numFmtId="0" fontId="29" fillId="3" borderId="0" xfId="2" applyFont="1" applyFill="1" applyBorder="1"/>
    <xf numFmtId="164" fontId="3" fillId="0" borderId="0" xfId="0" applyNumberFormat="1" applyFont="1" applyFill="1" applyBorder="1" applyAlignment="1">
      <alignment horizontal="right" indent="1"/>
    </xf>
    <xf numFmtId="0" fontId="3" fillId="0" borderId="0" xfId="2" applyFont="1" applyFill="1" applyBorder="1"/>
    <xf numFmtId="164" fontId="17" fillId="0" borderId="0" xfId="0" applyNumberFormat="1" applyFont="1" applyFill="1" applyBorder="1" applyAlignment="1">
      <alignment horizontal="right" indent="1"/>
    </xf>
    <xf numFmtId="0" fontId="18" fillId="0" borderId="0" xfId="2" applyFont="1" applyFill="1" applyBorder="1"/>
    <xf numFmtId="2" fontId="18" fillId="0" borderId="0" xfId="2" applyNumberFormat="1" applyFont="1" applyFill="1" applyBorder="1"/>
    <xf numFmtId="0" fontId="3" fillId="0" borderId="0" xfId="5" applyFont="1" applyFill="1" applyBorder="1"/>
    <xf numFmtId="0" fontId="0" fillId="0" borderId="0" xfId="0" applyFill="1" applyBorder="1" applyAlignment="1">
      <alignment horizontal="justify" wrapText="1"/>
    </xf>
    <xf numFmtId="0" fontId="3" fillId="0" borderId="0" xfId="4" applyFont="1" applyFill="1" applyBorder="1"/>
    <xf numFmtId="0" fontId="76" fillId="0" borderId="0" xfId="0" applyFont="1"/>
    <xf numFmtId="0" fontId="76" fillId="3" borderId="0" xfId="0" applyFont="1" applyFill="1"/>
    <xf numFmtId="0" fontId="78" fillId="0" borderId="1" xfId="0" applyFont="1" applyBorder="1" applyAlignment="1">
      <alignment horizontal="center" vertical="center"/>
    </xf>
    <xf numFmtId="0" fontId="79" fillId="3" borderId="3" xfId="0" applyFont="1" applyFill="1" applyBorder="1" applyAlignment="1">
      <alignment horizontal="center" textRotation="90" wrapText="1"/>
    </xf>
    <xf numFmtId="0" fontId="79" fillId="3" borderId="75" xfId="0" applyFont="1" applyFill="1" applyBorder="1" applyAlignment="1">
      <alignment horizontal="center" textRotation="90" wrapText="1"/>
    </xf>
    <xf numFmtId="0" fontId="80" fillId="4" borderId="1" xfId="0" applyFont="1" applyFill="1" applyBorder="1" applyAlignment="1">
      <alignment horizontal="left" vertical="top"/>
    </xf>
    <xf numFmtId="3" fontId="81" fillId="3" borderId="2" xfId="0" applyNumberFormat="1" applyFont="1" applyFill="1" applyBorder="1" applyAlignment="1">
      <alignment horizontal="right"/>
    </xf>
    <xf numFmtId="3" fontId="81" fillId="3" borderId="3" xfId="0" applyNumberFormat="1" applyFont="1" applyFill="1" applyBorder="1" applyAlignment="1">
      <alignment horizontal="right"/>
    </xf>
    <xf numFmtId="3" fontId="81" fillId="3" borderId="75" xfId="0" applyNumberFormat="1" applyFont="1" applyFill="1" applyBorder="1" applyAlignment="1">
      <alignment horizontal="right"/>
    </xf>
    <xf numFmtId="166" fontId="77" fillId="0" borderId="3" xfId="1" applyNumberFormat="1" applyFont="1" applyBorder="1"/>
    <xf numFmtId="168" fontId="77" fillId="3" borderId="75" xfId="1" applyNumberFormat="1" applyFont="1" applyFill="1" applyBorder="1" applyAlignment="1"/>
    <xf numFmtId="174" fontId="76" fillId="0" borderId="0" xfId="0" applyNumberFormat="1" applyFont="1"/>
    <xf numFmtId="0" fontId="79" fillId="2" borderId="11" xfId="0" applyFont="1" applyFill="1" applyBorder="1" applyAlignment="1">
      <alignment horizontal="left" vertical="top"/>
    </xf>
    <xf numFmtId="3" fontId="82" fillId="2" borderId="76" xfId="0" applyNumberFormat="1" applyFont="1" applyFill="1" applyBorder="1" applyAlignment="1">
      <alignment horizontal="right"/>
    </xf>
    <xf numFmtId="3" fontId="82" fillId="2" borderId="0" xfId="0" applyNumberFormat="1" applyFont="1" applyFill="1" applyBorder="1" applyAlignment="1">
      <alignment horizontal="right"/>
    </xf>
    <xf numFmtId="3" fontId="82" fillId="2" borderId="18" xfId="0" applyNumberFormat="1" applyFont="1" applyFill="1" applyBorder="1" applyAlignment="1">
      <alignment horizontal="right"/>
    </xf>
    <xf numFmtId="166" fontId="82" fillId="2" borderId="0" xfId="1" applyNumberFormat="1" applyFont="1" applyFill="1" applyBorder="1" applyAlignment="1">
      <alignment horizontal="right"/>
    </xf>
    <xf numFmtId="168" fontId="82" fillId="2" borderId="18" xfId="0" applyNumberFormat="1" applyFont="1" applyFill="1" applyBorder="1" applyAlignment="1"/>
    <xf numFmtId="0" fontId="79" fillId="4" borderId="11" xfId="0" applyFont="1" applyFill="1" applyBorder="1" applyAlignment="1">
      <alignment horizontal="left" vertical="top"/>
    </xf>
    <xf numFmtId="3" fontId="82" fillId="3" borderId="76" xfId="0" applyNumberFormat="1" applyFont="1" applyFill="1" applyBorder="1" applyAlignment="1">
      <alignment horizontal="right"/>
    </xf>
    <xf numFmtId="3" fontId="82" fillId="3" borderId="0" xfId="0" applyNumberFormat="1" applyFont="1" applyFill="1" applyBorder="1" applyAlignment="1">
      <alignment horizontal="right"/>
    </xf>
    <xf numFmtId="3" fontId="82" fillId="3" borderId="18" xfId="0" applyNumberFormat="1" applyFont="1" applyFill="1" applyBorder="1" applyAlignment="1">
      <alignment horizontal="right"/>
    </xf>
    <xf numFmtId="166" fontId="82" fillId="3" borderId="0" xfId="1" applyNumberFormat="1" applyFont="1" applyFill="1" applyBorder="1" applyAlignment="1">
      <alignment horizontal="right"/>
    </xf>
    <xf numFmtId="168" fontId="82" fillId="3" borderId="18" xfId="0" applyNumberFormat="1" applyFont="1" applyFill="1" applyBorder="1" applyAlignment="1"/>
    <xf numFmtId="0" fontId="83" fillId="0" borderId="77" xfId="0" applyFont="1" applyBorder="1" applyAlignment="1">
      <alignment horizontal="left" vertical="top"/>
    </xf>
    <xf numFmtId="3" fontId="83" fillId="0" borderId="16" xfId="0" applyNumberFormat="1" applyFont="1" applyBorder="1"/>
    <xf numFmtId="3" fontId="83" fillId="0" borderId="78" xfId="0" applyNumberFormat="1" applyFont="1" applyBorder="1"/>
    <xf numFmtId="166" fontId="83" fillId="0" borderId="16" xfId="1" applyNumberFormat="1" applyFont="1" applyBorder="1"/>
    <xf numFmtId="168" fontId="83" fillId="0" borderId="78" xfId="0" applyNumberFormat="1" applyFont="1" applyBorder="1" applyAlignment="1"/>
    <xf numFmtId="171" fontId="81" fillId="3" borderId="2" xfId="1" applyNumberFormat="1" applyFont="1" applyFill="1" applyBorder="1" applyAlignment="1">
      <alignment horizontal="right"/>
    </xf>
    <xf numFmtId="171" fontId="81" fillId="3" borderId="3" xfId="1" applyNumberFormat="1" applyFont="1" applyFill="1" applyBorder="1" applyAlignment="1">
      <alignment horizontal="right"/>
    </xf>
    <xf numFmtId="171" fontId="81" fillId="3" borderId="75" xfId="1" applyNumberFormat="1" applyFont="1" applyFill="1" applyBorder="1" applyAlignment="1">
      <alignment horizontal="right"/>
    </xf>
    <xf numFmtId="169" fontId="83" fillId="3" borderId="75" xfId="0" applyNumberFormat="1" applyFont="1" applyFill="1" applyBorder="1" applyAlignment="1"/>
    <xf numFmtId="171" fontId="82" fillId="2" borderId="76" xfId="1" applyNumberFormat="1" applyFont="1" applyFill="1" applyBorder="1" applyAlignment="1">
      <alignment horizontal="right"/>
    </xf>
    <xf numFmtId="171" fontId="82" fillId="2" borderId="0" xfId="1" applyNumberFormat="1" applyFont="1" applyFill="1" applyBorder="1" applyAlignment="1">
      <alignment horizontal="right"/>
    </xf>
    <xf numFmtId="171" fontId="82" fillId="2" borderId="18" xfId="1" applyNumberFormat="1" applyFont="1" applyFill="1" applyBorder="1" applyAlignment="1">
      <alignment horizontal="right"/>
    </xf>
    <xf numFmtId="167" fontId="82" fillId="2" borderId="0" xfId="1" applyNumberFormat="1" applyFont="1" applyFill="1" applyBorder="1" applyAlignment="1">
      <alignment horizontal="right"/>
    </xf>
    <xf numFmtId="169" fontId="83" fillId="2" borderId="79" xfId="0" applyNumberFormat="1" applyFont="1" applyFill="1" applyBorder="1" applyAlignment="1"/>
    <xf numFmtId="171" fontId="82" fillId="3" borderId="76" xfId="1" applyNumberFormat="1" applyFont="1" applyFill="1" applyBorder="1" applyAlignment="1">
      <alignment horizontal="right"/>
    </xf>
    <xf numFmtId="171" fontId="82" fillId="3" borderId="0" xfId="1" applyNumberFormat="1" applyFont="1" applyFill="1" applyBorder="1" applyAlignment="1">
      <alignment horizontal="right"/>
    </xf>
    <xf numFmtId="171" fontId="82" fillId="3" borderId="18" xfId="1" applyNumberFormat="1" applyFont="1" applyFill="1" applyBorder="1" applyAlignment="1">
      <alignment horizontal="right"/>
    </xf>
    <xf numFmtId="167" fontId="82" fillId="3" borderId="0" xfId="1" applyNumberFormat="1" applyFont="1" applyFill="1" applyBorder="1" applyAlignment="1">
      <alignment horizontal="right"/>
    </xf>
    <xf numFmtId="169" fontId="83" fillId="3" borderId="18" xfId="0" applyNumberFormat="1" applyFont="1" applyFill="1" applyBorder="1" applyAlignment="1"/>
    <xf numFmtId="169" fontId="83" fillId="2" borderId="18" xfId="0" applyNumberFormat="1" applyFont="1" applyFill="1" applyBorder="1" applyAlignment="1"/>
    <xf numFmtId="171" fontId="83" fillId="0" borderId="16" xfId="1" applyNumberFormat="1" applyFont="1" applyBorder="1"/>
    <xf numFmtId="171" fontId="83" fillId="0" borderId="78" xfId="1" applyNumberFormat="1" applyFont="1" applyBorder="1"/>
    <xf numFmtId="167" fontId="83" fillId="0" borderId="16" xfId="1" applyNumberFormat="1" applyFont="1" applyBorder="1"/>
    <xf numFmtId="169" fontId="83" fillId="3" borderId="78" xfId="0" applyNumberFormat="1" applyFont="1" applyFill="1" applyBorder="1" applyAlignment="1"/>
    <xf numFmtId="0" fontId="88" fillId="3" borderId="0" xfId="0" applyFont="1" applyFill="1"/>
    <xf numFmtId="0" fontId="87" fillId="3" borderId="0" xfId="4" applyFont="1" applyFill="1" applyAlignment="1"/>
    <xf numFmtId="0" fontId="76" fillId="0" borderId="0" xfId="0" applyFont="1" applyAlignment="1">
      <alignment horizontal="center" textRotation="90"/>
    </xf>
    <xf numFmtId="175" fontId="77" fillId="0" borderId="3" xfId="0" applyNumberFormat="1" applyFont="1" applyBorder="1" applyAlignment="1">
      <alignment horizontal="right" indent="1"/>
    </xf>
    <xf numFmtId="175" fontId="82" fillId="2" borderId="0" xfId="0" applyNumberFormat="1" applyFont="1" applyFill="1" applyBorder="1" applyAlignment="1">
      <alignment horizontal="right" indent="1"/>
    </xf>
    <xf numFmtId="175" fontId="82" fillId="3" borderId="0" xfId="0" applyNumberFormat="1" applyFont="1" applyFill="1" applyBorder="1" applyAlignment="1">
      <alignment horizontal="right" indent="1"/>
    </xf>
    <xf numFmtId="175" fontId="83" fillId="0" borderId="16" xfId="0" applyNumberFormat="1" applyFont="1" applyBorder="1" applyAlignment="1">
      <alignment horizontal="right" indent="1"/>
    </xf>
    <xf numFmtId="167" fontId="81" fillId="3" borderId="3" xfId="8" applyNumberFormat="1" applyFont="1" applyFill="1" applyBorder="1" applyAlignment="1"/>
    <xf numFmtId="0" fontId="91" fillId="2" borderId="0" xfId="21" applyFont="1" applyFill="1" applyAlignment="1">
      <alignment vertical="center"/>
    </xf>
    <xf numFmtId="0" fontId="93" fillId="2" borderId="0" xfId="21" applyFont="1" applyFill="1" applyAlignment="1">
      <alignment vertical="center"/>
    </xf>
    <xf numFmtId="0" fontId="93" fillId="3" borderId="0" xfId="21" applyFont="1" applyFill="1" applyAlignment="1">
      <alignment vertical="center"/>
    </xf>
    <xf numFmtId="0" fontId="91" fillId="3" borderId="0" xfId="21" applyFont="1" applyFill="1" applyAlignment="1">
      <alignment vertical="center"/>
    </xf>
    <xf numFmtId="16" fontId="94" fillId="3" borderId="0" xfId="21" applyNumberFormat="1" applyFont="1" applyFill="1" applyAlignment="1">
      <alignment vertical="center" wrapText="1"/>
    </xf>
    <xf numFmtId="16" fontId="94" fillId="3" borderId="0" xfId="21" applyNumberFormat="1" applyFont="1" applyFill="1" applyAlignment="1">
      <alignment vertical="center"/>
    </xf>
    <xf numFmtId="0" fontId="38" fillId="3" borderId="0" xfId="0" applyFont="1" applyFill="1" applyBorder="1"/>
    <xf numFmtId="0" fontId="65" fillId="2" borderId="0" xfId="0" applyFont="1" applyFill="1"/>
    <xf numFmtId="0" fontId="2" fillId="2" borderId="0" xfId="0" applyFont="1" applyFill="1" applyAlignment="1">
      <alignment horizontal="left"/>
    </xf>
    <xf numFmtId="0" fontId="2" fillId="3" borderId="0" xfId="0" applyFont="1" applyFill="1" applyAlignment="1">
      <alignment horizontal="left"/>
    </xf>
    <xf numFmtId="0" fontId="16" fillId="3" borderId="0" xfId="0" applyFont="1" applyFill="1"/>
    <xf numFmtId="0" fontId="3" fillId="3" borderId="0" xfId="0" applyFont="1" applyFill="1"/>
    <xf numFmtId="2" fontId="34" fillId="3" borderId="3" xfId="0" applyNumberFormat="1" applyFont="1" applyFill="1" applyBorder="1"/>
    <xf numFmtId="170" fontId="34" fillId="2" borderId="3" xfId="0" applyNumberFormat="1" applyFont="1" applyFill="1" applyBorder="1" applyAlignment="1">
      <alignment horizontal="center"/>
    </xf>
    <xf numFmtId="170" fontId="34" fillId="3" borderId="3" xfId="0" applyNumberFormat="1" applyFont="1" applyFill="1" applyBorder="1" applyAlignment="1">
      <alignment horizontal="center"/>
    </xf>
    <xf numFmtId="170" fontId="95" fillId="3" borderId="3" xfId="0" applyNumberFormat="1" applyFont="1" applyFill="1" applyBorder="1" applyAlignment="1">
      <alignment horizontal="center"/>
    </xf>
    <xf numFmtId="170" fontId="34" fillId="3" borderId="0" xfId="0" applyNumberFormat="1" applyFont="1" applyFill="1" applyBorder="1" applyAlignment="1">
      <alignment horizontal="right" indent="2"/>
    </xf>
    <xf numFmtId="0" fontId="18" fillId="3" borderId="0" xfId="20" applyNumberFormat="1" applyFont="1" applyFill="1" applyBorder="1" applyAlignment="1">
      <alignment horizontal="left" vertical="center" wrapText="1"/>
    </xf>
    <xf numFmtId="170" fontId="0" fillId="2" borderId="0" xfId="0" applyNumberFormat="1" applyFill="1" applyBorder="1" applyAlignment="1">
      <alignment horizontal="right" indent="2"/>
    </xf>
    <xf numFmtId="170" fontId="0" fillId="3" borderId="0" xfId="0" applyNumberFormat="1" applyFill="1" applyBorder="1" applyAlignment="1">
      <alignment horizontal="right" indent="2"/>
    </xf>
    <xf numFmtId="170" fontId="18" fillId="3" borderId="0" xfId="0" applyNumberFormat="1" applyFont="1" applyFill="1" applyBorder="1" applyAlignment="1">
      <alignment horizontal="right" indent="2"/>
    </xf>
    <xf numFmtId="2" fontId="3" fillId="3" borderId="0" xfId="0" applyNumberFormat="1" applyFont="1" applyFill="1" applyBorder="1" applyAlignment="1">
      <alignment horizontal="left" indent="1"/>
    </xf>
    <xf numFmtId="170" fontId="0" fillId="2" borderId="0" xfId="0" applyNumberFormat="1" applyFill="1" applyBorder="1" applyAlignment="1">
      <alignment horizontal="center" vertical="center"/>
    </xf>
    <xf numFmtId="170" fontId="0" fillId="3" borderId="0" xfId="0" applyNumberFormat="1" applyFill="1" applyBorder="1" applyAlignment="1">
      <alignment horizontal="center" vertical="center"/>
    </xf>
    <xf numFmtId="170" fontId="18" fillId="3" borderId="0" xfId="0" applyNumberFormat="1" applyFont="1" applyFill="1" applyBorder="1" applyAlignment="1">
      <alignment horizontal="center" vertical="center"/>
    </xf>
    <xf numFmtId="2" fontId="34" fillId="3" borderId="0" xfId="0" applyNumberFormat="1" applyFont="1" applyFill="1" applyBorder="1" applyAlignment="1">
      <alignment horizontal="right" indent="2"/>
    </xf>
    <xf numFmtId="2" fontId="16" fillId="3" borderId="16" xfId="0" applyNumberFormat="1" applyFont="1" applyFill="1" applyBorder="1" applyAlignment="1">
      <alignment horizontal="left" indent="1"/>
    </xf>
    <xf numFmtId="171" fontId="16" fillId="2" borderId="16" xfId="8" applyNumberFormat="1" applyFont="1" applyFill="1" applyBorder="1" applyAlignment="1">
      <alignment horizontal="center" vertical="center"/>
    </xf>
    <xf numFmtId="171" fontId="16" fillId="3" borderId="16" xfId="8" applyNumberFormat="1" applyFont="1" applyFill="1" applyBorder="1" applyAlignment="1">
      <alignment horizontal="center" vertical="center"/>
    </xf>
    <xf numFmtId="171" fontId="37" fillId="3" borderId="16" xfId="8" applyNumberFormat="1" applyFont="1" applyFill="1" applyBorder="1" applyAlignment="1">
      <alignment horizontal="center" vertical="center"/>
    </xf>
    <xf numFmtId="2" fontId="60" fillId="3" borderId="0" xfId="0" applyNumberFormat="1" applyFont="1" applyFill="1" applyBorder="1" applyAlignment="1">
      <alignment horizontal="right" indent="2"/>
    </xf>
    <xf numFmtId="2" fontId="16" fillId="3" borderId="0" xfId="0" applyNumberFormat="1" applyFont="1" applyFill="1" applyBorder="1" applyAlignment="1">
      <alignment horizontal="left" indent="1"/>
    </xf>
    <xf numFmtId="171" fontId="16" fillId="2" borderId="0" xfId="8" applyNumberFormat="1" applyFont="1" applyFill="1" applyBorder="1" applyAlignment="1">
      <alignment horizontal="center" vertical="center"/>
    </xf>
    <xf numFmtId="171" fontId="16" fillId="3" borderId="0" xfId="8" applyNumberFormat="1" applyFont="1" applyFill="1" applyBorder="1" applyAlignment="1">
      <alignment horizontal="center" vertical="center"/>
    </xf>
    <xf numFmtId="171" fontId="37" fillId="3" borderId="0" xfId="8" applyNumberFormat="1" applyFont="1" applyFill="1" applyBorder="1" applyAlignment="1">
      <alignment horizontal="center" vertical="center"/>
    </xf>
    <xf numFmtId="0" fontId="16" fillId="3" borderId="0" xfId="0" applyFont="1" applyFill="1" applyBorder="1"/>
    <xf numFmtId="0" fontId="18" fillId="3" borderId="14" xfId="20" applyNumberFormat="1" applyFont="1" applyFill="1" applyBorder="1" applyAlignment="1">
      <alignment horizontal="left" vertical="center" wrapText="1"/>
    </xf>
    <xf numFmtId="170" fontId="0" fillId="2" borderId="14" xfId="0" applyNumberFormat="1" applyFill="1" applyBorder="1" applyAlignment="1">
      <alignment horizontal="center" vertical="center"/>
    </xf>
    <xf numFmtId="170" fontId="0" fillId="3" borderId="14" xfId="0" applyNumberFormat="1" applyFill="1" applyBorder="1" applyAlignment="1">
      <alignment horizontal="center" vertical="center"/>
    </xf>
    <xf numFmtId="170" fontId="18" fillId="3" borderId="14" xfId="0" applyNumberFormat="1" applyFont="1" applyFill="1" applyBorder="1" applyAlignment="1">
      <alignment horizontal="center" vertical="center"/>
    </xf>
    <xf numFmtId="166" fontId="0" fillId="2" borderId="0" xfId="0" applyNumberFormat="1" applyFill="1" applyBorder="1" applyAlignment="1">
      <alignment horizontal="center" vertical="center"/>
    </xf>
    <xf numFmtId="166" fontId="0" fillId="3" borderId="0" xfId="0" applyNumberFormat="1" applyFill="1" applyBorder="1" applyAlignment="1">
      <alignment horizontal="center" vertical="center"/>
    </xf>
    <xf numFmtId="166" fontId="18" fillId="3" borderId="0" xfId="0" applyNumberFormat="1" applyFont="1" applyFill="1" applyBorder="1" applyAlignment="1">
      <alignment horizontal="center" vertical="center"/>
    </xf>
    <xf numFmtId="167" fontId="16" fillId="2" borderId="16" xfId="8" applyNumberFormat="1" applyFont="1" applyFill="1" applyBorder="1" applyAlignment="1">
      <alignment horizontal="center"/>
    </xf>
    <xf numFmtId="167" fontId="16" fillId="3" borderId="16" xfId="8" applyNumberFormat="1" applyFont="1" applyFill="1" applyBorder="1" applyAlignment="1">
      <alignment horizontal="center"/>
    </xf>
    <xf numFmtId="167" fontId="37" fillId="3" borderId="16" xfId="8" applyNumberFormat="1" applyFont="1" applyFill="1" applyBorder="1" applyAlignment="1">
      <alignment horizontal="center"/>
    </xf>
    <xf numFmtId="170" fontId="34" fillId="2" borderId="0" xfId="0" applyNumberFormat="1" applyFont="1" applyFill="1" applyBorder="1" applyAlignment="1">
      <alignment horizontal="center" vertical="center"/>
    </xf>
    <xf numFmtId="170" fontId="34" fillId="3" borderId="0" xfId="0" applyNumberFormat="1" applyFont="1" applyFill="1" applyBorder="1" applyAlignment="1">
      <alignment horizontal="center" vertical="center"/>
    </xf>
    <xf numFmtId="170" fontId="95" fillId="3" borderId="0" xfId="0" applyNumberFormat="1" applyFont="1" applyFill="1" applyBorder="1" applyAlignment="1">
      <alignment horizontal="center" vertical="center"/>
    </xf>
    <xf numFmtId="176" fontId="34" fillId="2" borderId="0" xfId="0" applyNumberFormat="1" applyFont="1" applyFill="1" applyBorder="1" applyAlignment="1">
      <alignment horizontal="center" vertical="center"/>
    </xf>
    <xf numFmtId="176" fontId="34" fillId="3" borderId="0" xfId="0" applyNumberFormat="1" applyFont="1" applyFill="1" applyBorder="1" applyAlignment="1">
      <alignment horizontal="center" vertical="center"/>
    </xf>
    <xf numFmtId="176" fontId="95" fillId="3" borderId="0" xfId="0" applyNumberFormat="1" applyFont="1" applyFill="1" applyBorder="1" applyAlignment="1">
      <alignment horizontal="center" vertical="center"/>
    </xf>
    <xf numFmtId="0" fontId="18" fillId="3" borderId="14" xfId="20" applyNumberFormat="1" applyFont="1" applyFill="1" applyBorder="1" applyAlignment="1">
      <alignment horizontal="left" vertical="center"/>
    </xf>
    <xf numFmtId="170" fontId="34" fillId="2" borderId="14" xfId="0" applyNumberFormat="1" applyFont="1" applyFill="1" applyBorder="1" applyAlignment="1">
      <alignment horizontal="center" vertical="center"/>
    </xf>
    <xf numFmtId="170" fontId="34" fillId="3" borderId="14" xfId="0" applyNumberFormat="1" applyFont="1" applyFill="1" applyBorder="1" applyAlignment="1">
      <alignment horizontal="right" indent="2"/>
    </xf>
    <xf numFmtId="170" fontId="34" fillId="2" borderId="14" xfId="0" applyNumberFormat="1" applyFont="1" applyFill="1" applyBorder="1" applyAlignment="1">
      <alignment horizontal="right" indent="2"/>
    </xf>
    <xf numFmtId="170" fontId="95" fillId="3" borderId="14" xfId="0" applyNumberFormat="1" applyFont="1" applyFill="1" applyBorder="1" applyAlignment="1">
      <alignment horizontal="right" indent="2"/>
    </xf>
    <xf numFmtId="2" fontId="3" fillId="3" borderId="16" xfId="0" applyNumberFormat="1" applyFont="1" applyFill="1" applyBorder="1" applyAlignment="1">
      <alignment horizontal="left" indent="1"/>
    </xf>
    <xf numFmtId="177" fontId="21" fillId="2" borderId="16" xfId="19" quotePrefix="1" applyNumberFormat="1" applyFont="1" applyFill="1" applyBorder="1" applyAlignment="1">
      <alignment horizontal="center" vertical="center"/>
    </xf>
    <xf numFmtId="177" fontId="21" fillId="3" borderId="16" xfId="19" quotePrefix="1" applyNumberFormat="1" applyFont="1" applyFill="1" applyBorder="1" applyAlignment="1">
      <alignment horizontal="center" vertical="center"/>
    </xf>
    <xf numFmtId="177" fontId="18" fillId="3" borderId="16" xfId="19" quotePrefix="1" applyNumberFormat="1" applyFont="1" applyFill="1" applyBorder="1" applyAlignment="1">
      <alignment horizontal="center" vertical="center"/>
    </xf>
    <xf numFmtId="0" fontId="28" fillId="3" borderId="0" xfId="0" applyFont="1" applyFill="1" applyBorder="1"/>
    <xf numFmtId="166" fontId="38" fillId="3" borderId="0" xfId="8" applyNumberFormat="1" applyFont="1" applyFill="1" applyBorder="1"/>
    <xf numFmtId="166" fontId="20" fillId="3" borderId="0" xfId="8" applyNumberFormat="1" applyFont="1" applyFill="1" applyBorder="1" applyAlignment="1">
      <alignment horizontal="right" indent="2"/>
    </xf>
    <xf numFmtId="166" fontId="96" fillId="3" borderId="0" xfId="8" applyNumberFormat="1" applyFont="1" applyFill="1" applyBorder="1" applyAlignment="1">
      <alignment horizontal="right" indent="2"/>
    </xf>
    <xf numFmtId="0" fontId="20" fillId="3" borderId="0" xfId="0" applyFont="1" applyFill="1"/>
    <xf numFmtId="172" fontId="38" fillId="3" borderId="0" xfId="0" applyNumberFormat="1" applyFont="1" applyFill="1" applyBorder="1"/>
    <xf numFmtId="168" fontId="20" fillId="3" borderId="0" xfId="0" applyNumberFormat="1" applyFont="1" applyFill="1" applyBorder="1" applyAlignment="1">
      <alignment horizontal="right" indent="2"/>
    </xf>
    <xf numFmtId="168" fontId="96" fillId="3" borderId="0" xfId="0" applyNumberFormat="1" applyFont="1" applyFill="1" applyBorder="1" applyAlignment="1">
      <alignment horizontal="right" indent="2"/>
    </xf>
    <xf numFmtId="0" fontId="21" fillId="3" borderId="0" xfId="0" applyFont="1" applyFill="1" applyBorder="1"/>
    <xf numFmtId="0" fontId="65" fillId="3" borderId="0" xfId="0" applyFont="1" applyFill="1"/>
    <xf numFmtId="9" fontId="3" fillId="0" borderId="0" xfId="1" applyFont="1"/>
    <xf numFmtId="0" fontId="17" fillId="3" borderId="16" xfId="0" applyFont="1" applyFill="1" applyBorder="1" applyAlignment="1">
      <alignment horizontal="center" vertical="top" wrapText="1"/>
    </xf>
    <xf numFmtId="3" fontId="16" fillId="3" borderId="3" xfId="3" applyNumberFormat="1" applyFont="1" applyFill="1" applyBorder="1" applyAlignment="1" applyProtection="1">
      <alignment horizontal="right" vertical="center" indent="1"/>
    </xf>
    <xf numFmtId="0" fontId="38" fillId="3" borderId="3" xfId="0" applyFont="1" applyFill="1" applyBorder="1"/>
    <xf numFmtId="0" fontId="16" fillId="3" borderId="14" xfId="9" applyFont="1" applyFill="1" applyBorder="1" applyAlignment="1">
      <alignment horizontal="left" vertical="center" wrapText="1"/>
    </xf>
    <xf numFmtId="3" fontId="16" fillId="3" borderId="14" xfId="3" applyNumberFormat="1" applyFont="1" applyFill="1" applyBorder="1" applyAlignment="1" applyProtection="1">
      <alignment horizontal="right" vertical="center" indent="1"/>
    </xf>
    <xf numFmtId="3" fontId="15" fillId="0" borderId="0" xfId="3" applyFont="1" applyBorder="1" applyAlignment="1">
      <alignment horizontal="left" vertical="top" wrapText="1"/>
    </xf>
    <xf numFmtId="0" fontId="2" fillId="2" borderId="0" xfId="2" applyFont="1" applyFill="1" applyBorder="1" applyAlignment="1">
      <alignment horizontal="left" vertical="center" wrapText="1"/>
    </xf>
    <xf numFmtId="0" fontId="16" fillId="3" borderId="14" xfId="4" applyFont="1" applyFill="1" applyBorder="1" applyAlignment="1">
      <alignment horizontal="center"/>
    </xf>
    <xf numFmtId="0" fontId="22" fillId="3" borderId="0" xfId="4" applyFont="1" applyFill="1" applyBorder="1" applyAlignment="1">
      <alignment wrapText="1"/>
    </xf>
    <xf numFmtId="0" fontId="22" fillId="3" borderId="0" xfId="4" applyFont="1" applyFill="1" applyAlignment="1">
      <alignment wrapText="1"/>
    </xf>
    <xf numFmtId="0" fontId="22" fillId="3" borderId="14" xfId="0" applyFont="1" applyFill="1" applyBorder="1" applyAlignment="1">
      <alignment horizontal="left" vertical="top" wrapText="1"/>
    </xf>
    <xf numFmtId="0" fontId="22" fillId="3" borderId="0" xfId="2" applyFont="1" applyFill="1" applyBorder="1" applyAlignment="1">
      <alignment wrapText="1"/>
    </xf>
    <xf numFmtId="0" fontId="22" fillId="3" borderId="0" xfId="2" applyFont="1" applyFill="1" applyAlignment="1">
      <alignment wrapText="1"/>
    </xf>
    <xf numFmtId="0" fontId="22" fillId="3" borderId="0" xfId="2" applyFont="1" applyFill="1" applyAlignment="1">
      <alignment vertical="center" wrapText="1"/>
    </xf>
    <xf numFmtId="0" fontId="22" fillId="3" borderId="0" xfId="4" applyFont="1" applyFill="1" applyBorder="1" applyAlignment="1">
      <alignment vertical="center" wrapText="1"/>
    </xf>
    <xf numFmtId="0" fontId="22" fillId="3" borderId="0" xfId="4" applyFont="1" applyFill="1" applyBorder="1" applyAlignment="1">
      <alignment vertical="center"/>
    </xf>
    <xf numFmtId="0" fontId="22" fillId="3" borderId="0" xfId="4" applyFont="1" applyFill="1" applyBorder="1" applyAlignment="1">
      <alignment vertical="top" wrapText="1"/>
    </xf>
    <xf numFmtId="0" fontId="3" fillId="0" borderId="14" xfId="11" applyFont="1" applyBorder="1" applyAlignment="1">
      <alignment horizontal="center" vertical="center"/>
    </xf>
    <xf numFmtId="0" fontId="3" fillId="0" borderId="16" xfId="11" applyFont="1" applyBorder="1" applyAlignment="1">
      <alignment horizontal="center" vertical="center"/>
    </xf>
    <xf numFmtId="0" fontId="3" fillId="0" borderId="14" xfId="11" applyFont="1" applyBorder="1" applyAlignment="1">
      <alignment horizontal="left" vertical="center" wrapText="1"/>
    </xf>
    <xf numFmtId="0" fontId="3" fillId="0" borderId="16" xfId="11" applyFont="1" applyBorder="1" applyAlignment="1">
      <alignment horizontal="left" vertical="center" wrapText="1"/>
    </xf>
    <xf numFmtId="0" fontId="50" fillId="0" borderId="14" xfId="11" applyFont="1" applyFill="1" applyBorder="1" applyAlignment="1">
      <alignment wrapText="1"/>
    </xf>
    <xf numFmtId="0" fontId="22" fillId="3" borderId="14" xfId="4" applyFont="1" applyFill="1" applyBorder="1" applyAlignment="1">
      <alignment wrapText="1"/>
    </xf>
    <xf numFmtId="0" fontId="22" fillId="3" borderId="0" xfId="5" applyFont="1" applyFill="1" applyBorder="1" applyAlignment="1">
      <alignment wrapText="1"/>
    </xf>
    <xf numFmtId="0" fontId="22" fillId="3" borderId="0" xfId="4" applyFont="1" applyFill="1" applyAlignment="1"/>
    <xf numFmtId="0" fontId="87" fillId="3" borderId="0" xfId="4" applyFont="1" applyFill="1" applyAlignment="1"/>
    <xf numFmtId="0" fontId="7" fillId="3" borderId="0" xfId="4" applyFont="1" applyFill="1" applyBorder="1" applyAlignment="1">
      <alignment horizontal="left" vertical="center" wrapText="1"/>
    </xf>
    <xf numFmtId="0" fontId="77" fillId="0" borderId="2" xfId="0" applyFont="1" applyBorder="1" applyAlignment="1">
      <alignment horizontal="center"/>
    </xf>
    <xf numFmtId="0" fontId="77" fillId="0" borderId="3" xfId="0" applyFont="1" applyBorder="1" applyAlignment="1">
      <alignment horizontal="center"/>
    </xf>
    <xf numFmtId="0" fontId="77" fillId="0" borderId="75" xfId="0" applyFont="1" applyBorder="1" applyAlignment="1">
      <alignment horizontal="center"/>
    </xf>
    <xf numFmtId="0" fontId="77" fillId="3" borderId="2" xfId="0" applyFont="1" applyFill="1" applyBorder="1" applyAlignment="1">
      <alignment horizontal="center"/>
    </xf>
    <xf numFmtId="0" fontId="77" fillId="3" borderId="3" xfId="0" applyFont="1" applyFill="1" applyBorder="1" applyAlignment="1">
      <alignment horizontal="center"/>
    </xf>
    <xf numFmtId="0" fontId="77" fillId="3" borderId="75" xfId="0" applyFont="1" applyFill="1" applyBorder="1" applyAlignment="1">
      <alignment horizontal="center"/>
    </xf>
    <xf numFmtId="0" fontId="84" fillId="3" borderId="2" xfId="0" applyFont="1" applyFill="1" applyBorder="1" applyAlignment="1">
      <alignment horizontal="center"/>
    </xf>
    <xf numFmtId="0" fontId="84" fillId="3" borderId="3" xfId="0" applyFont="1" applyFill="1" applyBorder="1" applyAlignment="1">
      <alignment horizontal="center"/>
    </xf>
    <xf numFmtId="0" fontId="84" fillId="3" borderId="75" xfId="0" applyFont="1" applyFill="1" applyBorder="1" applyAlignment="1">
      <alignment horizontal="center"/>
    </xf>
    <xf numFmtId="0" fontId="39" fillId="4" borderId="1" xfId="0" applyFont="1" applyFill="1" applyBorder="1" applyAlignment="1">
      <alignment horizontal="center" vertical="top" wrapText="1"/>
    </xf>
    <xf numFmtId="0" fontId="39" fillId="4" borderId="1" xfId="0" applyFont="1" applyFill="1" applyBorder="1" applyAlignment="1">
      <alignment horizontal="left" vertical="top" wrapText="1"/>
    </xf>
    <xf numFmtId="0" fontId="40" fillId="4" borderId="1" xfId="0" applyFont="1" applyFill="1" applyBorder="1" applyAlignment="1">
      <alignment horizontal="right" vertical="top" wrapText="1"/>
    </xf>
    <xf numFmtId="0" fontId="2" fillId="2" borderId="0" xfId="2" applyFont="1" applyFill="1" applyBorder="1" applyAlignment="1">
      <alignment horizontal="center" vertical="center"/>
    </xf>
    <xf numFmtId="0" fontId="37" fillId="3" borderId="3" xfId="10" applyFont="1" applyFill="1" applyBorder="1" applyAlignment="1">
      <alignment horizontal="center" vertical="center" wrapText="1"/>
    </xf>
    <xf numFmtId="3" fontId="22" fillId="0" borderId="0" xfId="9" applyNumberFormat="1" applyFont="1" applyFill="1" applyBorder="1" applyAlignment="1" applyProtection="1">
      <alignment horizontal="left" vertical="center" wrapText="1"/>
    </xf>
    <xf numFmtId="0" fontId="39" fillId="4" borderId="23" xfId="0" applyFont="1" applyFill="1" applyBorder="1" applyAlignment="1">
      <alignment horizontal="center" vertical="top" wrapText="1"/>
    </xf>
    <xf numFmtId="0" fontId="39" fillId="4" borderId="24" xfId="0" applyFont="1" applyFill="1" applyBorder="1" applyAlignment="1">
      <alignment horizontal="center" vertical="top" wrapText="1"/>
    </xf>
    <xf numFmtId="0" fontId="39" fillId="4" borderId="25" xfId="0" applyFont="1" applyFill="1" applyBorder="1" applyAlignment="1">
      <alignment horizontal="center" vertical="top" wrapText="1"/>
    </xf>
    <xf numFmtId="0" fontId="38" fillId="3" borderId="0" xfId="0" applyFont="1" applyFill="1" applyAlignment="1">
      <alignment horizontal="justify"/>
    </xf>
    <xf numFmtId="0" fontId="22" fillId="3" borderId="0" xfId="10" applyFont="1" applyFill="1" applyAlignment="1">
      <alignment vertical="center" wrapText="1"/>
    </xf>
    <xf numFmtId="0" fontId="67" fillId="5" borderId="39" xfId="0" applyFont="1" applyFill="1" applyBorder="1" applyAlignment="1">
      <alignment horizontal="center" vertical="center"/>
    </xf>
    <xf numFmtId="0" fontId="67" fillId="5" borderId="40" xfId="0" applyFont="1" applyFill="1" applyBorder="1" applyAlignment="1">
      <alignment horizontal="center" vertical="center"/>
    </xf>
    <xf numFmtId="0" fontId="67" fillId="5" borderId="41" xfId="0" applyFont="1" applyFill="1" applyBorder="1" applyAlignment="1">
      <alignment horizontal="center" vertical="center"/>
    </xf>
    <xf numFmtId="0" fontId="68" fillId="3" borderId="42" xfId="0" applyFont="1" applyFill="1" applyBorder="1" applyAlignment="1">
      <alignment horizontal="center" vertical="center"/>
    </xf>
    <xf numFmtId="0" fontId="68" fillId="3" borderId="43" xfId="0" applyFont="1" applyFill="1" applyBorder="1" applyAlignment="1">
      <alignment horizontal="center" vertical="center"/>
    </xf>
    <xf numFmtId="0" fontId="68" fillId="3" borderId="44" xfId="0" applyFont="1" applyFill="1" applyBorder="1" applyAlignment="1">
      <alignment horizontal="center" vertical="center"/>
    </xf>
    <xf numFmtId="0" fontId="69" fillId="0" borderId="39" xfId="0" applyFont="1" applyFill="1" applyBorder="1" applyAlignment="1">
      <alignment horizontal="center" vertical="center"/>
    </xf>
    <xf numFmtId="0" fontId="69" fillId="0" borderId="41" xfId="0" applyFont="1" applyFill="1" applyBorder="1" applyAlignment="1">
      <alignment horizontal="center" vertical="center"/>
    </xf>
    <xf numFmtId="0" fontId="70" fillId="0" borderId="39" xfId="0" applyFont="1" applyBorder="1" applyAlignment="1">
      <alignment horizontal="center" vertical="center"/>
    </xf>
    <xf numFmtId="0" fontId="70" fillId="0" borderId="41" xfId="0" applyFont="1" applyBorder="1" applyAlignment="1">
      <alignment horizontal="center" vertical="center"/>
    </xf>
    <xf numFmtId="0" fontId="70" fillId="0" borderId="40" xfId="0" applyFont="1" applyBorder="1" applyAlignment="1">
      <alignment horizontal="center" vertical="center"/>
    </xf>
    <xf numFmtId="0" fontId="16" fillId="3" borderId="3" xfId="9" applyFont="1" applyFill="1" applyBorder="1" applyAlignment="1">
      <alignment horizontal="left" vertical="center" wrapText="1"/>
    </xf>
  </cellXfs>
  <cellStyles count="22">
    <cellStyle name="Milliers" xfId="19" builtinId="3"/>
    <cellStyle name="Monétaire" xfId="20" builtinId="4"/>
    <cellStyle name="Motif" xfId="14"/>
    <cellStyle name="Normal" xfId="0" builtinId="0"/>
    <cellStyle name="Normal 2 2" xfId="10"/>
    <cellStyle name="Normal 3" xfId="3"/>
    <cellStyle name="Normal_Annexe2_D_fonct 2" xfId="9"/>
    <cellStyle name="Normal_Annexe5_B_2007" xfId="11"/>
    <cellStyle name="Normal_Annexe5_C_2008" xfId="12"/>
    <cellStyle name="Normal_BPD963" xfId="16"/>
    <cellStyle name="Normal_Chapitre_1.5" xfId="21"/>
    <cellStyle name="Normal_Chapitre10 Séries longues intégralesAM 2" xfId="5"/>
    <cellStyle name="Normal_Chapitre10 Séries longues intégralesAM 2 2" xfId="7"/>
    <cellStyle name="Normal_Chapitre4 Les finances des collectivités locales-AM" xfId="2"/>
    <cellStyle name="Normal_Chapitre4 Les finances des collectivités locales-AM 2 2" xfId="4"/>
    <cellStyle name="Normal_Dépenses des communes 2009 + 10 000" xfId="17"/>
    <cellStyle name="Normal_Fonctionnelle_2008_P. Josse" xfId="18"/>
    <cellStyle name="Normal_GFP_retro_2000_DGCL" xfId="6"/>
    <cellStyle name="Pourcentage" xfId="1" builtinId="5"/>
    <cellStyle name="Pourcentage 2" xfId="8"/>
    <cellStyle name="Pourcentage 3" xfId="13"/>
    <cellStyle name="Pourcentage 3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Ratio 1 (Dépenses  de fonctionnement / Population)</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'!$B$21:$B$31</c:f>
              <c:numCache>
                <c:formatCode>#,##0</c:formatCode>
                <c:ptCount val="11"/>
                <c:pt idx="0">
                  <c:v>947.17</c:v>
                </c:pt>
                <c:pt idx="1">
                  <c:v>704.80600000000004</c:v>
                </c:pt>
                <c:pt idx="2">
                  <c:v>613.47699999999998</c:v>
                </c:pt>
                <c:pt idx="3">
                  <c:v>640.71400000000006</c:v>
                </c:pt>
                <c:pt idx="4">
                  <c:v>736.38199999999995</c:v>
                </c:pt>
                <c:pt idx="5">
                  <c:v>844.94799999999998</c:v>
                </c:pt>
                <c:pt idx="6">
                  <c:v>944.30799999999999</c:v>
                </c:pt>
                <c:pt idx="7">
                  <c:v>1098.7170000000001</c:v>
                </c:pt>
                <c:pt idx="8">
                  <c:v>1231.7639999999999</c:v>
                </c:pt>
                <c:pt idx="9">
                  <c:v>1341.5809999999999</c:v>
                </c:pt>
                <c:pt idx="10">
                  <c:v>1175.03</c:v>
                </c:pt>
              </c:numCache>
            </c:numRef>
          </c:val>
          <c:smooth val="0"/>
        </c:ser>
        <c:ser>
          <c:idx val="1"/>
          <c:order val="1"/>
          <c:tx>
            <c:v>Ratio 4 
(Dépenses d'équipement 
/ Population)</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'!$F$21:$F$31</c:f>
              <c:numCache>
                <c:formatCode>#,##0</c:formatCode>
                <c:ptCount val="11"/>
                <c:pt idx="0">
                  <c:v>562.14499999999998</c:v>
                </c:pt>
                <c:pt idx="1">
                  <c:v>399.80399999999997</c:v>
                </c:pt>
                <c:pt idx="2">
                  <c:v>309.25</c:v>
                </c:pt>
                <c:pt idx="3">
                  <c:v>286.09399999999999</c:v>
                </c:pt>
                <c:pt idx="4">
                  <c:v>301.42899999999997</c:v>
                </c:pt>
                <c:pt idx="5">
                  <c:v>316.298</c:v>
                </c:pt>
                <c:pt idx="6">
                  <c:v>297.505</c:v>
                </c:pt>
                <c:pt idx="7">
                  <c:v>297.37700000000001</c:v>
                </c:pt>
                <c:pt idx="8">
                  <c:v>316.68</c:v>
                </c:pt>
                <c:pt idx="9">
                  <c:v>321.71100000000001</c:v>
                </c:pt>
                <c:pt idx="10">
                  <c:v>235.131</c:v>
                </c:pt>
              </c:numCache>
            </c:numRef>
          </c:val>
          <c:smooth val="0"/>
        </c:ser>
        <c:dLbls>
          <c:showLegendKey val="0"/>
          <c:showVal val="0"/>
          <c:showCatName val="0"/>
          <c:showSerName val="0"/>
          <c:showPercent val="0"/>
          <c:showBubbleSize val="0"/>
        </c:dLbls>
        <c:smooth val="0"/>
        <c:axId val="-875510448"/>
        <c:axId val="-875508272"/>
      </c:lineChart>
      <c:catAx>
        <c:axId val="-875510448"/>
        <c:scaling>
          <c:orientation val="minMax"/>
        </c:scaling>
        <c:delete val="0"/>
        <c:axPos val="b"/>
        <c:numFmt formatCode="General" sourceLinked="0"/>
        <c:majorTickMark val="out"/>
        <c:minorTickMark val="none"/>
        <c:tickLblPos val="nextTo"/>
        <c:crossAx val="-875508272"/>
        <c:crosses val="autoZero"/>
        <c:auto val="1"/>
        <c:lblAlgn val="ctr"/>
        <c:lblOffset val="100"/>
        <c:noMultiLvlLbl val="0"/>
      </c:catAx>
      <c:valAx>
        <c:axId val="-875508272"/>
        <c:scaling>
          <c:orientation val="minMax"/>
        </c:scaling>
        <c:delete val="0"/>
        <c:axPos val="l"/>
        <c:majorGridlines>
          <c:spPr>
            <a:ln>
              <a:prstDash val="sysDot"/>
            </a:ln>
          </c:spPr>
        </c:majorGridlines>
        <c:numFmt formatCode="#,##0" sourceLinked="1"/>
        <c:majorTickMark val="out"/>
        <c:minorTickMark val="none"/>
        <c:tickLblPos val="nextTo"/>
        <c:crossAx val="-875510448"/>
        <c:crosses val="autoZero"/>
        <c:crossBetween val="between"/>
      </c:valAx>
    </c:plotArea>
    <c:legend>
      <c:legendPos val="r"/>
      <c:layout>
        <c:manualLayout>
          <c:xMode val="edge"/>
          <c:yMode val="edge"/>
          <c:x val="0.68125095347063302"/>
          <c:y val="6.4430956547098434E-2"/>
          <c:w val="0.30044241037376362"/>
          <c:h val="0.63502697579469269"/>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8674261462102"/>
          <c:y val="5.1400554097404488E-2"/>
          <c:w val="0.5786358407326746"/>
          <c:h val="0.55009660250802717"/>
        </c:manualLayout>
      </c:layout>
      <c:lineChart>
        <c:grouping val="standard"/>
        <c:varyColors val="0"/>
        <c:ser>
          <c:idx val="0"/>
          <c:order val="0"/>
          <c:tx>
            <c:v>Ratio 11
(Taux d'endettement)</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'!$L$21:$L$31</c:f>
              <c:numCache>
                <c:formatCode>0.0</c:formatCode>
                <c:ptCount val="11"/>
                <c:pt idx="0">
                  <c:v>48.57</c:v>
                </c:pt>
                <c:pt idx="1">
                  <c:v>62.661000000000001</c:v>
                </c:pt>
                <c:pt idx="2">
                  <c:v>67.528999999999996</c:v>
                </c:pt>
                <c:pt idx="3">
                  <c:v>73.403000000000006</c:v>
                </c:pt>
                <c:pt idx="4">
                  <c:v>73.281999999999996</c:v>
                </c:pt>
                <c:pt idx="5">
                  <c:v>69.78</c:v>
                </c:pt>
                <c:pt idx="6">
                  <c:v>68.721000000000004</c:v>
                </c:pt>
                <c:pt idx="7">
                  <c:v>63.540999999999997</c:v>
                </c:pt>
                <c:pt idx="8">
                  <c:v>69.903000000000006</c:v>
                </c:pt>
                <c:pt idx="9">
                  <c:v>86.441000000000003</c:v>
                </c:pt>
                <c:pt idx="10">
                  <c:v>80.040999999999997</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'!$K$21:$K$31</c:f>
              <c:numCache>
                <c:formatCode>0.0</c:formatCode>
                <c:ptCount val="11"/>
                <c:pt idx="0">
                  <c:v>42.011000000000003</c:v>
                </c:pt>
                <c:pt idx="1">
                  <c:v>41.671999999999997</c:v>
                </c:pt>
                <c:pt idx="2">
                  <c:v>38.906999999999996</c:v>
                </c:pt>
                <c:pt idx="3">
                  <c:v>35.232999999999997</c:v>
                </c:pt>
                <c:pt idx="4">
                  <c:v>32.545999999999999</c:v>
                </c:pt>
                <c:pt idx="5">
                  <c:v>30.206</c:v>
                </c:pt>
                <c:pt idx="6">
                  <c:v>25.68</c:v>
                </c:pt>
                <c:pt idx="7">
                  <c:v>22.785</c:v>
                </c:pt>
                <c:pt idx="8">
                  <c:v>21.994</c:v>
                </c:pt>
                <c:pt idx="9">
                  <c:v>20.442</c:v>
                </c:pt>
                <c:pt idx="10">
                  <c:v>17.303000000000001</c:v>
                </c:pt>
              </c:numCache>
            </c:numRef>
          </c:val>
          <c:smooth val="0"/>
        </c:ser>
        <c:dLbls>
          <c:showLegendKey val="0"/>
          <c:showVal val="0"/>
          <c:showCatName val="0"/>
          <c:showSerName val="0"/>
          <c:showPercent val="0"/>
          <c:showBubbleSize val="0"/>
        </c:dLbls>
        <c:smooth val="0"/>
        <c:axId val="-875505552"/>
        <c:axId val="-875511536"/>
      </c:lineChart>
      <c:catAx>
        <c:axId val="-875505552"/>
        <c:scaling>
          <c:orientation val="minMax"/>
        </c:scaling>
        <c:delete val="0"/>
        <c:axPos val="b"/>
        <c:numFmt formatCode="General" sourceLinked="0"/>
        <c:majorTickMark val="out"/>
        <c:minorTickMark val="none"/>
        <c:tickLblPos val="nextTo"/>
        <c:crossAx val="-875511536"/>
        <c:crosses val="autoZero"/>
        <c:auto val="1"/>
        <c:lblAlgn val="ctr"/>
        <c:lblOffset val="100"/>
        <c:noMultiLvlLbl val="0"/>
      </c:catAx>
      <c:valAx>
        <c:axId val="-875511536"/>
        <c:scaling>
          <c:orientation val="minMax"/>
          <c:max val="120"/>
        </c:scaling>
        <c:delete val="0"/>
        <c:axPos val="l"/>
        <c:majorGridlines>
          <c:spPr>
            <a:ln>
              <a:prstDash val="sysDot"/>
            </a:ln>
          </c:spPr>
        </c:majorGridlines>
        <c:numFmt formatCode="#,##0" sourceLinked="0"/>
        <c:majorTickMark val="out"/>
        <c:minorTickMark val="none"/>
        <c:tickLblPos val="nextTo"/>
        <c:crossAx val="-875505552"/>
        <c:crosses val="autoZero"/>
        <c:crossBetween val="between"/>
        <c:majorUnit val="20"/>
      </c:valAx>
    </c:plotArea>
    <c:legend>
      <c:legendPos val="r"/>
      <c:layout>
        <c:manualLayout>
          <c:xMode val="edge"/>
          <c:yMode val="edge"/>
          <c:x val="0.68125095347063302"/>
          <c:y val="0.17039126731675097"/>
          <c:w val="0.30044241037376374"/>
          <c:h val="0.52906676400549257"/>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496"/>
          <c:y val="4.9180596611470083E-2"/>
          <c:w val="0.57607361832808457"/>
          <c:h val="0.55888699959016752"/>
        </c:manualLayout>
      </c:layout>
      <c:lineChart>
        <c:grouping val="standard"/>
        <c:varyColors val="0"/>
        <c:ser>
          <c:idx val="0"/>
          <c:order val="0"/>
          <c:tx>
            <c:v>Ratio 1 
(Dépenses de fonctionnement 
/ Population)</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Gfp'!$B$21:$B$26</c:f>
              <c:numCache>
                <c:formatCode>#,##0</c:formatCode>
                <c:ptCount val="6"/>
                <c:pt idx="0">
                  <c:v>375.40233424168594</c:v>
                </c:pt>
                <c:pt idx="1">
                  <c:v>330.26855330830557</c:v>
                </c:pt>
                <c:pt idx="2">
                  <c:v>325.39993036189634</c:v>
                </c:pt>
                <c:pt idx="3">
                  <c:v>380.82398086574193</c:v>
                </c:pt>
                <c:pt idx="4">
                  <c:v>430.21610710677061</c:v>
                </c:pt>
                <c:pt idx="5">
                  <c:v>383.29981342662904</c:v>
                </c:pt>
              </c:numCache>
            </c:numRef>
          </c:val>
          <c:smooth val="0"/>
        </c:ser>
        <c:ser>
          <c:idx val="1"/>
          <c:order val="1"/>
          <c:tx>
            <c:v>Ratio 4 
(Dépenses d'équipement 
/ Population)</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Gfp'!$F$21:$F$26</c:f>
              <c:numCache>
                <c:formatCode>#,##0</c:formatCode>
                <c:ptCount val="6"/>
                <c:pt idx="0">
                  <c:v>106.28074602196826</c:v>
                </c:pt>
                <c:pt idx="1">
                  <c:v>81.943582652810477</c:v>
                </c:pt>
                <c:pt idx="2">
                  <c:v>78.539636768156356</c:v>
                </c:pt>
                <c:pt idx="3">
                  <c:v>88.769153194440634</c:v>
                </c:pt>
                <c:pt idx="4">
                  <c:v>120.22468083778297</c:v>
                </c:pt>
                <c:pt idx="5">
                  <c:v>135.68700960362642</c:v>
                </c:pt>
              </c:numCache>
            </c:numRef>
          </c:val>
          <c:smooth val="0"/>
        </c:ser>
        <c:dLbls>
          <c:showLegendKey val="0"/>
          <c:showVal val="0"/>
          <c:showCatName val="0"/>
          <c:showSerName val="0"/>
          <c:showPercent val="0"/>
          <c:showBubbleSize val="0"/>
        </c:dLbls>
        <c:smooth val="0"/>
        <c:axId val="-831998384"/>
        <c:axId val="-832002736"/>
      </c:lineChart>
      <c:catAx>
        <c:axId val="-831998384"/>
        <c:scaling>
          <c:orientation val="minMax"/>
        </c:scaling>
        <c:delete val="0"/>
        <c:axPos val="b"/>
        <c:numFmt formatCode="General" sourceLinked="0"/>
        <c:majorTickMark val="out"/>
        <c:minorTickMark val="none"/>
        <c:tickLblPos val="nextTo"/>
        <c:txPr>
          <a:bodyPr rot="-2700000"/>
          <a:lstStyle/>
          <a:p>
            <a:pPr>
              <a:defRPr sz="1000"/>
            </a:pPr>
            <a:endParaRPr lang="fr-FR"/>
          </a:p>
        </c:txPr>
        <c:crossAx val="-832002736"/>
        <c:crosses val="autoZero"/>
        <c:auto val="1"/>
        <c:lblAlgn val="ctr"/>
        <c:lblOffset val="100"/>
        <c:noMultiLvlLbl val="0"/>
      </c:catAx>
      <c:valAx>
        <c:axId val="-832002736"/>
        <c:scaling>
          <c:orientation val="minMax"/>
        </c:scaling>
        <c:delete val="0"/>
        <c:axPos val="l"/>
        <c:majorGridlines/>
        <c:numFmt formatCode="#,##0" sourceLinked="1"/>
        <c:majorTickMark val="out"/>
        <c:minorTickMark val="none"/>
        <c:tickLblPos val="nextTo"/>
        <c:crossAx val="-831998384"/>
        <c:crosses val="autoZero"/>
        <c:crossBetween val="between"/>
      </c:valAx>
    </c:plotArea>
    <c:legend>
      <c:legendPos val="r"/>
      <c:layout>
        <c:manualLayout>
          <c:xMode val="edge"/>
          <c:yMode val="edge"/>
          <c:x val="0.73607276823190637"/>
          <c:y val="0.11314864711678482"/>
          <c:w val="0.25190016928357606"/>
          <c:h val="0.48134355298610926"/>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01"/>
          <c:y val="4.9180596611470083E-2"/>
          <c:w val="0.57607361832808512"/>
          <c:h val="0.55888699959016752"/>
        </c:manualLayout>
      </c:layout>
      <c:lineChart>
        <c:grouping val="standard"/>
        <c:varyColors val="0"/>
        <c:ser>
          <c:idx val="0"/>
          <c:order val="0"/>
          <c:tx>
            <c:v>Ratio 11
(Taux d'endettement)</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Gfp'!$L$21:$L$26</c:f>
              <c:numCache>
                <c:formatCode>0.0</c:formatCode>
                <c:ptCount val="6"/>
                <c:pt idx="0">
                  <c:v>53.307245135006184</c:v>
                </c:pt>
                <c:pt idx="1">
                  <c:v>52.921962544314141</c:v>
                </c:pt>
                <c:pt idx="2">
                  <c:v>51.153259928587367</c:v>
                </c:pt>
                <c:pt idx="3">
                  <c:v>59.480345791037529</c:v>
                </c:pt>
                <c:pt idx="4">
                  <c:v>89.537397399593885</c:v>
                </c:pt>
                <c:pt idx="5">
                  <c:v>117.35944007397102</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Gfp'!$K$21:$K$26</c:f>
              <c:numCache>
                <c:formatCode>0.0</c:formatCode>
                <c:ptCount val="6"/>
                <c:pt idx="0">
                  <c:v>24.001401614990442</c:v>
                </c:pt>
                <c:pt idx="1">
                  <c:v>20.838079718001438</c:v>
                </c:pt>
                <c:pt idx="2">
                  <c:v>20.407876773545912</c:v>
                </c:pt>
                <c:pt idx="3">
                  <c:v>19.711963987143054</c:v>
                </c:pt>
                <c:pt idx="4">
                  <c:v>22.679849685769231</c:v>
                </c:pt>
                <c:pt idx="5">
                  <c:v>26.946558890515281</c:v>
                </c:pt>
              </c:numCache>
            </c:numRef>
          </c:val>
          <c:smooth val="0"/>
        </c:ser>
        <c:dLbls>
          <c:showLegendKey val="0"/>
          <c:showVal val="0"/>
          <c:showCatName val="0"/>
          <c:showSerName val="0"/>
          <c:showPercent val="0"/>
          <c:showBubbleSize val="0"/>
        </c:dLbls>
        <c:smooth val="0"/>
        <c:axId val="-831998928"/>
        <c:axId val="-832000560"/>
      </c:lineChart>
      <c:catAx>
        <c:axId val="-831998928"/>
        <c:scaling>
          <c:orientation val="minMax"/>
        </c:scaling>
        <c:delete val="0"/>
        <c:axPos val="b"/>
        <c:numFmt formatCode="General" sourceLinked="0"/>
        <c:majorTickMark val="out"/>
        <c:minorTickMark val="none"/>
        <c:tickLblPos val="nextTo"/>
        <c:txPr>
          <a:bodyPr rot="-2700000"/>
          <a:lstStyle/>
          <a:p>
            <a:pPr>
              <a:defRPr sz="1000"/>
            </a:pPr>
            <a:endParaRPr lang="fr-FR"/>
          </a:p>
        </c:txPr>
        <c:crossAx val="-832000560"/>
        <c:crosses val="autoZero"/>
        <c:auto val="1"/>
        <c:lblAlgn val="ctr"/>
        <c:lblOffset val="100"/>
        <c:noMultiLvlLbl val="0"/>
      </c:catAx>
      <c:valAx>
        <c:axId val="-832000560"/>
        <c:scaling>
          <c:orientation val="minMax"/>
        </c:scaling>
        <c:delete val="0"/>
        <c:axPos val="l"/>
        <c:majorGridlines/>
        <c:numFmt formatCode="#,##0" sourceLinked="0"/>
        <c:majorTickMark val="out"/>
        <c:minorTickMark val="none"/>
        <c:tickLblPos val="nextTo"/>
        <c:crossAx val="-831998928"/>
        <c:crosses val="autoZero"/>
        <c:crossBetween val="between"/>
      </c:valAx>
    </c:plotArea>
    <c:legend>
      <c:legendPos val="r"/>
      <c:layout>
        <c:manualLayout>
          <c:xMode val="edge"/>
          <c:yMode val="edge"/>
          <c:x val="0.73607276823190637"/>
          <c:y val="0.11314864711678482"/>
          <c:w val="0.2585291211068253"/>
          <c:h val="0.59208552419319682"/>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'[1]Tx croiss'!$A$4</c:f>
              <c:strCache>
                <c:ptCount val="1"/>
                <c:pt idx="0">
                  <c:v>DÉPENSES DE FONCTIONNEMENT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croiss'!$L$4:$S$4</c:f>
              <c:numCache>
                <c:formatCode>General</c:formatCode>
                <c:ptCount val="8"/>
                <c:pt idx="0">
                  <c:v>100</c:v>
                </c:pt>
                <c:pt idx="1">
                  <c:v>101.15456056886147</c:v>
                </c:pt>
                <c:pt idx="2">
                  <c:v>99.232296448354504</c:v>
                </c:pt>
                <c:pt idx="3">
                  <c:v>96.512625422162031</c:v>
                </c:pt>
                <c:pt idx="4">
                  <c:v>97.458802741146656</c:v>
                </c:pt>
                <c:pt idx="5">
                  <c:v>100.0552509941824</c:v>
                </c:pt>
                <c:pt idx="6">
                  <c:v>96.413825164058267</c:v>
                </c:pt>
                <c:pt idx="7">
                  <c:v>102.55130764252725</c:v>
                </c:pt>
              </c:numCache>
            </c:numRef>
          </c:val>
          <c:smooth val="0"/>
        </c:ser>
        <c:ser>
          <c:idx val="1"/>
          <c:order val="1"/>
          <c:tx>
            <c:strRef>
              <c:f>'[1]Tx croiss'!$A$5</c:f>
              <c:strCache>
                <c:ptCount val="1"/>
                <c:pt idx="0">
                  <c:v>Achats et charges externes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croiss'!$L$5:$S$5</c:f>
              <c:numCache>
                <c:formatCode>General</c:formatCode>
                <c:ptCount val="8"/>
                <c:pt idx="0">
                  <c:v>100</c:v>
                </c:pt>
                <c:pt idx="1">
                  <c:v>101.00681473385902</c:v>
                </c:pt>
                <c:pt idx="2">
                  <c:v>98.10572291070261</c:v>
                </c:pt>
                <c:pt idx="3">
                  <c:v>96.43195667775791</c:v>
                </c:pt>
                <c:pt idx="4">
                  <c:v>99.517812952434284</c:v>
                </c:pt>
                <c:pt idx="5">
                  <c:v>103.18154567584271</c:v>
                </c:pt>
                <c:pt idx="6">
                  <c:v>99.187552995845465</c:v>
                </c:pt>
                <c:pt idx="7">
                  <c:v>107.72448472059043</c:v>
                </c:pt>
              </c:numCache>
            </c:numRef>
          </c:val>
          <c:smooth val="0"/>
        </c:ser>
        <c:ser>
          <c:idx val="2"/>
          <c:order val="2"/>
          <c:tx>
            <c:strRef>
              <c:f>'[1]Tx croiss'!$A$6</c:f>
              <c:strCache>
                <c:ptCount val="1"/>
                <c:pt idx="0">
                  <c:v>Frais de personnel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croiss'!$L$6:$S$6</c:f>
              <c:numCache>
                <c:formatCode>General</c:formatCode>
                <c:ptCount val="8"/>
                <c:pt idx="0">
                  <c:v>100</c:v>
                </c:pt>
                <c:pt idx="1">
                  <c:v>103.57216390839025</c:v>
                </c:pt>
                <c:pt idx="2">
                  <c:v>106.52104743014887</c:v>
                </c:pt>
                <c:pt idx="3">
                  <c:v>106.61105668407842</c:v>
                </c:pt>
                <c:pt idx="4">
                  <c:v>107.97498575729236</c:v>
                </c:pt>
                <c:pt idx="5">
                  <c:v>109.42017449672159</c:v>
                </c:pt>
                <c:pt idx="6">
                  <c:v>110.01022723598085</c:v>
                </c:pt>
                <c:pt idx="7">
                  <c:v>113.46006244992262</c:v>
                </c:pt>
              </c:numCache>
            </c:numRef>
          </c:val>
          <c:smooth val="0"/>
        </c:ser>
        <c:ser>
          <c:idx val="3"/>
          <c:order val="3"/>
          <c:tx>
            <c:strRef>
              <c:f>'[1]Tx croiss'!$A$7</c:f>
              <c:strCache>
                <c:ptCount val="1"/>
                <c:pt idx="0">
                  <c:v>Charges financières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croiss'!$L$7:$S$7</c:f>
              <c:numCache>
                <c:formatCode>General</c:formatCode>
                <c:ptCount val="8"/>
                <c:pt idx="0">
                  <c:v>100</c:v>
                </c:pt>
                <c:pt idx="1">
                  <c:v>106.01731195577904</c:v>
                </c:pt>
                <c:pt idx="2">
                  <c:v>103.66631286841238</c:v>
                </c:pt>
                <c:pt idx="3">
                  <c:v>84.945150707317922</c:v>
                </c:pt>
                <c:pt idx="4">
                  <c:v>82.404531201002939</c:v>
                </c:pt>
                <c:pt idx="5">
                  <c:v>75.197557645958369</c:v>
                </c:pt>
                <c:pt idx="6">
                  <c:v>66.174048216634489</c:v>
                </c:pt>
                <c:pt idx="7">
                  <c:v>61.04990056135604</c:v>
                </c:pt>
              </c:numCache>
            </c:numRef>
          </c:val>
          <c:smooth val="0"/>
        </c:ser>
        <c:ser>
          <c:idx val="4"/>
          <c:order val="4"/>
          <c:tx>
            <c:strRef>
              <c:f>'[1]Tx croiss'!$A$8</c:f>
              <c:strCache>
                <c:ptCount val="1"/>
                <c:pt idx="0">
                  <c:v>Dépenses d'intervention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croiss'!$L$8:$S$8</c:f>
              <c:numCache>
                <c:formatCode>General</c:formatCode>
                <c:ptCount val="8"/>
                <c:pt idx="0">
                  <c:v>100</c:v>
                </c:pt>
                <c:pt idx="1">
                  <c:v>97.264323908594207</c:v>
                </c:pt>
                <c:pt idx="2">
                  <c:v>90.813917141324808</c:v>
                </c:pt>
                <c:pt idx="3">
                  <c:v>81.214176624703029</c:v>
                </c:pt>
                <c:pt idx="4">
                  <c:v>80.013809235612044</c:v>
                </c:pt>
                <c:pt idx="5">
                  <c:v>82.834476372883884</c:v>
                </c:pt>
                <c:pt idx="6">
                  <c:v>72.398147876453379</c:v>
                </c:pt>
                <c:pt idx="7">
                  <c:v>79.670007407780346</c:v>
                </c:pt>
              </c:numCache>
            </c:numRef>
          </c:val>
          <c:smooth val="0"/>
        </c:ser>
        <c:ser>
          <c:idx val="5"/>
          <c:order val="5"/>
          <c:tx>
            <c:strRef>
              <c:f>'[1]Tx croiss'!$A$9</c:f>
              <c:strCache>
                <c:ptCount val="1"/>
                <c:pt idx="0">
                  <c:v>Autres dépenses de fonctionnement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croiss'!$L$9:$S$9</c:f>
              <c:numCache>
                <c:formatCode>General</c:formatCode>
                <c:ptCount val="8"/>
                <c:pt idx="0">
                  <c:v>100</c:v>
                </c:pt>
                <c:pt idx="1">
                  <c:v>97.441328520008852</c:v>
                </c:pt>
                <c:pt idx="2">
                  <c:v>94.775291460083395</c:v>
                </c:pt>
                <c:pt idx="3">
                  <c:v>99.597169733302664</c:v>
                </c:pt>
                <c:pt idx="4">
                  <c:v>92.097315835848548</c:v>
                </c:pt>
                <c:pt idx="5">
                  <c:v>98.26273041868626</c:v>
                </c:pt>
                <c:pt idx="6">
                  <c:v>98.796866462797254</c:v>
                </c:pt>
                <c:pt idx="7">
                  <c:v>104.45807817685892</c:v>
                </c:pt>
              </c:numCache>
            </c:numRef>
          </c:val>
          <c:smooth val="0"/>
        </c:ser>
        <c:dLbls>
          <c:showLegendKey val="0"/>
          <c:showVal val="0"/>
          <c:showCatName val="0"/>
          <c:showSerName val="0"/>
          <c:showPercent val="0"/>
          <c:showBubbleSize val="0"/>
        </c:dLbls>
        <c:marker val="1"/>
        <c:smooth val="0"/>
        <c:axId val="-872178176"/>
        <c:axId val="-872177088"/>
      </c:lineChart>
      <c:catAx>
        <c:axId val="-872178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2177088"/>
        <c:crosses val="autoZero"/>
        <c:auto val="1"/>
        <c:lblAlgn val="ctr"/>
        <c:lblOffset val="100"/>
        <c:noMultiLvlLbl val="0"/>
      </c:catAx>
      <c:valAx>
        <c:axId val="-87217708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217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37</xdr:row>
      <xdr:rowOff>19051</xdr:rowOff>
    </xdr:from>
    <xdr:to>
      <xdr:col>4</xdr:col>
      <xdr:colOff>533400</xdr:colOff>
      <xdr:row>54</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19050</xdr:rowOff>
    </xdr:from>
    <xdr:to>
      <xdr:col>11</xdr:col>
      <xdr:colOff>571500</xdr:colOff>
      <xdr:row>54</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32</xdr:row>
      <xdr:rowOff>19049</xdr:rowOff>
    </xdr:from>
    <xdr:to>
      <xdr:col>4</xdr:col>
      <xdr:colOff>504825</xdr:colOff>
      <xdr:row>49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32</xdr:row>
      <xdr:rowOff>19050</xdr:rowOff>
    </xdr:from>
    <xdr:to>
      <xdr:col>11</xdr:col>
      <xdr:colOff>628650</xdr:colOff>
      <xdr:row>49</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454025</xdr:colOff>
      <xdr:row>0</xdr:row>
      <xdr:rowOff>139706</xdr:rowOff>
    </xdr:from>
    <xdr:to>
      <xdr:col>25</xdr:col>
      <xdr:colOff>454025</xdr:colOff>
      <xdr:row>14</xdr:row>
      <xdr:rowOff>76206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es\Comptes%20de%20gestion\Diffusion\_Donn&#233;es%20transform&#233;es\BP\A7%20BP_Synd_2012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Finances\Comptes%20de%20gestion\Diffusion\_Donn&#233;es%20transform&#233;es\Fonction\F5%20Fonction_BA_SYND_201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_2012_2021"/>
      <sheetName val="Tx croiss"/>
      <sheetName val="Md€"/>
      <sheetName val="Diffusion"/>
    </sheetNames>
    <sheetDataSet>
      <sheetData sheetId="0"/>
      <sheetData sheetId="1">
        <row r="3">
          <cell r="L3">
            <v>2014</v>
          </cell>
          <cell r="M3">
            <v>2015</v>
          </cell>
          <cell r="N3">
            <v>2016</v>
          </cell>
          <cell r="O3">
            <v>2017</v>
          </cell>
          <cell r="P3">
            <v>2018</v>
          </cell>
          <cell r="Q3">
            <v>2019</v>
          </cell>
          <cell r="R3">
            <v>2020</v>
          </cell>
          <cell r="S3">
            <v>2021</v>
          </cell>
        </row>
        <row r="4">
          <cell r="A4" t="str">
            <v>DÉPENSES DE FONCTIONNEMENT (1)</v>
          </cell>
          <cell r="L4">
            <v>100</v>
          </cell>
          <cell r="M4">
            <v>101.15456056886147</v>
          </cell>
          <cell r="N4">
            <v>99.232296448354504</v>
          </cell>
          <cell r="O4">
            <v>96.512625422162031</v>
          </cell>
          <cell r="P4">
            <v>97.458802741146656</v>
          </cell>
          <cell r="Q4">
            <v>100.0552509941824</v>
          </cell>
          <cell r="R4">
            <v>96.413825164058267</v>
          </cell>
          <cell r="S4">
            <v>102.55130764252725</v>
          </cell>
        </row>
        <row r="5">
          <cell r="A5" t="str">
            <v>Achats et charges externes</v>
          </cell>
          <cell r="L5">
            <v>100</v>
          </cell>
          <cell r="M5">
            <v>101.00681473385902</v>
          </cell>
          <cell r="N5">
            <v>98.10572291070261</v>
          </cell>
          <cell r="O5">
            <v>96.43195667775791</v>
          </cell>
          <cell r="P5">
            <v>99.517812952434284</v>
          </cell>
          <cell r="Q5">
            <v>103.18154567584271</v>
          </cell>
          <cell r="R5">
            <v>99.187552995845465</v>
          </cell>
          <cell r="S5">
            <v>107.72448472059043</v>
          </cell>
        </row>
        <row r="6">
          <cell r="A6" t="str">
            <v>Frais de personnel</v>
          </cell>
          <cell r="L6">
            <v>100</v>
          </cell>
          <cell r="M6">
            <v>103.57216390839025</v>
          </cell>
          <cell r="N6">
            <v>106.52104743014887</v>
          </cell>
          <cell r="O6">
            <v>106.61105668407842</v>
          </cell>
          <cell r="P6">
            <v>107.97498575729236</v>
          </cell>
          <cell r="Q6">
            <v>109.42017449672159</v>
          </cell>
          <cell r="R6">
            <v>110.01022723598085</v>
          </cell>
          <cell r="S6">
            <v>113.46006244992262</v>
          </cell>
        </row>
        <row r="7">
          <cell r="A7" t="str">
            <v>Charges financières</v>
          </cell>
          <cell r="L7">
            <v>100</v>
          </cell>
          <cell r="M7">
            <v>106.01731195577904</v>
          </cell>
          <cell r="N7">
            <v>103.66631286841238</v>
          </cell>
          <cell r="O7">
            <v>84.945150707317922</v>
          </cell>
          <cell r="P7">
            <v>82.404531201002939</v>
          </cell>
          <cell r="Q7">
            <v>75.197557645958369</v>
          </cell>
          <cell r="R7">
            <v>66.174048216634489</v>
          </cell>
          <cell r="S7">
            <v>61.04990056135604</v>
          </cell>
        </row>
        <row r="8">
          <cell r="A8" t="str">
            <v>Dépenses d'intervention</v>
          </cell>
          <cell r="L8">
            <v>100</v>
          </cell>
          <cell r="M8">
            <v>97.264323908594207</v>
          </cell>
          <cell r="N8">
            <v>90.813917141324808</v>
          </cell>
          <cell r="O8">
            <v>81.214176624703029</v>
          </cell>
          <cell r="P8">
            <v>80.013809235612044</v>
          </cell>
          <cell r="Q8">
            <v>82.834476372883884</v>
          </cell>
          <cell r="R8">
            <v>72.398147876453379</v>
          </cell>
          <cell r="S8">
            <v>79.670007407780346</v>
          </cell>
        </row>
        <row r="9">
          <cell r="A9" t="str">
            <v>Autres dépenses de fonctionnement</v>
          </cell>
          <cell r="L9">
            <v>100</v>
          </cell>
          <cell r="M9">
            <v>97.441328520008852</v>
          </cell>
          <cell r="N9">
            <v>94.775291460083395</v>
          </cell>
          <cell r="O9">
            <v>99.597169733302664</v>
          </cell>
          <cell r="P9">
            <v>92.097315835848548</v>
          </cell>
          <cell r="Q9">
            <v>98.26273041868626</v>
          </cell>
          <cell r="R9">
            <v>98.796866462797254</v>
          </cell>
          <cell r="S9">
            <v>104.45807817685892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_Synd et BA 2020-2021"/>
      <sheetName val="Diffusion"/>
      <sheetName val="Série longue"/>
    </sheetNames>
    <sheetDataSet>
      <sheetData sheetId="0">
        <row r="151">
          <cell r="B151">
            <v>398092091</v>
          </cell>
          <cell r="C151">
            <v>390530058</v>
          </cell>
          <cell r="D151">
            <v>317448741</v>
          </cell>
          <cell r="E151">
            <v>323851147</v>
          </cell>
          <cell r="F151">
            <v>302454739</v>
          </cell>
          <cell r="G151">
            <v>299248415</v>
          </cell>
          <cell r="H151">
            <v>321604279</v>
          </cell>
          <cell r="I151">
            <v>236262572</v>
          </cell>
          <cell r="J151">
            <v>263154178</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62"/>
  <sheetViews>
    <sheetView topLeftCell="A40" workbookViewId="0">
      <selection activeCell="B63" sqref="B63"/>
    </sheetView>
  </sheetViews>
  <sheetFormatPr baseColWidth="10" defaultColWidth="11.453125" defaultRowHeight="12.5" x14ac:dyDescent="0.25"/>
  <cols>
    <col min="1" max="1" width="12.453125" style="2" customWidth="1"/>
    <col min="2" max="4" width="11.453125" style="2"/>
    <col min="5" max="5" width="11.81640625" style="2" customWidth="1"/>
    <col min="6" max="6" width="11.453125" style="2"/>
    <col min="7" max="7" width="12.1796875" style="2" customWidth="1"/>
    <col min="8" max="10" width="11.453125" style="2"/>
    <col min="11" max="11" width="17.1796875" style="2" customWidth="1"/>
    <col min="12" max="16384" width="11.453125" style="2"/>
  </cols>
  <sheetData>
    <row r="7" spans="11:15" ht="18" x14ac:dyDescent="0.4">
      <c r="K7" s="1" t="s">
        <v>0</v>
      </c>
    </row>
    <row r="8" spans="11:15" ht="18" x14ac:dyDescent="0.4">
      <c r="K8" s="1"/>
    </row>
    <row r="9" spans="11:15" ht="45" x14ac:dyDescent="0.9">
      <c r="K9" s="3">
        <v>4</v>
      </c>
      <c r="L9" s="4"/>
      <c r="M9" s="4"/>
      <c r="N9" s="4"/>
      <c r="O9" s="4"/>
    </row>
    <row r="15" spans="11:15" ht="6" customHeight="1" x14ac:dyDescent="0.25"/>
    <row r="24" spans="1:11" ht="30" x14ac:dyDescent="0.6">
      <c r="A24" s="5"/>
      <c r="B24" s="5" t="s">
        <v>1</v>
      </c>
      <c r="C24" s="4"/>
      <c r="D24" s="4"/>
      <c r="E24" s="4"/>
      <c r="F24" s="5"/>
      <c r="G24" s="4"/>
      <c r="H24" s="4"/>
      <c r="I24" s="4"/>
      <c r="J24" s="4"/>
      <c r="K24" s="4"/>
    </row>
    <row r="25" spans="1:11" ht="30" x14ac:dyDescent="0.6">
      <c r="A25" s="5" t="s">
        <v>2</v>
      </c>
      <c r="B25" s="5" t="s">
        <v>3</v>
      </c>
      <c r="C25" s="4"/>
      <c r="D25" s="4"/>
      <c r="E25" s="4"/>
      <c r="F25" s="5"/>
      <c r="G25" s="4"/>
      <c r="H25" s="4"/>
      <c r="I25" s="4"/>
      <c r="J25" s="4"/>
      <c r="K25" s="4"/>
    </row>
    <row r="26" spans="1:11" ht="30" x14ac:dyDescent="0.6">
      <c r="B26" s="5" t="s">
        <v>4</v>
      </c>
    </row>
    <row r="27" spans="1:11" ht="30" x14ac:dyDescent="0.6">
      <c r="B27" s="5"/>
    </row>
    <row r="28" spans="1:11" ht="15.5" x14ac:dyDescent="0.35">
      <c r="B28" s="6" t="s">
        <v>5</v>
      </c>
    </row>
    <row r="29" spans="1:11" ht="15.5" x14ac:dyDescent="0.35">
      <c r="C29" s="7"/>
      <c r="D29" s="7"/>
      <c r="E29" s="7"/>
      <c r="F29" s="7"/>
      <c r="G29" s="7"/>
    </row>
    <row r="30" spans="1:11" ht="15.5" x14ac:dyDescent="0.35">
      <c r="B30" s="8" t="s">
        <v>6</v>
      </c>
      <c r="C30" s="8"/>
      <c r="D30" s="8"/>
      <c r="E30" s="8"/>
      <c r="F30" s="8"/>
      <c r="G30" s="8"/>
    </row>
    <row r="31" spans="1:11" ht="15.5" x14ac:dyDescent="0.35">
      <c r="C31" s="8"/>
      <c r="D31" s="8"/>
      <c r="E31" s="8"/>
      <c r="F31" s="8"/>
      <c r="G31" s="9"/>
    </row>
    <row r="32" spans="1:11" ht="15.5" x14ac:dyDescent="0.35">
      <c r="B32" s="8" t="s">
        <v>7</v>
      </c>
      <c r="C32" s="8"/>
      <c r="D32" s="8"/>
      <c r="E32" s="8"/>
      <c r="F32" s="8"/>
      <c r="G32" s="9"/>
    </row>
    <row r="33" spans="2:7" ht="15.5" x14ac:dyDescent="0.35">
      <c r="C33" s="8"/>
      <c r="D33" s="8"/>
      <c r="E33" s="8"/>
      <c r="F33" s="8"/>
      <c r="G33" s="9"/>
    </row>
    <row r="34" spans="2:7" ht="15.5" x14ac:dyDescent="0.35">
      <c r="B34" s="8" t="s">
        <v>8</v>
      </c>
      <c r="C34" s="8"/>
      <c r="D34" s="8"/>
      <c r="E34" s="8"/>
      <c r="F34" s="8"/>
      <c r="G34" s="9"/>
    </row>
    <row r="35" spans="2:7" ht="15.5" x14ac:dyDescent="0.35">
      <c r="C35" s="8"/>
      <c r="D35" s="8"/>
      <c r="E35" s="8"/>
      <c r="F35" s="8"/>
      <c r="G35" s="9"/>
    </row>
    <row r="36" spans="2:7" ht="15.5" x14ac:dyDescent="0.35">
      <c r="B36" s="8" t="s">
        <v>9</v>
      </c>
      <c r="C36" s="8"/>
      <c r="D36" s="8"/>
      <c r="E36" s="8"/>
      <c r="F36" s="8"/>
      <c r="G36" s="8"/>
    </row>
    <row r="37" spans="2:7" ht="15.5" x14ac:dyDescent="0.35">
      <c r="C37" s="8"/>
      <c r="D37" s="8"/>
      <c r="E37" s="8"/>
      <c r="F37" s="8"/>
      <c r="G37" s="9"/>
    </row>
    <row r="38" spans="2:7" ht="15.5" x14ac:dyDescent="0.35">
      <c r="B38" s="8" t="s">
        <v>10</v>
      </c>
      <c r="C38" s="8"/>
      <c r="D38" s="8"/>
      <c r="E38" s="8"/>
      <c r="F38" s="8"/>
      <c r="G38" s="9"/>
    </row>
    <row r="39" spans="2:7" ht="15.5" x14ac:dyDescent="0.35">
      <c r="C39" s="8"/>
      <c r="D39" s="8"/>
      <c r="E39" s="8"/>
      <c r="F39" s="8"/>
      <c r="G39" s="9"/>
    </row>
    <row r="40" spans="2:7" ht="15.5" x14ac:dyDescent="0.35">
      <c r="B40" s="8" t="s">
        <v>11</v>
      </c>
      <c r="C40" s="8"/>
      <c r="D40" s="8"/>
      <c r="E40" s="8"/>
      <c r="F40" s="8"/>
      <c r="G40" s="9"/>
    </row>
    <row r="41" spans="2:7" ht="15.5" x14ac:dyDescent="0.35">
      <c r="C41" s="8"/>
      <c r="D41" s="8"/>
      <c r="E41" s="8"/>
      <c r="F41" s="8"/>
      <c r="G41" s="9"/>
    </row>
    <row r="42" spans="2:7" ht="15.5" x14ac:dyDescent="0.35">
      <c r="B42" s="8" t="s">
        <v>12</v>
      </c>
      <c r="C42" s="8"/>
      <c r="D42" s="8"/>
      <c r="E42" s="8"/>
    </row>
    <row r="43" spans="2:7" ht="15.5" x14ac:dyDescent="0.35">
      <c r="C43" s="8"/>
      <c r="D43" s="8"/>
      <c r="E43" s="8"/>
    </row>
    <row r="44" spans="2:7" ht="15.5" x14ac:dyDescent="0.35">
      <c r="B44" s="8" t="s">
        <v>13</v>
      </c>
      <c r="C44" s="8"/>
      <c r="D44" s="8"/>
      <c r="E44" s="8"/>
      <c r="F44" s="8"/>
      <c r="G44" s="8"/>
    </row>
    <row r="45" spans="2:7" ht="15.5" x14ac:dyDescent="0.35">
      <c r="C45" s="8"/>
      <c r="D45" s="8"/>
      <c r="E45" s="8"/>
      <c r="F45" s="8"/>
      <c r="G45" s="9"/>
    </row>
    <row r="46" spans="2:7" ht="15.5" x14ac:dyDescent="0.35">
      <c r="B46" s="8" t="s">
        <v>14</v>
      </c>
      <c r="C46" s="8"/>
      <c r="D46" s="8"/>
      <c r="E46" s="8"/>
    </row>
    <row r="47" spans="2:7" ht="15.5" x14ac:dyDescent="0.35">
      <c r="B47" s="8"/>
      <c r="C47" s="8"/>
      <c r="D47" s="8"/>
      <c r="E47" s="8"/>
    </row>
    <row r="48" spans="2:7" ht="15.5" x14ac:dyDescent="0.35">
      <c r="B48" s="8" t="s">
        <v>15</v>
      </c>
      <c r="C48" s="8"/>
      <c r="D48" s="8"/>
      <c r="E48" s="8"/>
    </row>
    <row r="49" spans="2:7" ht="15.5" x14ac:dyDescent="0.35">
      <c r="B49" s="8"/>
      <c r="C49" s="8"/>
      <c r="D49" s="8"/>
      <c r="E49" s="8"/>
    </row>
    <row r="50" spans="2:7" ht="15.5" x14ac:dyDescent="0.35">
      <c r="B50" s="8" t="s">
        <v>16</v>
      </c>
      <c r="C50" s="8"/>
      <c r="D50" s="8"/>
      <c r="E50" s="8"/>
    </row>
    <row r="51" spans="2:7" ht="15.5" x14ac:dyDescent="0.35">
      <c r="B51" s="8"/>
      <c r="C51" s="8"/>
      <c r="D51" s="8"/>
      <c r="E51" s="8"/>
    </row>
    <row r="52" spans="2:7" ht="15.5" x14ac:dyDescent="0.35">
      <c r="B52" s="8" t="s">
        <v>17</v>
      </c>
      <c r="C52" s="8"/>
      <c r="D52" s="8"/>
      <c r="E52" s="8"/>
    </row>
    <row r="53" spans="2:7" ht="15.5" x14ac:dyDescent="0.35">
      <c r="B53" s="8"/>
      <c r="C53" s="8"/>
      <c r="D53" s="8"/>
      <c r="E53" s="8"/>
    </row>
    <row r="54" spans="2:7" ht="15.5" x14ac:dyDescent="0.35">
      <c r="B54" s="8" t="s">
        <v>18</v>
      </c>
      <c r="C54" s="8"/>
      <c r="D54" s="8"/>
      <c r="E54" s="8"/>
      <c r="F54" s="8"/>
      <c r="G54" s="8"/>
    </row>
    <row r="55" spans="2:7" ht="15.5" x14ac:dyDescent="0.35">
      <c r="B55" s="8"/>
      <c r="C55" s="8"/>
      <c r="D55" s="8"/>
      <c r="E55" s="8"/>
    </row>
    <row r="56" spans="2:7" ht="15.5" x14ac:dyDescent="0.35">
      <c r="B56" s="8" t="s">
        <v>19</v>
      </c>
      <c r="C56" s="8"/>
      <c r="D56" s="8"/>
      <c r="E56" s="8"/>
      <c r="F56" s="8"/>
      <c r="G56" s="8"/>
    </row>
    <row r="57" spans="2:7" ht="15.5" x14ac:dyDescent="0.35">
      <c r="B57" s="8"/>
      <c r="C57" s="8"/>
      <c r="D57" s="8"/>
      <c r="E57" s="8"/>
    </row>
    <row r="58" spans="2:7" ht="15.5" x14ac:dyDescent="0.35">
      <c r="B58" s="8" t="s">
        <v>20</v>
      </c>
      <c r="C58" s="8"/>
      <c r="D58" s="8"/>
      <c r="E58" s="8"/>
      <c r="F58" s="8"/>
      <c r="G58" s="8"/>
    </row>
    <row r="59" spans="2:7" ht="15.5" x14ac:dyDescent="0.35">
      <c r="B59" s="8"/>
      <c r="C59" s="8"/>
      <c r="D59" s="8"/>
      <c r="E59" s="8"/>
    </row>
    <row r="60" spans="2:7" ht="15.5" x14ac:dyDescent="0.35">
      <c r="B60" s="8" t="s">
        <v>2040</v>
      </c>
      <c r="C60" s="8"/>
      <c r="D60" s="8"/>
      <c r="E60" s="8"/>
      <c r="F60" s="8"/>
      <c r="G60" s="8"/>
    </row>
    <row r="61" spans="2:7" ht="15.5" x14ac:dyDescent="0.35">
      <c r="B61" s="8"/>
      <c r="C61" s="8"/>
      <c r="D61" s="8"/>
      <c r="E61" s="8"/>
    </row>
    <row r="62" spans="2:7" ht="15.5" x14ac:dyDescent="0.35">
      <c r="B62" s="7" t="s">
        <v>2041</v>
      </c>
      <c r="C62" s="8"/>
      <c r="D62" s="8"/>
      <c r="E62" s="8"/>
      <c r="F62" s="8"/>
      <c r="G62" s="8"/>
    </row>
  </sheetData>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B8" sqref="B8"/>
    </sheetView>
  </sheetViews>
  <sheetFormatPr baseColWidth="10" defaultRowHeight="14.5" x14ac:dyDescent="0.35"/>
  <cols>
    <col min="1" max="1" width="34.453125" style="58" customWidth="1"/>
    <col min="2" max="2" width="59.1796875" style="11" customWidth="1"/>
    <col min="3" max="3" width="55.7265625" style="11" customWidth="1"/>
    <col min="4" max="4" width="39" style="11" customWidth="1"/>
    <col min="5" max="5" width="37" style="11" customWidth="1"/>
    <col min="6" max="6" width="69.1796875" style="11" customWidth="1"/>
    <col min="7" max="7" width="39.81640625" style="11" customWidth="1"/>
    <col min="8" max="8" width="36.26953125" style="11" customWidth="1"/>
    <col min="9" max="9" width="29.26953125" customWidth="1"/>
    <col min="10" max="256" width="10.90625" style="12"/>
    <col min="257" max="257" width="39" style="12" customWidth="1"/>
    <col min="258" max="263" width="30.7265625" style="12" customWidth="1"/>
    <col min="264" max="264" width="46.1796875" style="12" customWidth="1"/>
    <col min="265" max="265" width="1.54296875" style="12" customWidth="1"/>
    <col min="266" max="512" width="10.90625" style="12"/>
    <col min="513" max="513" width="39" style="12" customWidth="1"/>
    <col min="514" max="519" width="30.7265625" style="12" customWidth="1"/>
    <col min="520" max="520" width="46.1796875" style="12" customWidth="1"/>
    <col min="521" max="521" width="1.54296875" style="12" customWidth="1"/>
    <col min="522" max="768" width="10.90625" style="12"/>
    <col min="769" max="769" width="39" style="12" customWidth="1"/>
    <col min="770" max="775" width="30.7265625" style="12" customWidth="1"/>
    <col min="776" max="776" width="46.1796875" style="12" customWidth="1"/>
    <col min="777" max="777" width="1.54296875" style="12" customWidth="1"/>
    <col min="778" max="1024" width="10.90625" style="12"/>
    <col min="1025" max="1025" width="39" style="12" customWidth="1"/>
    <col min="1026" max="1031" width="30.7265625" style="12" customWidth="1"/>
    <col min="1032" max="1032" width="46.1796875" style="12" customWidth="1"/>
    <col min="1033" max="1033" width="1.54296875" style="12" customWidth="1"/>
    <col min="1034" max="1280" width="10.90625" style="12"/>
    <col min="1281" max="1281" width="39" style="12" customWidth="1"/>
    <col min="1282" max="1287" width="30.7265625" style="12" customWidth="1"/>
    <col min="1288" max="1288" width="46.1796875" style="12" customWidth="1"/>
    <col min="1289" max="1289" width="1.54296875" style="12" customWidth="1"/>
    <col min="1290" max="1536" width="10.90625" style="12"/>
    <col min="1537" max="1537" width="39" style="12" customWidth="1"/>
    <col min="1538" max="1543" width="30.7265625" style="12" customWidth="1"/>
    <col min="1544" max="1544" width="46.1796875" style="12" customWidth="1"/>
    <col min="1545" max="1545" width="1.54296875" style="12" customWidth="1"/>
    <col min="1546" max="1792" width="10.90625" style="12"/>
    <col min="1793" max="1793" width="39" style="12" customWidth="1"/>
    <col min="1794" max="1799" width="30.7265625" style="12" customWidth="1"/>
    <col min="1800" max="1800" width="46.1796875" style="12" customWidth="1"/>
    <col min="1801" max="1801" width="1.54296875" style="12" customWidth="1"/>
    <col min="1802" max="2048" width="10.90625" style="12"/>
    <col min="2049" max="2049" width="39" style="12" customWidth="1"/>
    <col min="2050" max="2055" width="30.7265625" style="12" customWidth="1"/>
    <col min="2056" max="2056" width="46.1796875" style="12" customWidth="1"/>
    <col min="2057" max="2057" width="1.54296875" style="12" customWidth="1"/>
    <col min="2058" max="2304" width="10.90625" style="12"/>
    <col min="2305" max="2305" width="39" style="12" customWidth="1"/>
    <col min="2306" max="2311" width="30.7265625" style="12" customWidth="1"/>
    <col min="2312" max="2312" width="46.1796875" style="12" customWidth="1"/>
    <col min="2313" max="2313" width="1.54296875" style="12" customWidth="1"/>
    <col min="2314" max="2560" width="10.90625" style="12"/>
    <col min="2561" max="2561" width="39" style="12" customWidth="1"/>
    <col min="2562" max="2567" width="30.7265625" style="12" customWidth="1"/>
    <col min="2568" max="2568" width="46.1796875" style="12" customWidth="1"/>
    <col min="2569" max="2569" width="1.54296875" style="12" customWidth="1"/>
    <col min="2570" max="2816" width="10.90625" style="12"/>
    <col min="2817" max="2817" width="39" style="12" customWidth="1"/>
    <col min="2818" max="2823" width="30.7265625" style="12" customWidth="1"/>
    <col min="2824" max="2824" width="46.1796875" style="12" customWidth="1"/>
    <col min="2825" max="2825" width="1.54296875" style="12" customWidth="1"/>
    <col min="2826" max="3072" width="10.90625" style="12"/>
    <col min="3073" max="3073" width="39" style="12" customWidth="1"/>
    <col min="3074" max="3079" width="30.7265625" style="12" customWidth="1"/>
    <col min="3080" max="3080" width="46.1796875" style="12" customWidth="1"/>
    <col min="3081" max="3081" width="1.54296875" style="12" customWidth="1"/>
    <col min="3082" max="3328" width="10.90625" style="12"/>
    <col min="3329" max="3329" width="39" style="12" customWidth="1"/>
    <col min="3330" max="3335" width="30.7265625" style="12" customWidth="1"/>
    <col min="3336" max="3336" width="46.1796875" style="12" customWidth="1"/>
    <col min="3337" max="3337" width="1.54296875" style="12" customWidth="1"/>
    <col min="3338" max="3584" width="10.90625" style="12"/>
    <col min="3585" max="3585" width="39" style="12" customWidth="1"/>
    <col min="3586" max="3591" width="30.7265625" style="12" customWidth="1"/>
    <col min="3592" max="3592" width="46.1796875" style="12" customWidth="1"/>
    <col min="3593" max="3593" width="1.54296875" style="12" customWidth="1"/>
    <col min="3594" max="3840" width="10.90625" style="12"/>
    <col min="3841" max="3841" width="39" style="12" customWidth="1"/>
    <col min="3842" max="3847" width="30.7265625" style="12" customWidth="1"/>
    <col min="3848" max="3848" width="46.1796875" style="12" customWidth="1"/>
    <col min="3849" max="3849" width="1.54296875" style="12" customWidth="1"/>
    <col min="3850" max="4096" width="10.90625" style="12"/>
    <col min="4097" max="4097" width="39" style="12" customWidth="1"/>
    <col min="4098" max="4103" width="30.7265625" style="12" customWidth="1"/>
    <col min="4104" max="4104" width="46.1796875" style="12" customWidth="1"/>
    <col min="4105" max="4105" width="1.54296875" style="12" customWidth="1"/>
    <col min="4106" max="4352" width="10.90625" style="12"/>
    <col min="4353" max="4353" width="39" style="12" customWidth="1"/>
    <col min="4354" max="4359" width="30.7265625" style="12" customWidth="1"/>
    <col min="4360" max="4360" width="46.1796875" style="12" customWidth="1"/>
    <col min="4361" max="4361" width="1.54296875" style="12" customWidth="1"/>
    <col min="4362" max="4608" width="10.90625" style="12"/>
    <col min="4609" max="4609" width="39" style="12" customWidth="1"/>
    <col min="4610" max="4615" width="30.7265625" style="12" customWidth="1"/>
    <col min="4616" max="4616" width="46.1796875" style="12" customWidth="1"/>
    <col min="4617" max="4617" width="1.54296875" style="12" customWidth="1"/>
    <col min="4618" max="4864" width="10.90625" style="12"/>
    <col min="4865" max="4865" width="39" style="12" customWidth="1"/>
    <col min="4866" max="4871" width="30.7265625" style="12" customWidth="1"/>
    <col min="4872" max="4872" width="46.1796875" style="12" customWidth="1"/>
    <col min="4873" max="4873" width="1.54296875" style="12" customWidth="1"/>
    <col min="4874" max="5120" width="10.90625" style="12"/>
    <col min="5121" max="5121" width="39" style="12" customWidth="1"/>
    <col min="5122" max="5127" width="30.7265625" style="12" customWidth="1"/>
    <col min="5128" max="5128" width="46.1796875" style="12" customWidth="1"/>
    <col min="5129" max="5129" width="1.54296875" style="12" customWidth="1"/>
    <col min="5130" max="5376" width="10.90625" style="12"/>
    <col min="5377" max="5377" width="39" style="12" customWidth="1"/>
    <col min="5378" max="5383" width="30.7265625" style="12" customWidth="1"/>
    <col min="5384" max="5384" width="46.1796875" style="12" customWidth="1"/>
    <col min="5385" max="5385" width="1.54296875" style="12" customWidth="1"/>
    <col min="5386" max="5632" width="10.90625" style="12"/>
    <col min="5633" max="5633" width="39" style="12" customWidth="1"/>
    <col min="5634" max="5639" width="30.7265625" style="12" customWidth="1"/>
    <col min="5640" max="5640" width="46.1796875" style="12" customWidth="1"/>
    <col min="5641" max="5641" width="1.54296875" style="12" customWidth="1"/>
    <col min="5642" max="5888" width="10.90625" style="12"/>
    <col min="5889" max="5889" width="39" style="12" customWidth="1"/>
    <col min="5890" max="5895" width="30.7265625" style="12" customWidth="1"/>
    <col min="5896" max="5896" width="46.1796875" style="12" customWidth="1"/>
    <col min="5897" max="5897" width="1.54296875" style="12" customWidth="1"/>
    <col min="5898" max="6144" width="10.90625" style="12"/>
    <col min="6145" max="6145" width="39" style="12" customWidth="1"/>
    <col min="6146" max="6151" width="30.7265625" style="12" customWidth="1"/>
    <col min="6152" max="6152" width="46.1796875" style="12" customWidth="1"/>
    <col min="6153" max="6153" width="1.54296875" style="12" customWidth="1"/>
    <col min="6154" max="6400" width="10.90625" style="12"/>
    <col min="6401" max="6401" width="39" style="12" customWidth="1"/>
    <col min="6402" max="6407" width="30.7265625" style="12" customWidth="1"/>
    <col min="6408" max="6408" width="46.1796875" style="12" customWidth="1"/>
    <col min="6409" max="6409" width="1.54296875" style="12" customWidth="1"/>
    <col min="6410" max="6656" width="10.90625" style="12"/>
    <col min="6657" max="6657" width="39" style="12" customWidth="1"/>
    <col min="6658" max="6663" width="30.7265625" style="12" customWidth="1"/>
    <col min="6664" max="6664" width="46.1796875" style="12" customWidth="1"/>
    <col min="6665" max="6665" width="1.54296875" style="12" customWidth="1"/>
    <col min="6666" max="6912" width="10.90625" style="12"/>
    <col min="6913" max="6913" width="39" style="12" customWidth="1"/>
    <col min="6914" max="6919" width="30.7265625" style="12" customWidth="1"/>
    <col min="6920" max="6920" width="46.1796875" style="12" customWidth="1"/>
    <col min="6921" max="6921" width="1.54296875" style="12" customWidth="1"/>
    <col min="6922" max="7168" width="10.90625" style="12"/>
    <col min="7169" max="7169" width="39" style="12" customWidth="1"/>
    <col min="7170" max="7175" width="30.7265625" style="12" customWidth="1"/>
    <col min="7176" max="7176" width="46.1796875" style="12" customWidth="1"/>
    <col min="7177" max="7177" width="1.54296875" style="12" customWidth="1"/>
    <col min="7178" max="7424" width="10.90625" style="12"/>
    <col min="7425" max="7425" width="39" style="12" customWidth="1"/>
    <col min="7426" max="7431" width="30.7265625" style="12" customWidth="1"/>
    <col min="7432" max="7432" width="46.1796875" style="12" customWidth="1"/>
    <col min="7433" max="7433" width="1.54296875" style="12" customWidth="1"/>
    <col min="7434" max="7680" width="10.90625" style="12"/>
    <col min="7681" max="7681" width="39" style="12" customWidth="1"/>
    <col min="7682" max="7687" width="30.7265625" style="12" customWidth="1"/>
    <col min="7688" max="7688" width="46.1796875" style="12" customWidth="1"/>
    <col min="7689" max="7689" width="1.54296875" style="12" customWidth="1"/>
    <col min="7690" max="7936" width="10.90625" style="12"/>
    <col min="7937" max="7937" width="39" style="12" customWidth="1"/>
    <col min="7938" max="7943" width="30.7265625" style="12" customWidth="1"/>
    <col min="7944" max="7944" width="46.1796875" style="12" customWidth="1"/>
    <col min="7945" max="7945" width="1.54296875" style="12" customWidth="1"/>
    <col min="7946" max="8192" width="10.90625" style="12"/>
    <col min="8193" max="8193" width="39" style="12" customWidth="1"/>
    <col min="8194" max="8199" width="30.7265625" style="12" customWidth="1"/>
    <col min="8200" max="8200" width="46.1796875" style="12" customWidth="1"/>
    <col min="8201" max="8201" width="1.54296875" style="12" customWidth="1"/>
    <col min="8202" max="8448" width="10.90625" style="12"/>
    <col min="8449" max="8449" width="39" style="12" customWidth="1"/>
    <col min="8450" max="8455" width="30.7265625" style="12" customWidth="1"/>
    <col min="8456" max="8456" width="46.1796875" style="12" customWidth="1"/>
    <col min="8457" max="8457" width="1.54296875" style="12" customWidth="1"/>
    <col min="8458" max="8704" width="10.90625" style="12"/>
    <col min="8705" max="8705" width="39" style="12" customWidth="1"/>
    <col min="8706" max="8711" width="30.7265625" style="12" customWidth="1"/>
    <col min="8712" max="8712" width="46.1796875" style="12" customWidth="1"/>
    <col min="8713" max="8713" width="1.54296875" style="12" customWidth="1"/>
    <col min="8714" max="8960" width="10.90625" style="12"/>
    <col min="8961" max="8961" width="39" style="12" customWidth="1"/>
    <col min="8962" max="8967" width="30.7265625" style="12" customWidth="1"/>
    <col min="8968" max="8968" width="46.1796875" style="12" customWidth="1"/>
    <col min="8969" max="8969" width="1.54296875" style="12" customWidth="1"/>
    <col min="8970" max="9216" width="10.90625" style="12"/>
    <col min="9217" max="9217" width="39" style="12" customWidth="1"/>
    <col min="9218" max="9223" width="30.7265625" style="12" customWidth="1"/>
    <col min="9224" max="9224" width="46.1796875" style="12" customWidth="1"/>
    <col min="9225" max="9225" width="1.54296875" style="12" customWidth="1"/>
    <col min="9226" max="9472" width="10.90625" style="12"/>
    <col min="9473" max="9473" width="39" style="12" customWidth="1"/>
    <col min="9474" max="9479" width="30.7265625" style="12" customWidth="1"/>
    <col min="9480" max="9480" width="46.1796875" style="12" customWidth="1"/>
    <col min="9481" max="9481" width="1.54296875" style="12" customWidth="1"/>
    <col min="9482" max="9728" width="10.90625" style="12"/>
    <col min="9729" max="9729" width="39" style="12" customWidth="1"/>
    <col min="9730" max="9735" width="30.7265625" style="12" customWidth="1"/>
    <col min="9736" max="9736" width="46.1796875" style="12" customWidth="1"/>
    <col min="9737" max="9737" width="1.54296875" style="12" customWidth="1"/>
    <col min="9738" max="9984" width="10.90625" style="12"/>
    <col min="9985" max="9985" width="39" style="12" customWidth="1"/>
    <col min="9986" max="9991" width="30.7265625" style="12" customWidth="1"/>
    <col min="9992" max="9992" width="46.1796875" style="12" customWidth="1"/>
    <col min="9993" max="9993" width="1.54296875" style="12" customWidth="1"/>
    <col min="9994" max="10240" width="10.90625" style="12"/>
    <col min="10241" max="10241" width="39" style="12" customWidth="1"/>
    <col min="10242" max="10247" width="30.7265625" style="12" customWidth="1"/>
    <col min="10248" max="10248" width="46.1796875" style="12" customWidth="1"/>
    <col min="10249" max="10249" width="1.54296875" style="12" customWidth="1"/>
    <col min="10250" max="10496" width="10.90625" style="12"/>
    <col min="10497" max="10497" width="39" style="12" customWidth="1"/>
    <col min="10498" max="10503" width="30.7265625" style="12" customWidth="1"/>
    <col min="10504" max="10504" width="46.1796875" style="12" customWidth="1"/>
    <col min="10505" max="10505" width="1.54296875" style="12" customWidth="1"/>
    <col min="10506" max="10752" width="10.90625" style="12"/>
    <col min="10753" max="10753" width="39" style="12" customWidth="1"/>
    <col min="10754" max="10759" width="30.7265625" style="12" customWidth="1"/>
    <col min="10760" max="10760" width="46.1796875" style="12" customWidth="1"/>
    <col min="10761" max="10761" width="1.54296875" style="12" customWidth="1"/>
    <col min="10762" max="11008" width="10.90625" style="12"/>
    <col min="11009" max="11009" width="39" style="12" customWidth="1"/>
    <col min="11010" max="11015" width="30.7265625" style="12" customWidth="1"/>
    <col min="11016" max="11016" width="46.1796875" style="12" customWidth="1"/>
    <col min="11017" max="11017" width="1.54296875" style="12" customWidth="1"/>
    <col min="11018" max="11264" width="10.90625" style="12"/>
    <col min="11265" max="11265" width="39" style="12" customWidth="1"/>
    <col min="11266" max="11271" width="30.7265625" style="12" customWidth="1"/>
    <col min="11272" max="11272" width="46.1796875" style="12" customWidth="1"/>
    <col min="11273" max="11273" width="1.54296875" style="12" customWidth="1"/>
    <col min="11274" max="11520" width="10.90625" style="12"/>
    <col min="11521" max="11521" width="39" style="12" customWidth="1"/>
    <col min="11522" max="11527" width="30.7265625" style="12" customWidth="1"/>
    <col min="11528" max="11528" width="46.1796875" style="12" customWidth="1"/>
    <col min="11529" max="11529" width="1.54296875" style="12" customWidth="1"/>
    <col min="11530" max="11776" width="10.90625" style="12"/>
    <col min="11777" max="11777" width="39" style="12" customWidth="1"/>
    <col min="11778" max="11783" width="30.7265625" style="12" customWidth="1"/>
    <col min="11784" max="11784" width="46.1796875" style="12" customWidth="1"/>
    <col min="11785" max="11785" width="1.54296875" style="12" customWidth="1"/>
    <col min="11786" max="12032" width="10.90625" style="12"/>
    <col min="12033" max="12033" width="39" style="12" customWidth="1"/>
    <col min="12034" max="12039" width="30.7265625" style="12" customWidth="1"/>
    <col min="12040" max="12040" width="46.1796875" style="12" customWidth="1"/>
    <col min="12041" max="12041" width="1.54296875" style="12" customWidth="1"/>
    <col min="12042" max="12288" width="10.90625" style="12"/>
    <col min="12289" max="12289" width="39" style="12" customWidth="1"/>
    <col min="12290" max="12295" width="30.7265625" style="12" customWidth="1"/>
    <col min="12296" max="12296" width="46.1796875" style="12" customWidth="1"/>
    <col min="12297" max="12297" width="1.54296875" style="12" customWidth="1"/>
    <col min="12298" max="12544" width="10.90625" style="12"/>
    <col min="12545" max="12545" width="39" style="12" customWidth="1"/>
    <col min="12546" max="12551" width="30.7265625" style="12" customWidth="1"/>
    <col min="12552" max="12552" width="46.1796875" style="12" customWidth="1"/>
    <col min="12553" max="12553" width="1.54296875" style="12" customWidth="1"/>
    <col min="12554" max="12800" width="10.90625" style="12"/>
    <col min="12801" max="12801" width="39" style="12" customWidth="1"/>
    <col min="12802" max="12807" width="30.7265625" style="12" customWidth="1"/>
    <col min="12808" max="12808" width="46.1796875" style="12" customWidth="1"/>
    <col min="12809" max="12809" width="1.54296875" style="12" customWidth="1"/>
    <col min="12810" max="13056" width="10.90625" style="12"/>
    <col min="13057" max="13057" width="39" style="12" customWidth="1"/>
    <col min="13058" max="13063" width="30.7265625" style="12" customWidth="1"/>
    <col min="13064" max="13064" width="46.1796875" style="12" customWidth="1"/>
    <col min="13065" max="13065" width="1.54296875" style="12" customWidth="1"/>
    <col min="13066" max="13312" width="10.90625" style="12"/>
    <col min="13313" max="13313" width="39" style="12" customWidth="1"/>
    <col min="13314" max="13319" width="30.7265625" style="12" customWidth="1"/>
    <col min="13320" max="13320" width="46.1796875" style="12" customWidth="1"/>
    <col min="13321" max="13321" width="1.54296875" style="12" customWidth="1"/>
    <col min="13322" max="13568" width="10.90625" style="12"/>
    <col min="13569" max="13569" width="39" style="12" customWidth="1"/>
    <col min="13570" max="13575" width="30.7265625" style="12" customWidth="1"/>
    <col min="13576" max="13576" width="46.1796875" style="12" customWidth="1"/>
    <col min="13577" max="13577" width="1.54296875" style="12" customWidth="1"/>
    <col min="13578" max="13824" width="10.90625" style="12"/>
    <col min="13825" max="13825" width="39" style="12" customWidth="1"/>
    <col min="13826" max="13831" width="30.7265625" style="12" customWidth="1"/>
    <col min="13832" max="13832" width="46.1796875" style="12" customWidth="1"/>
    <col min="13833" max="13833" width="1.54296875" style="12" customWidth="1"/>
    <col min="13834" max="14080" width="10.90625" style="12"/>
    <col min="14081" max="14081" width="39" style="12" customWidth="1"/>
    <col min="14082" max="14087" width="30.7265625" style="12" customWidth="1"/>
    <col min="14088" max="14088" width="46.1796875" style="12" customWidth="1"/>
    <col min="14089" max="14089" width="1.54296875" style="12" customWidth="1"/>
    <col min="14090" max="14336" width="10.90625" style="12"/>
    <col min="14337" max="14337" width="39" style="12" customWidth="1"/>
    <col min="14338" max="14343" width="30.7265625" style="12" customWidth="1"/>
    <col min="14344" max="14344" width="46.1796875" style="12" customWidth="1"/>
    <col min="14345" max="14345" width="1.54296875" style="12" customWidth="1"/>
    <col min="14346" max="14592" width="10.90625" style="12"/>
    <col min="14593" max="14593" width="39" style="12" customWidth="1"/>
    <col min="14594" max="14599" width="30.7265625" style="12" customWidth="1"/>
    <col min="14600" max="14600" width="46.1796875" style="12" customWidth="1"/>
    <col min="14601" max="14601" width="1.54296875" style="12" customWidth="1"/>
    <col min="14602" max="14848" width="10.90625" style="12"/>
    <col min="14849" max="14849" width="39" style="12" customWidth="1"/>
    <col min="14850" max="14855" width="30.7265625" style="12" customWidth="1"/>
    <col min="14856" max="14856" width="46.1796875" style="12" customWidth="1"/>
    <col min="14857" max="14857" width="1.54296875" style="12" customWidth="1"/>
    <col min="14858" max="15104" width="10.90625" style="12"/>
    <col min="15105" max="15105" width="39" style="12" customWidth="1"/>
    <col min="15106" max="15111" width="30.7265625" style="12" customWidth="1"/>
    <col min="15112" max="15112" width="46.1796875" style="12" customWidth="1"/>
    <col min="15113" max="15113" width="1.54296875" style="12" customWidth="1"/>
    <col min="15114" max="15360" width="10.90625" style="12"/>
    <col min="15361" max="15361" width="39" style="12" customWidth="1"/>
    <col min="15362" max="15367" width="30.7265625" style="12" customWidth="1"/>
    <col min="15368" max="15368" width="46.1796875" style="12" customWidth="1"/>
    <col min="15369" max="15369" width="1.54296875" style="12" customWidth="1"/>
    <col min="15370" max="15616" width="10.90625" style="12"/>
    <col min="15617" max="15617" width="39" style="12" customWidth="1"/>
    <col min="15618" max="15623" width="30.7265625" style="12" customWidth="1"/>
    <col min="15624" max="15624" width="46.1796875" style="12" customWidth="1"/>
    <col min="15625" max="15625" width="1.54296875" style="12" customWidth="1"/>
    <col min="15626" max="15872" width="10.90625" style="12"/>
    <col min="15873" max="15873" width="39" style="12" customWidth="1"/>
    <col min="15874" max="15879" width="30.7265625" style="12" customWidth="1"/>
    <col min="15880" max="15880" width="46.1796875" style="12" customWidth="1"/>
    <col min="15881" max="15881" width="1.54296875" style="12" customWidth="1"/>
    <col min="15882" max="16128" width="10.90625" style="12"/>
    <col min="16129" max="16129" width="39" style="12" customWidth="1"/>
    <col min="16130" max="16135" width="30.7265625" style="12" customWidth="1"/>
    <col min="16136" max="16136" width="46.1796875" style="12" customWidth="1"/>
    <col min="16137" max="16137" width="1.54296875" style="12" customWidth="1"/>
    <col min="16138" max="16384" width="10.90625" style="12"/>
  </cols>
  <sheetData>
    <row r="1" spans="1:9" ht="15.5" x14ac:dyDescent="0.35">
      <c r="A1" s="10" t="s">
        <v>140</v>
      </c>
      <c r="B1" s="10"/>
      <c r="F1" s="10"/>
      <c r="G1" s="10"/>
      <c r="H1" s="10"/>
    </row>
    <row r="3" spans="1:9" ht="26" x14ac:dyDescent="0.3">
      <c r="A3" s="13"/>
      <c r="B3" s="14" t="s">
        <v>21</v>
      </c>
      <c r="C3" s="14" t="s">
        <v>22</v>
      </c>
      <c r="D3" s="14" t="s">
        <v>23</v>
      </c>
      <c r="E3" s="14" t="s">
        <v>24</v>
      </c>
      <c r="F3" s="15" t="s">
        <v>25</v>
      </c>
      <c r="G3" s="15" t="s">
        <v>26</v>
      </c>
      <c r="H3" s="15" t="s">
        <v>27</v>
      </c>
      <c r="I3" s="15" t="s">
        <v>28</v>
      </c>
    </row>
    <row r="4" spans="1:9" s="19" customFormat="1" ht="13" x14ac:dyDescent="0.3">
      <c r="A4" s="16" t="s">
        <v>29</v>
      </c>
      <c r="B4" s="17"/>
      <c r="C4" s="18"/>
      <c r="D4" s="18"/>
      <c r="E4" s="18"/>
      <c r="F4" s="18"/>
      <c r="G4" s="18"/>
      <c r="H4" s="18"/>
    </row>
    <row r="5" spans="1:9" ht="39" x14ac:dyDescent="0.3">
      <c r="A5" s="20" t="s">
        <v>30</v>
      </c>
      <c r="B5" s="21" t="s">
        <v>31</v>
      </c>
      <c r="C5" s="22" t="s">
        <v>32</v>
      </c>
      <c r="D5" s="22" t="s">
        <v>32</v>
      </c>
      <c r="E5" s="22" t="s">
        <v>32</v>
      </c>
      <c r="F5" s="21" t="s">
        <v>33</v>
      </c>
      <c r="G5" s="23" t="s">
        <v>34</v>
      </c>
      <c r="H5" s="22" t="s">
        <v>34</v>
      </c>
      <c r="I5" s="22" t="s">
        <v>34</v>
      </c>
    </row>
    <row r="6" spans="1:9" ht="13" x14ac:dyDescent="0.3">
      <c r="A6" s="24" t="s">
        <v>35</v>
      </c>
      <c r="B6" s="24" t="s">
        <v>36</v>
      </c>
      <c r="C6" s="25" t="s">
        <v>32</v>
      </c>
      <c r="D6" s="25" t="s">
        <v>32</v>
      </c>
      <c r="E6" s="25" t="s">
        <v>32</v>
      </c>
      <c r="F6" s="24" t="s">
        <v>32</v>
      </c>
      <c r="G6" s="24" t="s">
        <v>34</v>
      </c>
      <c r="H6" s="25" t="s">
        <v>34</v>
      </c>
      <c r="I6" s="25" t="s">
        <v>34</v>
      </c>
    </row>
    <row r="7" spans="1:9" ht="13" x14ac:dyDescent="0.3">
      <c r="A7" s="24" t="s">
        <v>37</v>
      </c>
      <c r="B7" s="24" t="s">
        <v>38</v>
      </c>
      <c r="C7" s="25" t="s">
        <v>32</v>
      </c>
      <c r="D7" s="25" t="s">
        <v>32</v>
      </c>
      <c r="E7" s="25" t="s">
        <v>32</v>
      </c>
      <c r="F7" s="24" t="s">
        <v>32</v>
      </c>
      <c r="G7" s="24" t="s">
        <v>34</v>
      </c>
      <c r="H7" s="25" t="s">
        <v>34</v>
      </c>
      <c r="I7" s="25" t="s">
        <v>34</v>
      </c>
    </row>
    <row r="8" spans="1:9" ht="52" x14ac:dyDescent="0.3">
      <c r="A8" s="26" t="s">
        <v>39</v>
      </c>
      <c r="B8" s="24" t="s">
        <v>40</v>
      </c>
      <c r="C8" s="25" t="s">
        <v>41</v>
      </c>
      <c r="D8" s="27" t="s">
        <v>42</v>
      </c>
      <c r="E8" s="25" t="s">
        <v>43</v>
      </c>
      <c r="F8" s="26" t="s">
        <v>44</v>
      </c>
      <c r="G8" s="26" t="s">
        <v>44</v>
      </c>
      <c r="H8" s="24" t="s">
        <v>45</v>
      </c>
      <c r="I8" s="24" t="s">
        <v>46</v>
      </c>
    </row>
    <row r="9" spans="1:9" ht="13" x14ac:dyDescent="0.3">
      <c r="A9" s="24" t="s">
        <v>47</v>
      </c>
      <c r="B9" s="24" t="s">
        <v>48</v>
      </c>
      <c r="C9" s="25" t="s">
        <v>32</v>
      </c>
      <c r="D9" s="25" t="s">
        <v>32</v>
      </c>
      <c r="E9" s="25" t="s">
        <v>32</v>
      </c>
      <c r="F9" s="24" t="s">
        <v>32</v>
      </c>
      <c r="G9" s="24" t="s">
        <v>34</v>
      </c>
      <c r="H9" s="25" t="s">
        <v>34</v>
      </c>
      <c r="I9" s="25" t="s">
        <v>34</v>
      </c>
    </row>
    <row r="10" spans="1:9" ht="117" x14ac:dyDescent="0.3">
      <c r="A10" s="28" t="s">
        <v>49</v>
      </c>
      <c r="B10" s="29" t="s">
        <v>50</v>
      </c>
      <c r="C10" s="29" t="s">
        <v>51</v>
      </c>
      <c r="D10" s="30" t="s">
        <v>52</v>
      </c>
      <c r="E10" s="29" t="s">
        <v>53</v>
      </c>
      <c r="F10" s="29" t="s">
        <v>54</v>
      </c>
      <c r="G10" s="30" t="s">
        <v>55</v>
      </c>
      <c r="H10" s="31" t="s">
        <v>34</v>
      </c>
      <c r="I10" s="29" t="s">
        <v>56</v>
      </c>
    </row>
    <row r="11" spans="1:9" ht="39" x14ac:dyDescent="0.3">
      <c r="A11" s="32" t="s">
        <v>57</v>
      </c>
      <c r="B11" s="21" t="s">
        <v>58</v>
      </c>
      <c r="C11" s="22" t="s">
        <v>32</v>
      </c>
      <c r="D11" s="22" t="s">
        <v>32</v>
      </c>
      <c r="E11" s="22" t="s">
        <v>32</v>
      </c>
      <c r="F11" s="21" t="s">
        <v>59</v>
      </c>
      <c r="G11" s="23" t="s">
        <v>34</v>
      </c>
      <c r="H11" s="22" t="s">
        <v>34</v>
      </c>
      <c r="I11" s="22" t="s">
        <v>34</v>
      </c>
    </row>
    <row r="12" spans="1:9" ht="13" x14ac:dyDescent="0.3">
      <c r="A12" s="33" t="s">
        <v>60</v>
      </c>
      <c r="B12" s="24" t="s">
        <v>61</v>
      </c>
      <c r="C12" s="24" t="s">
        <v>32</v>
      </c>
      <c r="D12" s="24" t="s">
        <v>32</v>
      </c>
      <c r="E12" s="34" t="s">
        <v>32</v>
      </c>
      <c r="F12" s="34" t="s">
        <v>62</v>
      </c>
      <c r="G12" s="24" t="s">
        <v>61</v>
      </c>
      <c r="H12" s="24" t="s">
        <v>61</v>
      </c>
      <c r="I12" s="24" t="s">
        <v>63</v>
      </c>
    </row>
    <row r="13" spans="1:9" ht="52" x14ac:dyDescent="0.3">
      <c r="A13" s="35" t="s">
        <v>64</v>
      </c>
      <c r="B13" s="36" t="s">
        <v>65</v>
      </c>
      <c r="C13" s="37" t="s">
        <v>66</v>
      </c>
      <c r="D13" s="38" t="s">
        <v>67</v>
      </c>
      <c r="E13" s="38" t="s">
        <v>67</v>
      </c>
      <c r="F13" s="35" t="s">
        <v>62</v>
      </c>
      <c r="G13" s="35" t="s">
        <v>63</v>
      </c>
      <c r="H13" s="35" t="s">
        <v>63</v>
      </c>
      <c r="I13" s="35" t="s">
        <v>63</v>
      </c>
    </row>
    <row r="14" spans="1:9" s="41" customFormat="1" ht="52" x14ac:dyDescent="0.3">
      <c r="A14" s="39" t="s">
        <v>68</v>
      </c>
      <c r="B14" s="39" t="s">
        <v>69</v>
      </c>
      <c r="C14" s="40" t="s">
        <v>70</v>
      </c>
      <c r="D14" s="40" t="s">
        <v>63</v>
      </c>
      <c r="E14" s="40" t="s">
        <v>63</v>
      </c>
      <c r="F14" s="39" t="s">
        <v>32</v>
      </c>
      <c r="G14" s="39" t="s">
        <v>32</v>
      </c>
      <c r="H14" s="39" t="s">
        <v>32</v>
      </c>
      <c r="I14" s="40" t="s">
        <v>63</v>
      </c>
    </row>
    <row r="15" spans="1:9" ht="65" x14ac:dyDescent="0.3">
      <c r="A15" s="35" t="s">
        <v>71</v>
      </c>
      <c r="B15" s="35" t="s">
        <v>72</v>
      </c>
      <c r="C15" s="42" t="s">
        <v>73</v>
      </c>
      <c r="D15" s="37" t="s">
        <v>74</v>
      </c>
      <c r="E15" s="37" t="s">
        <v>75</v>
      </c>
      <c r="F15" s="35" t="s">
        <v>62</v>
      </c>
      <c r="G15" s="35" t="s">
        <v>76</v>
      </c>
      <c r="H15" s="35" t="s">
        <v>77</v>
      </c>
      <c r="I15" s="35" t="s">
        <v>63</v>
      </c>
    </row>
    <row r="16" spans="1:9" ht="78" x14ac:dyDescent="0.3">
      <c r="A16" s="26" t="s">
        <v>78</v>
      </c>
      <c r="B16" s="24" t="s">
        <v>79</v>
      </c>
      <c r="C16" s="27" t="s">
        <v>80</v>
      </c>
      <c r="D16" s="27" t="s">
        <v>81</v>
      </c>
      <c r="E16" s="25" t="s">
        <v>82</v>
      </c>
      <c r="F16" s="34" t="s">
        <v>83</v>
      </c>
      <c r="G16" s="26" t="s">
        <v>34</v>
      </c>
      <c r="H16" s="27" t="s">
        <v>84</v>
      </c>
      <c r="I16" s="25" t="s">
        <v>85</v>
      </c>
    </row>
    <row r="17" spans="1:9" ht="39" x14ac:dyDescent="0.3">
      <c r="A17" s="26" t="s">
        <v>86</v>
      </c>
      <c r="B17" s="26" t="s">
        <v>87</v>
      </c>
      <c r="C17" s="27" t="s">
        <v>88</v>
      </c>
      <c r="D17" s="43" t="s">
        <v>89</v>
      </c>
      <c r="E17" s="43" t="s">
        <v>89</v>
      </c>
      <c r="F17" s="26" t="s">
        <v>90</v>
      </c>
      <c r="G17" s="26" t="s">
        <v>91</v>
      </c>
      <c r="H17" s="26" t="s">
        <v>92</v>
      </c>
      <c r="I17" s="26" t="s">
        <v>93</v>
      </c>
    </row>
    <row r="18" spans="1:9" ht="26" x14ac:dyDescent="0.3">
      <c r="A18" s="34" t="s">
        <v>94</v>
      </c>
      <c r="B18" s="44" t="s">
        <v>95</v>
      </c>
      <c r="C18" s="45" t="s">
        <v>32</v>
      </c>
      <c r="D18" s="45" t="s">
        <v>32</v>
      </c>
      <c r="E18" s="46" t="s">
        <v>32</v>
      </c>
      <c r="F18" s="44" t="s">
        <v>32</v>
      </c>
      <c r="G18" s="44" t="s">
        <v>34</v>
      </c>
      <c r="H18" s="45" t="s">
        <v>34</v>
      </c>
      <c r="I18" s="45" t="s">
        <v>96</v>
      </c>
    </row>
    <row r="19" spans="1:9" ht="52" x14ac:dyDescent="0.3">
      <c r="A19" s="47" t="s">
        <v>97</v>
      </c>
      <c r="B19" s="30" t="s">
        <v>98</v>
      </c>
      <c r="C19" s="31" t="s">
        <v>99</v>
      </c>
      <c r="D19" s="31" t="s">
        <v>100</v>
      </c>
      <c r="E19" s="31" t="s">
        <v>101</v>
      </c>
      <c r="F19" s="30" t="s">
        <v>102</v>
      </c>
      <c r="G19" s="30" t="s">
        <v>34</v>
      </c>
      <c r="H19" s="31" t="s">
        <v>34</v>
      </c>
      <c r="I19" s="31" t="s">
        <v>103</v>
      </c>
    </row>
    <row r="20" spans="1:9" s="19" customFormat="1" ht="13" x14ac:dyDescent="0.3">
      <c r="A20" s="16" t="s">
        <v>104</v>
      </c>
      <c r="B20" s="17"/>
      <c r="C20" s="18"/>
      <c r="D20" s="48"/>
      <c r="E20" s="48"/>
      <c r="F20" s="18"/>
      <c r="G20" s="18"/>
      <c r="H20" s="18"/>
    </row>
    <row r="21" spans="1:9" ht="65" x14ac:dyDescent="0.3">
      <c r="A21" s="32" t="s">
        <v>105</v>
      </c>
      <c r="B21" s="21" t="s">
        <v>106</v>
      </c>
      <c r="C21" s="21" t="s">
        <v>107</v>
      </c>
      <c r="D21" s="49" t="s">
        <v>42</v>
      </c>
      <c r="E21" s="49" t="s">
        <v>42</v>
      </c>
      <c r="F21" s="21" t="s">
        <v>108</v>
      </c>
      <c r="G21" s="23" t="s">
        <v>34</v>
      </c>
      <c r="H21" s="22" t="s">
        <v>34</v>
      </c>
      <c r="I21" s="22" t="s">
        <v>34</v>
      </c>
    </row>
    <row r="22" spans="1:9" ht="26" x14ac:dyDescent="0.3">
      <c r="A22" s="26" t="s">
        <v>109</v>
      </c>
      <c r="B22" s="24" t="s">
        <v>110</v>
      </c>
      <c r="C22" s="24" t="s">
        <v>111</v>
      </c>
      <c r="D22" s="34" t="s">
        <v>42</v>
      </c>
      <c r="E22" s="34" t="s">
        <v>42</v>
      </c>
      <c r="F22" s="26" t="s">
        <v>112</v>
      </c>
      <c r="G22" s="26" t="s">
        <v>34</v>
      </c>
      <c r="H22" s="27" t="s">
        <v>34</v>
      </c>
      <c r="I22" s="27" t="s">
        <v>34</v>
      </c>
    </row>
    <row r="23" spans="1:9" ht="13" x14ac:dyDescent="0.3">
      <c r="A23" s="26" t="s">
        <v>113</v>
      </c>
      <c r="B23" s="24" t="s">
        <v>114</v>
      </c>
      <c r="C23" s="43" t="s">
        <v>32</v>
      </c>
      <c r="D23" s="43" t="s">
        <v>89</v>
      </c>
      <c r="E23" s="43" t="s">
        <v>89</v>
      </c>
      <c r="F23" s="24" t="s">
        <v>115</v>
      </c>
      <c r="G23" s="26" t="s">
        <v>34</v>
      </c>
      <c r="H23" s="27" t="s">
        <v>34</v>
      </c>
      <c r="I23" s="24" t="s">
        <v>114</v>
      </c>
    </row>
    <row r="24" spans="1:9" ht="52" x14ac:dyDescent="0.3">
      <c r="A24" s="50" t="s">
        <v>116</v>
      </c>
      <c r="B24" s="26" t="s">
        <v>117</v>
      </c>
      <c r="C24" s="26" t="s">
        <v>118</v>
      </c>
      <c r="D24" s="34" t="s">
        <v>42</v>
      </c>
      <c r="E24" s="34" t="s">
        <v>42</v>
      </c>
      <c r="F24" s="26" t="s">
        <v>119</v>
      </c>
      <c r="G24" s="26" t="s">
        <v>34</v>
      </c>
      <c r="H24" s="27" t="s">
        <v>34</v>
      </c>
      <c r="I24" s="27" t="s">
        <v>34</v>
      </c>
    </row>
    <row r="25" spans="1:9" ht="65" x14ac:dyDescent="0.3">
      <c r="A25" s="20" t="s">
        <v>120</v>
      </c>
      <c r="B25" s="21" t="s">
        <v>121</v>
      </c>
      <c r="C25" s="21" t="s">
        <v>122</v>
      </c>
      <c r="D25" s="49" t="s">
        <v>42</v>
      </c>
      <c r="E25" s="49" t="s">
        <v>42</v>
      </c>
      <c r="F25" s="21" t="s">
        <v>123</v>
      </c>
      <c r="G25" s="23" t="s">
        <v>34</v>
      </c>
      <c r="H25" s="22" t="s">
        <v>34</v>
      </c>
      <c r="I25" s="22" t="s">
        <v>34</v>
      </c>
    </row>
    <row r="26" spans="1:9" ht="13" x14ac:dyDescent="0.3">
      <c r="A26" s="24" t="s">
        <v>124</v>
      </c>
      <c r="B26" s="24" t="s">
        <v>125</v>
      </c>
      <c r="C26" s="43" t="s">
        <v>32</v>
      </c>
      <c r="D26" s="43" t="s">
        <v>89</v>
      </c>
      <c r="E26" s="43" t="s">
        <v>89</v>
      </c>
      <c r="F26" s="24" t="s">
        <v>32</v>
      </c>
      <c r="G26" s="26" t="s">
        <v>34</v>
      </c>
      <c r="H26" s="27" t="s">
        <v>34</v>
      </c>
      <c r="I26" s="27" t="s">
        <v>34</v>
      </c>
    </row>
    <row r="27" spans="1:9" ht="13" x14ac:dyDescent="0.3">
      <c r="A27" s="24" t="s">
        <v>126</v>
      </c>
      <c r="B27" s="24" t="s">
        <v>127</v>
      </c>
      <c r="C27" s="43" t="s">
        <v>32</v>
      </c>
      <c r="D27" s="43" t="s">
        <v>89</v>
      </c>
      <c r="E27" s="43" t="s">
        <v>89</v>
      </c>
      <c r="F27" s="26" t="s">
        <v>32</v>
      </c>
      <c r="G27" s="26" t="s">
        <v>34</v>
      </c>
      <c r="H27" s="27" t="s">
        <v>34</v>
      </c>
      <c r="I27" s="27" t="s">
        <v>34</v>
      </c>
    </row>
    <row r="28" spans="1:9" ht="65" x14ac:dyDescent="0.3">
      <c r="A28" s="44" t="s">
        <v>128</v>
      </c>
      <c r="B28" s="44" t="s">
        <v>129</v>
      </c>
      <c r="C28" s="44" t="s">
        <v>130</v>
      </c>
      <c r="D28" s="51" t="s">
        <v>42</v>
      </c>
      <c r="E28" s="51" t="s">
        <v>42</v>
      </c>
      <c r="F28" s="44" t="s">
        <v>131</v>
      </c>
      <c r="G28" s="50" t="s">
        <v>34</v>
      </c>
      <c r="H28" s="46" t="s">
        <v>34</v>
      </c>
      <c r="I28" s="46" t="s">
        <v>34</v>
      </c>
    </row>
    <row r="29" spans="1:9" ht="13" x14ac:dyDescent="0.3">
      <c r="A29" s="16" t="s">
        <v>132</v>
      </c>
      <c r="B29" s="17"/>
      <c r="C29" s="18"/>
      <c r="D29" s="48"/>
      <c r="E29" s="48"/>
      <c r="F29" s="18"/>
      <c r="G29" s="18"/>
      <c r="H29" s="18"/>
      <c r="I29" s="18"/>
    </row>
    <row r="30" spans="1:9" ht="13" x14ac:dyDescent="0.3">
      <c r="A30" s="32" t="s">
        <v>133</v>
      </c>
      <c r="B30" s="21" t="s">
        <v>134</v>
      </c>
      <c r="C30" s="21" t="s">
        <v>32</v>
      </c>
      <c r="D30" s="21" t="s">
        <v>32</v>
      </c>
      <c r="E30" s="21" t="s">
        <v>32</v>
      </c>
      <c r="F30" s="21" t="s">
        <v>32</v>
      </c>
      <c r="G30" s="23" t="s">
        <v>34</v>
      </c>
      <c r="H30" s="22" t="s">
        <v>34</v>
      </c>
      <c r="I30" s="22" t="s">
        <v>34</v>
      </c>
    </row>
    <row r="31" spans="1:9" ht="13" x14ac:dyDescent="0.3">
      <c r="A31" s="26" t="s">
        <v>135</v>
      </c>
      <c r="B31" s="24" t="s">
        <v>136</v>
      </c>
      <c r="C31" s="24" t="s">
        <v>32</v>
      </c>
      <c r="D31" s="24" t="s">
        <v>32</v>
      </c>
      <c r="E31" s="24" t="s">
        <v>32</v>
      </c>
      <c r="F31" s="24" t="s">
        <v>32</v>
      </c>
      <c r="G31" s="26" t="s">
        <v>34</v>
      </c>
      <c r="H31" s="27" t="s">
        <v>34</v>
      </c>
      <c r="I31" s="27" t="s">
        <v>34</v>
      </c>
    </row>
    <row r="32" spans="1:9" ht="13" x14ac:dyDescent="0.3">
      <c r="A32" s="30" t="s">
        <v>137</v>
      </c>
      <c r="B32" s="29" t="s">
        <v>138</v>
      </c>
      <c r="C32" s="52" t="s">
        <v>32</v>
      </c>
      <c r="D32" s="52" t="s">
        <v>32</v>
      </c>
      <c r="E32" s="52" t="s">
        <v>32</v>
      </c>
      <c r="F32" s="29" t="s">
        <v>32</v>
      </c>
      <c r="G32" s="30" t="s">
        <v>34</v>
      </c>
      <c r="H32" s="31" t="s">
        <v>34</v>
      </c>
      <c r="I32" s="31" t="s">
        <v>34</v>
      </c>
    </row>
    <row r="33" spans="1:9" s="53" customFormat="1" ht="11.5" x14ac:dyDescent="0.25">
      <c r="B33" s="54" t="s">
        <v>139</v>
      </c>
      <c r="C33" s="55"/>
      <c r="D33" s="56"/>
      <c r="E33" s="56"/>
    </row>
    <row r="34" spans="1:9" s="53" customFormat="1" ht="11.5" x14ac:dyDescent="0.25">
      <c r="C34" s="57"/>
      <c r="D34" s="57"/>
      <c r="E34" s="57"/>
    </row>
    <row r="35" spans="1:9" ht="13" x14ac:dyDescent="0.3">
      <c r="C35" s="59"/>
      <c r="D35" s="60"/>
      <c r="E35" s="60"/>
      <c r="F35" s="57"/>
      <c r="G35" s="57"/>
      <c r="H35" s="57"/>
      <c r="I35" s="12"/>
    </row>
    <row r="36" spans="1:9" ht="13" x14ac:dyDescent="0.3">
      <c r="A36" s="1673"/>
      <c r="B36" s="1673"/>
      <c r="C36" s="61"/>
      <c r="D36" s="61"/>
      <c r="E36" s="61"/>
      <c r="F36" s="57"/>
      <c r="G36" s="57"/>
      <c r="H36" s="57"/>
      <c r="I36" s="12"/>
    </row>
    <row r="37" spans="1:9" ht="13" x14ac:dyDescent="0.3">
      <c r="A37" s="12"/>
      <c r="B37" s="62"/>
      <c r="C37" s="62"/>
      <c r="D37" s="62"/>
      <c r="E37" s="62"/>
      <c r="F37" s="62"/>
      <c r="G37" s="62"/>
      <c r="H37" s="62"/>
      <c r="I37" s="12"/>
    </row>
    <row r="38" spans="1:9" ht="13" x14ac:dyDescent="0.3">
      <c r="C38" s="62"/>
      <c r="D38" s="62"/>
      <c r="E38" s="62"/>
      <c r="I38" s="12"/>
    </row>
    <row r="39" spans="1:9" ht="13" x14ac:dyDescent="0.3">
      <c r="C39" s="62"/>
      <c r="D39" s="62"/>
      <c r="E39" s="62"/>
      <c r="I39" s="12"/>
    </row>
    <row r="40" spans="1:9" ht="13" x14ac:dyDescent="0.3">
      <c r="A40" s="12"/>
      <c r="B40" s="62"/>
      <c r="C40" s="62"/>
      <c r="D40" s="62"/>
      <c r="E40" s="62"/>
      <c r="F40" s="62"/>
      <c r="G40" s="62"/>
      <c r="H40" s="62"/>
      <c r="I40" s="12"/>
    </row>
    <row r="41" spans="1:9" ht="13" x14ac:dyDescent="0.3">
      <c r="A41" s="12"/>
      <c r="B41" s="62"/>
      <c r="C41" s="62"/>
      <c r="D41" s="62"/>
      <c r="E41" s="62"/>
      <c r="F41" s="62"/>
      <c r="G41" s="62"/>
      <c r="H41" s="62"/>
      <c r="I41" s="12"/>
    </row>
    <row r="42" spans="1:9" ht="13" x14ac:dyDescent="0.3">
      <c r="A42" s="12"/>
      <c r="B42" s="62"/>
      <c r="C42" s="62"/>
      <c r="D42" s="62"/>
      <c r="E42" s="62"/>
      <c r="F42" s="62"/>
      <c r="G42" s="62"/>
      <c r="H42" s="62"/>
      <c r="I42" s="12"/>
    </row>
    <row r="43" spans="1:9" ht="13" x14ac:dyDescent="0.3">
      <c r="B43" s="62"/>
      <c r="C43" s="62"/>
      <c r="D43" s="62"/>
      <c r="E43" s="62"/>
      <c r="F43" s="62"/>
      <c r="G43" s="62"/>
      <c r="H43" s="62"/>
      <c r="I43" s="12"/>
    </row>
    <row r="44" spans="1:9" ht="13" x14ac:dyDescent="0.3">
      <c r="B44" s="62"/>
      <c r="C44" s="62"/>
      <c r="D44" s="62"/>
      <c r="E44" s="62"/>
      <c r="F44" s="62"/>
      <c r="G44" s="62"/>
      <c r="H44" s="62"/>
      <c r="I44" s="12"/>
    </row>
    <row r="45" spans="1:9" ht="13" x14ac:dyDescent="0.3">
      <c r="B45" s="62"/>
      <c r="C45" s="62"/>
      <c r="D45" s="62"/>
      <c r="E45" s="62"/>
      <c r="F45" s="62"/>
      <c r="G45" s="62"/>
      <c r="H45" s="62"/>
      <c r="I45" s="12"/>
    </row>
    <row r="48" spans="1:9" ht="13" x14ac:dyDescent="0.3">
      <c r="I48" s="12"/>
    </row>
    <row r="49" spans="1:9" ht="13" x14ac:dyDescent="0.3">
      <c r="I49" s="12"/>
    </row>
    <row r="52" spans="1:9" ht="13" x14ac:dyDescent="0.3">
      <c r="A52" s="63"/>
      <c r="I52" s="12"/>
    </row>
    <row r="53" spans="1:9" s="58" customFormat="1" ht="13" x14ac:dyDescent="0.3">
      <c r="A53" s="59"/>
      <c r="B53" s="11"/>
      <c r="C53" s="11"/>
      <c r="D53" s="11"/>
      <c r="E53" s="11"/>
      <c r="F53" s="11"/>
      <c r="G53" s="11"/>
      <c r="H53" s="11"/>
    </row>
    <row r="54" spans="1:9" s="58" customFormat="1" ht="13" x14ac:dyDescent="0.3">
      <c r="A54" s="59"/>
      <c r="B54" s="11"/>
      <c r="C54" s="11"/>
      <c r="D54" s="11"/>
      <c r="E54" s="11"/>
      <c r="F54" s="11"/>
      <c r="G54" s="11"/>
      <c r="H54" s="11"/>
    </row>
    <row r="55" spans="1:9" s="58" customFormat="1" ht="13" x14ac:dyDescent="0.3">
      <c r="A55" s="63"/>
      <c r="B55" s="11"/>
      <c r="C55" s="11"/>
      <c r="D55" s="11"/>
      <c r="E55" s="11"/>
      <c r="F55" s="11"/>
      <c r="G55" s="11"/>
      <c r="H55" s="11"/>
    </row>
    <row r="56" spans="1:9" s="58" customFormat="1" ht="13" x14ac:dyDescent="0.3">
      <c r="A56" s="59"/>
      <c r="B56" s="11"/>
      <c r="C56" s="11"/>
      <c r="D56" s="11"/>
      <c r="E56" s="11"/>
      <c r="F56" s="11"/>
      <c r="G56" s="11"/>
      <c r="H56" s="11"/>
    </row>
    <row r="57" spans="1:9" s="58" customFormat="1" ht="13" x14ac:dyDescent="0.3">
      <c r="A57" s="59"/>
      <c r="B57" s="11"/>
      <c r="C57" s="11"/>
      <c r="D57" s="11"/>
      <c r="E57" s="11"/>
      <c r="F57" s="11"/>
      <c r="G57" s="11"/>
      <c r="H57" s="11"/>
    </row>
    <row r="58" spans="1:9" s="58" customFormat="1" ht="13" x14ac:dyDescent="0.3">
      <c r="A58" s="59"/>
      <c r="B58" s="11"/>
      <c r="C58" s="11"/>
      <c r="D58" s="11"/>
      <c r="E58" s="11"/>
      <c r="F58" s="11"/>
      <c r="G58" s="11"/>
      <c r="H58" s="11"/>
    </row>
    <row r="59" spans="1:9" s="58" customFormat="1" ht="13" x14ac:dyDescent="0.3">
      <c r="A59" s="59"/>
      <c r="B59" s="11"/>
      <c r="C59" s="11"/>
      <c r="D59" s="11"/>
      <c r="E59" s="11"/>
      <c r="F59" s="11"/>
      <c r="G59" s="11"/>
      <c r="H59" s="11"/>
    </row>
    <row r="60" spans="1:9" s="58" customFormat="1" ht="13" x14ac:dyDescent="0.3">
      <c r="A60" s="63"/>
      <c r="B60" s="11"/>
      <c r="C60" s="11"/>
      <c r="D60" s="11"/>
      <c r="E60" s="11"/>
      <c r="F60" s="11"/>
      <c r="G60" s="11"/>
      <c r="H60" s="11"/>
    </row>
    <row r="61" spans="1:9" ht="13" x14ac:dyDescent="0.3">
      <c r="I61" s="12"/>
    </row>
    <row r="62" spans="1:9" ht="13" x14ac:dyDescent="0.3">
      <c r="I62" s="12"/>
    </row>
  </sheetData>
  <mergeCells count="1">
    <mergeCell ref="A36: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8" sqref="C8:F23"/>
    </sheetView>
  </sheetViews>
  <sheetFormatPr baseColWidth="10" defaultColWidth="11.453125" defaultRowHeight="14.5" x14ac:dyDescent="0.35"/>
  <cols>
    <col min="1" max="1" width="27.36328125" style="185" customWidth="1"/>
    <col min="2" max="2" width="10.54296875" style="185" customWidth="1"/>
    <col min="3" max="3" width="20.08984375" style="185" customWidth="1"/>
    <col min="4" max="5" width="16.54296875" style="185" customWidth="1"/>
    <col min="6" max="6" width="14.453125" style="185" customWidth="1"/>
    <col min="7" max="7" width="11.453125" style="185"/>
    <col min="8" max="8" width="26.6328125" style="185" customWidth="1"/>
    <col min="9" max="16384" width="11.453125" style="185"/>
  </cols>
  <sheetData>
    <row r="1" spans="1:8" ht="28" x14ac:dyDescent="0.35">
      <c r="A1" s="1596" t="s">
        <v>2043</v>
      </c>
      <c r="B1" s="1597"/>
      <c r="C1" s="1597"/>
      <c r="D1" s="1597"/>
      <c r="E1" s="1597"/>
      <c r="F1" s="1597"/>
      <c r="G1" s="1598"/>
    </row>
    <row r="2" spans="1:8" ht="14.4" customHeight="1" x14ac:dyDescent="0.35">
      <c r="A2" s="1599"/>
      <c r="B2" s="1598"/>
      <c r="C2" s="1598"/>
      <c r="D2" s="1598"/>
      <c r="E2" s="1598"/>
      <c r="F2" s="1598"/>
      <c r="G2" s="1598"/>
    </row>
    <row r="3" spans="1:8" ht="14.25" customHeight="1" x14ac:dyDescent="0.35">
      <c r="A3" s="1602"/>
      <c r="B3" s="1601"/>
      <c r="C3" s="1601"/>
      <c r="D3" s="1601"/>
      <c r="E3" s="1601"/>
      <c r="F3" s="1601"/>
      <c r="G3" s="1600"/>
    </row>
    <row r="4" spans="1:8" ht="20.25" customHeight="1" x14ac:dyDescent="0.4">
      <c r="A4" s="1603" t="s">
        <v>2058</v>
      </c>
      <c r="B4" s="1604"/>
      <c r="C4" s="1604"/>
      <c r="D4" s="1604"/>
      <c r="E4" s="1604"/>
      <c r="F4" s="1604"/>
      <c r="G4" s="1605"/>
    </row>
    <row r="5" spans="1:8" ht="15.75" customHeight="1" x14ac:dyDescent="0.35">
      <c r="A5" s="1606"/>
      <c r="H5" s="1607"/>
    </row>
    <row r="6" spans="1:8" x14ac:dyDescent="0.35">
      <c r="A6" s="1608"/>
      <c r="B6" s="1608"/>
      <c r="C6" s="1609" t="s">
        <v>2045</v>
      </c>
      <c r="D6" s="1610" t="s">
        <v>350</v>
      </c>
      <c r="E6" s="1609" t="s">
        <v>539</v>
      </c>
      <c r="F6" s="1611" t="s">
        <v>2046</v>
      </c>
      <c r="G6" s="1612"/>
    </row>
    <row r="7" spans="1:8" ht="12.9" customHeight="1" x14ac:dyDescent="0.35">
      <c r="A7" s="1613" t="s">
        <v>2017</v>
      </c>
      <c r="B7" s="1613"/>
      <c r="C7" s="1614"/>
      <c r="D7" s="1615"/>
      <c r="E7" s="1614"/>
      <c r="F7" s="1616"/>
      <c r="G7" s="1612"/>
    </row>
    <row r="8" spans="1:8" x14ac:dyDescent="0.35">
      <c r="A8" s="1617" t="s">
        <v>2047</v>
      </c>
      <c r="B8" s="1617"/>
      <c r="C8" s="1618">
        <f>+'4.4 Sec Co'!H6</f>
        <v>98.886273724000006</v>
      </c>
      <c r="D8" s="1619">
        <f>+'4.5 Dept'!H6</f>
        <v>57.834053769999997</v>
      </c>
      <c r="E8" s="1618">
        <f>+'4.6 Reg'!H6</f>
        <v>22.562854448</v>
      </c>
      <c r="F8" s="1620">
        <f>+'4.1 Ens'!H6</f>
        <v>179.28318194400001</v>
      </c>
      <c r="G8" s="1621"/>
      <c r="H8" s="1607"/>
    </row>
    <row r="9" spans="1:8" s="1606" customFormat="1" x14ac:dyDescent="0.35">
      <c r="A9" s="1622" t="s">
        <v>2048</v>
      </c>
      <c r="B9" s="1622"/>
      <c r="C9" s="1623">
        <f>+'4.4 Sec Co'!G6</f>
        <v>2.7123580041473305E-2</v>
      </c>
      <c r="D9" s="1624">
        <f>+'4.5 Dept'!G6</f>
        <v>1.4076871739387542E-2</v>
      </c>
      <c r="E9" s="1623">
        <f>+'4.6 Reg'!G6</f>
        <v>3.4536028291282328E-2</v>
      </c>
      <c r="F9" s="1625">
        <f>+'4.1 Ens'!G6</f>
        <v>2.3797740895072028E-2</v>
      </c>
      <c r="G9" s="1626"/>
    </row>
    <row r="10" spans="1:8" x14ac:dyDescent="0.35">
      <c r="A10" s="1613" t="s">
        <v>2049</v>
      </c>
      <c r="B10" s="1613"/>
      <c r="C10" s="1618"/>
      <c r="D10" s="1619"/>
      <c r="E10" s="1618"/>
      <c r="F10" s="1620"/>
      <c r="G10" s="1621"/>
    </row>
    <row r="11" spans="1:8" x14ac:dyDescent="0.35">
      <c r="A11" s="1617" t="s">
        <v>2047</v>
      </c>
      <c r="B11" s="1617"/>
      <c r="C11" s="1618">
        <f>+'4.4 Sec Co'!H12</f>
        <v>118.47941437999999</v>
      </c>
      <c r="D11" s="1619">
        <f>+'4.5 Dept'!H12</f>
        <v>69.160396728999999</v>
      </c>
      <c r="E11" s="1618">
        <f>+'4.6 Reg'!H12</f>
        <v>28.319745706999999</v>
      </c>
      <c r="F11" s="1620">
        <f>+'4.1 Ens'!H12</f>
        <v>215.95955681699999</v>
      </c>
      <c r="G11" s="1621"/>
      <c r="H11" s="1607"/>
    </row>
    <row r="12" spans="1:8" s="1606" customFormat="1" x14ac:dyDescent="0.35">
      <c r="A12" s="1627" t="s">
        <v>2048</v>
      </c>
      <c r="B12" s="1627"/>
      <c r="C12" s="1628">
        <f>+'4.4 Sec Co'!G12</f>
        <v>3.9771248974109552E-2</v>
      </c>
      <c r="D12" s="1629">
        <f>+'4.5 Dept'!G12</f>
        <v>6.5905391784607747E-2</v>
      </c>
      <c r="E12" s="1628">
        <f>+'4.6 Reg'!G12</f>
        <v>5.4231675684175196E-2</v>
      </c>
      <c r="F12" s="1630">
        <f>+'4.1 Ens'!G12</f>
        <v>4.9903459263834105E-2</v>
      </c>
      <c r="G12" s="1626"/>
      <c r="H12" s="1631"/>
    </row>
    <row r="13" spans="1:8" x14ac:dyDescent="0.35">
      <c r="A13" s="1632" t="s">
        <v>2050</v>
      </c>
      <c r="B13" s="1632"/>
      <c r="C13" s="1633"/>
      <c r="D13" s="1634"/>
      <c r="E13" s="1633"/>
      <c r="F13" s="1635"/>
      <c r="G13" s="1621"/>
    </row>
    <row r="14" spans="1:8" x14ac:dyDescent="0.35">
      <c r="A14" s="1617" t="s">
        <v>2051</v>
      </c>
      <c r="B14" s="1617"/>
      <c r="C14" s="1636">
        <f>+'4.4 Sec Co'!H45</f>
        <v>0.16537168720431686</v>
      </c>
      <c r="D14" s="1637">
        <f>+'4.5 Dept'!H48</f>
        <v>0.16376920164847308</v>
      </c>
      <c r="E14" s="1636">
        <f>+'4.6 Reg'!H47</f>
        <v>0.2032818838686474</v>
      </c>
      <c r="F14" s="1638">
        <f>+'4.1 Ens'!H44</f>
        <v>0.16982983023566239</v>
      </c>
      <c r="G14" s="1621"/>
      <c r="H14" s="80"/>
    </row>
    <row r="15" spans="1:8" s="1606" customFormat="1" x14ac:dyDescent="0.35">
      <c r="A15" s="1622" t="s">
        <v>2048</v>
      </c>
      <c r="B15" s="1622"/>
      <c r="C15" s="1639">
        <f>+'4.4 Sec Co'!G45</f>
        <v>1.027734421388371</v>
      </c>
      <c r="D15" s="1640">
        <f>+'4.5 Dept'!G48</f>
        <v>4.2738973644739469</v>
      </c>
      <c r="E15" s="1639">
        <f>+'4.6 Reg'!G47</f>
        <v>1.5168035351600828</v>
      </c>
      <c r="F15" s="1641">
        <f>+'4.1 Ens'!G44</f>
        <v>2.1168427888093948</v>
      </c>
      <c r="G15" s="1626"/>
      <c r="H15" s="1631"/>
    </row>
    <row r="16" spans="1:8" ht="15" x14ac:dyDescent="0.35">
      <c r="A16" s="1613" t="s">
        <v>2052</v>
      </c>
      <c r="B16" s="1613"/>
      <c r="C16" s="1642"/>
      <c r="D16" s="1643"/>
      <c r="E16" s="1642"/>
      <c r="F16" s="1644"/>
      <c r="G16" s="1621"/>
    </row>
    <row r="17" spans="1:8" x14ac:dyDescent="0.35">
      <c r="A17" s="1617" t="s">
        <v>2047</v>
      </c>
      <c r="B17" s="1617"/>
      <c r="C17" s="1618">
        <f>+'4.4 Sec Co'!H26</f>
        <v>32.818202831999997</v>
      </c>
      <c r="D17" s="1619">
        <f>+'4.5 Dept'!H29</f>
        <v>11.389296166999999</v>
      </c>
      <c r="E17" s="1618">
        <f>+'4.6 Reg'!H28</f>
        <v>13.226468125</v>
      </c>
      <c r="F17" s="1620">
        <f>+'4.1 Ens'!H25</f>
        <v>57.433967125000002</v>
      </c>
      <c r="G17" s="1621"/>
      <c r="H17" s="1607"/>
    </row>
    <row r="18" spans="1:8" s="1606" customFormat="1" x14ac:dyDescent="0.35">
      <c r="A18" s="1622" t="s">
        <v>2048</v>
      </c>
      <c r="B18" s="1622"/>
      <c r="C18" s="1623">
        <f>+'4.4 Sec Co'!G26</f>
        <v>4.2596179912696375E-2</v>
      </c>
      <c r="D18" s="1624">
        <f>+'4.5 Dept'!G29</f>
        <v>9.4128027359416055E-2</v>
      </c>
      <c r="E18" s="1623">
        <f>+'4.6 Reg'!G28</f>
        <v>4.4103425084742964E-2</v>
      </c>
      <c r="F18" s="1625">
        <f>+'4.1 Ens'!G25</f>
        <v>5.2778867715105093E-2</v>
      </c>
      <c r="G18" s="1626"/>
      <c r="H18" s="1631"/>
    </row>
    <row r="19" spans="1:8" ht="15" x14ac:dyDescent="0.35">
      <c r="A19" s="1613" t="s">
        <v>2053</v>
      </c>
      <c r="B19" s="1613"/>
      <c r="C19" s="1645"/>
      <c r="D19" s="1646"/>
      <c r="E19" s="1645"/>
      <c r="F19" s="1647"/>
      <c r="G19" s="1621"/>
    </row>
    <row r="20" spans="1:8" x14ac:dyDescent="0.35">
      <c r="A20" s="1617" t="s">
        <v>2047</v>
      </c>
      <c r="B20" s="1617"/>
      <c r="C20" s="1618">
        <f>+'4.4 Sec Co'!H30</f>
        <v>15.846399984</v>
      </c>
      <c r="D20" s="1619">
        <f>+'4.5 Dept'!H33</f>
        <v>2.6268272439999998</v>
      </c>
      <c r="E20" s="1618">
        <f>+'4.6 Reg'!H32</f>
        <v>5.3328219710000004</v>
      </c>
      <c r="F20" s="1620">
        <f>+'4.1 Ens'!H29</f>
        <v>23.8060492</v>
      </c>
      <c r="G20" s="1621"/>
      <c r="H20" s="1607"/>
    </row>
    <row r="21" spans="1:8" s="1606" customFormat="1" x14ac:dyDescent="0.35">
      <c r="A21" s="1627" t="s">
        <v>2048</v>
      </c>
      <c r="B21" s="1627"/>
      <c r="C21" s="1628">
        <f>+'4.4 Sec Co'!G30</f>
        <v>4.4735502601882304E-2</v>
      </c>
      <c r="D21" s="1629">
        <f>+'4.5 Dept'!G33</f>
        <v>7.503068127351753E-2</v>
      </c>
      <c r="E21" s="1628">
        <f>+'4.6 Reg'!G32</f>
        <v>1.2011698747830479E-2</v>
      </c>
      <c r="F21" s="1630">
        <f>+'4.1 Ens'!G29</f>
        <v>4.0434401532279507E-2</v>
      </c>
      <c r="G21" s="1626"/>
      <c r="H21" s="1631"/>
    </row>
    <row r="22" spans="1:8" x14ac:dyDescent="0.35">
      <c r="A22" s="1648" t="s">
        <v>2054</v>
      </c>
      <c r="B22" s="1632"/>
      <c r="C22" s="1649"/>
      <c r="D22" s="1650"/>
      <c r="E22" s="1651"/>
      <c r="F22" s="1652"/>
      <c r="G22" s="1621"/>
    </row>
    <row r="23" spans="1:8" x14ac:dyDescent="0.35">
      <c r="A23" s="1653" t="s">
        <v>2047</v>
      </c>
      <c r="B23" s="1653"/>
      <c r="C23" s="1654">
        <f>+'4.4 Sec Co'!H36</f>
        <v>2.6213378070000002</v>
      </c>
      <c r="D23" s="1655">
        <f>+'4.5 Dept'!H39</f>
        <v>2.563874035</v>
      </c>
      <c r="E23" s="1654">
        <f>+'4.6 Reg'!H38</f>
        <v>-2.1367548940000001</v>
      </c>
      <c r="F23" s="1656">
        <f>+'4.1 Ens'!H35</f>
        <v>3.0484569480000001</v>
      </c>
      <c r="G23" s="1621"/>
      <c r="H23" s="1657"/>
    </row>
    <row r="24" spans="1:8" s="1661" customFormat="1" ht="13" x14ac:dyDescent="0.3">
      <c r="A24" s="1658" t="s">
        <v>2055</v>
      </c>
      <c r="B24" s="1659"/>
      <c r="C24" s="1659"/>
      <c r="D24" s="1659"/>
      <c r="E24" s="1659"/>
      <c r="F24" s="1659"/>
      <c r="G24" s="1660"/>
    </row>
    <row r="25" spans="1:8" s="1661" customFormat="1" ht="13" x14ac:dyDescent="0.3">
      <c r="A25" s="1662" t="s">
        <v>2056</v>
      </c>
      <c r="B25" s="1663"/>
      <c r="C25" s="1663"/>
      <c r="D25" s="1663"/>
      <c r="E25" s="1663"/>
      <c r="F25" s="1663"/>
      <c r="G25" s="1664"/>
    </row>
    <row r="26" spans="1:8" s="262" customFormat="1" ht="13" x14ac:dyDescent="0.3">
      <c r="A26" s="1602" t="s">
        <v>2044</v>
      </c>
      <c r="B26" s="1665"/>
      <c r="C26" s="1665"/>
      <c r="E26" s="1665"/>
      <c r="F26" s="1665"/>
      <c r="G26" s="1665"/>
      <c r="H26" s="1657"/>
    </row>
    <row r="27" spans="1:8" x14ac:dyDescent="0.35">
      <c r="A27" s="1602"/>
      <c r="B27" s="496"/>
      <c r="C27" s="496"/>
      <c r="D27" s="496"/>
      <c r="E27" s="496"/>
      <c r="F27" s="496"/>
      <c r="G27" s="496"/>
    </row>
    <row r="28" spans="1:8" x14ac:dyDescent="0.35">
      <c r="A28" s="1607"/>
    </row>
    <row r="29" spans="1:8" x14ac:dyDescent="0.35">
      <c r="A29" s="1607"/>
    </row>
    <row r="38" spans="1:7" ht="18" x14ac:dyDescent="0.4">
      <c r="A38" s="1666"/>
      <c r="B38" s="1605"/>
      <c r="C38" s="1605"/>
      <c r="D38" s="1605"/>
      <c r="E38" s="1605"/>
      <c r="F38" s="1605"/>
      <c r="G38" s="1605"/>
    </row>
    <row r="60" spans="1:7" s="262" customFormat="1" ht="13" x14ac:dyDescent="0.3">
      <c r="A60" s="1602" t="s">
        <v>2057</v>
      </c>
      <c r="B60" s="1665"/>
      <c r="C60" s="1665"/>
      <c r="D60" s="1665"/>
      <c r="E60" s="1665"/>
      <c r="F60" s="1665"/>
      <c r="G60" s="166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workbookViewId="0">
      <pane xSplit="1" ySplit="5" topLeftCell="B6" activePane="bottomRight" state="frozen"/>
      <selection pane="topRight" activeCell="B1" sqref="B1"/>
      <selection pane="bottomLeft" activeCell="A6" sqref="A6"/>
      <selection pane="bottomRight" activeCell="F20" sqref="F20"/>
    </sheetView>
  </sheetViews>
  <sheetFormatPr baseColWidth="10" defaultColWidth="11.453125" defaultRowHeight="12.5" x14ac:dyDescent="0.25"/>
  <cols>
    <col min="1" max="1" width="52.26953125" style="2" customWidth="1"/>
    <col min="2" max="2" width="10.54296875" style="2" customWidth="1"/>
    <col min="3" max="3" width="10.453125" style="2" customWidth="1"/>
    <col min="4" max="4" width="10.54296875" style="2" customWidth="1"/>
    <col min="5" max="5" width="10.453125" style="2" customWidth="1"/>
    <col min="6" max="6" width="10.54296875" style="2" customWidth="1"/>
    <col min="7" max="7" width="10.453125" style="2" customWidth="1"/>
    <col min="8" max="8" width="10.54296875" style="2" customWidth="1"/>
    <col min="9" max="9" width="11.453125" style="2"/>
    <col min="10" max="11" width="11.453125" style="1533"/>
    <col min="12" max="16384" width="11.453125" style="2"/>
  </cols>
  <sheetData>
    <row r="1" spans="1:11" ht="37" customHeight="1" x14ac:dyDescent="0.25">
      <c r="A1" s="1674" t="s">
        <v>231</v>
      </c>
      <c r="B1" s="1674"/>
      <c r="C1" s="1674"/>
      <c r="D1" s="122"/>
      <c r="E1" s="122"/>
      <c r="F1" s="122"/>
      <c r="G1" s="122"/>
      <c r="H1" s="122"/>
    </row>
    <row r="2" spans="1:11" x14ac:dyDescent="0.25">
      <c r="E2" s="129"/>
      <c r="F2" s="129"/>
      <c r="G2" s="129"/>
      <c r="H2" s="129"/>
    </row>
    <row r="3" spans="1:11" ht="17.5" x14ac:dyDescent="0.25">
      <c r="A3" s="216" t="s">
        <v>232</v>
      </c>
      <c r="B3" s="129"/>
      <c r="C3" s="129"/>
      <c r="D3" s="129"/>
      <c r="E3" s="129"/>
      <c r="F3" s="129"/>
      <c r="G3" s="129"/>
      <c r="H3" s="129"/>
    </row>
    <row r="4" spans="1:11" ht="13" x14ac:dyDescent="0.3">
      <c r="A4" s="69" t="s">
        <v>143</v>
      </c>
      <c r="B4" s="67"/>
      <c r="C4" s="67"/>
      <c r="D4" s="67"/>
      <c r="E4" s="67"/>
      <c r="F4" s="67"/>
      <c r="G4" s="1675" t="s">
        <v>144</v>
      </c>
      <c r="H4" s="1675"/>
    </row>
    <row r="5" spans="1:11" ht="28" x14ac:dyDescent="0.25">
      <c r="A5" s="70" t="s">
        <v>145</v>
      </c>
      <c r="B5" s="71">
        <v>2018</v>
      </c>
      <c r="C5" s="73" t="s">
        <v>191</v>
      </c>
      <c r="D5" s="71">
        <v>2019</v>
      </c>
      <c r="E5" s="73" t="s">
        <v>147</v>
      </c>
      <c r="F5" s="74">
        <v>2020</v>
      </c>
      <c r="G5" s="73" t="s">
        <v>2007</v>
      </c>
      <c r="H5" s="74">
        <v>2021</v>
      </c>
    </row>
    <row r="6" spans="1:11" s="124" customFormat="1" ht="13" x14ac:dyDescent="0.3">
      <c r="A6" s="75" t="s">
        <v>149</v>
      </c>
      <c r="B6" s="76">
        <v>172.49817954299999</v>
      </c>
      <c r="C6" s="77">
        <v>1.2749570365476082E-2</v>
      </c>
      <c r="D6" s="76">
        <v>174.69745722100001</v>
      </c>
      <c r="E6" s="77">
        <v>2.3947903687615568E-3</v>
      </c>
      <c r="F6" s="76">
        <v>175.115821009</v>
      </c>
      <c r="G6" s="77">
        <v>2.3797740895072028E-2</v>
      </c>
      <c r="H6" s="76">
        <v>179.28318194400001</v>
      </c>
      <c r="J6" s="1667">
        <f t="shared" ref="J6:J9" si="0">+H6/H$6</f>
        <v>1</v>
      </c>
      <c r="K6" s="1535"/>
    </row>
    <row r="7" spans="1:11" s="124" customFormat="1" ht="13" x14ac:dyDescent="0.3">
      <c r="A7" s="80" t="s">
        <v>35</v>
      </c>
      <c r="B7" s="81">
        <v>30.864586039999999</v>
      </c>
      <c r="C7" s="82">
        <v>2.5169248568350566E-2</v>
      </c>
      <c r="D7" s="81">
        <v>31.641424478000001</v>
      </c>
      <c r="E7" s="82">
        <v>-3.249065154177222E-2</v>
      </c>
      <c r="F7" s="81">
        <v>30.613373980999999</v>
      </c>
      <c r="G7" s="82">
        <v>5.5158955855307612E-2</v>
      </c>
      <c r="H7" s="81">
        <v>32.301975724999998</v>
      </c>
      <c r="J7" s="1667">
        <f t="shared" si="0"/>
        <v>0.18017292740313859</v>
      </c>
      <c r="K7" s="1535"/>
    </row>
    <row r="8" spans="1:11" s="124" customFormat="1" ht="13" x14ac:dyDescent="0.3">
      <c r="A8" s="80" t="s">
        <v>37</v>
      </c>
      <c r="B8" s="81">
        <v>62.952352371000003</v>
      </c>
      <c r="C8" s="82">
        <v>1.5481582614361056E-2</v>
      </c>
      <c r="D8" s="81">
        <v>63.926954414999997</v>
      </c>
      <c r="E8" s="82">
        <v>1.0711685677291083E-2</v>
      </c>
      <c r="F8" s="81">
        <v>64.611719856999997</v>
      </c>
      <c r="G8" s="82">
        <v>2.8571434997949563E-2</v>
      </c>
      <c r="H8" s="81">
        <v>66.457769411000001</v>
      </c>
      <c r="J8" s="1667">
        <f t="shared" si="0"/>
        <v>0.37068602135675177</v>
      </c>
      <c r="K8" s="1535"/>
    </row>
    <row r="9" spans="1:11" s="124" customFormat="1" ht="13" x14ac:dyDescent="0.3">
      <c r="A9" s="80" t="s">
        <v>150</v>
      </c>
      <c r="B9" s="81">
        <v>3.7411762080000002</v>
      </c>
      <c r="C9" s="82">
        <v>-5.3542461745496039E-2</v>
      </c>
      <c r="D9" s="81">
        <v>3.540864424</v>
      </c>
      <c r="E9" s="82">
        <v>-7.0032158339423667E-2</v>
      </c>
      <c r="F9" s="81">
        <v>3.2928900460000001</v>
      </c>
      <c r="G9" s="82">
        <v>-6.1559430520990999E-2</v>
      </c>
      <c r="H9" s="81">
        <v>3.0901816100000001</v>
      </c>
      <c r="J9" s="1667">
        <f t="shared" si="0"/>
        <v>1.7236316181432086E-2</v>
      </c>
      <c r="K9" s="1535"/>
    </row>
    <row r="10" spans="1:11" x14ac:dyDescent="0.25">
      <c r="A10" s="80" t="s">
        <v>39</v>
      </c>
      <c r="B10" s="81">
        <v>69.671228004</v>
      </c>
      <c r="C10" s="82">
        <v>1.245185438600549E-2</v>
      </c>
      <c r="D10" s="81">
        <v>70.538763990000007</v>
      </c>
      <c r="E10" s="82">
        <v>3.4084061925736542E-3</v>
      </c>
      <c r="F10" s="81">
        <v>70.779188750000003</v>
      </c>
      <c r="G10" s="82">
        <v>9.0695353017873348E-3</v>
      </c>
      <c r="H10" s="81">
        <v>71.421123101000006</v>
      </c>
      <c r="J10" s="1667">
        <f>+H10/H$6</f>
        <v>0.3983704568748046</v>
      </c>
    </row>
    <row r="11" spans="1:11" s="124" customFormat="1" ht="13" x14ac:dyDescent="0.3">
      <c r="A11" s="80" t="s">
        <v>151</v>
      </c>
      <c r="B11" s="81">
        <v>5.268836919</v>
      </c>
      <c r="C11" s="82">
        <v>-4.1638602669379798E-2</v>
      </c>
      <c r="D11" s="81">
        <v>5.049449912</v>
      </c>
      <c r="E11" s="82">
        <v>0.15233312032108737</v>
      </c>
      <c r="F11" s="81">
        <v>5.8186483730000003</v>
      </c>
      <c r="G11" s="82">
        <v>3.3252348070698545E-2</v>
      </c>
      <c r="H11" s="81">
        <v>6.012132094</v>
      </c>
      <c r="J11" s="1667">
        <f t="shared" ref="J11" si="1">+H11/H$6</f>
        <v>3.3534278167139622E-2</v>
      </c>
      <c r="K11" s="1535"/>
    </row>
    <row r="12" spans="1:11" ht="13" x14ac:dyDescent="0.3">
      <c r="A12" s="83" t="s">
        <v>152</v>
      </c>
      <c r="B12" s="84">
        <v>203.888403208</v>
      </c>
      <c r="C12" s="85">
        <v>2.6375129509028428E-2</v>
      </c>
      <c r="D12" s="84">
        <v>209.26598624799999</v>
      </c>
      <c r="E12" s="85">
        <v>-1.7065867291819026E-2</v>
      </c>
      <c r="F12" s="84">
        <v>205.69468069800001</v>
      </c>
      <c r="G12" s="85">
        <v>4.9903459263834105E-2</v>
      </c>
      <c r="H12" s="84">
        <v>215.95955681699999</v>
      </c>
      <c r="J12" s="1534"/>
    </row>
    <row r="13" spans="1:11" x14ac:dyDescent="0.25">
      <c r="A13" s="80" t="s">
        <v>60</v>
      </c>
      <c r="B13" s="81">
        <v>140.900503837</v>
      </c>
      <c r="C13" s="82">
        <v>3.2140761272499985E-2</v>
      </c>
      <c r="D13" s="81">
        <v>145.429153294</v>
      </c>
      <c r="E13" s="82">
        <v>-1.31062208218099E-2</v>
      </c>
      <c r="F13" s="81">
        <v>143.52312669700001</v>
      </c>
      <c r="G13" s="82">
        <v>3.9404274754545332E-2</v>
      </c>
      <c r="H13" s="81">
        <v>149.17855141499999</v>
      </c>
      <c r="J13" s="1532"/>
    </row>
    <row r="14" spans="1:11" x14ac:dyDescent="0.25">
      <c r="A14" s="86" t="s">
        <v>153</v>
      </c>
      <c r="B14" s="81">
        <v>86.509876911000006</v>
      </c>
      <c r="C14" s="82">
        <v>3.42218777752481E-2</v>
      </c>
      <c r="D14" s="81">
        <v>89.470407344999998</v>
      </c>
      <c r="E14" s="82">
        <v>1.850918811193436E-2</v>
      </c>
      <c r="F14" s="81">
        <v>91.126431944999993</v>
      </c>
      <c r="G14" s="82">
        <v>-0.35720107842745408</v>
      </c>
      <c r="H14" s="81">
        <v>58.575972180999997</v>
      </c>
    </row>
    <row r="15" spans="1:11" s="124" customFormat="1" ht="13" x14ac:dyDescent="0.3">
      <c r="A15" s="86" t="s">
        <v>155</v>
      </c>
      <c r="B15" s="81">
        <v>54.390626924999999</v>
      </c>
      <c r="C15" s="82">
        <v>2.8830684837707343E-2</v>
      </c>
      <c r="D15" s="81">
        <v>55.958745948000001</v>
      </c>
      <c r="E15" s="82">
        <v>-6.365495036843849E-2</v>
      </c>
      <c r="F15" s="81">
        <v>52.396694752000002</v>
      </c>
      <c r="G15" s="82">
        <v>0.72916592664543356</v>
      </c>
      <c r="H15" s="81">
        <v>90.602579234000004</v>
      </c>
      <c r="J15" s="1535"/>
      <c r="K15" s="1535"/>
    </row>
    <row r="16" spans="1:11" x14ac:dyDescent="0.25">
      <c r="A16" s="80" t="s">
        <v>156</v>
      </c>
      <c r="B16" s="81">
        <v>34.696482416999999</v>
      </c>
      <c r="C16" s="82">
        <v>5.3104449259595565E-3</v>
      </c>
      <c r="D16" s="81">
        <v>34.880736175999999</v>
      </c>
      <c r="E16" s="82">
        <v>1.6891518774921899E-3</v>
      </c>
      <c r="F16" s="81">
        <v>34.939655037000001</v>
      </c>
      <c r="G16" s="82">
        <v>5.5985825272989231E-2</v>
      </c>
      <c r="H16" s="81">
        <v>36.895780459000001</v>
      </c>
    </row>
    <row r="17" spans="1:11" x14ac:dyDescent="0.25">
      <c r="A17" s="86" t="s">
        <v>157</v>
      </c>
      <c r="B17" s="81">
        <v>26.817289751000001</v>
      </c>
      <c r="C17" s="82">
        <v>-1.4136230153006801E-3</v>
      </c>
      <c r="D17" s="81">
        <v>26.779380213</v>
      </c>
      <c r="E17" s="82">
        <v>-6.2233127008330946E-3</v>
      </c>
      <c r="F17" s="81">
        <v>26.612723756000001</v>
      </c>
      <c r="G17" s="82">
        <v>1.9413349221109044E-4</v>
      </c>
      <c r="H17" s="81">
        <v>26.617890177</v>
      </c>
    </row>
    <row r="18" spans="1:11" x14ac:dyDescent="0.25">
      <c r="A18" s="86" t="s">
        <v>158</v>
      </c>
      <c r="B18" s="81">
        <v>1.7357652320000001</v>
      </c>
      <c r="C18" s="82">
        <v>-5.7801779958684962E-3</v>
      </c>
      <c r="D18" s="81">
        <v>1.7257321999999999</v>
      </c>
      <c r="E18" s="82">
        <v>0.10372691197394368</v>
      </c>
      <c r="F18" s="81">
        <v>1.9047370720000001</v>
      </c>
      <c r="G18" s="82">
        <v>3.0660887982128848E-2</v>
      </c>
      <c r="H18" s="81">
        <v>1.963138002</v>
      </c>
    </row>
    <row r="19" spans="1:11" x14ac:dyDescent="0.25">
      <c r="A19" s="86" t="s">
        <v>159</v>
      </c>
      <c r="B19" s="81">
        <v>6.1434274330000003</v>
      </c>
      <c r="C19" s="82">
        <v>3.779589350282464E-2</v>
      </c>
      <c r="D19" s="81">
        <v>6.375623762</v>
      </c>
      <c r="E19" s="82">
        <v>7.3044534524715488E-3</v>
      </c>
      <c r="F19" s="81">
        <v>6.4221942089999997</v>
      </c>
      <c r="G19" s="82">
        <v>0.29469025825282391</v>
      </c>
      <c r="H19" s="81">
        <v>8.3147522790000004</v>
      </c>
    </row>
    <row r="20" spans="1:11" x14ac:dyDescent="0.25">
      <c r="A20" s="80" t="s">
        <v>160</v>
      </c>
      <c r="B20" s="81">
        <v>11.427168306</v>
      </c>
      <c r="C20" s="82">
        <v>2.0391745772891934E-2</v>
      </c>
      <c r="D20" s="81">
        <v>11.660188217</v>
      </c>
      <c r="E20" s="82">
        <v>5.9969294404744078E-2</v>
      </c>
      <c r="F20" s="81">
        <v>12.359441477000001</v>
      </c>
      <c r="G20" s="82">
        <v>5.808200454170076E-2</v>
      </c>
      <c r="H20" s="81">
        <v>13.077302613000001</v>
      </c>
    </row>
    <row r="21" spans="1:11" x14ac:dyDescent="0.25">
      <c r="A21" s="80" t="s">
        <v>94</v>
      </c>
      <c r="B21" s="81">
        <v>9.8669661079999997</v>
      </c>
      <c r="C21" s="82">
        <v>4.3454061796398324E-2</v>
      </c>
      <c r="D21" s="81">
        <v>10.295725862999999</v>
      </c>
      <c r="E21" s="82">
        <v>-0.16769645996546678</v>
      </c>
      <c r="F21" s="81">
        <v>8.5691690830000002</v>
      </c>
      <c r="G21" s="82">
        <v>0.13849732459526964</v>
      </c>
      <c r="H21" s="81">
        <v>9.7559760749999995</v>
      </c>
    </row>
    <row r="22" spans="1:11" x14ac:dyDescent="0.25">
      <c r="A22" s="91" t="s">
        <v>161</v>
      </c>
      <c r="B22" s="92">
        <v>6.9972825380000003</v>
      </c>
      <c r="C22" s="93">
        <v>4.1446918632348506E-4</v>
      </c>
      <c r="D22" s="92">
        <v>7.0001826960000004</v>
      </c>
      <c r="E22" s="93">
        <v>-9.9553729561689175E-2</v>
      </c>
      <c r="F22" s="92">
        <v>6.3032884009999997</v>
      </c>
      <c r="G22" s="93">
        <v>0.11877258398667401</v>
      </c>
      <c r="H22" s="92">
        <v>7.0519462519999996</v>
      </c>
    </row>
    <row r="23" spans="1:11" s="124" customFormat="1" ht="13" x14ac:dyDescent="0.3">
      <c r="A23" s="94" t="s">
        <v>162</v>
      </c>
      <c r="B23" s="76">
        <v>31.390223665000001</v>
      </c>
      <c r="C23" s="77">
        <v>0.10125144041403566</v>
      </c>
      <c r="D23" s="76">
        <v>34.568529026</v>
      </c>
      <c r="E23" s="77">
        <v>-0.11541333838646284</v>
      </c>
      <c r="F23" s="76">
        <v>30.578859688000001</v>
      </c>
      <c r="G23" s="77">
        <v>0.19940296159548532</v>
      </c>
      <c r="H23" s="76">
        <v>36.676374871999997</v>
      </c>
      <c r="J23" s="1532"/>
      <c r="K23" s="1536"/>
    </row>
    <row r="24" spans="1:11" s="124" customFormat="1" ht="13" x14ac:dyDescent="0.3">
      <c r="A24" s="95" t="s">
        <v>163</v>
      </c>
      <c r="B24" s="84">
        <v>17.336544609000001</v>
      </c>
      <c r="C24" s="85">
        <v>0.17288592459445629</v>
      </c>
      <c r="D24" s="84">
        <v>20.333789153000001</v>
      </c>
      <c r="E24" s="85">
        <v>-0.20133556339134129</v>
      </c>
      <c r="F24" s="84">
        <v>16.239874258</v>
      </c>
      <c r="G24" s="85">
        <v>0.37460610700253127</v>
      </c>
      <c r="H24" s="84">
        <v>22.323430332000001</v>
      </c>
      <c r="J24" s="1532"/>
      <c r="K24" s="1536"/>
    </row>
    <row r="25" spans="1:11" ht="13" x14ac:dyDescent="0.3">
      <c r="A25" s="96" t="s">
        <v>164</v>
      </c>
      <c r="B25" s="76">
        <v>50.809701844000003</v>
      </c>
      <c r="C25" s="77">
        <v>0.13729181402043111</v>
      </c>
      <c r="D25" s="76">
        <v>57.785457979999997</v>
      </c>
      <c r="E25" s="77">
        <v>-5.5910653734339455E-2</v>
      </c>
      <c r="F25" s="76">
        <v>54.554635247999997</v>
      </c>
      <c r="G25" s="77">
        <v>5.2778867715105093E-2</v>
      </c>
      <c r="H25" s="76">
        <v>57.433967125000002</v>
      </c>
      <c r="J25" s="1532"/>
    </row>
    <row r="26" spans="1:11" s="124" customFormat="1" ht="13" x14ac:dyDescent="0.3">
      <c r="A26" s="97" t="s">
        <v>109</v>
      </c>
      <c r="B26" s="81">
        <v>35.733223203000001</v>
      </c>
      <c r="C26" s="82">
        <v>0.13868834977035971</v>
      </c>
      <c r="D26" s="81">
        <v>40.689004961000002</v>
      </c>
      <c r="E26" s="82">
        <v>-0.11805243005092025</v>
      </c>
      <c r="F26" s="81">
        <v>35.885569048999997</v>
      </c>
      <c r="G26" s="82">
        <v>7.7585201176504359E-2</v>
      </c>
      <c r="H26" s="81">
        <v>38.669758143000003</v>
      </c>
      <c r="J26" s="1535"/>
      <c r="K26" s="1535"/>
    </row>
    <row r="27" spans="1:11" x14ac:dyDescent="0.25">
      <c r="A27" s="97" t="s">
        <v>165</v>
      </c>
      <c r="B27" s="81">
        <v>12.624586591</v>
      </c>
      <c r="C27" s="82">
        <v>0.14429670293510211</v>
      </c>
      <c r="D27" s="81">
        <v>14.446272812</v>
      </c>
      <c r="E27" s="82">
        <v>9.6698356259728113E-2</v>
      </c>
      <c r="F27" s="81">
        <v>15.843203646999999</v>
      </c>
      <c r="G27" s="82">
        <v>9.121052485326242E-3</v>
      </c>
      <c r="H27" s="81">
        <v>15.987710338999999</v>
      </c>
    </row>
    <row r="28" spans="1:11" x14ac:dyDescent="0.25">
      <c r="A28" s="97" t="s">
        <v>166</v>
      </c>
      <c r="B28" s="81">
        <v>2.4518920479999999</v>
      </c>
      <c r="C28" s="82">
        <v>8.08714878625032E-2</v>
      </c>
      <c r="D28" s="81">
        <v>2.6501802059999999</v>
      </c>
      <c r="E28" s="82">
        <v>6.6290716986812992E-2</v>
      </c>
      <c r="F28" s="81">
        <v>2.8258625519999998</v>
      </c>
      <c r="G28" s="82">
        <v>-1.7468617136053854E-2</v>
      </c>
      <c r="H28" s="81">
        <v>2.7764986409999999</v>
      </c>
    </row>
    <row r="29" spans="1:11" s="124" customFormat="1" ht="13" x14ac:dyDescent="0.3">
      <c r="A29" s="95" t="s">
        <v>167</v>
      </c>
      <c r="B29" s="84">
        <v>21.532709894</v>
      </c>
      <c r="C29" s="85">
        <v>8.0302122654883012E-2</v>
      </c>
      <c r="D29" s="84">
        <v>23.261832205000001</v>
      </c>
      <c r="E29" s="85">
        <v>-1.6376933581272901E-2</v>
      </c>
      <c r="F29" s="84">
        <v>22.880874724000002</v>
      </c>
      <c r="G29" s="85">
        <v>4.0434401532279507E-2</v>
      </c>
      <c r="H29" s="84">
        <v>23.8060492</v>
      </c>
      <c r="J29" s="1535"/>
      <c r="K29" s="1535"/>
    </row>
    <row r="30" spans="1:11" x14ac:dyDescent="0.25">
      <c r="A30" s="97" t="s">
        <v>124</v>
      </c>
      <c r="B30" s="81">
        <v>4.7969820099999998</v>
      </c>
      <c r="C30" s="82">
        <v>6.2602636694065961E-2</v>
      </c>
      <c r="D30" s="81">
        <v>5.0972857319999996</v>
      </c>
      <c r="E30" s="82">
        <v>8.2213987607002714E-2</v>
      </c>
      <c r="F30" s="81">
        <v>5.5163539180000001</v>
      </c>
      <c r="G30" s="82">
        <v>3.3285766056607935E-2</v>
      </c>
      <c r="H30" s="81">
        <v>5.699969984</v>
      </c>
    </row>
    <row r="31" spans="1:11" x14ac:dyDescent="0.25">
      <c r="A31" s="97" t="s">
        <v>168</v>
      </c>
      <c r="B31" s="81">
        <v>11.573142691999999</v>
      </c>
      <c r="C31" s="82">
        <v>0.1214432115290125</v>
      </c>
      <c r="D31" s="81">
        <v>12.978622308</v>
      </c>
      <c r="E31" s="82">
        <v>8.3195051398825548E-3</v>
      </c>
      <c r="F31" s="81">
        <v>13.086598023000001</v>
      </c>
      <c r="G31" s="82">
        <v>5.3772343795021049E-2</v>
      </c>
      <c r="H31" s="81">
        <v>13.790295070999999</v>
      </c>
    </row>
    <row r="32" spans="1:11" x14ac:dyDescent="0.25">
      <c r="A32" s="98" t="s">
        <v>169</v>
      </c>
      <c r="B32" s="92">
        <v>5.1625851909999998</v>
      </c>
      <c r="C32" s="82">
        <v>4.5207918390746116E-3</v>
      </c>
      <c r="D32" s="92">
        <v>5.1859241640000002</v>
      </c>
      <c r="E32" s="82">
        <v>-0.17508959893845455</v>
      </c>
      <c r="F32" s="92">
        <v>4.2779227820000001</v>
      </c>
      <c r="G32" s="82">
        <v>8.8504079969156102E-3</v>
      </c>
      <c r="H32" s="92">
        <v>4.3157841440000002</v>
      </c>
    </row>
    <row r="33" spans="1:13" s="124" customFormat="1" ht="15" customHeight="1" x14ac:dyDescent="0.3">
      <c r="A33" s="96" t="s">
        <v>170</v>
      </c>
      <c r="B33" s="76">
        <v>223.307881388</v>
      </c>
      <c r="C33" s="77">
        <v>4.108692338116926E-2</v>
      </c>
      <c r="D33" s="76">
        <v>232.482915201</v>
      </c>
      <c r="E33" s="77">
        <v>-1.209748656398435E-2</v>
      </c>
      <c r="F33" s="76">
        <v>229.670456258</v>
      </c>
      <c r="G33" s="77">
        <v>3.0681755615463713E-2</v>
      </c>
      <c r="H33" s="76">
        <v>236.71714906899999</v>
      </c>
      <c r="J33" s="1535"/>
      <c r="K33" s="1535"/>
    </row>
    <row r="34" spans="1:13" ht="15" customHeight="1" x14ac:dyDescent="0.3">
      <c r="A34" s="95" t="s">
        <v>171</v>
      </c>
      <c r="B34" s="84">
        <v>225.42111310300001</v>
      </c>
      <c r="C34" s="85">
        <v>3.1526351960442955E-2</v>
      </c>
      <c r="D34" s="84">
        <v>232.527818454</v>
      </c>
      <c r="E34" s="85">
        <v>-1.6996947110574867E-2</v>
      </c>
      <c r="F34" s="84">
        <v>228.57555542200001</v>
      </c>
      <c r="G34" s="85">
        <v>4.895558746140094E-2</v>
      </c>
      <c r="H34" s="84">
        <v>239.76560601700001</v>
      </c>
    </row>
    <row r="35" spans="1:13" s="124" customFormat="1" ht="15" customHeight="1" x14ac:dyDescent="0.3">
      <c r="A35" s="99" t="s">
        <v>172</v>
      </c>
      <c r="B35" s="100">
        <v>2.113231715</v>
      </c>
      <c r="C35" s="101"/>
      <c r="D35" s="100">
        <v>4.4903251999999998E-2</v>
      </c>
      <c r="E35" s="101"/>
      <c r="F35" s="100">
        <v>-1.094900835</v>
      </c>
      <c r="G35" s="101"/>
      <c r="H35" s="100">
        <v>3.0484569480000001</v>
      </c>
      <c r="J35" s="1535"/>
      <c r="K35" s="1535"/>
    </row>
    <row r="36" spans="1:13" s="124" customFormat="1" ht="15" customHeight="1" x14ac:dyDescent="0.3">
      <c r="A36" s="102" t="s">
        <v>173</v>
      </c>
      <c r="B36" s="103">
        <v>14.053679055</v>
      </c>
      <c r="C36" s="104">
        <v>1.2883517283368118E-2</v>
      </c>
      <c r="D36" s="103">
        <v>14.234739872</v>
      </c>
      <c r="E36" s="104">
        <v>7.3233201264923942E-3</v>
      </c>
      <c r="F36" s="103">
        <v>14.338985428999999</v>
      </c>
      <c r="G36" s="104">
        <v>9.73507509936411E-4</v>
      </c>
      <c r="H36" s="103">
        <v>14.352944538999999</v>
      </c>
      <c r="J36" s="1535"/>
      <c r="K36" s="1535"/>
    </row>
    <row r="37" spans="1:13" ht="15" customHeight="1" x14ac:dyDescent="0.25">
      <c r="A37" s="97" t="s">
        <v>174</v>
      </c>
      <c r="B37" s="81">
        <v>13.361146891000001</v>
      </c>
      <c r="C37" s="82">
        <v>1.951822460507957E-2</v>
      </c>
      <c r="D37" s="81">
        <v>13.621932757</v>
      </c>
      <c r="E37" s="82">
        <v>0.34924151644745938</v>
      </c>
      <c r="F37" s="81">
        <v>18.379277210000001</v>
      </c>
      <c r="G37" s="82">
        <v>-0.11219618048298652</v>
      </c>
      <c r="H37" s="81">
        <v>16.317192507000001</v>
      </c>
    </row>
    <row r="38" spans="1:13" ht="15" customHeight="1" x14ac:dyDescent="0.25">
      <c r="A38" s="97" t="s">
        <v>175</v>
      </c>
      <c r="B38" s="105">
        <v>-0.69253216399999995</v>
      </c>
      <c r="C38" s="82"/>
      <c r="D38" s="105">
        <v>-0.61280711499999996</v>
      </c>
      <c r="E38" s="82"/>
      <c r="F38" s="105">
        <v>4.0402917809999996</v>
      </c>
      <c r="G38" s="82"/>
      <c r="H38" s="105">
        <v>1.964247968</v>
      </c>
    </row>
    <row r="39" spans="1:13" ht="15" customHeight="1" x14ac:dyDescent="0.3">
      <c r="A39" s="96" t="s">
        <v>176</v>
      </c>
      <c r="B39" s="76">
        <v>237.36156044399999</v>
      </c>
      <c r="C39" s="77">
        <v>3.9417058990085962E-2</v>
      </c>
      <c r="D39" s="76">
        <v>246.71765507399999</v>
      </c>
      <c r="E39" s="77">
        <v>-1.0976974409017126E-2</v>
      </c>
      <c r="F39" s="76">
        <v>244.00944168800001</v>
      </c>
      <c r="G39" s="77">
        <v>2.8935978346395386E-2</v>
      </c>
      <c r="H39" s="76">
        <v>251.070093609</v>
      </c>
    </row>
    <row r="40" spans="1:13" ht="15" customHeight="1" x14ac:dyDescent="0.3">
      <c r="A40" s="95" t="s">
        <v>177</v>
      </c>
      <c r="B40" s="84">
        <v>238.782259995</v>
      </c>
      <c r="C40" s="85">
        <v>3.0854432892771344E-2</v>
      </c>
      <c r="D40" s="84">
        <v>246.14975121200001</v>
      </c>
      <c r="E40" s="85">
        <v>3.270697683162016E-3</v>
      </c>
      <c r="F40" s="84">
        <v>246.954832633</v>
      </c>
      <c r="G40" s="85">
        <v>3.6962086526830973E-2</v>
      </c>
      <c r="H40" s="84">
        <v>256.08279852499999</v>
      </c>
    </row>
    <row r="41" spans="1:13" ht="15" customHeight="1" x14ac:dyDescent="0.25">
      <c r="A41" s="127" t="s">
        <v>178</v>
      </c>
      <c r="B41" s="107">
        <v>1.420699551</v>
      </c>
      <c r="C41" s="108"/>
      <c r="D41" s="107">
        <v>-0.56790386199999998</v>
      </c>
      <c r="E41" s="108"/>
      <c r="F41" s="107">
        <v>2.9453909450000002</v>
      </c>
      <c r="G41" s="108"/>
      <c r="H41" s="107">
        <v>5.0127049159999997</v>
      </c>
    </row>
    <row r="42" spans="1:13" ht="20.25" customHeight="1" x14ac:dyDescent="0.25">
      <c r="A42" s="109" t="s">
        <v>202</v>
      </c>
      <c r="B42" s="110">
        <v>150.34466384999999</v>
      </c>
      <c r="C42" s="111">
        <v>-1.9416086512471509E-3</v>
      </c>
      <c r="D42" s="110">
        <v>150.05275334999999</v>
      </c>
      <c r="E42" s="111">
        <v>3.3313534209800544E-2</v>
      </c>
      <c r="F42" s="110">
        <v>155.05154088200001</v>
      </c>
      <c r="G42" s="111">
        <v>1.7106489215857446E-2</v>
      </c>
      <c r="H42" s="110">
        <v>157.703928394</v>
      </c>
    </row>
    <row r="43" spans="1:13" ht="15" customHeight="1" x14ac:dyDescent="0.25">
      <c r="A43" s="94" t="s">
        <v>179</v>
      </c>
      <c r="B43" s="150"/>
      <c r="C43" s="149"/>
      <c r="D43" s="150"/>
      <c r="E43" s="149"/>
      <c r="F43" s="150"/>
      <c r="G43" s="149"/>
      <c r="H43" s="150"/>
    </row>
    <row r="44" spans="1:13" ht="15" customHeight="1" x14ac:dyDescent="0.25">
      <c r="A44" s="97" t="s">
        <v>180</v>
      </c>
      <c r="B44" s="153">
        <v>0.1539578670052007</v>
      </c>
      <c r="C44" s="152">
        <v>1.1231563182622666</v>
      </c>
      <c r="D44" s="153">
        <v>0.16518943018782337</v>
      </c>
      <c r="E44" s="152">
        <v>-1.6528027840254922</v>
      </c>
      <c r="F44" s="153">
        <v>0.14866140234756844</v>
      </c>
      <c r="G44" s="152">
        <v>2.1168427888093948</v>
      </c>
      <c r="H44" s="153">
        <v>0.16982983023566239</v>
      </c>
    </row>
    <row r="45" spans="1:13" ht="15" customHeight="1" x14ac:dyDescent="0.25">
      <c r="A45" s="97" t="s">
        <v>181</v>
      </c>
      <c r="B45" s="153">
        <v>8.5029576651860131E-2</v>
      </c>
      <c r="C45" s="152">
        <v>1.2137619592361495</v>
      </c>
      <c r="D45" s="153">
        <v>9.716719624422164E-2</v>
      </c>
      <c r="E45" s="152">
        <v>-1.8215838810514779</v>
      </c>
      <c r="F45" s="153">
        <v>7.8951357433706848E-2</v>
      </c>
      <c r="G45" s="152">
        <v>2.4417211482724341</v>
      </c>
      <c r="H45" s="153">
        <v>0.10336856891643119</v>
      </c>
    </row>
    <row r="46" spans="1:13" ht="15" customHeight="1" x14ac:dyDescent="0.25">
      <c r="A46" s="97" t="s">
        <v>182</v>
      </c>
      <c r="B46" s="153">
        <v>0.73738702880822249</v>
      </c>
      <c r="C46" s="152">
        <v>-2.0343824413919909</v>
      </c>
      <c r="D46" s="153">
        <v>0.71704320439430269</v>
      </c>
      <c r="E46" s="152">
        <v>3.6751402038160075</v>
      </c>
      <c r="F46" s="153">
        <v>0.75379460643246277</v>
      </c>
      <c r="G46" s="152">
        <v>-2.3547097508209491</v>
      </c>
      <c r="H46" s="153">
        <v>0.73024750892425339</v>
      </c>
      <c r="I46" s="176"/>
      <c r="J46" s="1537"/>
      <c r="K46" s="1537"/>
      <c r="L46" s="176"/>
    </row>
    <row r="47" spans="1:13" ht="15" customHeight="1" x14ac:dyDescent="0.35">
      <c r="A47" s="115" t="s">
        <v>193</v>
      </c>
      <c r="B47" s="116">
        <v>4.7895378336419379</v>
      </c>
      <c r="C47" s="117">
        <v>-0.44880487282833315</v>
      </c>
      <c r="D47" s="116">
        <v>4.3407329608136038</v>
      </c>
      <c r="E47" s="154">
        <v>0.72981389619841686</v>
      </c>
      <c r="F47" s="155">
        <v>5.0705468570120216</v>
      </c>
      <c r="G47" s="154">
        <v>-0.77066910343402029</v>
      </c>
      <c r="H47" s="155">
        <v>4.2998777535780013</v>
      </c>
      <c r="I47" s="176"/>
      <c r="J47" s="1537"/>
      <c r="K47" s="1537"/>
      <c r="L47" s="176"/>
    </row>
    <row r="48" spans="1:13" s="66" customFormat="1" ht="13.75" customHeight="1" x14ac:dyDescent="0.35">
      <c r="A48" s="1677" t="s">
        <v>233</v>
      </c>
      <c r="B48" s="1677"/>
      <c r="C48" s="1677"/>
      <c r="D48" s="1677"/>
      <c r="E48" s="217"/>
      <c r="F48" s="217"/>
      <c r="G48" s="217"/>
      <c r="H48" s="217"/>
      <c r="I48" s="220"/>
      <c r="J48" s="1538"/>
      <c r="K48" s="1538"/>
      <c r="L48" s="220"/>
      <c r="M48" s="221"/>
    </row>
    <row r="49" spans="1:13" s="66" customFormat="1" ht="24.65" customHeight="1" x14ac:dyDescent="0.3">
      <c r="A49" s="1676" t="s">
        <v>204</v>
      </c>
      <c r="B49" s="1676"/>
      <c r="C49" s="1676"/>
      <c r="D49" s="1676"/>
      <c r="E49" s="1676"/>
      <c r="F49" s="1676"/>
      <c r="G49" s="1676"/>
      <c r="H49" s="1676"/>
      <c r="I49" s="176"/>
      <c r="J49" s="1537"/>
      <c r="K49" s="1537"/>
      <c r="L49" s="176"/>
      <c r="M49" s="176"/>
    </row>
    <row r="50" spans="1:13" s="66" customFormat="1" ht="15" customHeight="1" x14ac:dyDescent="0.3">
      <c r="A50" s="1676" t="s">
        <v>2014</v>
      </c>
      <c r="B50" s="1676"/>
      <c r="C50" s="1676"/>
      <c r="D50" s="1676"/>
      <c r="E50" s="1676"/>
      <c r="F50" s="1676"/>
      <c r="G50" s="1676"/>
      <c r="H50" s="1676"/>
      <c r="I50" s="176"/>
      <c r="J50" s="1537"/>
      <c r="K50" s="1537"/>
      <c r="L50" s="176"/>
      <c r="M50" s="176"/>
    </row>
    <row r="51" spans="1:13" s="66" customFormat="1" ht="12.75" customHeight="1" x14ac:dyDescent="0.3">
      <c r="A51" s="120" t="s">
        <v>195</v>
      </c>
      <c r="B51" s="218"/>
      <c r="C51" s="218"/>
      <c r="D51" s="217"/>
      <c r="E51" s="217"/>
      <c r="F51" s="217"/>
      <c r="G51" s="217"/>
      <c r="H51" s="217"/>
      <c r="I51" s="176"/>
      <c r="J51" s="1537"/>
      <c r="K51" s="1537"/>
      <c r="L51" s="176"/>
      <c r="M51" s="176"/>
    </row>
    <row r="52" spans="1:13" s="66" customFormat="1" ht="13" x14ac:dyDescent="0.3">
      <c r="A52" s="180" t="s">
        <v>234</v>
      </c>
      <c r="B52" s="218"/>
      <c r="C52" s="218"/>
      <c r="D52" s="219"/>
      <c r="E52" s="219"/>
      <c r="F52" s="219"/>
      <c r="G52" s="219"/>
      <c r="H52" s="219"/>
      <c r="J52" s="1539"/>
      <c r="K52" s="1539"/>
    </row>
    <row r="53" spans="1:13" ht="13.5" customHeight="1" x14ac:dyDescent="0.25">
      <c r="E53" s="222"/>
      <c r="F53" s="222"/>
      <c r="G53" s="176"/>
      <c r="H53" s="176"/>
      <c r="I53" s="176"/>
      <c r="J53" s="1537"/>
      <c r="K53" s="1537"/>
      <c r="L53" s="176"/>
    </row>
  </sheetData>
  <mergeCells count="5">
    <mergeCell ref="A1:C1"/>
    <mergeCell ref="G4:H4"/>
    <mergeCell ref="A50:H50"/>
    <mergeCell ref="A48:D48"/>
    <mergeCell ref="A49:H49"/>
  </mergeCell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workbookViewId="0">
      <pane xSplit="1" ySplit="3" topLeftCell="J4" activePane="bottomRight" state="frozen"/>
      <selection pane="topRight" activeCell="B1" sqref="B1"/>
      <selection pane="bottomLeft" activeCell="A4" sqref="A4"/>
      <selection pane="bottomRight" activeCell="L23" sqref="L23:S23"/>
    </sheetView>
  </sheetViews>
  <sheetFormatPr baseColWidth="10" defaultRowHeight="14.5" x14ac:dyDescent="0.35"/>
  <cols>
    <col min="1" max="1" width="53.81640625" customWidth="1"/>
    <col min="2" max="8" width="9.1796875" customWidth="1"/>
    <col min="9" max="10" width="8.90625" customWidth="1"/>
    <col min="12" max="17" width="8.453125" customWidth="1"/>
    <col min="18" max="18" width="9.36328125" customWidth="1"/>
    <col min="19" max="19" width="9.08984375" customWidth="1"/>
  </cols>
  <sheetData>
    <row r="1" spans="1:19" ht="15.5" x14ac:dyDescent="0.35">
      <c r="A1" s="216" t="s">
        <v>586</v>
      </c>
      <c r="L1" s="607" t="s">
        <v>542</v>
      </c>
    </row>
    <row r="2" spans="1:19" ht="15.5" x14ac:dyDescent="0.35">
      <c r="A2" s="232"/>
      <c r="B2" s="607" t="s">
        <v>541</v>
      </c>
      <c r="L2" s="607"/>
    </row>
    <row r="3" spans="1:19" ht="26.5" x14ac:dyDescent="0.35">
      <c r="A3" s="233" t="s">
        <v>145</v>
      </c>
      <c r="B3" s="608" t="s">
        <v>543</v>
      </c>
      <c r="C3" s="608" t="s">
        <v>544</v>
      </c>
      <c r="D3" s="608" t="s">
        <v>545</v>
      </c>
      <c r="E3" s="608" t="s">
        <v>557</v>
      </c>
      <c r="F3" s="608" t="s">
        <v>546</v>
      </c>
      <c r="G3" s="608" t="s">
        <v>547</v>
      </c>
      <c r="H3" s="608" t="s">
        <v>191</v>
      </c>
      <c r="I3" s="608" t="s">
        <v>147</v>
      </c>
      <c r="J3" s="608" t="s">
        <v>148</v>
      </c>
      <c r="L3" s="609">
        <v>2014</v>
      </c>
      <c r="M3" s="609">
        <v>2015</v>
      </c>
      <c r="N3" s="609">
        <v>2016</v>
      </c>
      <c r="O3" s="609">
        <v>2017</v>
      </c>
      <c r="P3" s="609">
        <v>2018</v>
      </c>
      <c r="Q3" s="609">
        <v>2019</v>
      </c>
      <c r="R3" s="609">
        <v>2020</v>
      </c>
      <c r="S3" s="609">
        <v>2021</v>
      </c>
    </row>
    <row r="4" spans="1:19" s="275" customFormat="1" x14ac:dyDescent="0.35">
      <c r="A4" s="234" t="s">
        <v>149</v>
      </c>
      <c r="B4" s="610">
        <v>2.9800501630194987E-2</v>
      </c>
      <c r="C4" s="610">
        <v>2.4877817960335946E-2</v>
      </c>
      <c r="D4" s="610">
        <v>1.238911082167915E-2</v>
      </c>
      <c r="E4" s="610">
        <v>-1.0914301725626352E-3</v>
      </c>
      <c r="F4" s="610">
        <v>1.9938982801633864E-2</v>
      </c>
      <c r="G4" s="610">
        <v>3.0583465158158241E-3</v>
      </c>
      <c r="H4" s="610">
        <v>1.2749570365476082E-2</v>
      </c>
      <c r="I4" s="610">
        <v>2.3947903687615568E-3</v>
      </c>
      <c r="J4" s="610">
        <v>2.3797740895072028E-2</v>
      </c>
      <c r="L4" s="611">
        <v>100</v>
      </c>
      <c r="M4" s="611">
        <v>101.23891108216792</v>
      </c>
      <c r="N4" s="611">
        <v>101.12841587997545</v>
      </c>
      <c r="O4" s="611">
        <v>103.14481362496275</v>
      </c>
      <c r="P4" s="611">
        <v>103.46026620633712</v>
      </c>
      <c r="Q4" s="611">
        <v>104.77934015036571</v>
      </c>
      <c r="R4" s="611">
        <v>105.03026470500301</v>
      </c>
      <c r="S4" s="611">
        <v>107.5297477305935</v>
      </c>
    </row>
    <row r="5" spans="1:19" x14ac:dyDescent="0.35">
      <c r="A5" s="211" t="s">
        <v>35</v>
      </c>
      <c r="B5" s="612">
        <v>3.1510405893357296E-2</v>
      </c>
      <c r="C5" s="612">
        <v>-4.4392074144311566E-3</v>
      </c>
      <c r="D5" s="612">
        <v>-1.4266686537125706E-2</v>
      </c>
      <c r="E5" s="612">
        <v>-1.527727759049391E-2</v>
      </c>
      <c r="F5" s="612">
        <v>2.0830889271883146E-2</v>
      </c>
      <c r="G5" s="612">
        <v>1.0814171282967466E-2</v>
      </c>
      <c r="H5" s="612">
        <v>2.5169248568350566E-2</v>
      </c>
      <c r="I5" s="612">
        <v>-3.249065154177222E-2</v>
      </c>
      <c r="J5" s="612">
        <v>5.5158955855307612E-2</v>
      </c>
      <c r="L5" s="474">
        <v>100</v>
      </c>
      <c r="M5" s="474">
        <v>98.573331346287432</v>
      </c>
      <c r="N5" s="474">
        <v>97.067399200290467</v>
      </c>
      <c r="O5" s="474">
        <v>99.089399444941392</v>
      </c>
      <c r="P5" s="474">
        <v>100.16096918286537</v>
      </c>
      <c r="Q5" s="474">
        <v>102.68194551307582</v>
      </c>
      <c r="R5" s="474">
        <v>99.345742201779231</v>
      </c>
      <c r="S5" s="474">
        <v>104.82554961029994</v>
      </c>
    </row>
    <row r="6" spans="1:19" x14ac:dyDescent="0.35">
      <c r="A6" s="211" t="s">
        <v>37</v>
      </c>
      <c r="B6" s="612">
        <v>3.1554580246286656E-2</v>
      </c>
      <c r="C6" s="612">
        <v>4.1447749324666328E-2</v>
      </c>
      <c r="D6" s="612">
        <v>1.9387068188162271E-2</v>
      </c>
      <c r="E6" s="612">
        <v>9.2906512662334073E-3</v>
      </c>
      <c r="F6" s="612">
        <v>2.8551354355306646E-2</v>
      </c>
      <c r="G6" s="612">
        <v>8.6928034318987102E-3</v>
      </c>
      <c r="H6" s="612">
        <v>1.5481582614361056E-2</v>
      </c>
      <c r="I6" s="612">
        <v>1.0711685677291083E-2</v>
      </c>
      <c r="J6" s="612">
        <v>2.8571434997949563E-2</v>
      </c>
      <c r="L6" s="474">
        <v>100</v>
      </c>
      <c r="M6" s="474">
        <v>101.93870681881623</v>
      </c>
      <c r="N6" s="474">
        <v>102.88578379440067</v>
      </c>
      <c r="O6" s="474">
        <v>105.82331226563807</v>
      </c>
      <c r="P6" s="474">
        <v>106.7432135176757</v>
      </c>
      <c r="Q6" s="474">
        <v>108.39576739627198</v>
      </c>
      <c r="R6" s="474">
        <v>109.5568687853696</v>
      </c>
      <c r="S6" s="474">
        <v>112.68706574044968</v>
      </c>
    </row>
    <row r="7" spans="1:19" x14ac:dyDescent="0.35">
      <c r="A7" s="211" t="s">
        <v>150</v>
      </c>
      <c r="B7" s="612">
        <v>1.1993966956927116E-2</v>
      </c>
      <c r="C7" s="612">
        <v>1.1059131624999496E-2</v>
      </c>
      <c r="D7" s="612">
        <v>8.1864270608686951E-3</v>
      </c>
      <c r="E7" s="612">
        <v>-4.3064398418909078E-2</v>
      </c>
      <c r="F7" s="612">
        <v>-9.2188362725047379E-2</v>
      </c>
      <c r="G7" s="612">
        <v>-6.4278926541661341E-2</v>
      </c>
      <c r="H7" s="612">
        <v>-5.3542461745496039E-2</v>
      </c>
      <c r="I7" s="612">
        <v>-7.0032158339423667E-2</v>
      </c>
      <c r="J7" s="612">
        <v>-6.1559430520990999E-2</v>
      </c>
      <c r="L7" s="474">
        <v>100</v>
      </c>
      <c r="M7" s="474">
        <v>100.81864270608688</v>
      </c>
      <c r="N7" s="474">
        <v>96.476948508538314</v>
      </c>
      <c r="O7" s="474">
        <v>87.582896584827466</v>
      </c>
      <c r="P7" s="474">
        <v>81.953162008945426</v>
      </c>
      <c r="Q7" s="474">
        <v>77.565187967159034</v>
      </c>
      <c r="R7" s="474">
        <v>72.133130441815794</v>
      </c>
      <c r="S7" s="474">
        <v>67.692656010121254</v>
      </c>
    </row>
    <row r="8" spans="1:19" x14ac:dyDescent="0.35">
      <c r="A8" s="211" t="s">
        <v>39</v>
      </c>
      <c r="B8" s="612">
        <v>2.6829083860368641E-2</v>
      </c>
      <c r="C8" s="612">
        <v>2.6268007635668944E-2</v>
      </c>
      <c r="D8" s="612">
        <v>1.9662516462692015E-2</v>
      </c>
      <c r="E8" s="612">
        <v>-1.203847110173184E-3</v>
      </c>
      <c r="F8" s="612">
        <v>1.8331969038664297E-2</v>
      </c>
      <c r="G8" s="612">
        <v>8.9837239974133176E-4</v>
      </c>
      <c r="H8" s="612">
        <v>1.245185438600549E-2</v>
      </c>
      <c r="I8" s="612">
        <v>3.4084061925736542E-3</v>
      </c>
      <c r="J8" s="612">
        <v>9.0695353017873348E-3</v>
      </c>
      <c r="L8" s="474">
        <v>100</v>
      </c>
      <c r="M8" s="474">
        <v>101.9662516462692</v>
      </c>
      <c r="N8" s="474">
        <v>101.84349986888965</v>
      </c>
      <c r="O8" s="474">
        <v>103.71049175527534</v>
      </c>
      <c r="P8" s="474">
        <v>103.80366239863189</v>
      </c>
      <c r="Q8" s="474">
        <v>105.09621048755372</v>
      </c>
      <c r="R8" s="474">
        <v>105.45442106219552</v>
      </c>
      <c r="S8" s="474">
        <v>106.41084365674865</v>
      </c>
    </row>
    <row r="9" spans="1:19" x14ac:dyDescent="0.35">
      <c r="A9" s="211" t="s">
        <v>151</v>
      </c>
      <c r="B9" s="612">
        <v>5.4424517836131781E-2</v>
      </c>
      <c r="C9" s="612">
        <v>1.3418486373603766E-2</v>
      </c>
      <c r="D9" s="612">
        <v>9.1399130648528448E-4</v>
      </c>
      <c r="E9" s="612">
        <v>3.5548164057774834E-4</v>
      </c>
      <c r="F9" s="612">
        <v>3.0282196941949557E-2</v>
      </c>
      <c r="G9" s="612">
        <v>-2.8094807181270109E-2</v>
      </c>
      <c r="H9" s="612">
        <v>-4.1638602669379798E-2</v>
      </c>
      <c r="I9" s="612">
        <v>0.15233312032108737</v>
      </c>
      <c r="J9" s="612">
        <v>3.3252348070698545E-2</v>
      </c>
      <c r="L9" s="474">
        <v>100</v>
      </c>
      <c r="M9" s="474">
        <v>100.09139913064853</v>
      </c>
      <c r="N9" s="474">
        <v>100.12697978541921</v>
      </c>
      <c r="O9" s="474">
        <v>103.15904470648388</v>
      </c>
      <c r="P9" s="474">
        <v>100.26081123645119</v>
      </c>
      <c r="Q9" s="474">
        <v>96.086091154066906</v>
      </c>
      <c r="R9" s="474">
        <v>110.72318523902234</v>
      </c>
      <c r="S9" s="474">
        <v>114.40499113408674</v>
      </c>
    </row>
    <row r="10" spans="1:19" s="275" customFormat="1" x14ac:dyDescent="0.35">
      <c r="A10" s="235" t="s">
        <v>152</v>
      </c>
      <c r="B10" s="610">
        <v>1.6329040757686153E-2</v>
      </c>
      <c r="C10" s="610">
        <v>9.9360285887810651E-3</v>
      </c>
      <c r="D10" s="610">
        <v>1.308534179882237E-2</v>
      </c>
      <c r="E10" s="610">
        <v>5.4117163037141758E-3</v>
      </c>
      <c r="F10" s="610">
        <v>2.3310655742500019E-2</v>
      </c>
      <c r="G10" s="610">
        <v>1.082666565839463E-2</v>
      </c>
      <c r="H10" s="610">
        <v>2.6375129509028428E-2</v>
      </c>
      <c r="I10" s="610">
        <v>-1.7065867291819026E-2</v>
      </c>
      <c r="J10" s="610">
        <v>4.9903459263834105E-2</v>
      </c>
      <c r="L10" s="611">
        <v>100</v>
      </c>
      <c r="M10" s="611">
        <v>101.30853417988223</v>
      </c>
      <c r="N10" s="611">
        <v>101.85678722600889</v>
      </c>
      <c r="O10" s="611">
        <v>104.23113572807145</v>
      </c>
      <c r="P10" s="611">
        <v>105.35961138579403</v>
      </c>
      <c r="Q10" s="611">
        <v>108.13848478111525</v>
      </c>
      <c r="R10" s="611">
        <v>106.29300775070234</v>
      </c>
      <c r="S10" s="611">
        <v>111.59739653301992</v>
      </c>
    </row>
    <row r="11" spans="1:19" x14ac:dyDescent="0.35">
      <c r="A11" s="211" t="s">
        <v>60</v>
      </c>
      <c r="B11" s="612">
        <v>2.3394577450151832E-2</v>
      </c>
      <c r="C11" s="612">
        <v>2.9172728269864612E-2</v>
      </c>
      <c r="D11" s="612">
        <v>4.9979926221247695E-2</v>
      </c>
      <c r="E11" s="612">
        <v>3.0170934787738579E-2</v>
      </c>
      <c r="F11" s="612">
        <v>3.8262838483888117E-2</v>
      </c>
      <c r="G11" s="612">
        <v>5.2853939127733396E-2</v>
      </c>
      <c r="H11" s="612">
        <v>3.2140761272499985E-2</v>
      </c>
      <c r="I11" s="612">
        <v>-1.31062208218099E-2</v>
      </c>
      <c r="J11" s="612">
        <v>3.9404274754545332E-2</v>
      </c>
      <c r="L11" s="474">
        <v>100</v>
      </c>
      <c r="M11" s="474">
        <v>104.99799262212477</v>
      </c>
      <c r="N11" s="474">
        <v>108.16588021037035</v>
      </c>
      <c r="O11" s="474">
        <v>112.30461381432734</v>
      </c>
      <c r="P11" s="474">
        <v>118.2403550366334</v>
      </c>
      <c r="Q11" s="474">
        <v>122.04069006064148</v>
      </c>
      <c r="R11" s="474">
        <v>120.44119782746066</v>
      </c>
      <c r="S11" s="474">
        <v>125.18709587842046</v>
      </c>
    </row>
    <row r="12" spans="1:19" x14ac:dyDescent="0.35">
      <c r="A12" s="614" t="s">
        <v>153</v>
      </c>
      <c r="B12" s="612">
        <v>4.9075223506628518E-2</v>
      </c>
      <c r="C12" s="612">
        <v>1.8246234034649422E-2</v>
      </c>
      <c r="D12" s="612">
        <v>4.3021346389345405E-2</v>
      </c>
      <c r="E12" s="612">
        <v>2.54909228518716E-2</v>
      </c>
      <c r="F12" s="612">
        <v>2.8594392834975224E-2</v>
      </c>
      <c r="G12" s="612">
        <v>2.3314389412906866E-2</v>
      </c>
      <c r="H12" s="612">
        <v>3.42218777752481E-2</v>
      </c>
      <c r="I12" s="612">
        <v>1.850918811193436E-2</v>
      </c>
      <c r="J12" s="612">
        <v>-0.35720107842745408</v>
      </c>
      <c r="L12" s="474">
        <v>100</v>
      </c>
      <c r="M12" s="474">
        <v>104.30213463893455</v>
      </c>
      <c r="N12" s="474">
        <v>106.96089230630115</v>
      </c>
      <c r="O12" s="474">
        <v>110.019374078887</v>
      </c>
      <c r="P12" s="474">
        <v>112.58440860912644</v>
      </c>
      <c r="Q12" s="474">
        <v>116.43725847994655</v>
      </c>
      <c r="R12" s="474">
        <v>118.59241760038981</v>
      </c>
      <c r="S12" s="474">
        <v>76.231078140211579</v>
      </c>
    </row>
    <row r="13" spans="1:19" x14ac:dyDescent="0.35">
      <c r="A13" s="614" t="s">
        <v>155</v>
      </c>
      <c r="B13" s="612">
        <v>-2.1435001839404055E-2</v>
      </c>
      <c r="C13" s="612">
        <v>4.9620995459705108E-2</v>
      </c>
      <c r="D13" s="612">
        <v>6.2613219771833206E-2</v>
      </c>
      <c r="E13" s="612">
        <v>3.8510836216433697E-2</v>
      </c>
      <c r="F13" s="612">
        <v>5.5276249892919793E-2</v>
      </c>
      <c r="G13" s="612">
        <v>0.10351993729169107</v>
      </c>
      <c r="H13" s="612">
        <v>2.8830684837707343E-2</v>
      </c>
      <c r="I13" s="612">
        <v>-6.365495036843849E-2</v>
      </c>
      <c r="J13" s="612">
        <v>0.72916592664543356</v>
      </c>
      <c r="L13" s="474">
        <v>100</v>
      </c>
      <c r="M13" s="474">
        <v>106.26132197718331</v>
      </c>
      <c r="N13" s="474">
        <v>110.35353434398834</v>
      </c>
      <c r="O13" s="474">
        <v>116.45346388495355</v>
      </c>
      <c r="P13" s="474">
        <v>128.50871916372415</v>
      </c>
      <c r="Q13" s="474">
        <v>132.21371354483094</v>
      </c>
      <c r="R13" s="474">
        <v>123.79765617110777</v>
      </c>
      <c r="S13" s="474">
        <v>214.06668884964634</v>
      </c>
    </row>
    <row r="14" spans="1:19" x14ac:dyDescent="0.35">
      <c r="A14" s="211" t="s">
        <v>156</v>
      </c>
      <c r="B14" s="612">
        <v>-7.1355611863475055E-3</v>
      </c>
      <c r="C14" s="612">
        <v>-5.3140780180989222E-2</v>
      </c>
      <c r="D14" s="612">
        <v>-9.0030116711155128E-2</v>
      </c>
      <c r="E14" s="612">
        <v>-8.0449908164692108E-2</v>
      </c>
      <c r="F14" s="612">
        <v>-5.5610027854655963E-2</v>
      </c>
      <c r="G14" s="612">
        <v>-0.10850907951669164</v>
      </c>
      <c r="H14" s="612">
        <v>5.3104449259595565E-3</v>
      </c>
      <c r="I14" s="612">
        <v>1.6891518774921899E-3</v>
      </c>
      <c r="J14" s="612">
        <v>5.5985825272989231E-2</v>
      </c>
      <c r="L14" s="474">
        <v>100</v>
      </c>
      <c r="M14" s="474">
        <v>90.996988328884484</v>
      </c>
      <c r="N14" s="474">
        <v>83.676288974562169</v>
      </c>
      <c r="O14" s="474">
        <v>79.023048213912531</v>
      </c>
      <c r="P14" s="474">
        <v>70.44832999161774</v>
      </c>
      <c r="Q14" s="474">
        <v>70.822441968164057</v>
      </c>
      <c r="R14" s="474">
        <v>70.94207182898316</v>
      </c>
      <c r="S14" s="474">
        <v>74.913822266904461</v>
      </c>
    </row>
    <row r="15" spans="1:19" x14ac:dyDescent="0.35">
      <c r="A15" s="614" t="s">
        <v>157</v>
      </c>
      <c r="B15" s="612">
        <v>4.2967590007221279E-3</v>
      </c>
      <c r="C15" s="612">
        <v>-3.2771294916000393E-2</v>
      </c>
      <c r="D15" s="612">
        <v>-8.6209439555901657E-2</v>
      </c>
      <c r="E15" s="612">
        <v>-8.9614075199792698E-2</v>
      </c>
      <c r="F15" s="612">
        <v>-7.1038379736899304E-2</v>
      </c>
      <c r="G15" s="612">
        <v>-0.13235170683041197</v>
      </c>
      <c r="H15" s="612">
        <v>-1.4136230153006801E-3</v>
      </c>
      <c r="I15" s="612">
        <v>-6.2233127008330946E-3</v>
      </c>
      <c r="J15" s="612">
        <v>1.9413349221109044E-4</v>
      </c>
      <c r="L15" s="474">
        <v>100</v>
      </c>
      <c r="M15" s="474">
        <v>91.379056044409836</v>
      </c>
      <c r="N15" s="474">
        <v>83.190206444360015</v>
      </c>
      <c r="O15" s="474">
        <v>77.280508968574523</v>
      </c>
      <c r="P15" s="474">
        <v>67.052301701860728</v>
      </c>
      <c r="Q15" s="474">
        <v>66.95751502494609</v>
      </c>
      <c r="R15" s="474">
        <v>66.540817471275119</v>
      </c>
      <c r="S15" s="474">
        <v>66.553735272545396</v>
      </c>
    </row>
    <row r="16" spans="1:19" x14ac:dyDescent="0.35">
      <c r="A16" s="614" t="s">
        <v>158</v>
      </c>
      <c r="B16" s="612">
        <v>3.0090358780237025E-3</v>
      </c>
      <c r="C16" s="612">
        <v>-0.32307891275597056</v>
      </c>
      <c r="D16" s="612">
        <v>-0.35759935424174938</v>
      </c>
      <c r="E16" s="612">
        <v>-2.5333798175630751E-3</v>
      </c>
      <c r="F16" s="612">
        <v>0.10022737952124627</v>
      </c>
      <c r="G16" s="612">
        <v>-1.9790230794781483E-2</v>
      </c>
      <c r="H16" s="612">
        <v>-5.7801779958684962E-3</v>
      </c>
      <c r="I16" s="612">
        <v>0.10372691197394368</v>
      </c>
      <c r="J16" s="612">
        <v>3.0660887982128848E-2</v>
      </c>
      <c r="L16" s="474">
        <v>100</v>
      </c>
      <c r="M16" s="474">
        <v>64.240064575825059</v>
      </c>
      <c r="N16" s="474">
        <v>64.077320092749716</v>
      </c>
      <c r="O16" s="474">
        <v>70.499621972390116</v>
      </c>
      <c r="P16" s="474">
        <v>69.104418182611667</v>
      </c>
      <c r="Q16" s="474">
        <v>68.704982345215242</v>
      </c>
      <c r="R16" s="474">
        <v>75.83153800110874</v>
      </c>
      <c r="S16" s="474">
        <v>78.156600293273286</v>
      </c>
    </row>
    <row r="17" spans="1:19" x14ac:dyDescent="0.35">
      <c r="A17" s="614" t="s">
        <v>159</v>
      </c>
      <c r="B17" s="612">
        <v>-7.474936688153877E-2</v>
      </c>
      <c r="C17" s="612">
        <v>-3.022595773351322E-2</v>
      </c>
      <c r="D17" s="612">
        <v>-1.3038780235691605E-2</v>
      </c>
      <c r="E17" s="612">
        <v>-4.9023371626819356E-2</v>
      </c>
      <c r="F17" s="612">
        <v>-1.4141876702117195E-2</v>
      </c>
      <c r="G17" s="612">
        <v>-1.5600232335574726E-2</v>
      </c>
      <c r="H17" s="612">
        <v>3.779589350282464E-2</v>
      </c>
      <c r="I17" s="612">
        <v>7.3044534524715488E-3</v>
      </c>
      <c r="J17" s="612">
        <v>0.29469025825282391</v>
      </c>
      <c r="L17" s="474">
        <v>100</v>
      </c>
      <c r="M17" s="474">
        <v>98.696121976430845</v>
      </c>
      <c r="N17" s="474">
        <v>93.857705310654381</v>
      </c>
      <c r="O17" s="474">
        <v>92.530381214607459</v>
      </c>
      <c r="P17" s="474">
        <v>91.086885769560283</v>
      </c>
      <c r="Q17" s="474">
        <v>94.529596003610536</v>
      </c>
      <c r="R17" s="474">
        <v>95.220083037499847</v>
      </c>
      <c r="S17" s="474">
        <v>123.28051389867602</v>
      </c>
    </row>
    <row r="18" spans="1:19" x14ac:dyDescent="0.35">
      <c r="A18" s="211" t="s">
        <v>160</v>
      </c>
      <c r="B18" s="612">
        <v>5.7361828422120897E-2</v>
      </c>
      <c r="C18" s="612">
        <v>6.5465439927099078E-2</v>
      </c>
      <c r="D18" s="612">
        <v>8.9877343259882725E-2</v>
      </c>
      <c r="E18" s="612">
        <v>3.2446775291715912E-2</v>
      </c>
      <c r="F18" s="612">
        <v>0.1256657491649531</v>
      </c>
      <c r="G18" s="612">
        <v>-6.1031449148279293E-2</v>
      </c>
      <c r="H18" s="612">
        <v>2.0391745772891934E-2</v>
      </c>
      <c r="I18" s="612">
        <v>5.9969294404744078E-2</v>
      </c>
      <c r="J18" s="612">
        <v>5.808200454170076E-2</v>
      </c>
      <c r="L18" s="474">
        <v>100</v>
      </c>
      <c r="M18" s="474">
        <v>108.98773432598827</v>
      </c>
      <c r="N18" s="474">
        <v>112.52403485121684</v>
      </c>
      <c r="O18" s="474">
        <v>126.66445198985829</v>
      </c>
      <c r="P18" s="474">
        <v>118.9339369293446</v>
      </c>
      <c r="Q18" s="474">
        <v>121.35920753497696</v>
      </c>
      <c r="R18" s="474">
        <v>128.63703358036844</v>
      </c>
      <c r="S18" s="474">
        <v>136.1085303490143</v>
      </c>
    </row>
    <row r="19" spans="1:19" x14ac:dyDescent="0.35">
      <c r="A19" s="211" t="s">
        <v>94</v>
      </c>
      <c r="B19" s="612">
        <v>4.8151082161840497E-2</v>
      </c>
      <c r="C19" s="612">
        <v>3.2659632546464534E-2</v>
      </c>
      <c r="D19" s="612">
        <v>4.6986536996041384E-2</v>
      </c>
      <c r="E19" s="612">
        <v>4.1271774958736573E-2</v>
      </c>
      <c r="F19" s="612">
        <v>4.0919493218575465E-2</v>
      </c>
      <c r="G19" s="612">
        <v>6.591796282813589E-2</v>
      </c>
      <c r="H19" s="612">
        <v>4.3454061796398324E-2</v>
      </c>
      <c r="I19" s="612">
        <v>-0.16769645996546678</v>
      </c>
      <c r="J19" s="612">
        <v>0.13849732459526964</v>
      </c>
      <c r="L19" s="474">
        <v>100</v>
      </c>
      <c r="M19" s="474">
        <v>104.69865369960414</v>
      </c>
      <c r="N19" s="474">
        <v>109.01975297357689</v>
      </c>
      <c r="O19" s="474">
        <v>113.48078601606994</v>
      </c>
      <c r="P19" s="474">
        <v>120.96120825038489</v>
      </c>
      <c r="Q19" s="474">
        <v>126.21746406866411</v>
      </c>
      <c r="R19" s="474">
        <v>105.05124215853064</v>
      </c>
      <c r="S19" s="474">
        <v>119.60055814289693</v>
      </c>
    </row>
    <row r="20" spans="1:19" x14ac:dyDescent="0.35">
      <c r="A20" s="236" t="s">
        <v>161</v>
      </c>
      <c r="B20" s="612">
        <v>-6.7049671899034324E-3</v>
      </c>
      <c r="C20" s="612">
        <v>6.4090007406883753E-2</v>
      </c>
      <c r="D20" s="612">
        <v>-3.2216990663181622E-2</v>
      </c>
      <c r="E20" s="612">
        <v>2.8062132970665843E-2</v>
      </c>
      <c r="F20" s="612">
        <v>3.1802057865795819E-2</v>
      </c>
      <c r="G20" s="612">
        <v>-7.0881507830104606E-2</v>
      </c>
      <c r="H20" s="612">
        <v>4.1446918632348506E-4</v>
      </c>
      <c r="I20" s="612">
        <v>-9.9553729561689175E-2</v>
      </c>
      <c r="J20" s="612">
        <v>0.11877258398667401</v>
      </c>
      <c r="L20" s="474">
        <v>100</v>
      </c>
      <c r="M20" s="474">
        <v>96.778300933681834</v>
      </c>
      <c r="N20" s="474">
        <v>99.494106483157921</v>
      </c>
      <c r="O20" s="474">
        <v>102.65822381484097</v>
      </c>
      <c r="P20" s="474">
        <v>95.381654119684683</v>
      </c>
      <c r="Q20" s="474">
        <v>95.421186876257863</v>
      </c>
      <c r="R20" s="474">
        <v>85.921651843523478</v>
      </c>
      <c r="S20" s="474">
        <v>96.126788453382133</v>
      </c>
    </row>
    <row r="21" spans="1:19" s="275" customFormat="1" x14ac:dyDescent="0.35">
      <c r="A21" s="237" t="s">
        <v>162</v>
      </c>
      <c r="B21" s="610">
        <v>-5.3308705745067186E-2</v>
      </c>
      <c r="C21" s="610">
        <v>-7.4082938949954547E-2</v>
      </c>
      <c r="D21" s="610">
        <v>1.7418734859007579E-2</v>
      </c>
      <c r="E21" s="610">
        <v>4.568768626658759E-2</v>
      </c>
      <c r="F21" s="610">
        <v>4.3258301991140558E-2</v>
      </c>
      <c r="G21" s="610">
        <v>5.5758652004629372E-2</v>
      </c>
      <c r="H21" s="610">
        <v>0.10125144041403566</v>
      </c>
      <c r="I21" s="610">
        <v>-0.11541333838646284</v>
      </c>
      <c r="J21" s="610">
        <v>0.19940296159548532</v>
      </c>
      <c r="L21" s="611">
        <v>100</v>
      </c>
      <c r="M21" s="611">
        <v>101.74187348590075</v>
      </c>
      <c r="N21" s="611">
        <v>106.39022428189944</v>
      </c>
      <c r="O21" s="611">
        <v>110.99248473279101</v>
      </c>
      <c r="P21" s="611">
        <v>117.18127606413584</v>
      </c>
      <c r="Q21" s="611">
        <v>129.04604905518437</v>
      </c>
      <c r="R21" s="611">
        <v>114.15241372814229</v>
      </c>
      <c r="S21" s="611">
        <v>136.91474309880701</v>
      </c>
    </row>
    <row r="22" spans="1:19" x14ac:dyDescent="0.35">
      <c r="A22" s="239" t="s">
        <v>163</v>
      </c>
      <c r="B22" s="612">
        <v>-0.10334059450920752</v>
      </c>
      <c r="C22" s="612">
        <v>-0.13495621322738749</v>
      </c>
      <c r="D22" s="612">
        <v>-1.5777943071956013E-2</v>
      </c>
      <c r="E22" s="612">
        <v>7.9726002883061531E-2</v>
      </c>
      <c r="F22" s="612">
        <v>7.733031947931801E-2</v>
      </c>
      <c r="G22" s="612">
        <v>6.7539384237867539E-2</v>
      </c>
      <c r="H22" s="612">
        <v>0.17288592459445629</v>
      </c>
      <c r="I22" s="612">
        <v>-0.20133556339134129</v>
      </c>
      <c r="J22" s="612">
        <v>0.37460610700253127</v>
      </c>
      <c r="L22" s="474">
        <v>100</v>
      </c>
      <c r="M22" s="474">
        <v>98.422205692804397</v>
      </c>
      <c r="N22" s="474">
        <v>106.2690147476262</v>
      </c>
      <c r="O22" s="474">
        <v>114.48683160881249</v>
      </c>
      <c r="P22" s="474">
        <v>122.21920171901613</v>
      </c>
      <c r="Q22" s="474">
        <v>143.3491814114046</v>
      </c>
      <c r="R22" s="474">
        <v>114.48789321025187</v>
      </c>
      <c r="S22" s="474">
        <v>157.37575718466584</v>
      </c>
    </row>
    <row r="23" spans="1:19" s="275" customFormat="1" x14ac:dyDescent="0.35">
      <c r="A23" s="224" t="s">
        <v>164</v>
      </c>
      <c r="B23" s="610">
        <v>4.7587230807458525E-2</v>
      </c>
      <c r="C23" s="610">
        <v>-7.7227647512190134E-2</v>
      </c>
      <c r="D23" s="610">
        <v>-8.3512325728612335E-2</v>
      </c>
      <c r="E23" s="610">
        <v>-2.9909917344487114E-2</v>
      </c>
      <c r="F23" s="610">
        <v>6.1555683963327557E-2</v>
      </c>
      <c r="G23" s="610">
        <v>5.2145500454542804E-2</v>
      </c>
      <c r="H23" s="610">
        <v>0.13729181402043111</v>
      </c>
      <c r="I23" s="610">
        <v>-5.5910653734339455E-2</v>
      </c>
      <c r="J23" s="610">
        <v>5.2778867715105093E-2</v>
      </c>
      <c r="L23" s="611">
        <v>100</v>
      </c>
      <c r="M23" s="611">
        <v>91.648767427138765</v>
      </c>
      <c r="N23" s="611">
        <v>88.907560368668925</v>
      </c>
      <c r="O23" s="611">
        <v>94.380326056673169</v>
      </c>
      <c r="P23" s="611">
        <v>99.301835391961319</v>
      </c>
      <c r="Q23" s="611">
        <v>112.93516450848193</v>
      </c>
      <c r="R23" s="611">
        <v>106.62088563121753</v>
      </c>
      <c r="S23" s="611">
        <v>112.24821524961492</v>
      </c>
    </row>
    <row r="24" spans="1:19" x14ac:dyDescent="0.35">
      <c r="A24" s="238" t="s">
        <v>109</v>
      </c>
      <c r="B24" s="612">
        <v>5.4184402868143744E-2</v>
      </c>
      <c r="C24" s="612">
        <v>-0.10485772346701971</v>
      </c>
      <c r="D24" s="612">
        <v>-0.1138006138007317</v>
      </c>
      <c r="E24" s="612">
        <v>-8.7644676822256073E-3</v>
      </c>
      <c r="F24" s="612">
        <v>7.0337366208936603E-2</v>
      </c>
      <c r="G24" s="612">
        <v>6.5285661180011223E-2</v>
      </c>
      <c r="H24" s="612">
        <v>0.13868834977035971</v>
      </c>
      <c r="I24" s="612">
        <v>-0.11805243005092025</v>
      </c>
      <c r="J24" s="612">
        <v>7.7585201176504359E-2</v>
      </c>
      <c r="L24" s="474">
        <v>100</v>
      </c>
      <c r="M24" s="474">
        <v>88.619938619926828</v>
      </c>
      <c r="N24" s="474">
        <v>87.84323203189166</v>
      </c>
      <c r="O24" s="474">
        <v>94.021893612295415</v>
      </c>
      <c r="P24" s="474">
        <v>100.1601751021708</v>
      </c>
      <c r="Q24" s="474">
        <v>114.05122449980114</v>
      </c>
      <c r="R24" s="474">
        <v>100.58720029731656</v>
      </c>
      <c r="S24" s="474">
        <v>108.3912784681652</v>
      </c>
    </row>
    <row r="25" spans="1:19" x14ac:dyDescent="0.35">
      <c r="A25" s="238" t="s">
        <v>165</v>
      </c>
      <c r="B25" s="612">
        <v>3.7547116847852502E-2</v>
      </c>
      <c r="C25" s="612">
        <v>-7.8535280511325967E-3</v>
      </c>
      <c r="D25" s="612">
        <v>-5.1429688289265418E-2</v>
      </c>
      <c r="E25" s="612">
        <v>-5.903535781371394E-2</v>
      </c>
      <c r="F25" s="612">
        <v>1.7561538229544427E-2</v>
      </c>
      <c r="G25" s="612">
        <v>5.7437774322040891E-2</v>
      </c>
      <c r="H25" s="612">
        <v>0.14429670293510211</v>
      </c>
      <c r="I25" s="612">
        <v>9.6698356259728113E-2</v>
      </c>
      <c r="J25" s="612">
        <v>9.121052485326242E-3</v>
      </c>
      <c r="L25" s="474">
        <v>100</v>
      </c>
      <c r="M25" s="474">
        <v>94.857031171073459</v>
      </c>
      <c r="N25" s="474">
        <v>89.257112394742521</v>
      </c>
      <c r="O25" s="474">
        <v>90.824604586321541</v>
      </c>
      <c r="P25" s="474">
        <v>96.04136772743928</v>
      </c>
      <c r="Q25" s="474">
        <v>109.89982043588648</v>
      </c>
      <c r="R25" s="474">
        <v>120.52695242527598</v>
      </c>
      <c r="S25" s="474">
        <v>121.62628508424334</v>
      </c>
    </row>
    <row r="26" spans="1:19" x14ac:dyDescent="0.35">
      <c r="A26" s="238" t="s">
        <v>166</v>
      </c>
      <c r="B26" s="612">
        <v>-3.9010540720111342E-3</v>
      </c>
      <c r="C26" s="612">
        <v>4.1407978601681883E-4</v>
      </c>
      <c r="D26" s="612">
        <v>0.19733563927783515</v>
      </c>
      <c r="E26" s="612">
        <v>-0.13862920183922611</v>
      </c>
      <c r="F26" s="612">
        <v>0.16115072614065329</v>
      </c>
      <c r="G26" s="612">
        <v>-0.12723731321548504</v>
      </c>
      <c r="H26" s="612">
        <v>8.08714878625032E-2</v>
      </c>
      <c r="I26" s="612">
        <v>6.6290716986812992E-2</v>
      </c>
      <c r="J26" s="612">
        <v>-1.7468617136053854E-2</v>
      </c>
      <c r="L26" s="474">
        <v>100</v>
      </c>
      <c r="M26" s="474">
        <v>119.73356392778352</v>
      </c>
      <c r="N26" s="474">
        <v>103.13499552710894</v>
      </c>
      <c r="O26" s="474">
        <v>119.75527494681558</v>
      </c>
      <c r="P26" s="474">
        <v>104.51793551920107</v>
      </c>
      <c r="Q26" s="474">
        <v>112.97045647295603</v>
      </c>
      <c r="R26" s="474">
        <v>120.45934903087583</v>
      </c>
      <c r="S26" s="474">
        <v>118.35509078219718</v>
      </c>
    </row>
    <row r="27" spans="1:19" s="275" customFormat="1" x14ac:dyDescent="0.35">
      <c r="A27" s="239" t="s">
        <v>167</v>
      </c>
      <c r="B27" s="610">
        <v>2.4019927468788893E-2</v>
      </c>
      <c r="C27" s="610">
        <v>-1.1995802544477518E-2</v>
      </c>
      <c r="D27" s="610">
        <v>2.6804562592262382E-2</v>
      </c>
      <c r="E27" s="610">
        <v>-8.984900189950551E-2</v>
      </c>
      <c r="F27" s="610">
        <v>3.8153044959210236E-2</v>
      </c>
      <c r="G27" s="610">
        <v>0.10696498216810846</v>
      </c>
      <c r="H27" s="610">
        <v>8.0302122654883012E-2</v>
      </c>
      <c r="I27" s="610">
        <v>-1.6376933581272901E-2</v>
      </c>
      <c r="J27" s="610">
        <v>4.0434401532279507E-2</v>
      </c>
      <c r="L27" s="611">
        <v>100</v>
      </c>
      <c r="M27" s="611">
        <v>102.68045625922623</v>
      </c>
      <c r="N27" s="611">
        <v>93.454719749748918</v>
      </c>
      <c r="O27" s="611">
        <v>97.02030187401148</v>
      </c>
      <c r="P27" s="611">
        <v>107.39807673390962</v>
      </c>
      <c r="Q27" s="611">
        <v>116.02237026469457</v>
      </c>
      <c r="R27" s="611">
        <v>114.12227961292781</v>
      </c>
      <c r="S27" s="611">
        <v>118.73674569057602</v>
      </c>
    </row>
    <row r="28" spans="1:19" x14ac:dyDescent="0.35">
      <c r="A28" s="238" t="s">
        <v>124</v>
      </c>
      <c r="B28" s="612">
        <v>1.9524437077753198E-2</v>
      </c>
      <c r="C28" s="612">
        <v>6.7923365831315641E-2</v>
      </c>
      <c r="D28" s="612">
        <v>-5.0042238721621168E-2</v>
      </c>
      <c r="E28" s="612">
        <v>-8.1189612365190622E-2</v>
      </c>
      <c r="F28" s="612">
        <v>-3.9021659863170188E-2</v>
      </c>
      <c r="G28" s="612">
        <v>7.3458084552055603E-2</v>
      </c>
      <c r="H28" s="612">
        <v>6.2602636694065961E-2</v>
      </c>
      <c r="I28" s="612">
        <v>8.2213987607002714E-2</v>
      </c>
      <c r="J28" s="612">
        <v>3.3285766056607935E-2</v>
      </c>
      <c r="L28" s="474">
        <v>100</v>
      </c>
      <c r="M28" s="474">
        <v>94.995776127837885</v>
      </c>
      <c r="N28" s="474">
        <v>87.283105887688293</v>
      </c>
      <c r="O28" s="474">
        <v>83.877174217937849</v>
      </c>
      <c r="P28" s="474">
        <v>90.038630773626622</v>
      </c>
      <c r="Q28" s="474">
        <v>95.675286464379113</v>
      </c>
      <c r="R28" s="474">
        <v>103.54113328005801</v>
      </c>
      <c r="S28" s="474">
        <v>106.98757921965408</v>
      </c>
    </row>
    <row r="29" spans="1:19" x14ac:dyDescent="0.35">
      <c r="A29" s="238" t="s">
        <v>168</v>
      </c>
      <c r="B29" s="612">
        <v>1.9024109950410262E-2</v>
      </c>
      <c r="C29" s="612">
        <v>2.5634874958810894E-3</v>
      </c>
      <c r="D29" s="612">
        <v>-2.351925973200375E-2</v>
      </c>
      <c r="E29" s="612">
        <v>-4.3672804836150325E-2</v>
      </c>
      <c r="F29" s="612">
        <v>6.5406286347783338E-2</v>
      </c>
      <c r="G29" s="612">
        <v>0.13701946158612888</v>
      </c>
      <c r="H29" s="612">
        <v>0.1214432115290125</v>
      </c>
      <c r="I29" s="612">
        <v>8.3195051398825548E-3</v>
      </c>
      <c r="J29" s="612">
        <v>5.3772343795021049E-2</v>
      </c>
      <c r="L29" s="474">
        <v>100</v>
      </c>
      <c r="M29" s="474">
        <v>97.64807402679962</v>
      </c>
      <c r="N29" s="474">
        <v>93.383508747201233</v>
      </c>
      <c r="O29" s="474">
        <v>99.491377260481414</v>
      </c>
      <c r="P29" s="474">
        <v>113.123632205175</v>
      </c>
      <c r="Q29" s="474">
        <v>126.86172939999828</v>
      </c>
      <c r="R29" s="474">
        <v>127.91715620979596</v>
      </c>
      <c r="S29" s="474">
        <v>134.79556151079052</v>
      </c>
    </row>
    <row r="30" spans="1:19" x14ac:dyDescent="0.35">
      <c r="A30" s="240" t="s">
        <v>169</v>
      </c>
      <c r="B30" s="612">
        <v>3.8689881027338613E-2</v>
      </c>
      <c r="C30" s="612">
        <v>-0.11931107556277121</v>
      </c>
      <c r="D30" s="612">
        <v>0.23259626191325244</v>
      </c>
      <c r="E30" s="612">
        <v>-0.18109447662280664</v>
      </c>
      <c r="F30" s="612">
        <v>5.9882858427576124E-2</v>
      </c>
      <c r="G30" s="612">
        <v>7.4460843062007953E-2</v>
      </c>
      <c r="H30" s="612">
        <v>4.5207918390746116E-3</v>
      </c>
      <c r="I30" s="612">
        <v>-0.17508959893845455</v>
      </c>
      <c r="J30" s="612">
        <v>8.8504079969156102E-3</v>
      </c>
      <c r="L30" s="474">
        <v>100</v>
      </c>
      <c r="M30" s="474">
        <v>123.25962619132524</v>
      </c>
      <c r="N30" s="474">
        <v>100.9379886974844</v>
      </c>
      <c r="O30" s="474">
        <v>106.98244398462013</v>
      </c>
      <c r="P30" s="474">
        <v>114.94844695654899</v>
      </c>
      <c r="Q30" s="474">
        <v>115.46810495746446</v>
      </c>
      <c r="R30" s="474">
        <v>95.250840770278629</v>
      </c>
      <c r="S30" s="474">
        <v>96.093849573144837</v>
      </c>
    </row>
    <row r="31" spans="1:19" x14ac:dyDescent="0.35">
      <c r="A31" s="224" t="s">
        <v>170</v>
      </c>
      <c r="B31" s="612">
        <v>3.4264408342287833E-2</v>
      </c>
      <c r="C31" s="612">
        <v>-1.0775161018373725E-3</v>
      </c>
      <c r="D31" s="612">
        <v>-1.0130741162026835E-2</v>
      </c>
      <c r="E31" s="612">
        <v>-7.3569973282933132E-3</v>
      </c>
      <c r="F31" s="612">
        <v>2.8781498543564155E-2</v>
      </c>
      <c r="G31" s="612">
        <v>1.3820413155846367E-2</v>
      </c>
      <c r="H31" s="612">
        <v>4.108692338116926E-2</v>
      </c>
      <c r="I31" s="612">
        <v>-1.209748656398435E-2</v>
      </c>
      <c r="J31" s="612">
        <v>3.0681755615463713E-2</v>
      </c>
      <c r="L31" s="474">
        <v>100</v>
      </c>
      <c r="M31" s="474">
        <v>98.986925883797312</v>
      </c>
      <c r="N31" s="474">
        <v>98.25867933453425</v>
      </c>
      <c r="O31" s="474">
        <v>101.08671137069368</v>
      </c>
      <c r="P31" s="474">
        <v>102.48377148640246</v>
      </c>
      <c r="Q31" s="474">
        <v>106.69451435327754</v>
      </c>
      <c r="R31" s="474">
        <v>105.40377889943792</v>
      </c>
      <c r="S31" s="474">
        <v>108.63775188457684</v>
      </c>
    </row>
    <row r="32" spans="1:19" x14ac:dyDescent="0.35">
      <c r="A32" s="239" t="s">
        <v>171</v>
      </c>
      <c r="B32" s="612">
        <v>1.7060542987188398E-2</v>
      </c>
      <c r="C32" s="612">
        <v>7.8357556566588382E-3</v>
      </c>
      <c r="D32" s="612">
        <v>1.4373292723310005E-2</v>
      </c>
      <c r="E32" s="612">
        <v>-3.6408914808010451E-3</v>
      </c>
      <c r="F32" s="612">
        <v>2.459908691443613E-2</v>
      </c>
      <c r="G32" s="612">
        <v>1.9282594856147472E-2</v>
      </c>
      <c r="H32" s="612">
        <v>3.1526351960442955E-2</v>
      </c>
      <c r="I32" s="612">
        <v>-1.6996947110574867E-2</v>
      </c>
      <c r="J32" s="612">
        <v>4.895558746140094E-2</v>
      </c>
      <c r="L32" s="474">
        <v>100</v>
      </c>
      <c r="M32" s="474">
        <v>101.437329272331</v>
      </c>
      <c r="N32" s="474">
        <v>101.06800696434816</v>
      </c>
      <c r="O32" s="474">
        <v>103.55418765193299</v>
      </c>
      <c r="P32" s="474">
        <v>105.55098109808269</v>
      </c>
      <c r="Q32" s="474">
        <v>108.87861847795091</v>
      </c>
      <c r="R32" s="474">
        <v>107.02801435820872</v>
      </c>
      <c r="S32" s="474">
        <v>112.26763367594208</v>
      </c>
    </row>
    <row r="33" spans="1:19" x14ac:dyDescent="0.35">
      <c r="A33" s="241" t="s">
        <v>172</v>
      </c>
    </row>
    <row r="34" spans="1:19" x14ac:dyDescent="0.35">
      <c r="A34" s="242" t="s">
        <v>173</v>
      </c>
      <c r="B34" s="612">
        <v>2.1245160549274722E-2</v>
      </c>
      <c r="C34" s="612">
        <v>5.5600281657675055E-3</v>
      </c>
      <c r="D34" s="612">
        <v>5.4782056863187156E-2</v>
      </c>
      <c r="E34" s="612">
        <v>9.9398884835111279E-3</v>
      </c>
      <c r="F34" s="612">
        <v>5.0025182970976356E-3</v>
      </c>
      <c r="G34" s="612">
        <v>4.1579401549554973E-2</v>
      </c>
      <c r="H34" s="612">
        <v>1.2883517283368118E-2</v>
      </c>
      <c r="I34" s="612">
        <v>7.3233201264923942E-3</v>
      </c>
      <c r="J34" s="612">
        <v>9.73507509936411E-4</v>
      </c>
      <c r="L34" s="474">
        <v>100</v>
      </c>
      <c r="M34" s="474">
        <v>105.47820568631872</v>
      </c>
      <c r="N34" s="474">
        <v>106.52664728828158</v>
      </c>
      <c r="O34" s="474">
        <v>107.05954879046968</v>
      </c>
      <c r="P34" s="474">
        <v>111.51102075934278</v>
      </c>
      <c r="Q34" s="474">
        <v>112.9476749225818</v>
      </c>
      <c r="R34" s="474">
        <v>113.77482690358286</v>
      </c>
      <c r="S34" s="474">
        <v>113.88558755201521</v>
      </c>
    </row>
    <row r="35" spans="1:19" x14ac:dyDescent="0.35">
      <c r="A35" s="238" t="s">
        <v>174</v>
      </c>
      <c r="B35" s="612">
        <v>-3.1964639167782916E-2</v>
      </c>
      <c r="C35" s="612">
        <v>-2.9239280758917241E-2</v>
      </c>
      <c r="D35" s="612">
        <v>1.5550640213928935E-2</v>
      </c>
      <c r="E35" s="612">
        <v>-0.12057960081486474</v>
      </c>
      <c r="F35" s="612">
        <v>-3.0012649599654551E-2</v>
      </c>
      <c r="G35" s="612">
        <v>-3.5561991542332527E-2</v>
      </c>
      <c r="H35" s="612">
        <v>1.951822460507957E-2</v>
      </c>
      <c r="I35" s="612">
        <v>0.34924151644745938</v>
      </c>
      <c r="J35" s="612">
        <v>-0.11219618048298652</v>
      </c>
      <c r="L35" s="474">
        <v>100</v>
      </c>
      <c r="M35" s="474">
        <v>101.55506402139289</v>
      </c>
      <c r="N35" s="474">
        <v>89.309594940965312</v>
      </c>
      <c r="O35" s="474">
        <v>86.629177362115044</v>
      </c>
      <c r="P35" s="474">
        <v>83.548471289444279</v>
      </c>
      <c r="Q35" s="474">
        <v>85.179189117482693</v>
      </c>
      <c r="R35" s="474">
        <v>114.92729829463728</v>
      </c>
      <c r="S35" s="474">
        <v>102.03289439275012</v>
      </c>
    </row>
    <row r="36" spans="1:19" x14ac:dyDescent="0.35">
      <c r="A36" s="238" t="s">
        <v>175</v>
      </c>
    </row>
    <row r="37" spans="1:19" x14ac:dyDescent="0.35">
      <c r="A37" s="224" t="s">
        <v>176</v>
      </c>
      <c r="B37" s="612">
        <v>3.3548477832940016E-2</v>
      </c>
      <c r="C37" s="612">
        <v>-7.1686142788618401E-4</v>
      </c>
      <c r="D37" s="612">
        <v>-6.5815131056929932E-3</v>
      </c>
      <c r="E37" s="612">
        <v>-6.3528394721167336E-3</v>
      </c>
      <c r="F37" s="612">
        <v>2.7378392072146207E-2</v>
      </c>
      <c r="G37" s="612">
        <v>1.5422690753743806E-2</v>
      </c>
      <c r="H37" s="612">
        <v>3.9417058990085962E-2</v>
      </c>
      <c r="I37" s="612">
        <v>-1.0976974409017126E-2</v>
      </c>
      <c r="J37" s="612">
        <v>2.8935978346395386E-2</v>
      </c>
      <c r="L37" s="474">
        <v>100</v>
      </c>
      <c r="M37" s="474">
        <v>99.341848689430705</v>
      </c>
      <c r="N37" s="474">
        <v>98.710745871843443</v>
      </c>
      <c r="O37" s="474">
        <v>101.41328737405676</v>
      </c>
      <c r="P37" s="474">
        <v>102.97735314354739</v>
      </c>
      <c r="Q37" s="474">
        <v>107.03641754704951</v>
      </c>
      <c r="R37" s="474">
        <v>105.86148153080268</v>
      </c>
      <c r="S37" s="474">
        <v>108.92468706809532</v>
      </c>
    </row>
    <row r="38" spans="1:19" x14ac:dyDescent="0.35">
      <c r="A38" s="239" t="s">
        <v>177</v>
      </c>
      <c r="B38" s="612">
        <v>1.3358621418825711E-2</v>
      </c>
      <c r="C38" s="612">
        <v>5.1614093931202643E-3</v>
      </c>
      <c r="D38" s="612">
        <v>1.4455312220394978E-2</v>
      </c>
      <c r="E38" s="612">
        <v>-1.1796181303856401E-2</v>
      </c>
      <c r="F38" s="612">
        <v>2.120973161218398E-2</v>
      </c>
      <c r="G38" s="612">
        <v>1.6049518198479662E-2</v>
      </c>
      <c r="H38" s="612">
        <v>3.0854432892771344E-2</v>
      </c>
      <c r="I38" s="612">
        <v>3.270697683162016E-3</v>
      </c>
      <c r="J38" s="612">
        <v>3.6962086526830973E-2</v>
      </c>
      <c r="L38" s="474">
        <v>100</v>
      </c>
      <c r="M38" s="474">
        <v>101.44553122203949</v>
      </c>
      <c r="N38" s="474">
        <v>100.24886134327829</v>
      </c>
      <c r="O38" s="474">
        <v>102.37511278679627</v>
      </c>
      <c r="P38" s="474">
        <v>104.01818402253936</v>
      </c>
      <c r="Q38" s="474">
        <v>107.22760610109074</v>
      </c>
      <c r="R38" s="474">
        <v>107.5783151839366</v>
      </c>
      <c r="S38" s="474">
        <v>111.55463417817596</v>
      </c>
    </row>
    <row r="39" spans="1:19" x14ac:dyDescent="0.35">
      <c r="A39" s="243" t="s">
        <v>178</v>
      </c>
    </row>
    <row r="40" spans="1:19" s="275" customFormat="1" ht="16" x14ac:dyDescent="0.35">
      <c r="A40" s="244" t="s">
        <v>202</v>
      </c>
      <c r="B40" s="610">
        <v>3.4551037344804358E-2</v>
      </c>
      <c r="C40" s="610">
        <v>3.187480041848878E-2</v>
      </c>
      <c r="D40" s="610">
        <v>2.7552038051253502E-2</v>
      </c>
      <c r="E40" s="610">
        <v>1.8682937212386452E-2</v>
      </c>
      <c r="F40" s="610">
        <v>1.0481070508854495E-2</v>
      </c>
      <c r="G40" s="610">
        <v>1.4724772848235812E-3</v>
      </c>
      <c r="H40" s="610">
        <v>-1.9416086512471509E-3</v>
      </c>
      <c r="I40" s="610">
        <v>3.3313534209800544E-2</v>
      </c>
      <c r="J40" s="610">
        <v>1.7106489215857446E-2</v>
      </c>
      <c r="L40" s="611">
        <v>100</v>
      </c>
      <c r="M40" s="611">
        <v>102.75520380512535</v>
      </c>
      <c r="N40" s="611">
        <v>104.67497282606247</v>
      </c>
      <c r="O40" s="611">
        <v>105.77207859676486</v>
      </c>
      <c r="P40" s="611">
        <v>105.92782557986716</v>
      </c>
      <c r="Q40" s="611">
        <v>105.7221551973135</v>
      </c>
      <c r="R40" s="611">
        <v>109.24413383121305</v>
      </c>
      <c r="S40" s="611">
        <v>111.11291742849238</v>
      </c>
    </row>
    <row r="41" spans="1:19" x14ac:dyDescent="0.35">
      <c r="A41" s="237" t="s">
        <v>179</v>
      </c>
    </row>
    <row r="42" spans="1:19" x14ac:dyDescent="0.35">
      <c r="A42" s="238" t="s">
        <v>180</v>
      </c>
      <c r="B42" s="621">
        <v>-1.1106466910884709</v>
      </c>
      <c r="C42" s="621">
        <v>-1.2560967055100791</v>
      </c>
      <c r="D42" s="621">
        <v>5.921065624147348E-2</v>
      </c>
      <c r="E42" s="621">
        <v>0.55689534529773654</v>
      </c>
      <c r="F42" s="621">
        <v>0.28184720664559126</v>
      </c>
      <c r="G42" s="621">
        <v>0.65522861356979434</v>
      </c>
      <c r="H42" s="621">
        <v>1.1231563182622666</v>
      </c>
      <c r="I42" s="621">
        <v>-1.6528027840254922</v>
      </c>
      <c r="J42" s="621">
        <v>2.1168427888093948</v>
      </c>
    </row>
    <row r="43" spans="1:19" x14ac:dyDescent="0.35">
      <c r="A43" s="238" t="s">
        <v>181</v>
      </c>
      <c r="B43" s="621">
        <v>-1.1421337563907965</v>
      </c>
      <c r="C43" s="621">
        <v>-1.227755179580678</v>
      </c>
      <c r="D43" s="621">
        <v>-0.20883556335272307</v>
      </c>
      <c r="E43" s="621">
        <v>0.52635671408984563</v>
      </c>
      <c r="F43" s="621">
        <v>0.40370654903381376</v>
      </c>
      <c r="G43" s="621">
        <v>0.45171714718809652</v>
      </c>
      <c r="H43" s="621">
        <v>1.2137619592361495</v>
      </c>
      <c r="I43" s="621">
        <v>-1.8215838810514779</v>
      </c>
      <c r="J43" s="621">
        <v>2.4417211482724341</v>
      </c>
    </row>
    <row r="44" spans="1:19" x14ac:dyDescent="0.35">
      <c r="A44" s="238" t="s">
        <v>182</v>
      </c>
      <c r="B44" s="621">
        <v>1.2643592663452385</v>
      </c>
      <c r="C44" s="621">
        <v>1.5593546553173576</v>
      </c>
      <c r="D44" s="621">
        <v>1.0473285143835387</v>
      </c>
      <c r="E44" s="621">
        <v>0.98193858587289906</v>
      </c>
      <c r="F44" s="621">
        <v>-0.94496908270972346</v>
      </c>
      <c r="G44" s="621">
        <v>-0.68875154616337975</v>
      </c>
      <c r="H44" s="621">
        <v>-2.0343824413919909</v>
      </c>
      <c r="I44" s="621">
        <v>3.6751402038160075</v>
      </c>
      <c r="J44" s="621">
        <v>-2.3547097508209491</v>
      </c>
    </row>
    <row r="45" spans="1:19" x14ac:dyDescent="0.35">
      <c r="A45" s="622" t="s">
        <v>183</v>
      </c>
      <c r="B45" s="623">
        <v>0.40376146004981539</v>
      </c>
      <c r="C45" s="623">
        <v>0.54406081920991145</v>
      </c>
      <c r="D45" s="623">
        <v>5.2770727369611414E-2</v>
      </c>
      <c r="E45" s="623">
        <v>-0.13819235572691024</v>
      </c>
      <c r="F45" s="623">
        <v>-0.16378092704013625</v>
      </c>
      <c r="G45" s="623">
        <v>-0.25962339810788393</v>
      </c>
      <c r="H45" s="623">
        <v>-0.44880487282833315</v>
      </c>
      <c r="I45" s="623">
        <v>0.72981389619841686</v>
      </c>
      <c r="J45" s="623">
        <v>-0.77066910343402029</v>
      </c>
    </row>
    <row r="47" spans="1:19" x14ac:dyDescent="0.35">
      <c r="A47" s="663" t="s">
        <v>585</v>
      </c>
    </row>
    <row r="48" spans="1:19" x14ac:dyDescent="0.35">
      <c r="A48" t="s">
        <v>548</v>
      </c>
      <c r="H48" s="612">
        <v>-4.658137397628237E-2</v>
      </c>
      <c r="I48" s="612">
        <v>6.0675787009990101E-2</v>
      </c>
      <c r="J48" s="612">
        <v>-1.0124212373142649E-3</v>
      </c>
    </row>
    <row r="49" spans="1:11" x14ac:dyDescent="0.35">
      <c r="A49" t="s">
        <v>549</v>
      </c>
      <c r="H49" s="612">
        <v>2.3494045035910238E-2</v>
      </c>
      <c r="I49" s="612">
        <v>-5.9545242866748782E-2</v>
      </c>
      <c r="J49" s="612">
        <v>9.743448236202501E-2</v>
      </c>
    </row>
    <row r="52" spans="1:11" ht="17.5" x14ac:dyDescent="0.35">
      <c r="A52" s="216" t="s">
        <v>650</v>
      </c>
    </row>
    <row r="53" spans="1:11" ht="15" thickBot="1" x14ac:dyDescent="0.4">
      <c r="A53" s="232" t="s">
        <v>143</v>
      </c>
    </row>
    <row r="54" spans="1:11" x14ac:dyDescent="0.35">
      <c r="A54" s="721" t="s">
        <v>145</v>
      </c>
      <c r="B54" s="722">
        <v>2012</v>
      </c>
      <c r="C54" s="722">
        <v>2013</v>
      </c>
      <c r="D54" s="722">
        <v>2014</v>
      </c>
      <c r="E54" s="722">
        <v>2015</v>
      </c>
      <c r="F54" s="722">
        <v>2016</v>
      </c>
      <c r="G54" s="722">
        <v>2017</v>
      </c>
      <c r="H54" s="722">
        <v>2018</v>
      </c>
      <c r="I54" s="722">
        <v>2019</v>
      </c>
      <c r="J54" s="722">
        <v>2020</v>
      </c>
      <c r="K54" s="722">
        <v>2021</v>
      </c>
    </row>
    <row r="55" spans="1:11" x14ac:dyDescent="0.35">
      <c r="A55" s="234" t="s">
        <v>149</v>
      </c>
      <c r="B55" s="723">
        <v>157.974042599</v>
      </c>
      <c r="C55" s="723">
        <v>162.68174831300001</v>
      </c>
      <c r="D55" s="723">
        <v>166.72891523300001</v>
      </c>
      <c r="E55" s="723">
        <v>168.794538241</v>
      </c>
      <c r="F55" s="723">
        <v>168.61031078900001</v>
      </c>
      <c r="G55" s="723">
        <v>171.972228876</v>
      </c>
      <c r="H55" s="723">
        <v>172.49817954299999</v>
      </c>
      <c r="I55" s="723">
        <v>174.69745722100001</v>
      </c>
      <c r="J55" s="723">
        <v>175.115821009</v>
      </c>
      <c r="K55" s="723">
        <v>179.28318194400001</v>
      </c>
    </row>
    <row r="56" spans="1:11" x14ac:dyDescent="0.35">
      <c r="A56" s="211" t="s">
        <v>35</v>
      </c>
      <c r="B56" s="724">
        <v>30.006859168999998</v>
      </c>
      <c r="C56" s="724">
        <v>30.952387480999999</v>
      </c>
      <c r="D56" s="724">
        <v>30.814983413</v>
      </c>
      <c r="E56" s="724">
        <v>30.375355704</v>
      </c>
      <c r="F56" s="724">
        <v>29.911302963000001</v>
      </c>
      <c r="G56" s="724">
        <v>30.534382003000001</v>
      </c>
      <c r="H56" s="724">
        <v>30.864586039999999</v>
      </c>
      <c r="I56" s="724">
        <v>31.641424478000001</v>
      </c>
      <c r="J56" s="724">
        <v>30.613373980999999</v>
      </c>
      <c r="K56" s="724">
        <v>32.301975724999998</v>
      </c>
    </row>
    <row r="57" spans="1:11" x14ac:dyDescent="0.35">
      <c r="A57" s="211" t="s">
        <v>37</v>
      </c>
      <c r="B57" s="724">
        <v>54.896163297999998</v>
      </c>
      <c r="C57" s="724">
        <v>56.628388688000001</v>
      </c>
      <c r="D57" s="724">
        <v>58.975507946999997</v>
      </c>
      <c r="E57" s="724">
        <v>60.118870141000002</v>
      </c>
      <c r="F57" s="724">
        <v>60.677413598000001</v>
      </c>
      <c r="G57" s="724">
        <v>62.409835934999997</v>
      </c>
      <c r="H57" s="724">
        <v>62.952352371000003</v>
      </c>
      <c r="I57" s="724">
        <v>63.926954414999997</v>
      </c>
      <c r="J57" s="724">
        <v>64.611719856999997</v>
      </c>
      <c r="K57" s="724">
        <v>66.457769411000001</v>
      </c>
    </row>
    <row r="58" spans="1:11" x14ac:dyDescent="0.35">
      <c r="A58" s="211" t="s">
        <v>150</v>
      </c>
      <c r="B58" s="724">
        <v>4.4615726550000003</v>
      </c>
      <c r="C58" s="724">
        <v>4.5150846099999997</v>
      </c>
      <c r="D58" s="724">
        <v>4.565017525</v>
      </c>
      <c r="E58" s="724">
        <v>4.6023887080000003</v>
      </c>
      <c r="F58" s="724">
        <v>4.4041896070000002</v>
      </c>
      <c r="G58" s="724">
        <v>3.998174578</v>
      </c>
      <c r="H58" s="724">
        <v>3.7411762080000002</v>
      </c>
      <c r="I58" s="724">
        <v>3.540864424</v>
      </c>
      <c r="J58" s="724">
        <v>3.2928900460000001</v>
      </c>
      <c r="K58" s="724">
        <v>3.0901816100000001</v>
      </c>
    </row>
    <row r="59" spans="1:11" x14ac:dyDescent="0.35">
      <c r="A59" s="211" t="s">
        <v>39</v>
      </c>
      <c r="B59" s="724">
        <v>63.691552790000003</v>
      </c>
      <c r="C59" s="724">
        <v>65.400338801000004</v>
      </c>
      <c r="D59" s="724">
        <v>67.118275400000002</v>
      </c>
      <c r="E59" s="724">
        <v>68.437989595000005</v>
      </c>
      <c r="F59" s="724">
        <v>68.355600718999995</v>
      </c>
      <c r="G59" s="724">
        <v>69.608693474999995</v>
      </c>
      <c r="H59" s="724">
        <v>69.671228004</v>
      </c>
      <c r="I59" s="724">
        <v>70.538763990000007</v>
      </c>
      <c r="J59" s="724">
        <v>70.779188750000003</v>
      </c>
      <c r="K59" s="724">
        <v>71.421123101000006</v>
      </c>
    </row>
    <row r="60" spans="1:11" x14ac:dyDescent="0.35">
      <c r="A60" s="211" t="s">
        <v>151</v>
      </c>
      <c r="B60" s="724">
        <v>4.9178946850000003</v>
      </c>
      <c r="C60" s="724">
        <v>5.185548732</v>
      </c>
      <c r="D60" s="724">
        <v>5.2551309469999996</v>
      </c>
      <c r="E60" s="724">
        <v>5.2599340909999999</v>
      </c>
      <c r="F60" s="724">
        <v>5.2618039010000004</v>
      </c>
      <c r="G60" s="724">
        <v>5.4211428829999999</v>
      </c>
      <c r="H60" s="724">
        <v>5.268836919</v>
      </c>
      <c r="I60" s="724">
        <v>5.049449912</v>
      </c>
      <c r="J60" s="724">
        <v>5.8186483730000003</v>
      </c>
      <c r="K60" s="724">
        <v>6.012132094</v>
      </c>
    </row>
    <row r="61" spans="1:11" x14ac:dyDescent="0.35">
      <c r="A61" s="235" t="s">
        <v>152</v>
      </c>
      <c r="B61" s="723">
        <v>188.53420918500001</v>
      </c>
      <c r="C61" s="723">
        <v>191.61279197100001</v>
      </c>
      <c r="D61" s="723">
        <v>193.51666215</v>
      </c>
      <c r="E61" s="723">
        <v>196.04889381800001</v>
      </c>
      <c r="F61" s="723">
        <v>197.109854813</v>
      </c>
      <c r="G61" s="723">
        <v>201.70461478199999</v>
      </c>
      <c r="H61" s="723">
        <v>203.888403208</v>
      </c>
      <c r="I61" s="723">
        <v>209.26598624799999</v>
      </c>
      <c r="J61" s="723">
        <v>205.69468069800001</v>
      </c>
      <c r="K61" s="723">
        <v>215.95955681699999</v>
      </c>
    </row>
    <row r="62" spans="1:11" x14ac:dyDescent="0.35">
      <c r="A62" s="211" t="s">
        <v>60</v>
      </c>
      <c r="B62" s="724">
        <v>113.13980868599999</v>
      </c>
      <c r="C62" s="724">
        <v>115.78666670299999</v>
      </c>
      <c r="D62" s="724">
        <v>119.164479668</v>
      </c>
      <c r="E62" s="724">
        <v>125.12031157</v>
      </c>
      <c r="F62" s="724">
        <v>128.895308331</v>
      </c>
      <c r="G62" s="724">
        <v>133.827208695</v>
      </c>
      <c r="H62" s="724">
        <v>140.900503837</v>
      </c>
      <c r="I62" s="724">
        <v>145.429153294</v>
      </c>
      <c r="J62" s="724">
        <v>143.52312669700001</v>
      </c>
      <c r="K62" s="724">
        <v>149.17855141499999</v>
      </c>
    </row>
    <row r="63" spans="1:11" x14ac:dyDescent="0.35">
      <c r="A63" s="656" t="s">
        <v>153</v>
      </c>
      <c r="B63" s="724">
        <v>71.932971401000003</v>
      </c>
      <c r="C63" s="724">
        <v>75.463098049999999</v>
      </c>
      <c r="D63" s="724">
        <v>76.840015398000006</v>
      </c>
      <c r="E63" s="724">
        <v>80.145776316999999</v>
      </c>
      <c r="F63" s="724">
        <v>82.188766118000004</v>
      </c>
      <c r="G63" s="724">
        <v>84.538903982999997</v>
      </c>
      <c r="H63" s="724">
        <v>86.509876911000006</v>
      </c>
      <c r="I63" s="724">
        <v>89.470407344999998</v>
      </c>
      <c r="J63" s="724">
        <v>91.126431944999993</v>
      </c>
      <c r="K63" s="724">
        <v>58.575972180999997</v>
      </c>
    </row>
    <row r="64" spans="1:11" x14ac:dyDescent="0.35">
      <c r="A64" s="656" t="s">
        <v>155</v>
      </c>
      <c r="B64" s="724">
        <v>41.206837284999999</v>
      </c>
      <c r="C64" s="724">
        <v>40.323568651999999</v>
      </c>
      <c r="D64" s="724">
        <v>42.324464269000003</v>
      </c>
      <c r="E64" s="724">
        <v>44.974535252000003</v>
      </c>
      <c r="F64" s="724">
        <v>46.706542212999999</v>
      </c>
      <c r="G64" s="724">
        <v>49.288304711999999</v>
      </c>
      <c r="H64" s="724">
        <v>54.390626924999999</v>
      </c>
      <c r="I64" s="724">
        <v>55.958745948000001</v>
      </c>
      <c r="J64" s="724">
        <v>52.396694752000002</v>
      </c>
      <c r="K64" s="724">
        <v>90.602579234000004</v>
      </c>
    </row>
    <row r="65" spans="1:11" x14ac:dyDescent="0.35">
      <c r="A65" s="211" t="s">
        <v>156</v>
      </c>
      <c r="B65" s="724">
        <v>52.388911710999999</v>
      </c>
      <c r="C65" s="724">
        <v>52.015087426000001</v>
      </c>
      <c r="D65" s="724">
        <v>49.250965098999998</v>
      </c>
      <c r="E65" s="724">
        <v>44.816894963000003</v>
      </c>
      <c r="F65" s="724">
        <v>41.211379878999999</v>
      </c>
      <c r="G65" s="724">
        <v>38.919613896000001</v>
      </c>
      <c r="H65" s="724">
        <v>34.696482416999999</v>
      </c>
      <c r="I65" s="724">
        <v>34.880736175999999</v>
      </c>
      <c r="J65" s="724">
        <v>34.939655037000001</v>
      </c>
      <c r="K65" s="724">
        <v>36.895780459000001</v>
      </c>
    </row>
    <row r="66" spans="1:11" x14ac:dyDescent="0.35">
      <c r="A66" s="656" t="s">
        <v>157</v>
      </c>
      <c r="B66" s="724">
        <v>41.172757646000001</v>
      </c>
      <c r="C66" s="724">
        <v>41.349667062999998</v>
      </c>
      <c r="D66" s="724">
        <v>39.994584928999998</v>
      </c>
      <c r="E66" s="724">
        <v>36.546674177</v>
      </c>
      <c r="F66" s="724">
        <v>33.271577768999997</v>
      </c>
      <c r="G66" s="724">
        <v>30.908018793</v>
      </c>
      <c r="H66" s="724">
        <v>26.817289751000001</v>
      </c>
      <c r="I66" s="724">
        <v>26.779380213</v>
      </c>
      <c r="J66" s="724">
        <v>26.612723756000001</v>
      </c>
      <c r="K66" s="724">
        <v>26.617890177</v>
      </c>
    </row>
    <row r="67" spans="1:11" x14ac:dyDescent="0.35">
      <c r="A67" s="656" t="s">
        <v>158</v>
      </c>
      <c r="B67" s="724">
        <v>3.6994936090000001</v>
      </c>
      <c r="C67" s="724">
        <v>3.7106255180000001</v>
      </c>
      <c r="D67" s="724">
        <v>2.51180066</v>
      </c>
      <c r="E67" s="724">
        <v>1.6135823659999999</v>
      </c>
      <c r="F67" s="724">
        <v>1.6094945490000001</v>
      </c>
      <c r="G67" s="724">
        <v>1.77080997</v>
      </c>
      <c r="H67" s="724">
        <v>1.7357652320000001</v>
      </c>
      <c r="I67" s="724">
        <v>1.7257321999999999</v>
      </c>
      <c r="J67" s="724">
        <v>1.9047370720000001</v>
      </c>
      <c r="K67" s="724">
        <v>1.963138002</v>
      </c>
    </row>
    <row r="68" spans="1:11" x14ac:dyDescent="0.35">
      <c r="A68" s="656" t="s">
        <v>159</v>
      </c>
      <c r="B68" s="724">
        <v>7.5166604540000002</v>
      </c>
      <c r="C68" s="724">
        <v>6.9547948440000003</v>
      </c>
      <c r="D68" s="724">
        <v>6.7445795090000003</v>
      </c>
      <c r="E68" s="724">
        <v>6.6566384190000001</v>
      </c>
      <c r="F68" s="724">
        <v>6.3303075599999996</v>
      </c>
      <c r="G68" s="724">
        <v>6.240785131</v>
      </c>
      <c r="H68" s="724">
        <v>6.1434274330000003</v>
      </c>
      <c r="I68" s="724">
        <v>6.375623762</v>
      </c>
      <c r="J68" s="724">
        <v>6.4221942089999997</v>
      </c>
      <c r="K68" s="724">
        <v>8.3147522790000004</v>
      </c>
    </row>
    <row r="69" spans="1:11" x14ac:dyDescent="0.35">
      <c r="A69" s="211" t="s">
        <v>160</v>
      </c>
      <c r="B69" s="724">
        <v>8.5284446200000001</v>
      </c>
      <c r="C69" s="724">
        <v>9.0176517969999992</v>
      </c>
      <c r="D69" s="724">
        <v>9.6079963389999996</v>
      </c>
      <c r="E69" s="724">
        <v>10.471537524</v>
      </c>
      <c r="F69" s="724">
        <v>10.811305149000001</v>
      </c>
      <c r="G69" s="724">
        <v>12.16991591</v>
      </c>
      <c r="H69" s="724">
        <v>11.427168306</v>
      </c>
      <c r="I69" s="724">
        <v>11.660188217</v>
      </c>
      <c r="J69" s="724">
        <v>12.359441477000001</v>
      </c>
      <c r="K69" s="724">
        <v>13.077302613000001</v>
      </c>
    </row>
    <row r="70" spans="1:11" x14ac:dyDescent="0.35">
      <c r="A70" s="211" t="s">
        <v>94</v>
      </c>
      <c r="B70" s="724">
        <v>7.53626971</v>
      </c>
      <c r="C70" s="724">
        <v>7.899149252</v>
      </c>
      <c r="D70" s="724">
        <v>8.1571325639999994</v>
      </c>
      <c r="E70" s="724">
        <v>8.5404079750000008</v>
      </c>
      <c r="F70" s="724">
        <v>8.8928857709999996</v>
      </c>
      <c r="G70" s="724">
        <v>9.2567781500000006</v>
      </c>
      <c r="H70" s="724">
        <v>9.8669661079999997</v>
      </c>
      <c r="I70" s="724">
        <v>10.295725862999999</v>
      </c>
      <c r="J70" s="724">
        <v>8.5691690830000002</v>
      </c>
      <c r="K70" s="724">
        <v>9.7559760749999995</v>
      </c>
    </row>
    <row r="71" spans="1:11" x14ac:dyDescent="0.35">
      <c r="A71" s="236" t="s">
        <v>161</v>
      </c>
      <c r="B71" s="724">
        <v>6.9407744559999998</v>
      </c>
      <c r="C71" s="724">
        <v>6.894236791</v>
      </c>
      <c r="D71" s="724">
        <v>7.3360884779999997</v>
      </c>
      <c r="E71" s="724">
        <v>7.0997417839999999</v>
      </c>
      <c r="F71" s="724">
        <v>7.298975682</v>
      </c>
      <c r="G71" s="724">
        <v>7.5310981290000001</v>
      </c>
      <c r="H71" s="724">
        <v>6.9972825380000003</v>
      </c>
      <c r="I71" s="724">
        <v>7.0001826960000004</v>
      </c>
      <c r="J71" s="724">
        <v>6.3032884009999997</v>
      </c>
      <c r="K71" s="724">
        <v>7.0519462519999996</v>
      </c>
    </row>
    <row r="72" spans="1:11" x14ac:dyDescent="0.35">
      <c r="A72" s="237" t="s">
        <v>162</v>
      </c>
      <c r="B72" s="725">
        <v>30.560166585000001</v>
      </c>
      <c r="C72" s="725">
        <v>28.931043657</v>
      </c>
      <c r="D72" s="725">
        <v>26.787746916</v>
      </c>
      <c r="E72" s="725">
        <v>27.254355576999998</v>
      </c>
      <c r="F72" s="725">
        <v>28.499544023999999</v>
      </c>
      <c r="G72" s="725">
        <v>29.732385906000001</v>
      </c>
      <c r="H72" s="725">
        <v>31.390223665000001</v>
      </c>
      <c r="I72" s="725">
        <v>34.568529026</v>
      </c>
      <c r="J72" s="725">
        <v>30.578859688000001</v>
      </c>
      <c r="K72" s="725">
        <v>36.676374871999997</v>
      </c>
    </row>
    <row r="73" spans="1:11" x14ac:dyDescent="0.35">
      <c r="A73" s="239" t="s">
        <v>163</v>
      </c>
      <c r="B73" s="726">
        <v>18.287633064000001</v>
      </c>
      <c r="C73" s="726">
        <v>16.397778191</v>
      </c>
      <c r="D73" s="726">
        <v>14.184796141</v>
      </c>
      <c r="E73" s="726">
        <v>13.960989235</v>
      </c>
      <c r="F73" s="726">
        <v>15.074043102999999</v>
      </c>
      <c r="G73" s="726">
        <v>16.239723672</v>
      </c>
      <c r="H73" s="726">
        <v>17.336544609000001</v>
      </c>
      <c r="I73" s="726">
        <v>20.333789153000001</v>
      </c>
      <c r="J73" s="726">
        <v>16.239874258</v>
      </c>
      <c r="K73" s="726">
        <v>22.323430332000001</v>
      </c>
    </row>
    <row r="74" spans="1:11" x14ac:dyDescent="0.35">
      <c r="A74" s="224" t="s">
        <v>164</v>
      </c>
      <c r="B74" s="723">
        <v>52.930329886000003</v>
      </c>
      <c r="C74" s="723">
        <v>55.449137710999999</v>
      </c>
      <c r="D74" s="723">
        <v>51.166931249000001</v>
      </c>
      <c r="E74" s="723">
        <v>46.893861819999998</v>
      </c>
      <c r="F74" s="723">
        <v>45.491270288999999</v>
      </c>
      <c r="G74" s="723">
        <v>48.291516545999997</v>
      </c>
      <c r="H74" s="723">
        <v>50.809701844000003</v>
      </c>
      <c r="I74" s="727">
        <v>57.785457979999997</v>
      </c>
      <c r="J74" s="727">
        <v>54.554635247999997</v>
      </c>
      <c r="K74" s="727">
        <v>57.433967125000002</v>
      </c>
    </row>
    <row r="75" spans="1:11" x14ac:dyDescent="0.35">
      <c r="A75" s="238" t="s">
        <v>109</v>
      </c>
      <c r="B75" s="724">
        <v>37.806673074999999</v>
      </c>
      <c r="C75" s="724">
        <v>39.855205079999998</v>
      </c>
      <c r="D75" s="724">
        <v>35.676079006999998</v>
      </c>
      <c r="E75" s="724">
        <v>31.616119317999999</v>
      </c>
      <c r="F75" s="724">
        <v>31.339020862000002</v>
      </c>
      <c r="G75" s="724">
        <v>33.543325049000003</v>
      </c>
      <c r="H75" s="724">
        <v>35.733223203000001</v>
      </c>
      <c r="I75" s="724">
        <v>40.689004961000002</v>
      </c>
      <c r="J75" s="724">
        <v>35.885569048999997</v>
      </c>
      <c r="K75" s="724">
        <v>38.669758143000003</v>
      </c>
    </row>
    <row r="76" spans="1:11" x14ac:dyDescent="0.35">
      <c r="A76" s="238" t="s">
        <v>165</v>
      </c>
      <c r="B76" s="724">
        <v>12.769538709000001</v>
      </c>
      <c r="C76" s="724">
        <v>13.248998071000001</v>
      </c>
      <c r="D76" s="724">
        <v>13.144946693</v>
      </c>
      <c r="E76" s="724">
        <v>12.468906182</v>
      </c>
      <c r="F76" s="724">
        <v>11.732799844000001</v>
      </c>
      <c r="G76" s="724">
        <v>11.938845857</v>
      </c>
      <c r="H76" s="724">
        <v>12.624586591</v>
      </c>
      <c r="I76" s="724">
        <v>14.446272812</v>
      </c>
      <c r="J76" s="724">
        <v>15.843203646999999</v>
      </c>
      <c r="K76" s="724">
        <v>15.987710338999999</v>
      </c>
    </row>
    <row r="77" spans="1:11" x14ac:dyDescent="0.35">
      <c r="A77" s="238" t="s">
        <v>166</v>
      </c>
      <c r="B77" s="724">
        <v>2.3541181</v>
      </c>
      <c r="C77" s="724">
        <v>2.3449345579999998</v>
      </c>
      <c r="D77" s="724">
        <v>2.3459055480000002</v>
      </c>
      <c r="E77" s="724">
        <v>2.8088363190000001</v>
      </c>
      <c r="F77" s="724">
        <v>2.4194495819999999</v>
      </c>
      <c r="G77" s="724">
        <v>2.809345639</v>
      </c>
      <c r="H77" s="724">
        <v>2.4518920479999999</v>
      </c>
      <c r="I77" s="724">
        <v>2.6501802059999999</v>
      </c>
      <c r="J77" s="724">
        <v>2.8258625519999998</v>
      </c>
      <c r="K77" s="724">
        <v>2.7764986409999999</v>
      </c>
    </row>
    <row r="78" spans="1:11" x14ac:dyDescent="0.35">
      <c r="A78" s="239" t="s">
        <v>167</v>
      </c>
      <c r="B78" s="723">
        <v>19.816866666999999</v>
      </c>
      <c r="C78" s="723">
        <v>20.292866366999998</v>
      </c>
      <c r="D78" s="723">
        <v>20.049437148999999</v>
      </c>
      <c r="E78" s="723">
        <v>20.586853542</v>
      </c>
      <c r="F78" s="723">
        <v>18.737145299000002</v>
      </c>
      <c r="G78" s="723">
        <v>19.452024445999999</v>
      </c>
      <c r="H78" s="723">
        <v>21.532709894</v>
      </c>
      <c r="I78" s="723">
        <v>23.261832205000001</v>
      </c>
      <c r="J78" s="723">
        <v>22.880874724000002</v>
      </c>
      <c r="K78" s="723">
        <v>23.8060492</v>
      </c>
    </row>
    <row r="79" spans="1:11" x14ac:dyDescent="0.35">
      <c r="A79" s="238" t="s">
        <v>124</v>
      </c>
      <c r="B79" s="724">
        <v>4.8932959049999996</v>
      </c>
      <c r="C79" s="724">
        <v>4.9888347529999999</v>
      </c>
      <c r="D79" s="724">
        <v>5.3276932009999998</v>
      </c>
      <c r="E79" s="724">
        <v>5.0610835060000001</v>
      </c>
      <c r="F79" s="724">
        <v>4.6501760980000002</v>
      </c>
      <c r="G79" s="724">
        <v>4.4687185080000003</v>
      </c>
      <c r="H79" s="724">
        <v>4.7969820099999998</v>
      </c>
      <c r="I79" s="724">
        <v>5.0972857319999996</v>
      </c>
      <c r="J79" s="724">
        <v>5.5163539180000001</v>
      </c>
      <c r="K79" s="724">
        <v>5.699969984</v>
      </c>
    </row>
    <row r="80" spans="1:11" x14ac:dyDescent="0.35">
      <c r="A80" s="238" t="s">
        <v>168</v>
      </c>
      <c r="B80" s="724">
        <v>10.013862487999999</v>
      </c>
      <c r="C80" s="724">
        <v>10.204367309</v>
      </c>
      <c r="D80" s="724">
        <v>10.230526077</v>
      </c>
      <c r="E80" s="724">
        <v>9.9899116770000003</v>
      </c>
      <c r="F80" s="724">
        <v>9.5536242139999992</v>
      </c>
      <c r="G80" s="724">
        <v>10.178491295000001</v>
      </c>
      <c r="H80" s="724">
        <v>11.573142691999999</v>
      </c>
      <c r="I80" s="724">
        <v>12.978622308</v>
      </c>
      <c r="J80" s="724">
        <v>13.086598023000001</v>
      </c>
      <c r="K80" s="724">
        <v>13.790295070999999</v>
      </c>
    </row>
    <row r="81" spans="1:11" x14ac:dyDescent="0.35">
      <c r="A81" s="240" t="s">
        <v>169</v>
      </c>
      <c r="B81" s="724">
        <v>4.9097082739999998</v>
      </c>
      <c r="C81" s="724">
        <v>5.099664303</v>
      </c>
      <c r="D81" s="724">
        <v>4.4912178699999998</v>
      </c>
      <c r="E81" s="724">
        <v>5.5358583579999996</v>
      </c>
      <c r="F81" s="724">
        <v>4.5333449860000004</v>
      </c>
      <c r="G81" s="724">
        <v>4.8048146420000002</v>
      </c>
      <c r="H81" s="724">
        <v>5.1625851909999998</v>
      </c>
      <c r="I81" s="724">
        <v>5.1859241640000002</v>
      </c>
      <c r="J81" s="724">
        <v>4.2779227820000001</v>
      </c>
      <c r="K81" s="724">
        <v>4.3157841440000002</v>
      </c>
    </row>
    <row r="82" spans="1:11" x14ac:dyDescent="0.35">
      <c r="A82" s="224" t="s">
        <v>170</v>
      </c>
      <c r="B82" s="728">
        <v>210.90437248500001</v>
      </c>
      <c r="C82" s="728">
        <v>218.130886025</v>
      </c>
      <c r="D82" s="728">
        <v>217.89584648300001</v>
      </c>
      <c r="E82" s="728">
        <v>215.688400062</v>
      </c>
      <c r="F82" s="728">
        <v>214.101581079</v>
      </c>
      <c r="G82" s="728">
        <v>220.26374542299999</v>
      </c>
      <c r="H82" s="728">
        <v>223.307881388</v>
      </c>
      <c r="I82" s="728">
        <v>232.482915201</v>
      </c>
      <c r="J82" s="728">
        <v>229.670456258</v>
      </c>
      <c r="K82" s="728">
        <v>236.71714906899999</v>
      </c>
    </row>
    <row r="83" spans="1:11" x14ac:dyDescent="0.35">
      <c r="A83" s="239" t="s">
        <v>171</v>
      </c>
      <c r="B83" s="729">
        <v>208.35107585200001</v>
      </c>
      <c r="C83" s="729">
        <v>211.90565833799999</v>
      </c>
      <c r="D83" s="729">
        <v>213.566099299</v>
      </c>
      <c r="E83" s="729">
        <v>216.63574736000001</v>
      </c>
      <c r="F83" s="729">
        <v>215.84700011300001</v>
      </c>
      <c r="G83" s="729">
        <v>221.15663922900001</v>
      </c>
      <c r="H83" s="729">
        <v>225.42111310300001</v>
      </c>
      <c r="I83" s="729">
        <v>232.527818454</v>
      </c>
      <c r="J83" s="729">
        <v>228.57555542200001</v>
      </c>
      <c r="K83" s="729">
        <v>239.76560601700001</v>
      </c>
    </row>
    <row r="84" spans="1:11" x14ac:dyDescent="0.35">
      <c r="A84" s="241" t="s">
        <v>172</v>
      </c>
      <c r="B84" s="730">
        <v>-2.553296633</v>
      </c>
      <c r="C84" s="730">
        <v>-6.2252276860000002</v>
      </c>
      <c r="D84" s="730">
        <v>-4.3297471830000003</v>
      </c>
      <c r="E84" s="730">
        <v>0.94734729799999995</v>
      </c>
      <c r="F84" s="730">
        <v>1.745419034</v>
      </c>
      <c r="G84" s="730">
        <v>0.89289380500000004</v>
      </c>
      <c r="H84" s="730">
        <v>2.113231715</v>
      </c>
      <c r="I84" s="730">
        <v>4.4903251999999998E-2</v>
      </c>
      <c r="J84" s="730">
        <v>-1.094900835</v>
      </c>
      <c r="K84" s="730">
        <v>3.0484569480000001</v>
      </c>
    </row>
    <row r="85" spans="1:11" x14ac:dyDescent="0.35">
      <c r="A85" s="242" t="s">
        <v>173</v>
      </c>
      <c r="B85" s="724">
        <v>12.272533521</v>
      </c>
      <c r="C85" s="724">
        <v>12.533265466</v>
      </c>
      <c r="D85" s="724">
        <v>12.602950775</v>
      </c>
      <c r="E85" s="724">
        <v>13.293366341</v>
      </c>
      <c r="F85" s="724">
        <v>13.425500919999999</v>
      </c>
      <c r="G85" s="724">
        <v>13.492662234000001</v>
      </c>
      <c r="H85" s="724">
        <v>14.053679055</v>
      </c>
      <c r="I85" s="724">
        <v>14.234739872</v>
      </c>
      <c r="J85" s="724">
        <v>14.338985428999999</v>
      </c>
      <c r="K85" s="724">
        <v>14.352944538999999</v>
      </c>
    </row>
    <row r="86" spans="1:11" x14ac:dyDescent="0.35">
      <c r="A86" s="238" t="s">
        <v>174</v>
      </c>
      <c r="B86" s="724">
        <v>17.017737261000001</v>
      </c>
      <c r="C86" s="724">
        <v>16.473771429999999</v>
      </c>
      <c r="D86" s="724">
        <v>15.992090202</v>
      </c>
      <c r="E86" s="724">
        <v>16.240777442999999</v>
      </c>
      <c r="F86" s="724">
        <v>14.282470982</v>
      </c>
      <c r="G86" s="724">
        <v>13.853816184999999</v>
      </c>
      <c r="H86" s="724">
        <v>13.361146891000001</v>
      </c>
      <c r="I86" s="724">
        <v>13.621932757</v>
      </c>
      <c r="J86" s="724">
        <v>18.379277210000001</v>
      </c>
      <c r="K86" s="724">
        <v>16.317192507000001</v>
      </c>
    </row>
    <row r="87" spans="1:11" x14ac:dyDescent="0.35">
      <c r="A87" s="238" t="s">
        <v>175</v>
      </c>
      <c r="B87" s="724">
        <v>4.74520374</v>
      </c>
      <c r="C87" s="724">
        <v>3.9405059630000001</v>
      </c>
      <c r="D87" s="724">
        <v>3.3891394269999999</v>
      </c>
      <c r="E87" s="724">
        <v>2.9474111019999998</v>
      </c>
      <c r="F87" s="724">
        <v>0.85697006200000003</v>
      </c>
      <c r="G87" s="724">
        <v>0.36115395099999997</v>
      </c>
      <c r="H87" s="724">
        <v>-0.69253216399999995</v>
      </c>
      <c r="I87" s="724">
        <v>-0.61280711499999996</v>
      </c>
      <c r="J87" s="724">
        <v>4.0402917809999996</v>
      </c>
      <c r="K87" s="724">
        <v>1.964247968</v>
      </c>
    </row>
    <row r="88" spans="1:11" x14ac:dyDescent="0.35">
      <c r="A88" s="224" t="s">
        <v>176</v>
      </c>
      <c r="B88" s="728">
        <v>223.17690600700001</v>
      </c>
      <c r="C88" s="728">
        <v>230.66415149100001</v>
      </c>
      <c r="D88" s="728">
        <v>230.498797258</v>
      </c>
      <c r="E88" s="728">
        <v>228.98176640299999</v>
      </c>
      <c r="F88" s="728">
        <v>227.52708199899999</v>
      </c>
      <c r="G88" s="728">
        <v>233.75640765700001</v>
      </c>
      <c r="H88" s="728">
        <v>237.36156044399999</v>
      </c>
      <c r="I88" s="728">
        <v>246.71765507399999</v>
      </c>
      <c r="J88" s="728">
        <v>244.00944168800001</v>
      </c>
      <c r="K88" s="728">
        <v>251.070093609</v>
      </c>
    </row>
    <row r="89" spans="1:11" x14ac:dyDescent="0.35">
      <c r="A89" s="239" t="s">
        <v>177</v>
      </c>
      <c r="B89" s="729">
        <v>225.36881311400001</v>
      </c>
      <c r="C89" s="729">
        <v>228.37942976799999</v>
      </c>
      <c r="D89" s="729">
        <v>229.558189502</v>
      </c>
      <c r="E89" s="729">
        <v>232.87652480400001</v>
      </c>
      <c r="F89" s="729">
        <v>230.129471096</v>
      </c>
      <c r="G89" s="729">
        <v>235.01045541400001</v>
      </c>
      <c r="H89" s="729">
        <v>238.782259995</v>
      </c>
      <c r="I89" s="729">
        <v>246.14975121200001</v>
      </c>
      <c r="J89" s="729">
        <v>246.954832633</v>
      </c>
      <c r="K89" s="729">
        <v>256.08279852499999</v>
      </c>
    </row>
    <row r="90" spans="1:11" x14ac:dyDescent="0.35">
      <c r="A90" s="243" t="s">
        <v>178</v>
      </c>
      <c r="B90" s="726">
        <v>2.191907107</v>
      </c>
      <c r="C90" s="726">
        <v>-2.284721722</v>
      </c>
      <c r="D90" s="726">
        <v>-0.94060775600000002</v>
      </c>
      <c r="E90" s="726">
        <v>3.8947584000000002</v>
      </c>
      <c r="F90" s="726">
        <v>2.602389096</v>
      </c>
      <c r="G90" s="726">
        <v>1.2540477569999999</v>
      </c>
      <c r="H90" s="726">
        <v>1.420699551</v>
      </c>
      <c r="I90" s="726">
        <v>-0.56790386199999998</v>
      </c>
      <c r="J90" s="726">
        <v>2.9453909450000002</v>
      </c>
      <c r="K90" s="726">
        <v>5.0127049159999997</v>
      </c>
    </row>
    <row r="91" spans="1:11" x14ac:dyDescent="0.35">
      <c r="A91" s="244" t="s">
        <v>643</v>
      </c>
      <c r="B91" s="723">
        <v>132.95327321600001</v>
      </c>
      <c r="C91" s="723">
        <v>137.54694672400001</v>
      </c>
      <c r="D91" s="723">
        <v>141.931228199</v>
      </c>
      <c r="E91" s="723">
        <v>145.841722799</v>
      </c>
      <c r="F91" s="723">
        <v>148.56647454899999</v>
      </c>
      <c r="G91" s="723">
        <v>150.12361024399999</v>
      </c>
      <c r="H91" s="723">
        <v>150.34466384999999</v>
      </c>
      <c r="I91" s="723">
        <v>150.05275334999999</v>
      </c>
      <c r="J91" s="723">
        <v>155.05154088200001</v>
      </c>
      <c r="K91" s="723">
        <v>157.703928394</v>
      </c>
    </row>
    <row r="92" spans="1:11" x14ac:dyDescent="0.35">
      <c r="B92" s="731"/>
      <c r="C92" s="731"/>
      <c r="D92" s="731"/>
      <c r="E92" s="731"/>
      <c r="F92" s="731"/>
      <c r="G92" s="731"/>
      <c r="H92" s="731"/>
      <c r="I92" s="731"/>
      <c r="J92" s="731"/>
      <c r="K92" s="731"/>
    </row>
    <row r="93" spans="1:11" x14ac:dyDescent="0.35">
      <c r="A93" s="97" t="s">
        <v>180</v>
      </c>
      <c r="B93" s="113">
        <v>0.16209348275364024</v>
      </c>
      <c r="C93" s="113">
        <v>0.15098701584275553</v>
      </c>
      <c r="D93" s="113">
        <v>0.13842604878765474</v>
      </c>
      <c r="E93" s="113">
        <v>0.13901815535006945</v>
      </c>
      <c r="F93" s="113">
        <v>0.14458710880304684</v>
      </c>
      <c r="G93" s="113">
        <v>0.14740558086950276</v>
      </c>
      <c r="H93" s="113">
        <v>0.1539578670052007</v>
      </c>
      <c r="I93" s="113">
        <v>0.16518943018782337</v>
      </c>
      <c r="J93" s="113">
        <v>0.14866140234756844</v>
      </c>
      <c r="K93" s="113">
        <v>0.16982983023566239</v>
      </c>
    </row>
    <row r="94" spans="1:11" x14ac:dyDescent="0.35">
      <c r="A94" s="97" t="s">
        <v>181</v>
      </c>
      <c r="B94" s="113">
        <v>9.6999017541984547E-2</v>
      </c>
      <c r="C94" s="113">
        <v>8.5577679978076582E-2</v>
      </c>
      <c r="D94" s="113">
        <v>7.3300128182269803E-2</v>
      </c>
      <c r="E94" s="113">
        <v>7.1211772548742572E-2</v>
      </c>
      <c r="F94" s="113">
        <v>7.6475339689641028E-2</v>
      </c>
      <c r="G94" s="113">
        <v>8.051240517997918E-2</v>
      </c>
      <c r="H94" s="113">
        <v>8.5029576651860131E-2</v>
      </c>
      <c r="I94" s="113">
        <v>9.716719624422164E-2</v>
      </c>
      <c r="J94" s="113">
        <v>7.8951357433706848E-2</v>
      </c>
      <c r="K94" s="113">
        <v>0.10336856891643119</v>
      </c>
    </row>
    <row r="95" spans="1:11" x14ac:dyDescent="0.35">
      <c r="A95" s="97" t="s">
        <v>182</v>
      </c>
      <c r="B95" s="113">
        <v>0.7051944248777634</v>
      </c>
      <c r="C95" s="113">
        <v>0.71783801754121568</v>
      </c>
      <c r="D95" s="113">
        <v>0.73343156409438925</v>
      </c>
      <c r="E95" s="113">
        <v>0.74390484923822453</v>
      </c>
      <c r="F95" s="113">
        <v>0.75372423509695352</v>
      </c>
      <c r="G95" s="113">
        <v>0.7442745442698564</v>
      </c>
      <c r="H95" s="113">
        <v>0.73738702880822249</v>
      </c>
      <c r="I95" s="113">
        <v>0.71704320439430269</v>
      </c>
      <c r="J95" s="113">
        <v>0.75379460643246277</v>
      </c>
      <c r="K95" s="113">
        <v>0.73024750892425339</v>
      </c>
    </row>
    <row r="96" spans="1:11" x14ac:dyDescent="0.35">
      <c r="A96" s="115" t="s">
        <v>183</v>
      </c>
      <c r="B96" s="116">
        <v>4.35054150788753</v>
      </c>
      <c r="C96" s="116">
        <v>4.7543029679373454</v>
      </c>
      <c r="D96" s="116">
        <v>5.2983637871472569</v>
      </c>
      <c r="E96" s="116">
        <v>5.3511345145168683</v>
      </c>
      <c r="F96" s="116">
        <v>5.212942158789958</v>
      </c>
      <c r="G96" s="116">
        <v>5.0491612317498209</v>
      </c>
      <c r="H96" s="116">
        <v>4.7895378336419379</v>
      </c>
      <c r="I96" s="116">
        <v>4.3407329608136038</v>
      </c>
      <c r="J96" s="116">
        <v>5.0705468570120216</v>
      </c>
      <c r="K96" s="116">
        <v>4.2998777535780013</v>
      </c>
    </row>
    <row r="97" spans="1:1" x14ac:dyDescent="0.35">
      <c r="A97" s="740" t="s">
        <v>644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xSplit="1" ySplit="5" topLeftCell="B6" activePane="bottomRight" state="frozen"/>
      <selection pane="topRight" activeCell="B1" sqref="B1"/>
      <selection pane="bottomLeft" activeCell="A6" sqref="A6"/>
      <selection pane="bottomRight" activeCell="A18" sqref="A18:XFD18"/>
    </sheetView>
  </sheetViews>
  <sheetFormatPr baseColWidth="10" defaultColWidth="11.453125" defaultRowHeight="12.5" x14ac:dyDescent="0.25"/>
  <cols>
    <col min="1" max="1" width="54.453125" style="66" customWidth="1"/>
    <col min="2" max="2" width="9.81640625" style="66" customWidth="1"/>
    <col min="3" max="3" width="12.81640625" style="66" customWidth="1"/>
    <col min="4" max="8" width="9.81640625" style="66" customWidth="1"/>
    <col min="9" max="16384" width="11.453125" style="66"/>
  </cols>
  <sheetData>
    <row r="1" spans="1:9" ht="18" x14ac:dyDescent="0.4">
      <c r="A1" s="64" t="s">
        <v>141</v>
      </c>
      <c r="B1" s="65"/>
      <c r="C1" s="65"/>
      <c r="D1" s="65"/>
      <c r="E1" s="65"/>
      <c r="F1" s="65"/>
      <c r="G1" s="65"/>
      <c r="H1" s="65"/>
    </row>
    <row r="2" spans="1:9" x14ac:dyDescent="0.25">
      <c r="A2" s="67"/>
      <c r="B2" s="67"/>
      <c r="C2" s="67"/>
      <c r="D2" s="67"/>
      <c r="E2" s="67"/>
      <c r="F2" s="67"/>
      <c r="G2" s="67"/>
      <c r="H2" s="67"/>
    </row>
    <row r="3" spans="1:9" ht="15.5" x14ac:dyDescent="0.35">
      <c r="A3" s="68" t="s">
        <v>142</v>
      </c>
      <c r="B3" s="67"/>
      <c r="C3" s="67"/>
      <c r="D3" s="67"/>
      <c r="E3" s="67"/>
      <c r="F3" s="67"/>
      <c r="G3" s="67"/>
      <c r="H3" s="67"/>
    </row>
    <row r="4" spans="1:9" ht="13" x14ac:dyDescent="0.3">
      <c r="A4" s="69" t="s">
        <v>143</v>
      </c>
      <c r="B4" s="67"/>
      <c r="D4" s="67"/>
      <c r="E4" s="67"/>
      <c r="F4" s="67"/>
      <c r="G4" s="1675" t="s">
        <v>144</v>
      </c>
      <c r="H4" s="1675"/>
    </row>
    <row r="5" spans="1:9" ht="46.15" customHeight="1" x14ac:dyDescent="0.25">
      <c r="A5" s="70" t="s">
        <v>145</v>
      </c>
      <c r="B5" s="71">
        <v>2018</v>
      </c>
      <c r="C5" s="72" t="s">
        <v>146</v>
      </c>
      <c r="D5" s="71">
        <v>2019</v>
      </c>
      <c r="E5" s="73" t="s">
        <v>147</v>
      </c>
      <c r="F5" s="74">
        <v>2020</v>
      </c>
      <c r="G5" s="73" t="s">
        <v>2005</v>
      </c>
      <c r="H5" s="74">
        <v>2021</v>
      </c>
    </row>
    <row r="6" spans="1:9" s="79" customFormat="1" ht="15" customHeight="1" x14ac:dyDescent="0.35">
      <c r="A6" s="75" t="s">
        <v>149</v>
      </c>
      <c r="B6" s="76">
        <v>67.576643262000005</v>
      </c>
      <c r="C6" s="77">
        <v>8.8786638647930793E-3</v>
      </c>
      <c r="D6" s="76">
        <v>70.150339028000005</v>
      </c>
      <c r="E6" s="77">
        <v>-7.5503036811923607E-3</v>
      </c>
      <c r="F6" s="76">
        <v>69.620682665000004</v>
      </c>
      <c r="G6" s="77">
        <v>2.7092794307635337E-2</v>
      </c>
      <c r="H6" s="76">
        <v>71.506901499999998</v>
      </c>
      <c r="I6" s="78"/>
    </row>
    <row r="7" spans="1:9" s="79" customFormat="1" ht="15" customHeight="1" x14ac:dyDescent="0.35">
      <c r="A7" s="80" t="s">
        <v>35</v>
      </c>
      <c r="B7" s="81">
        <v>16.730307008</v>
      </c>
      <c r="C7" s="82">
        <v>2.502939413960692E-2</v>
      </c>
      <c r="D7" s="81">
        <v>17.222427590999999</v>
      </c>
      <c r="E7" s="82">
        <v>-6.2803345537955968E-2</v>
      </c>
      <c r="F7" s="81">
        <v>16.14080152</v>
      </c>
      <c r="G7" s="82">
        <v>6.4455781871233908E-2</v>
      </c>
      <c r="H7" s="81">
        <v>17.181169501999999</v>
      </c>
      <c r="I7" s="78"/>
    </row>
    <row r="8" spans="1:9" s="79" customFormat="1" ht="15" customHeight="1" x14ac:dyDescent="0.35">
      <c r="A8" s="80" t="s">
        <v>37</v>
      </c>
      <c r="B8" s="81">
        <v>37.632820182000003</v>
      </c>
      <c r="C8" s="82">
        <v>1.0350756476867673E-2</v>
      </c>
      <c r="D8" s="81">
        <v>38.214038848000001</v>
      </c>
      <c r="E8" s="82">
        <v>5.2212801895563654E-3</v>
      </c>
      <c r="F8" s="81">
        <v>38.413565052000003</v>
      </c>
      <c r="G8" s="82">
        <v>2.5314442454993369E-2</v>
      </c>
      <c r="H8" s="81">
        <v>39.385983033999999</v>
      </c>
      <c r="I8" s="78"/>
    </row>
    <row r="9" spans="1:9" s="79" customFormat="1" ht="15" customHeight="1" x14ac:dyDescent="0.35">
      <c r="A9" s="80" t="s">
        <v>150</v>
      </c>
      <c r="B9" s="81">
        <v>1.789792378</v>
      </c>
      <c r="C9" s="82">
        <v>-6.7152263665031908E-2</v>
      </c>
      <c r="D9" s="81">
        <v>1.681232123</v>
      </c>
      <c r="E9" s="82">
        <v>-8.1107662133338865E-2</v>
      </c>
      <c r="F9" s="81">
        <v>1.544871316</v>
      </c>
      <c r="G9" s="82">
        <v>-7.5073340930617682E-2</v>
      </c>
      <c r="H9" s="81">
        <v>1.428892665</v>
      </c>
      <c r="I9" s="78"/>
    </row>
    <row r="10" spans="1:9" ht="15" customHeight="1" x14ac:dyDescent="0.35">
      <c r="A10" s="80" t="s">
        <v>39</v>
      </c>
      <c r="B10" s="81">
        <v>8.564275598</v>
      </c>
      <c r="C10" s="82">
        <v>-4.6620732582486335E-3</v>
      </c>
      <c r="D10" s="81">
        <v>10.224990239</v>
      </c>
      <c r="E10" s="82">
        <v>4.6221062216507125E-3</v>
      </c>
      <c r="F10" s="81">
        <v>10.27225123</v>
      </c>
      <c r="G10" s="82">
        <v>-3.1270147391050385E-3</v>
      </c>
      <c r="H10" s="81">
        <v>10.240129748999999</v>
      </c>
      <c r="I10" s="78"/>
    </row>
    <row r="11" spans="1:9" s="79" customFormat="1" ht="15" customHeight="1" x14ac:dyDescent="0.35">
      <c r="A11" s="80" t="s">
        <v>151</v>
      </c>
      <c r="B11" s="81">
        <v>2.8594480940000002</v>
      </c>
      <c r="C11" s="82">
        <v>-2.1733159770863653E-2</v>
      </c>
      <c r="D11" s="81">
        <v>2.8076502250000002</v>
      </c>
      <c r="E11" s="82">
        <v>0.15726436151782397</v>
      </c>
      <c r="F11" s="81">
        <v>3.2491935449999998</v>
      </c>
      <c r="G11" s="82">
        <v>6.6271835462481388E-3</v>
      </c>
      <c r="H11" s="81">
        <v>3.2707265470000002</v>
      </c>
      <c r="I11" s="78"/>
    </row>
    <row r="12" spans="1:9" ht="15" customHeight="1" x14ac:dyDescent="0.35">
      <c r="A12" s="83" t="s">
        <v>152</v>
      </c>
      <c r="B12" s="84">
        <v>79.896451081999999</v>
      </c>
      <c r="C12" s="85">
        <v>1.5228408936042159E-2</v>
      </c>
      <c r="D12" s="84">
        <v>83.104666554999994</v>
      </c>
      <c r="E12" s="85">
        <v>-1.8044953348167581E-2</v>
      </c>
      <c r="F12" s="84">
        <v>81.605046724000005</v>
      </c>
      <c r="G12" s="85">
        <v>3.7576551182810114E-2</v>
      </c>
      <c r="H12" s="84">
        <v>84.671482939000001</v>
      </c>
      <c r="I12" s="78"/>
    </row>
    <row r="13" spans="1:9" ht="15" customHeight="1" x14ac:dyDescent="0.35">
      <c r="A13" s="80" t="s">
        <v>60</v>
      </c>
      <c r="B13" s="81">
        <v>52.336002305999997</v>
      </c>
      <c r="C13" s="82">
        <v>1.8899473512976162E-2</v>
      </c>
      <c r="D13" s="81">
        <v>55.093861070999999</v>
      </c>
      <c r="E13" s="82">
        <v>1.2885478821045293E-3</v>
      </c>
      <c r="F13" s="81">
        <v>55.164852148999998</v>
      </c>
      <c r="G13" s="82">
        <v>2.5358085837366984E-2</v>
      </c>
      <c r="H13" s="81">
        <v>56.563727204999999</v>
      </c>
      <c r="I13" s="78"/>
    </row>
    <row r="14" spans="1:9" ht="15" customHeight="1" x14ac:dyDescent="0.35">
      <c r="A14" s="86" t="s">
        <v>153</v>
      </c>
      <c r="B14" s="81">
        <v>45.514876839999999</v>
      </c>
      <c r="C14" s="82">
        <v>1.7067563315929402E-2</v>
      </c>
      <c r="D14" s="81">
        <v>46.678589127000002</v>
      </c>
      <c r="E14" s="82">
        <v>1.2751821062554347E-2</v>
      </c>
      <c r="F14" s="81">
        <v>47.273826143000001</v>
      </c>
      <c r="G14" s="82">
        <v>-2.7617803264975427E-3</v>
      </c>
      <c r="H14" s="81">
        <v>47.143266220000001</v>
      </c>
      <c r="I14" s="78"/>
    </row>
    <row r="15" spans="1:9" s="79" customFormat="1" ht="15" customHeight="1" x14ac:dyDescent="0.35">
      <c r="A15" s="87" t="s">
        <v>2004</v>
      </c>
      <c r="B15" s="88">
        <v>11.016718490000001</v>
      </c>
      <c r="C15" s="89">
        <v>-1.6224379964057345E-2</v>
      </c>
      <c r="D15" s="88">
        <v>10.850323763</v>
      </c>
      <c r="E15" s="89">
        <v>-7.9046610841670972E-3</v>
      </c>
      <c r="F15" s="88">
        <v>10.764555631</v>
      </c>
      <c r="G15" s="89">
        <v>4.8977152245996969E-3</v>
      </c>
      <c r="H15" s="88">
        <v>10.817277359</v>
      </c>
      <c r="I15" s="78"/>
    </row>
    <row r="16" spans="1:9" ht="15" customHeight="1" x14ac:dyDescent="0.35">
      <c r="A16" s="86" t="s">
        <v>155</v>
      </c>
      <c r="B16" s="81">
        <v>6.8211254649999997</v>
      </c>
      <c r="C16" s="82">
        <v>3.272319730158757E-2</v>
      </c>
      <c r="D16" s="81">
        <v>8.4152719430000005</v>
      </c>
      <c r="E16" s="82">
        <v>-6.2296969313758055E-2</v>
      </c>
      <c r="F16" s="81">
        <v>7.8910260049999996</v>
      </c>
      <c r="G16" s="82">
        <v>0.19381953348409975</v>
      </c>
      <c r="H16" s="81">
        <v>9.420460984</v>
      </c>
      <c r="I16" s="78"/>
    </row>
    <row r="17" spans="1:9" ht="15" customHeight="1" x14ac:dyDescent="0.35">
      <c r="A17" s="87" t="s">
        <v>228</v>
      </c>
      <c r="B17" s="88"/>
      <c r="C17" s="89"/>
      <c r="D17" s="88"/>
      <c r="E17" s="89"/>
      <c r="F17" s="88">
        <v>0</v>
      </c>
      <c r="G17" s="89" t="s">
        <v>2003</v>
      </c>
      <c r="H17" s="88">
        <v>0.675790958</v>
      </c>
      <c r="I17" s="78"/>
    </row>
    <row r="18" spans="1:9" ht="15" customHeight="1" x14ac:dyDescent="0.35">
      <c r="A18" s="80" t="s">
        <v>156</v>
      </c>
      <c r="B18" s="81">
        <v>14.130202941</v>
      </c>
      <c r="C18" s="82">
        <v>7.2403805779639452E-3</v>
      </c>
      <c r="D18" s="81">
        <v>14.217783320000001</v>
      </c>
      <c r="E18" s="82">
        <v>1.1614521214970974E-2</v>
      </c>
      <c r="F18" s="81">
        <v>14.382916066</v>
      </c>
      <c r="G18" s="82">
        <v>3.7473533428600048E-2</v>
      </c>
      <c r="H18" s="81">
        <v>14.921894752</v>
      </c>
      <c r="I18" s="78"/>
    </row>
    <row r="19" spans="1:9" ht="15" customHeight="1" x14ac:dyDescent="0.35">
      <c r="A19" s="86" t="s">
        <v>157</v>
      </c>
      <c r="B19" s="81">
        <v>11.684576215</v>
      </c>
      <c r="C19" s="82">
        <v>5.0760505043205839E-3</v>
      </c>
      <c r="D19" s="81">
        <v>11.716721751</v>
      </c>
      <c r="E19" s="82">
        <v>3.5613100564104716E-3</v>
      </c>
      <c r="F19" s="81">
        <v>11.75844863</v>
      </c>
      <c r="G19" s="82">
        <v>5.6163568918019546E-3</v>
      </c>
      <c r="H19" s="81">
        <v>11.824488274</v>
      </c>
      <c r="I19" s="78"/>
    </row>
    <row r="20" spans="1:9" s="90" customFormat="1" ht="15" customHeight="1" x14ac:dyDescent="0.35">
      <c r="A20" s="86" t="s">
        <v>158</v>
      </c>
      <c r="B20" s="81">
        <v>0.28484039</v>
      </c>
      <c r="C20" s="82">
        <v>4.8863423158133523E-2</v>
      </c>
      <c r="D20" s="81">
        <v>0.30000879499999999</v>
      </c>
      <c r="E20" s="82">
        <v>0.14668512968094816</v>
      </c>
      <c r="F20" s="81">
        <v>0.34401562400000002</v>
      </c>
      <c r="G20" s="82">
        <v>4.765844588500423E-2</v>
      </c>
      <c r="H20" s="81">
        <v>0.36041087399999999</v>
      </c>
      <c r="I20" s="78"/>
    </row>
    <row r="21" spans="1:9" ht="15" customHeight="1" x14ac:dyDescent="0.35">
      <c r="A21" s="86" t="s">
        <v>159</v>
      </c>
      <c r="B21" s="81">
        <v>2.1607863360000001</v>
      </c>
      <c r="C21" s="82">
        <v>1.3912528015531889E-2</v>
      </c>
      <c r="D21" s="81">
        <v>2.2010527729999998</v>
      </c>
      <c r="E21" s="82">
        <v>3.6073209590418154E-2</v>
      </c>
      <c r="F21" s="81">
        <v>2.2804518109999998</v>
      </c>
      <c r="G21" s="82">
        <v>0.20019883331794719</v>
      </c>
      <c r="H21" s="81">
        <v>2.736995603</v>
      </c>
      <c r="I21" s="78"/>
    </row>
    <row r="22" spans="1:9" ht="15" customHeight="1" x14ac:dyDescent="0.35">
      <c r="A22" s="80" t="s">
        <v>160</v>
      </c>
      <c r="B22" s="81">
        <v>3.4964945219999999</v>
      </c>
      <c r="C22" s="82">
        <v>-2.1114610365549291E-2</v>
      </c>
      <c r="D22" s="81">
        <v>3.4925551709999998</v>
      </c>
      <c r="E22" s="82">
        <v>7.2419139173564018E-2</v>
      </c>
      <c r="F22" s="81">
        <v>3.7454830100000001</v>
      </c>
      <c r="G22" s="82">
        <v>-2.8518052468752275E-2</v>
      </c>
      <c r="H22" s="81">
        <v>3.6386691290000002</v>
      </c>
      <c r="I22" s="78"/>
    </row>
    <row r="23" spans="1:9" ht="15" customHeight="1" x14ac:dyDescent="0.35">
      <c r="A23" s="80" t="s">
        <v>94</v>
      </c>
      <c r="B23" s="81">
        <v>6.3684354980000002</v>
      </c>
      <c r="C23" s="82">
        <v>2.6291631640376512E-2</v>
      </c>
      <c r="D23" s="81">
        <v>6.6076859580000002</v>
      </c>
      <c r="E23" s="82">
        <v>-0.22688465712946337</v>
      </c>
      <c r="F23" s="81">
        <v>5.1085033949999996</v>
      </c>
      <c r="G23" s="82">
        <v>0.18137899896609544</v>
      </c>
      <c r="H23" s="81">
        <v>6.0350786269999999</v>
      </c>
      <c r="I23" s="78"/>
    </row>
    <row r="24" spans="1:9" ht="15" customHeight="1" x14ac:dyDescent="0.35">
      <c r="A24" s="91" t="s">
        <v>161</v>
      </c>
      <c r="B24" s="92">
        <v>3.5653158129999998</v>
      </c>
      <c r="C24" s="93">
        <v>1.2195464374253451E-2</v>
      </c>
      <c r="D24" s="92">
        <v>3.6927810320000001</v>
      </c>
      <c r="E24" s="93">
        <v>-0.13255292549390452</v>
      </c>
      <c r="F24" s="92">
        <v>3.2032921029999999</v>
      </c>
      <c r="G24" s="93">
        <v>9.6407418078038543E-2</v>
      </c>
      <c r="H24" s="92">
        <v>3.5121132240000001</v>
      </c>
      <c r="I24" s="78"/>
    </row>
    <row r="25" spans="1:9" s="79" customFormat="1" ht="15" customHeight="1" x14ac:dyDescent="0.35">
      <c r="A25" s="94" t="s">
        <v>162</v>
      </c>
      <c r="B25" s="76">
        <v>12.319807819999999</v>
      </c>
      <c r="C25" s="77">
        <v>4.9153841265906495E-2</v>
      </c>
      <c r="D25" s="76">
        <v>12.954327526</v>
      </c>
      <c r="E25" s="77">
        <v>-7.4875632490627786E-2</v>
      </c>
      <c r="F25" s="76">
        <v>11.984364059000001</v>
      </c>
      <c r="G25" s="77">
        <v>9.8479766985523298E-2</v>
      </c>
      <c r="H25" s="76">
        <v>13.164581439000001</v>
      </c>
      <c r="I25" s="78"/>
    </row>
    <row r="26" spans="1:9" s="79" customFormat="1" ht="15" customHeight="1" x14ac:dyDescent="0.35">
      <c r="A26" s="95" t="s">
        <v>163</v>
      </c>
      <c r="B26" s="84">
        <v>6.0972797649999997</v>
      </c>
      <c r="C26" s="85">
        <v>8.9054311311931977E-2</v>
      </c>
      <c r="D26" s="84">
        <v>6.6091452659999996</v>
      </c>
      <c r="E26" s="85">
        <v>-0.13898943313073187</v>
      </c>
      <c r="F26" s="84">
        <v>5.6905439119999999</v>
      </c>
      <c r="G26" s="85">
        <v>0.19365147111441883</v>
      </c>
      <c r="H26" s="84">
        <v>6.792526112</v>
      </c>
      <c r="I26" s="78"/>
    </row>
    <row r="27" spans="1:9" ht="15" customHeight="1" x14ac:dyDescent="0.35">
      <c r="A27" s="96" t="s">
        <v>164</v>
      </c>
      <c r="B27" s="76">
        <v>22.163532787000001</v>
      </c>
      <c r="C27" s="77">
        <v>0.13617028338389736</v>
      </c>
      <c r="D27" s="76">
        <v>25.362257358000001</v>
      </c>
      <c r="E27" s="77">
        <v>-0.1634791920322568</v>
      </c>
      <c r="F27" s="76">
        <v>21.216056017</v>
      </c>
      <c r="G27" s="77">
        <v>6.0484933626294923E-2</v>
      </c>
      <c r="H27" s="76">
        <v>22.499307757</v>
      </c>
      <c r="I27" s="78"/>
    </row>
    <row r="28" spans="1:9" s="79" customFormat="1" ht="15" customHeight="1" x14ac:dyDescent="0.35">
      <c r="A28" s="97" t="s">
        <v>109</v>
      </c>
      <c r="B28" s="81">
        <v>19.960665385999999</v>
      </c>
      <c r="C28" s="82">
        <v>0.14125793986379809</v>
      </c>
      <c r="D28" s="81">
        <v>22.800649494000002</v>
      </c>
      <c r="E28" s="82">
        <v>-0.17257229931258899</v>
      </c>
      <c r="F28" s="81">
        <v>18.865888985000002</v>
      </c>
      <c r="G28" s="82">
        <v>5.7480977008939949E-2</v>
      </c>
      <c r="H28" s="81">
        <v>19.950318716000002</v>
      </c>
      <c r="I28" s="78"/>
    </row>
    <row r="29" spans="1:9" ht="15" customHeight="1" x14ac:dyDescent="0.35">
      <c r="A29" s="97" t="s">
        <v>165</v>
      </c>
      <c r="B29" s="81">
        <v>1.255270884</v>
      </c>
      <c r="C29" s="82">
        <v>0.21013664783197017</v>
      </c>
      <c r="D29" s="81">
        <v>1.626161024</v>
      </c>
      <c r="E29" s="82">
        <v>-8.6740001708465519E-2</v>
      </c>
      <c r="F29" s="81">
        <v>1.485107814</v>
      </c>
      <c r="G29" s="82">
        <v>7.7706965724712029E-2</v>
      </c>
      <c r="H29" s="81">
        <v>1.6005110360000001</v>
      </c>
      <c r="I29" s="78"/>
    </row>
    <row r="30" spans="1:9" ht="15" customHeight="1" x14ac:dyDescent="0.35">
      <c r="A30" s="97" t="s">
        <v>166</v>
      </c>
      <c r="B30" s="81">
        <v>0.94759651600000006</v>
      </c>
      <c r="C30" s="82">
        <v>-5.4973639769774651E-2</v>
      </c>
      <c r="D30" s="81">
        <v>0.93544683900000003</v>
      </c>
      <c r="E30" s="82">
        <v>-7.5244919396215915E-2</v>
      </c>
      <c r="F30" s="81">
        <v>0.86505921699999999</v>
      </c>
      <c r="G30" s="82">
        <v>9.6431302459609514E-2</v>
      </c>
      <c r="H30" s="81">
        <v>0.94847800400000004</v>
      </c>
      <c r="I30" s="78"/>
    </row>
    <row r="31" spans="1:9" s="79" customFormat="1" ht="15" customHeight="1" x14ac:dyDescent="0.35">
      <c r="A31" s="95" t="s">
        <v>167</v>
      </c>
      <c r="B31" s="84">
        <v>11.234926596999999</v>
      </c>
      <c r="C31" s="85">
        <v>4.8347505395424761E-2</v>
      </c>
      <c r="D31" s="84">
        <v>11.882762942999999</v>
      </c>
      <c r="E31" s="85">
        <v>-6.3242889267828062E-2</v>
      </c>
      <c r="F31" s="84">
        <v>11.131262681999999</v>
      </c>
      <c r="G31" s="85">
        <v>1.9086563947822155E-2</v>
      </c>
      <c r="H31" s="84">
        <v>11.343720239</v>
      </c>
      <c r="I31" s="78"/>
    </row>
    <row r="32" spans="1:9" ht="15" customHeight="1" x14ac:dyDescent="0.35">
      <c r="A32" s="97" t="s">
        <v>124</v>
      </c>
      <c r="B32" s="81">
        <v>2.5588934079999999</v>
      </c>
      <c r="C32" s="82">
        <v>8.1257421086811332E-2</v>
      </c>
      <c r="D32" s="81">
        <v>2.7678169019999999</v>
      </c>
      <c r="E32" s="82">
        <v>8.9089119956533791E-2</v>
      </c>
      <c r="F32" s="81">
        <v>3.0143992740000001</v>
      </c>
      <c r="G32" s="82">
        <v>-2.7554994362037566E-2</v>
      </c>
      <c r="H32" s="81">
        <v>2.9313375189999999</v>
      </c>
      <c r="I32" s="78"/>
    </row>
    <row r="33" spans="1:9" ht="15" customHeight="1" x14ac:dyDescent="0.35">
      <c r="A33" s="97" t="s">
        <v>168</v>
      </c>
      <c r="B33" s="81">
        <v>5.289886343</v>
      </c>
      <c r="C33" s="82">
        <v>0.10674445218758266</v>
      </c>
      <c r="D33" s="81">
        <v>5.9033657179999999</v>
      </c>
      <c r="E33" s="82">
        <v>-3.7187006613978557E-2</v>
      </c>
      <c r="F33" s="81">
        <v>5.6838372179999999</v>
      </c>
      <c r="G33" s="82">
        <v>6.4877144058983927E-2</v>
      </c>
      <c r="H33" s="81">
        <v>6.0525883440000001</v>
      </c>
      <c r="I33" s="78"/>
    </row>
    <row r="34" spans="1:9" ht="15" customHeight="1" x14ac:dyDescent="0.35">
      <c r="A34" s="98" t="s">
        <v>169</v>
      </c>
      <c r="B34" s="92">
        <v>3.3861468449999998</v>
      </c>
      <c r="C34" s="93">
        <v>-7.4943596051423422E-2</v>
      </c>
      <c r="D34" s="92">
        <v>3.2115803230000002</v>
      </c>
      <c r="E34" s="93">
        <v>-0.24242088215085877</v>
      </c>
      <c r="F34" s="92">
        <v>2.4330261879999999</v>
      </c>
      <c r="G34" s="93">
        <v>-3.0099064844097745E-2</v>
      </c>
      <c r="H34" s="92">
        <v>2.3597943749999999</v>
      </c>
      <c r="I34" s="78"/>
    </row>
    <row r="35" spans="1:9" s="79" customFormat="1" ht="15" customHeight="1" x14ac:dyDescent="0.35">
      <c r="A35" s="96" t="s">
        <v>170</v>
      </c>
      <c r="B35" s="76">
        <v>89.740176050000002</v>
      </c>
      <c r="C35" s="77">
        <v>4.0520961700275526E-2</v>
      </c>
      <c r="D35" s="76">
        <v>95.512596387000002</v>
      </c>
      <c r="E35" s="77">
        <v>-4.8955403599900693E-2</v>
      </c>
      <c r="F35" s="76">
        <v>90.836738682000004</v>
      </c>
      <c r="G35" s="77">
        <v>3.489194593495526E-2</v>
      </c>
      <c r="H35" s="76">
        <v>94.006209256999995</v>
      </c>
      <c r="I35" s="78"/>
    </row>
    <row r="36" spans="1:9" ht="15" customHeight="1" x14ac:dyDescent="0.35">
      <c r="A36" s="95" t="s">
        <v>171</v>
      </c>
      <c r="B36" s="84">
        <v>91.13137768</v>
      </c>
      <c r="C36" s="85">
        <v>1.9384093684416959E-2</v>
      </c>
      <c r="D36" s="84">
        <v>94.987429499000001</v>
      </c>
      <c r="E36" s="85">
        <v>-2.3699136863406745E-2</v>
      </c>
      <c r="F36" s="84">
        <v>92.736309406999993</v>
      </c>
      <c r="G36" s="85">
        <v>3.5357173387282836E-2</v>
      </c>
      <c r="H36" s="84">
        <v>96.015203177999993</v>
      </c>
      <c r="I36" s="78"/>
    </row>
    <row r="37" spans="1:9" s="79" customFormat="1" ht="15" customHeight="1" x14ac:dyDescent="0.35">
      <c r="A37" s="99" t="s">
        <v>172</v>
      </c>
      <c r="B37" s="100">
        <v>1.3912016300000001</v>
      </c>
      <c r="C37" s="101"/>
      <c r="D37" s="100">
        <v>-0.525166888</v>
      </c>
      <c r="E37" s="101"/>
      <c r="F37" s="100">
        <v>1.8995707239999999</v>
      </c>
      <c r="G37" s="101"/>
      <c r="H37" s="100">
        <v>2.0089939210000001</v>
      </c>
      <c r="I37" s="78"/>
    </row>
    <row r="38" spans="1:9" s="79" customFormat="1" ht="15" customHeight="1" x14ac:dyDescent="0.35">
      <c r="A38" s="102" t="s">
        <v>173</v>
      </c>
      <c r="B38" s="103">
        <v>6.2225280539999996</v>
      </c>
      <c r="C38" s="104">
        <v>1.0178047884031649E-2</v>
      </c>
      <c r="D38" s="103">
        <v>6.3451822590000004</v>
      </c>
      <c r="E38" s="104">
        <v>-8.0946629905150891E-3</v>
      </c>
      <c r="F38" s="103">
        <v>6.2938201469999999</v>
      </c>
      <c r="G38" s="104">
        <v>1.24304759546221E-2</v>
      </c>
      <c r="H38" s="103">
        <v>6.372055327</v>
      </c>
      <c r="I38" s="78"/>
    </row>
    <row r="39" spans="1:9" ht="15" customHeight="1" x14ac:dyDescent="0.35">
      <c r="A39" s="97" t="s">
        <v>174</v>
      </c>
      <c r="B39" s="81">
        <v>5.6727571619999999</v>
      </c>
      <c r="C39" s="82">
        <v>0.12404853890693235</v>
      </c>
      <c r="D39" s="81">
        <v>6.0459007900000001</v>
      </c>
      <c r="E39" s="82">
        <v>-3.1322867605308446E-2</v>
      </c>
      <c r="F39" s="81">
        <v>5.8565258399999998</v>
      </c>
      <c r="G39" s="82">
        <v>9.769591625331242E-2</v>
      </c>
      <c r="H39" s="81">
        <v>6.428684498</v>
      </c>
      <c r="I39" s="78"/>
    </row>
    <row r="40" spans="1:9" ht="15" customHeight="1" x14ac:dyDescent="0.35">
      <c r="A40" s="97" t="s">
        <v>175</v>
      </c>
      <c r="B40" s="105">
        <v>-0.54977089099999998</v>
      </c>
      <c r="C40" s="82"/>
      <c r="D40" s="105">
        <v>-0.29928146900000002</v>
      </c>
      <c r="E40" s="82"/>
      <c r="F40" s="105">
        <v>-0.43729430600000002</v>
      </c>
      <c r="G40" s="82"/>
      <c r="H40" s="105">
        <v>5.662917E-2</v>
      </c>
      <c r="I40" s="78"/>
    </row>
    <row r="41" spans="1:9" ht="15" customHeight="1" x14ac:dyDescent="0.35">
      <c r="A41" s="96" t="s">
        <v>176</v>
      </c>
      <c r="B41" s="76">
        <v>95.962704103999997</v>
      </c>
      <c r="C41" s="77">
        <v>3.8505596932253194E-2</v>
      </c>
      <c r="D41" s="76">
        <v>101.857778647</v>
      </c>
      <c r="E41" s="77">
        <v>-4.6410003053205529E-2</v>
      </c>
      <c r="F41" s="76">
        <v>97.130558828999995</v>
      </c>
      <c r="G41" s="77">
        <v>3.3436498205653642E-2</v>
      </c>
      <c r="H41" s="76">
        <v>100.378264585</v>
      </c>
      <c r="I41" s="78"/>
    </row>
    <row r="42" spans="1:9" ht="15" customHeight="1" x14ac:dyDescent="0.35">
      <c r="A42" s="95" t="s">
        <v>177</v>
      </c>
      <c r="B42" s="84">
        <v>96.804134841999996</v>
      </c>
      <c r="C42" s="85">
        <v>2.5164065989089268E-2</v>
      </c>
      <c r="D42" s="84">
        <v>101.03333028900001</v>
      </c>
      <c r="E42" s="85">
        <v>-2.4155345914255277E-2</v>
      </c>
      <c r="F42" s="84">
        <v>98.592835246999996</v>
      </c>
      <c r="G42" s="85">
        <v>3.9060165176831863E-2</v>
      </c>
      <c r="H42" s="84">
        <v>102.44388767700001</v>
      </c>
      <c r="I42" s="78"/>
    </row>
    <row r="43" spans="1:9" ht="15" customHeight="1" x14ac:dyDescent="0.35">
      <c r="A43" s="106" t="s">
        <v>178</v>
      </c>
      <c r="B43" s="107">
        <v>0.84143073800000001</v>
      </c>
      <c r="C43" s="108"/>
      <c r="D43" s="107">
        <v>-0.82444835800000005</v>
      </c>
      <c r="E43" s="108"/>
      <c r="F43" s="107">
        <v>1.4622764180000001</v>
      </c>
      <c r="G43" s="108"/>
      <c r="H43" s="107">
        <v>2.065623092</v>
      </c>
      <c r="I43" s="78"/>
    </row>
    <row r="44" spans="1:9" ht="19.5" customHeight="1" x14ac:dyDescent="0.35">
      <c r="A44" s="109" t="s">
        <v>187</v>
      </c>
      <c r="B44" s="110">
        <v>64.945352025999995</v>
      </c>
      <c r="C44" s="111">
        <v>-5.1099150907447655E-3</v>
      </c>
      <c r="D44" s="110">
        <v>64.721344068999997</v>
      </c>
      <c r="E44" s="111">
        <v>2.5949988588145345E-3</v>
      </c>
      <c r="F44" s="110">
        <v>64.889295883000003</v>
      </c>
      <c r="G44" s="111">
        <v>-8.3024050834423768E-4</v>
      </c>
      <c r="H44" s="110">
        <v>64.835422160999997</v>
      </c>
      <c r="I44" s="78"/>
    </row>
    <row r="45" spans="1:9" ht="15" customHeight="1" x14ac:dyDescent="0.25">
      <c r="A45" s="94" t="s">
        <v>179</v>
      </c>
      <c r="B45" s="103"/>
      <c r="C45" s="112"/>
      <c r="D45" s="103"/>
      <c r="E45" s="112"/>
      <c r="F45" s="103"/>
      <c r="G45" s="112"/>
      <c r="H45" s="103"/>
    </row>
    <row r="46" spans="1:9" ht="15" customHeight="1" x14ac:dyDescent="0.25">
      <c r="A46" s="97" t="s">
        <v>180</v>
      </c>
      <c r="B46" s="113">
        <v>0.15419718464535842</v>
      </c>
      <c r="C46" s="114">
        <v>0.52684208083194906</v>
      </c>
      <c r="D46" s="113">
        <v>0.15587966431977221</v>
      </c>
      <c r="E46" s="114">
        <v>-0.90215404646037667</v>
      </c>
      <c r="F46" s="113">
        <v>0.14685812385516844</v>
      </c>
      <c r="G46" s="114">
        <v>0.86202140934438232</v>
      </c>
      <c r="H46" s="113">
        <v>0.15547833794861227</v>
      </c>
    </row>
    <row r="47" spans="1:9" ht="15" customHeight="1" x14ac:dyDescent="0.25">
      <c r="A47" s="97" t="s">
        <v>181</v>
      </c>
      <c r="B47" s="113">
        <v>7.6314775968486862E-2</v>
      </c>
      <c r="C47" s="114">
        <v>0.56651637195687388</v>
      </c>
      <c r="D47" s="113">
        <v>7.9527968042877137E-2</v>
      </c>
      <c r="E47" s="114">
        <v>-0.97952230663778539</v>
      </c>
      <c r="F47" s="113">
        <v>6.973274497649927E-2</v>
      </c>
      <c r="G47" s="114">
        <v>1.0489377941715685</v>
      </c>
      <c r="H47" s="113">
        <v>8.0222122918214969E-2</v>
      </c>
    </row>
    <row r="48" spans="1:9" ht="15" customHeight="1" x14ac:dyDescent="0.25">
      <c r="A48" s="97" t="s">
        <v>182</v>
      </c>
      <c r="B48" s="113">
        <v>0.81286904670327265</v>
      </c>
      <c r="C48" s="114">
        <v>-1.5503992835046221</v>
      </c>
      <c r="D48" s="113">
        <v>0.7787931382429214</v>
      </c>
      <c r="E48" s="114">
        <v>1.6369642589309841</v>
      </c>
      <c r="F48" s="113">
        <v>0.79516278083223124</v>
      </c>
      <c r="G48" s="114">
        <v>-2.9433636727013712</v>
      </c>
      <c r="H48" s="113">
        <v>0.76572914410521753</v>
      </c>
    </row>
    <row r="49" spans="1:8" ht="15" customHeight="1" x14ac:dyDescent="0.35">
      <c r="A49" s="115" t="s">
        <v>183</v>
      </c>
      <c r="B49" s="116">
        <v>5.2716205459445229</v>
      </c>
      <c r="C49" s="117">
        <v>-0.25388907323540177</v>
      </c>
      <c r="D49" s="116">
        <v>4.9961176247166001</v>
      </c>
      <c r="E49" s="117">
        <v>0.41837876103609428</v>
      </c>
      <c r="F49" s="116">
        <v>5.4144963857526953</v>
      </c>
      <c r="G49" s="117">
        <v>-0.4895071286749566</v>
      </c>
      <c r="H49" s="116">
        <v>4.9249892570777378</v>
      </c>
    </row>
    <row r="50" spans="1:8" ht="25.5" customHeight="1" x14ac:dyDescent="0.3">
      <c r="A50" s="1676" t="s">
        <v>184</v>
      </c>
      <c r="B50" s="1676"/>
      <c r="C50" s="1676"/>
      <c r="D50" s="1676"/>
      <c r="E50" s="1676"/>
      <c r="F50" s="1676"/>
      <c r="G50" s="1676"/>
      <c r="H50" s="1676"/>
    </row>
    <row r="51" spans="1:8" ht="14.5" x14ac:dyDescent="0.35">
      <c r="A51" s="1526" t="s">
        <v>185</v>
      </c>
      <c r="B51" s="1517"/>
      <c r="C51" s="1527"/>
      <c r="D51" s="166"/>
      <c r="E51" s="1517"/>
      <c r="F51" s="1517"/>
      <c r="G51" s="1517"/>
      <c r="H51" s="166"/>
    </row>
    <row r="52" spans="1:8" ht="13" x14ac:dyDescent="0.3">
      <c r="A52" s="1676" t="s">
        <v>2006</v>
      </c>
      <c r="B52" s="1676"/>
      <c r="C52" s="1676"/>
      <c r="D52" s="1676"/>
      <c r="E52" s="1676"/>
      <c r="F52" s="1676"/>
      <c r="G52" s="1676"/>
      <c r="H52" s="1676"/>
    </row>
    <row r="53" spans="1:8" ht="14.5" x14ac:dyDescent="0.35">
      <c r="A53" s="120" t="s">
        <v>186</v>
      </c>
      <c r="B53" s="67"/>
      <c r="C53" s="119"/>
      <c r="D53" s="67"/>
      <c r="E53" s="67"/>
      <c r="F53" s="67"/>
      <c r="G53" s="67"/>
      <c r="H53" s="67"/>
    </row>
  </sheetData>
  <mergeCells count="3">
    <mergeCell ref="G4:H4"/>
    <mergeCell ref="A50:H50"/>
    <mergeCell ref="A52:H52"/>
  </mergeCell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workbookViewId="0">
      <pane xSplit="1" ySplit="3" topLeftCell="B57" activePane="bottomRight" state="frozen"/>
      <selection pane="topRight" activeCell="B1" sqref="B1"/>
      <selection pane="bottomLeft" activeCell="A4" sqref="A4"/>
      <selection pane="bottomRight" activeCell="A70" sqref="A70:K70"/>
    </sheetView>
  </sheetViews>
  <sheetFormatPr baseColWidth="10" defaultRowHeight="14.5" x14ac:dyDescent="0.35"/>
  <cols>
    <col min="1" max="1" width="56.7265625" customWidth="1"/>
    <col min="2" max="10" width="8.54296875" customWidth="1"/>
    <col min="11" max="11" width="7.08984375" customWidth="1"/>
    <col min="13" max="20" width="8.08984375" customWidth="1"/>
  </cols>
  <sheetData>
    <row r="1" spans="1:20" ht="15.5" x14ac:dyDescent="0.35">
      <c r="A1" s="607" t="s">
        <v>550</v>
      </c>
      <c r="M1" s="607" t="s">
        <v>542</v>
      </c>
    </row>
    <row r="2" spans="1:20" ht="15.5" x14ac:dyDescent="0.35">
      <c r="A2" s="232"/>
      <c r="B2" s="607" t="s">
        <v>541</v>
      </c>
      <c r="M2" s="607"/>
    </row>
    <row r="3" spans="1:20" ht="33" customHeight="1" x14ac:dyDescent="0.35">
      <c r="A3" s="70" t="s">
        <v>145</v>
      </c>
      <c r="B3" s="608" t="s">
        <v>543</v>
      </c>
      <c r="C3" s="608" t="s">
        <v>544</v>
      </c>
      <c r="D3" s="608" t="s">
        <v>545</v>
      </c>
      <c r="E3" s="608" t="s">
        <v>564</v>
      </c>
      <c r="F3" s="608" t="s">
        <v>546</v>
      </c>
      <c r="G3" s="608" t="s">
        <v>547</v>
      </c>
      <c r="H3" s="608" t="s">
        <v>582</v>
      </c>
      <c r="I3" s="608" t="s">
        <v>147</v>
      </c>
      <c r="J3" s="608" t="s">
        <v>148</v>
      </c>
      <c r="M3" s="609">
        <v>2014</v>
      </c>
      <c r="N3" s="609">
        <v>2015</v>
      </c>
      <c r="O3" s="609">
        <v>2016</v>
      </c>
      <c r="P3" s="609">
        <v>2017</v>
      </c>
      <c r="Q3" s="609">
        <v>2018</v>
      </c>
      <c r="R3" s="609">
        <v>2019</v>
      </c>
      <c r="S3" s="609">
        <v>2020</v>
      </c>
      <c r="T3" s="609">
        <v>2021</v>
      </c>
    </row>
    <row r="4" spans="1:20" s="275" customFormat="1" x14ac:dyDescent="0.35">
      <c r="A4" s="234" t="s">
        <v>149</v>
      </c>
      <c r="B4" s="610">
        <v>2.8825973033553609E-2</v>
      </c>
      <c r="C4" s="610">
        <v>1.8663336890776705E-2</v>
      </c>
      <c r="D4" s="610">
        <v>2.5782351192609188E-3</v>
      </c>
      <c r="E4" s="610">
        <v>-1.4644037655318964E-2</v>
      </c>
      <c r="F4" s="610">
        <v>3.6060548059653197E-3</v>
      </c>
      <c r="G4" s="610">
        <v>-5.3781301859335828E-3</v>
      </c>
      <c r="H4" s="610">
        <v>8.8786638647930793E-3</v>
      </c>
      <c r="I4" s="610">
        <v>-7.5503036811923607E-3</v>
      </c>
      <c r="J4" s="610">
        <v>2.7092794307635337E-2</v>
      </c>
      <c r="M4" s="611">
        <v>100</v>
      </c>
      <c r="N4" s="611">
        <v>100.25782351192609</v>
      </c>
      <c r="O4" s="611">
        <v>98.789644169177123</v>
      </c>
      <c r="P4" s="611">
        <v>99.14588504031299</v>
      </c>
      <c r="Q4" s="611">
        <v>98.612665563166587</v>
      </c>
      <c r="R4" s="611">
        <v>99.488214273513194</v>
      </c>
      <c r="S4" s="611">
        <v>98.737048043048631</v>
      </c>
      <c r="T4" s="611">
        <v>101.41211057622206</v>
      </c>
    </row>
    <row r="5" spans="1:20" x14ac:dyDescent="0.35">
      <c r="A5" s="211" t="s">
        <v>35</v>
      </c>
      <c r="B5" s="612">
        <v>3.4947826936223558E-2</v>
      </c>
      <c r="C5" s="612">
        <v>-1.72382580644177E-2</v>
      </c>
      <c r="D5" s="612">
        <v>-1.7746132905126943E-2</v>
      </c>
      <c r="E5" s="612">
        <v>-2.0792371467422632E-2</v>
      </c>
      <c r="F5" s="612">
        <v>2.1597769987298232E-3</v>
      </c>
      <c r="G5" s="612">
        <v>2.0753735726466216E-2</v>
      </c>
      <c r="H5" s="612">
        <v>2.502939413960692E-2</v>
      </c>
      <c r="I5" s="612">
        <v>-6.2803345537955968E-2</v>
      </c>
      <c r="J5" s="612">
        <v>6.4455781871233908E-2</v>
      </c>
      <c r="M5" s="474">
        <v>100</v>
      </c>
      <c r="N5" s="474">
        <v>98.22538670948731</v>
      </c>
      <c r="O5" s="474">
        <v>96.183047981492408</v>
      </c>
      <c r="P5" s="474">
        <v>96.390781916190562</v>
      </c>
      <c r="Q5" s="474">
        <v>98.391250730546616</v>
      </c>
      <c r="R5" s="474">
        <v>100.85392412497035</v>
      </c>
      <c r="S5" s="474">
        <v>94.519960279291041</v>
      </c>
      <c r="T5" s="474">
        <v>100.61231822153071</v>
      </c>
    </row>
    <row r="6" spans="1:20" x14ac:dyDescent="0.35">
      <c r="A6" s="211" t="s">
        <v>37</v>
      </c>
      <c r="B6" s="612">
        <v>2.6208673266438831E-2</v>
      </c>
      <c r="C6" s="612">
        <v>4.0400965759870733E-2</v>
      </c>
      <c r="D6" s="612">
        <v>1.3913075401809305E-2</v>
      </c>
      <c r="E6" s="612">
        <v>-2.6025031978127444E-4</v>
      </c>
      <c r="F6" s="612">
        <v>1.8650733383611007E-2</v>
      </c>
      <c r="G6" s="612">
        <v>4.8493058103571407E-4</v>
      </c>
      <c r="H6" s="612">
        <v>1.0350756476867673E-2</v>
      </c>
      <c r="I6" s="612">
        <v>5.2212801895563654E-3</v>
      </c>
      <c r="J6" s="612">
        <v>2.5314442454993369E-2</v>
      </c>
      <c r="M6" s="474">
        <v>100</v>
      </c>
      <c r="N6" s="474">
        <v>101.39130754018093</v>
      </c>
      <c r="O6" s="474">
        <v>101.36492041997056</v>
      </c>
      <c r="P6" s="474">
        <v>103.25545052517438</v>
      </c>
      <c r="Q6" s="474">
        <v>103.30552225079266</v>
      </c>
      <c r="R6" s="474">
        <v>104.37481255432625</v>
      </c>
      <c r="S6" s="474">
        <v>104.91978269540482</v>
      </c>
      <c r="T6" s="474">
        <v>107.57576849683805</v>
      </c>
    </row>
    <row r="7" spans="1:20" x14ac:dyDescent="0.35">
      <c r="A7" s="211" t="s">
        <v>150</v>
      </c>
      <c r="B7" s="612">
        <v>1.6315558038580313E-2</v>
      </c>
      <c r="C7" s="612">
        <v>-4.5300729292797604E-3</v>
      </c>
      <c r="D7" s="612">
        <v>1.6011751871255031E-2</v>
      </c>
      <c r="E7" s="612">
        <v>-8.9063935302520436E-2</v>
      </c>
      <c r="F7" s="612">
        <v>-9.1099655550161973E-2</v>
      </c>
      <c r="G7" s="612">
        <v>-6.6614787374915663E-2</v>
      </c>
      <c r="H7" s="612">
        <v>-6.7152263665031908E-2</v>
      </c>
      <c r="I7" s="612">
        <v>-8.1107662133338865E-2</v>
      </c>
      <c r="J7" s="612">
        <v>-7.5073340930617682E-2</v>
      </c>
      <c r="M7" s="474">
        <v>100</v>
      </c>
      <c r="N7" s="474">
        <v>101.60117518712551</v>
      </c>
      <c r="O7" s="474">
        <v>92.552174693599312</v>
      </c>
      <c r="P7" s="474">
        <v>84.120703458593994</v>
      </c>
      <c r="Q7" s="474">
        <v>78.517020683871422</v>
      </c>
      <c r="R7" s="474">
        <v>73.244425008715325</v>
      </c>
      <c r="S7" s="474">
        <v>67.303740931957762</v>
      </c>
      <c r="T7" s="474">
        <v>62.251024243066929</v>
      </c>
    </row>
    <row r="8" spans="1:20" x14ac:dyDescent="0.35">
      <c r="A8" s="211" t="s">
        <v>39</v>
      </c>
      <c r="B8" s="612">
        <v>2.473719218958248E-2</v>
      </c>
      <c r="C8" s="612">
        <v>1.805278545490463E-2</v>
      </c>
      <c r="D8" s="612">
        <v>-1.9035947355132254E-2</v>
      </c>
      <c r="E8" s="612">
        <v>-4.3159357579331759E-2</v>
      </c>
      <c r="F8" s="612">
        <v>-3.4287028513983242E-2</v>
      </c>
      <c r="G8" s="612">
        <v>-6.459365573553133E-2</v>
      </c>
      <c r="H8" s="612">
        <v>-4.6620732582486335E-3</v>
      </c>
      <c r="I8" s="612">
        <v>4.6221062216507125E-3</v>
      </c>
      <c r="J8" s="612">
        <v>-3.1270147391050385E-3</v>
      </c>
      <c r="M8" s="474">
        <v>100</v>
      </c>
      <c r="N8" s="474">
        <v>98.096405264486776</v>
      </c>
      <c r="O8" s="474">
        <v>93.862627432429747</v>
      </c>
      <c r="P8" s="474">
        <v>90.644356849256638</v>
      </c>
      <c r="Q8" s="474">
        <v>84.789306468567105</v>
      </c>
      <c r="R8" s="474">
        <v>84.394012510294544</v>
      </c>
      <c r="S8" s="474">
        <v>84.784090600588442</v>
      </c>
      <c r="T8" s="474">
        <v>84.518969499638786</v>
      </c>
    </row>
    <row r="9" spans="1:20" x14ac:dyDescent="0.35">
      <c r="A9" s="211" t="s">
        <v>151</v>
      </c>
      <c r="B9" s="612">
        <v>4.9762985123040337E-2</v>
      </c>
      <c r="C9" s="612">
        <v>-1.0773452506683823E-2</v>
      </c>
      <c r="D9" s="612">
        <v>4.6920657227319529E-2</v>
      </c>
      <c r="E9" s="612">
        <v>-5.385060836256006E-3</v>
      </c>
      <c r="F9" s="612">
        <v>1.3218830305706808E-2</v>
      </c>
      <c r="G9" s="612">
        <v>-1.6285261846163968E-3</v>
      </c>
      <c r="H9" s="612">
        <v>-2.1733159770863653E-2</v>
      </c>
      <c r="I9" s="612">
        <v>0.15726436151782397</v>
      </c>
      <c r="J9" s="612">
        <v>6.6271835462481388E-3</v>
      </c>
      <c r="M9" s="474">
        <v>100</v>
      </c>
      <c r="N9" s="474">
        <v>104.69206572273195</v>
      </c>
      <c r="O9" s="474">
        <v>104.12829257974172</v>
      </c>
      <c r="P9" s="474">
        <v>105.50474680937631</v>
      </c>
      <c r="Q9" s="474">
        <v>105.33292956659592</v>
      </c>
      <c r="R9" s="474">
        <v>103.04371217919197</v>
      </c>
      <c r="S9" s="474">
        <v>119.24881578347902</v>
      </c>
      <c r="T9" s="474">
        <v>120.03909957334886</v>
      </c>
    </row>
    <row r="10" spans="1:20" s="275" customFormat="1" x14ac:dyDescent="0.35">
      <c r="A10" s="235" t="s">
        <v>152</v>
      </c>
      <c r="B10" s="610">
        <v>1.159462276648715E-2</v>
      </c>
      <c r="C10" s="610">
        <v>3.327958960116062E-3</v>
      </c>
      <c r="D10" s="610">
        <v>8.8837267772392536E-3</v>
      </c>
      <c r="E10" s="610">
        <v>-1.2432070441911747E-2</v>
      </c>
      <c r="F10" s="610">
        <v>5.3387247981431241E-3</v>
      </c>
      <c r="G10" s="610">
        <v>7.8823843905888591E-3</v>
      </c>
      <c r="H10" s="610">
        <v>1.5228408936042159E-2</v>
      </c>
      <c r="I10" s="610">
        <v>-1.8044953348167581E-2</v>
      </c>
      <c r="J10" s="610">
        <v>3.7576551182810114E-2</v>
      </c>
      <c r="M10" s="611">
        <v>100</v>
      </c>
      <c r="N10" s="611">
        <v>100.88837267772392</v>
      </c>
      <c r="O10" s="611">
        <v>99.634121321824608</v>
      </c>
      <c r="P10" s="611">
        <v>100.16604047606663</v>
      </c>
      <c r="Q10" s="611">
        <v>100.95558770998227</v>
      </c>
      <c r="R10" s="611">
        <v>102.49298068400834</v>
      </c>
      <c r="S10" s="611">
        <v>100.64349962905078</v>
      </c>
      <c r="T10" s="611">
        <v>104.42533524407894</v>
      </c>
    </row>
    <row r="11" spans="1:20" x14ac:dyDescent="0.35">
      <c r="A11" s="211" t="s">
        <v>60</v>
      </c>
      <c r="B11" s="612">
        <v>2.3470291191604487E-2</v>
      </c>
      <c r="C11" s="612">
        <v>9.5779502309409903E-3</v>
      </c>
      <c r="D11" s="612">
        <v>3.2814232905190366E-2</v>
      </c>
      <c r="E11" s="613">
        <v>5.7305797548954374E-3</v>
      </c>
      <c r="F11" s="612">
        <v>1.1638549067182424E-2</v>
      </c>
      <c r="G11" s="612">
        <v>1.2081517169026723E-2</v>
      </c>
      <c r="H11" s="612">
        <v>1.8899473512976162E-2</v>
      </c>
      <c r="I11" s="612">
        <v>1.2885478821045293E-3</v>
      </c>
      <c r="J11" s="612">
        <v>2.5358085837366984E-2</v>
      </c>
      <c r="M11" s="474">
        <v>100</v>
      </c>
      <c r="N11" s="474">
        <v>103.28142329051903</v>
      </c>
      <c r="O11" s="474">
        <v>103.87328572388446</v>
      </c>
      <c r="P11" s="474">
        <v>105.08222005655135</v>
      </c>
      <c r="Q11" s="474">
        <v>106.35177270232401</v>
      </c>
      <c r="R11" s="474">
        <v>108.36176521356964</v>
      </c>
      <c r="S11" s="474">
        <v>108.5013945366367</v>
      </c>
      <c r="T11" s="474">
        <v>111.25278221277075</v>
      </c>
    </row>
    <row r="12" spans="1:20" x14ac:dyDescent="0.35">
      <c r="A12" s="614" t="s">
        <v>153</v>
      </c>
      <c r="B12" s="612">
        <v>3.0841292354809591E-2</v>
      </c>
      <c r="C12" s="612">
        <v>1.2332846349482951E-2</v>
      </c>
      <c r="D12" s="612">
        <v>3.1898695008145239E-2</v>
      </c>
      <c r="E12" s="613">
        <v>2.7729937465534871E-3</v>
      </c>
      <c r="F12" s="612">
        <v>8.4132853535510144E-3</v>
      </c>
      <c r="G12" s="612">
        <v>1.4070932393789981E-2</v>
      </c>
      <c r="H12" s="612">
        <v>1.7067563315929402E-2</v>
      </c>
      <c r="I12" s="612">
        <v>1.2751821062554347E-2</v>
      </c>
      <c r="J12" s="612">
        <v>-2.7617803264975427E-3</v>
      </c>
      <c r="M12" s="474">
        <v>100</v>
      </c>
      <c r="N12" s="474">
        <v>103.18986950081452</v>
      </c>
      <c r="O12" s="474">
        <v>103.47601436364795</v>
      </c>
      <c r="P12" s="474">
        <v>104.34658759973746</v>
      </c>
      <c r="Q12" s="474">
        <v>105.81484137937605</v>
      </c>
      <c r="R12" s="474">
        <v>107.62084288438358</v>
      </c>
      <c r="S12" s="474">
        <v>108.99320461544652</v>
      </c>
      <c r="T12" s="474">
        <v>108.69218932721765</v>
      </c>
    </row>
    <row r="13" spans="1:20" x14ac:dyDescent="0.35">
      <c r="A13" s="1520" t="s">
        <v>2004</v>
      </c>
      <c r="B13" s="612">
        <v>4.7928633404114906E-2</v>
      </c>
      <c r="C13" s="612">
        <v>4.4383783842744329E-2</v>
      </c>
      <c r="D13" s="612">
        <v>-6.1331139158854464E-3</v>
      </c>
      <c r="E13" s="613">
        <v>-2.3473986144250114E-2</v>
      </c>
      <c r="F13" s="612">
        <v>3.4150067309003829E-2</v>
      </c>
      <c r="G13" s="612">
        <v>-1.254828731562152E-2</v>
      </c>
      <c r="H13" s="612">
        <v>-1.6224379964057345E-2</v>
      </c>
      <c r="I13" s="612">
        <v>-7.9046610841670972E-3</v>
      </c>
      <c r="J13" s="612">
        <v>4.8977152245996969E-3</v>
      </c>
      <c r="M13" s="474">
        <v>100</v>
      </c>
      <c r="N13" s="474">
        <v>99.386688608411461</v>
      </c>
      <c r="O13" s="474">
        <v>97.053686857094704</v>
      </c>
      <c r="P13" s="474">
        <v>100.36807679585147</v>
      </c>
      <c r="Q13" s="474">
        <v>99.108629330900754</v>
      </c>
      <c r="R13" s="474">
        <v>97.500653270919301</v>
      </c>
      <c r="S13" s="474">
        <v>96.729943651327801</v>
      </c>
      <c r="T13" s="474">
        <v>97.203699369023582</v>
      </c>
    </row>
    <row r="14" spans="1:20" x14ac:dyDescent="0.35">
      <c r="A14" s="614" t="s">
        <v>155</v>
      </c>
      <c r="B14" s="612">
        <v>-2.3563442662469236E-2</v>
      </c>
      <c r="C14" s="612">
        <v>-8.9802554798364964E-3</v>
      </c>
      <c r="D14" s="612">
        <v>3.911434244790768E-2</v>
      </c>
      <c r="E14" s="613">
        <v>2.884542357489539E-2</v>
      </c>
      <c r="F14" s="612">
        <v>3.3364382075281585E-2</v>
      </c>
      <c r="G14" s="612">
        <v>-9.9589211354911278E-4</v>
      </c>
      <c r="H14" s="612">
        <v>3.272319730158757E-2</v>
      </c>
      <c r="I14" s="612">
        <v>-6.2296969313758055E-2</v>
      </c>
      <c r="J14" s="612">
        <v>0.19381953348409975</v>
      </c>
      <c r="M14" s="474">
        <v>100</v>
      </c>
      <c r="N14" s="474">
        <v>103.91143424479077</v>
      </c>
      <c r="O14" s="474">
        <v>106.90880357985665</v>
      </c>
      <c r="P14" s="474">
        <v>110.47574974970622</v>
      </c>
      <c r="Q14" s="474">
        <v>110.36572782179206</v>
      </c>
      <c r="R14" s="474">
        <v>113.97724730863787</v>
      </c>
      <c r="S14" s="474">
        <v>106.87681023058505</v>
      </c>
      <c r="T14" s="474">
        <v>127.59162372974571</v>
      </c>
    </row>
    <row r="15" spans="1:20" x14ac:dyDescent="0.35">
      <c r="A15" s="1519" t="s">
        <v>228</v>
      </c>
      <c r="B15" s="612"/>
      <c r="C15" s="612"/>
      <c r="D15" s="612"/>
      <c r="E15" s="613"/>
      <c r="F15" s="612"/>
      <c r="G15" s="612"/>
      <c r="H15" s="612"/>
      <c r="I15" s="612"/>
      <c r="J15" s="612"/>
      <c r="M15" s="474"/>
      <c r="N15" s="474"/>
      <c r="O15" s="474"/>
      <c r="P15" s="474"/>
      <c r="Q15" s="474"/>
      <c r="R15" s="474"/>
      <c r="S15" s="474"/>
      <c r="T15" s="474"/>
    </row>
    <row r="16" spans="1:20" x14ac:dyDescent="0.35">
      <c r="A16" s="211" t="s">
        <v>156</v>
      </c>
      <c r="B16" s="612">
        <v>-1.7314524854647351E-2</v>
      </c>
      <c r="C16" s="612">
        <v>-3.9349293750218117E-2</v>
      </c>
      <c r="D16" s="612">
        <v>-7.3571517878870951E-2</v>
      </c>
      <c r="E16" s="613">
        <v>-8.4957325174678466E-2</v>
      </c>
      <c r="F16" s="612">
        <v>-3.2230619785087788E-2</v>
      </c>
      <c r="G16" s="612">
        <v>-2.8917380474811072E-3</v>
      </c>
      <c r="H16" s="612">
        <v>7.2403805779639452E-3</v>
      </c>
      <c r="I16" s="612">
        <v>1.1614521214970974E-2</v>
      </c>
      <c r="J16" s="612">
        <v>3.7473533428600048E-2</v>
      </c>
      <c r="M16" s="474">
        <v>100</v>
      </c>
      <c r="N16" s="474">
        <v>92.642848212112909</v>
      </c>
      <c r="O16" s="474">
        <v>84.772159631448048</v>
      </c>
      <c r="P16" s="474">
        <v>82.039900386006082</v>
      </c>
      <c r="Q16" s="474">
        <v>81.802662484648309</v>
      </c>
      <c r="R16" s="474">
        <v>82.394944893327903</v>
      </c>
      <c r="S16" s="474">
        <v>83.351922728797831</v>
      </c>
      <c r="T16" s="474">
        <v>86.475413791513532</v>
      </c>
    </row>
    <row r="17" spans="1:20" x14ac:dyDescent="0.35">
      <c r="A17" s="614" t="s">
        <v>157</v>
      </c>
      <c r="B17" s="612">
        <v>-8.1304250590974458E-4</v>
      </c>
      <c r="C17" s="612">
        <v>-3.972030622835121E-2</v>
      </c>
      <c r="D17" s="612">
        <v>-8.3543855488669938E-2</v>
      </c>
      <c r="E17" s="612">
        <v>-0.13968796440270559</v>
      </c>
      <c r="F17" s="612">
        <v>-5.6321551698535588E-2</v>
      </c>
      <c r="G17" s="612">
        <v>-3.8890365885222433E-3</v>
      </c>
      <c r="H17" s="612">
        <v>5.0760505043205839E-3</v>
      </c>
      <c r="I17" s="612">
        <v>3.5613100564104716E-3</v>
      </c>
      <c r="J17" s="612">
        <v>5.6163568918019546E-3</v>
      </c>
      <c r="M17" s="474">
        <v>100</v>
      </c>
      <c r="N17" s="474">
        <v>91.645614451133</v>
      </c>
      <c r="O17" s="474">
        <v>78.843825122019055</v>
      </c>
      <c r="P17" s="474">
        <v>74.403218549298956</v>
      </c>
      <c r="Q17" s="474">
        <v>74.113861710056909</v>
      </c>
      <c r="R17" s="474">
        <v>74.490067415167388</v>
      </c>
      <c r="S17" s="474">
        <v>74.755349641355721</v>
      </c>
      <c r="T17" s="474">
        <v>75.175202364513012</v>
      </c>
    </row>
    <row r="18" spans="1:20" x14ac:dyDescent="0.35">
      <c r="A18" s="614" t="s">
        <v>158</v>
      </c>
      <c r="B18" s="612">
        <v>-2.4405012759174172E-2</v>
      </c>
      <c r="C18" s="612">
        <v>-4.5939300956056028E-3</v>
      </c>
      <c r="D18" s="612">
        <v>-3.849935700950613E-2</v>
      </c>
      <c r="E18" s="612">
        <v>4.3040889476230193E-2</v>
      </c>
      <c r="F18" s="612">
        <v>0.27466839066223159</v>
      </c>
      <c r="G18" s="612">
        <v>0.15832967641650963</v>
      </c>
      <c r="H18" s="612">
        <v>4.8863423158133523E-2</v>
      </c>
      <c r="I18" s="612">
        <v>0.14668512968094816</v>
      </c>
      <c r="J18" s="612">
        <v>4.765844588500423E-2</v>
      </c>
      <c r="M18" s="474">
        <v>100</v>
      </c>
      <c r="N18" s="474">
        <v>96.15006429904939</v>
      </c>
      <c r="O18" s="474">
        <v>100.2884485896772</v>
      </c>
      <c r="P18" s="474">
        <v>127.83451536581579</v>
      </c>
      <c r="Q18" s="474">
        <v>148.07451281854674</v>
      </c>
      <c r="R18" s="474">
        <v>155.30994039733386</v>
      </c>
      <c r="S18" s="474">
        <v>178.09159914525711</v>
      </c>
      <c r="T18" s="474">
        <v>186.57916798569522</v>
      </c>
    </row>
    <row r="19" spans="1:20" x14ac:dyDescent="0.35">
      <c r="A19" s="614" t="s">
        <v>159</v>
      </c>
      <c r="B19" s="612">
        <v>-0.11914775771319097</v>
      </c>
      <c r="C19" s="612">
        <v>-3.9617285177089734E-2</v>
      </c>
      <c r="D19" s="612">
        <v>-6.4180754274870688E-3</v>
      </c>
      <c r="E19" s="612">
        <v>-9.2724747979687216E-2</v>
      </c>
      <c r="F19" s="612">
        <v>8.6709419265471821E-2</v>
      </c>
      <c r="G19" s="612">
        <v>-1.5623310341213448E-2</v>
      </c>
      <c r="H19" s="612">
        <v>1.3912528015531889E-2</v>
      </c>
      <c r="I19" s="612">
        <v>3.6073209590418154E-2</v>
      </c>
      <c r="J19" s="612">
        <v>0.20019883331794719</v>
      </c>
      <c r="M19" s="474">
        <v>100</v>
      </c>
      <c r="N19" s="474">
        <v>99.358192457251292</v>
      </c>
      <c r="O19" s="474">
        <v>90.145229101935413</v>
      </c>
      <c r="P19" s="474">
        <v>97.961669566917138</v>
      </c>
      <c r="Q19" s="474">
        <v>96.43118400172979</v>
      </c>
      <c r="R19" s="474">
        <v>97.772785550724763</v>
      </c>
      <c r="S19" s="474">
        <v>101.29976373613506</v>
      </c>
      <c r="T19" s="474">
        <v>121.57985825149299</v>
      </c>
    </row>
    <row r="20" spans="1:20" x14ac:dyDescent="0.35">
      <c r="A20" s="211" t="s">
        <v>160</v>
      </c>
      <c r="B20" s="612">
        <v>1.965055935345017E-3</v>
      </c>
      <c r="C20" s="612">
        <v>7.376987059014084E-2</v>
      </c>
      <c r="D20" s="612">
        <v>0.13242195125471001</v>
      </c>
      <c r="E20" s="612">
        <v>2.2871210672954501E-2</v>
      </c>
      <c r="F20" s="612">
        <v>-1.0545980096966945E-2</v>
      </c>
      <c r="G20" s="612">
        <v>-6.3399252941001238E-2</v>
      </c>
      <c r="H20" s="612">
        <v>-2.1114610365549291E-2</v>
      </c>
      <c r="I20" s="612">
        <v>7.2419139173564018E-2</v>
      </c>
      <c r="J20" s="612">
        <v>-2.8518052468752275E-2</v>
      </c>
      <c r="M20" s="474">
        <v>100</v>
      </c>
      <c r="N20" s="474">
        <v>113.242195125471</v>
      </c>
      <c r="O20" s="474">
        <v>115.83218122725347</v>
      </c>
      <c r="P20" s="474">
        <v>114.61061734944259</v>
      </c>
      <c r="Q20" s="474">
        <v>107.34438983038098</v>
      </c>
      <c r="R20" s="474">
        <v>105.07785486418484</v>
      </c>
      <c r="S20" s="474">
        <v>112.6875026596538</v>
      </c>
      <c r="T20" s="474">
        <v>109.47387454623313</v>
      </c>
    </row>
    <row r="21" spans="1:20" x14ac:dyDescent="0.35">
      <c r="A21" s="211" t="s">
        <v>94</v>
      </c>
      <c r="B21" s="612">
        <v>2.6224353735836425E-2</v>
      </c>
      <c r="C21" s="612">
        <v>2.0051994071806689E-2</v>
      </c>
      <c r="D21" s="612">
        <v>4.5517107710866922E-2</v>
      </c>
      <c r="E21" s="612">
        <v>3.6221608707696529E-2</v>
      </c>
      <c r="F21" s="612">
        <v>1.1310147207733934E-2</v>
      </c>
      <c r="G21" s="612">
        <v>9.3583006033927107E-2</v>
      </c>
      <c r="H21" s="612">
        <v>2.6291631640376512E-2</v>
      </c>
      <c r="I21" s="612">
        <v>-0.22688465712946337</v>
      </c>
      <c r="J21" s="612">
        <v>0.18137899896609544</v>
      </c>
      <c r="M21" s="474">
        <v>100</v>
      </c>
      <c r="N21" s="474">
        <v>104.55171077108669</v>
      </c>
      <c r="O21" s="474">
        <v>108.33874192835725</v>
      </c>
      <c r="P21" s="474">
        <v>109.56406904786766</v>
      </c>
      <c r="Q21" s="474">
        <v>119.81740398267587</v>
      </c>
      <c r="R21" s="474">
        <v>122.96759903229457</v>
      </c>
      <c r="S21" s="474">
        <v>95.068137487819087</v>
      </c>
      <c r="T21" s="474">
        <v>112.31150109893085</v>
      </c>
    </row>
    <row r="22" spans="1:20" x14ac:dyDescent="0.35">
      <c r="A22" s="236" t="s">
        <v>161</v>
      </c>
      <c r="B22" s="612">
        <v>-1.4364202174581564E-3</v>
      </c>
      <c r="C22" s="612">
        <v>6.1540159926311455E-2</v>
      </c>
      <c r="D22" s="612">
        <v>-5.9921925967846179E-2</v>
      </c>
      <c r="E22" s="612">
        <v>4.107120447162993E-3</v>
      </c>
      <c r="F22" s="612">
        <v>7.6593035559151978E-2</v>
      </c>
      <c r="G22" s="612">
        <v>-6.9723599841343686E-2</v>
      </c>
      <c r="H22" s="612">
        <v>1.2195464374253451E-2</v>
      </c>
      <c r="I22" s="612">
        <v>-0.13255292549390452</v>
      </c>
      <c r="J22" s="612">
        <v>9.6407418078038543E-2</v>
      </c>
      <c r="M22" s="474">
        <v>100</v>
      </c>
      <c r="N22" s="474">
        <v>94.007807403215381</v>
      </c>
      <c r="O22" s="474">
        <v>94.393908791194093</v>
      </c>
      <c r="P22" s="474">
        <v>101.62382480380538</v>
      </c>
      <c r="Q22" s="474">
        <v>94.538245908838036</v>
      </c>
      <c r="R22" s="474">
        <v>95.69118371882368</v>
      </c>
      <c r="S22" s="474">
        <v>83.007037372918916</v>
      </c>
      <c r="T22" s="474">
        <v>91.009531528349285</v>
      </c>
    </row>
    <row r="23" spans="1:20" s="275" customFormat="1" x14ac:dyDescent="0.35">
      <c r="A23" s="237" t="s">
        <v>162</v>
      </c>
      <c r="B23" s="610">
        <v>-7.7921450124606273E-2</v>
      </c>
      <c r="C23" s="610">
        <v>-8.5561485926840875E-2</v>
      </c>
      <c r="D23" s="610">
        <v>4.9598388655012648E-2</v>
      </c>
      <c r="E23" s="610">
        <v>1.2107976271005239E-3</v>
      </c>
      <c r="F23" s="610">
        <v>1.5856175189220556E-2</v>
      </c>
      <c r="G23" s="610">
        <v>8.7404155441862974E-2</v>
      </c>
      <c r="H23" s="610">
        <v>4.9153841265906495E-2</v>
      </c>
      <c r="I23" s="610">
        <v>-7.4875632490627786E-2</v>
      </c>
      <c r="J23" s="610">
        <v>9.8479766985523298E-2</v>
      </c>
      <c r="M23" s="611">
        <v>100</v>
      </c>
      <c r="N23" s="611">
        <v>104.95983886550127</v>
      </c>
      <c r="O23" s="611">
        <v>105.08692398934048</v>
      </c>
      <c r="P23" s="611">
        <v>106.75320066621177</v>
      </c>
      <c r="Q23" s="611">
        <v>116.08387401115773</v>
      </c>
      <c r="R23" s="611">
        <v>121.78984232783367</v>
      </c>
      <c r="S23" s="611">
        <v>112.67075085260329</v>
      </c>
      <c r="T23" s="611">
        <v>123.76654014265161</v>
      </c>
    </row>
    <row r="24" spans="1:20" x14ac:dyDescent="0.35">
      <c r="A24" s="239" t="s">
        <v>163</v>
      </c>
      <c r="B24" s="612">
        <v>-0.17946613785329835</v>
      </c>
      <c r="C24" s="612">
        <v>-0.16307066701042039</v>
      </c>
      <c r="D24" s="612">
        <v>6.6783326905833995E-2</v>
      </c>
      <c r="E24" s="612">
        <v>-1.8750085238451231E-2</v>
      </c>
      <c r="F24" s="612">
        <v>5.4802638836739526E-2</v>
      </c>
      <c r="G24" s="612">
        <v>0.17661554570698512</v>
      </c>
      <c r="H24" s="612">
        <v>8.9054311311931977E-2</v>
      </c>
      <c r="I24" s="612">
        <v>-0.13898943313073187</v>
      </c>
      <c r="J24" s="612">
        <v>0.19365147111441883</v>
      </c>
      <c r="M24" s="474">
        <v>100</v>
      </c>
      <c r="N24" s="474">
        <v>106.6783326905834</v>
      </c>
      <c r="O24" s="474">
        <v>104.6781048595391</v>
      </c>
      <c r="P24" s="474">
        <v>110.41474123427078</v>
      </c>
      <c r="Q24" s="474">
        <v>129.91570101145706</v>
      </c>
      <c r="R24" s="474">
        <v>141.48525429363923</v>
      </c>
      <c r="S24" s="474">
        <v>121.82029900300887</v>
      </c>
      <c r="T24" s="474">
        <v>145.41097911653992</v>
      </c>
    </row>
    <row r="25" spans="1:20" s="275" customFormat="1" x14ac:dyDescent="0.35">
      <c r="A25" s="224" t="s">
        <v>164</v>
      </c>
      <c r="B25" s="610">
        <v>8.0566673199606198E-2</v>
      </c>
      <c r="C25" s="610">
        <v>-0.138533213032347</v>
      </c>
      <c r="D25" s="610">
        <v>-0.12576842108688291</v>
      </c>
      <c r="E25" s="610">
        <v>-1.474392494566712E-3</v>
      </c>
      <c r="F25" s="610">
        <v>8.4949073027111854E-2</v>
      </c>
      <c r="G25" s="610">
        <v>5.8990861114610382E-2</v>
      </c>
      <c r="H25" s="610">
        <v>0.13617028338389736</v>
      </c>
      <c r="I25" s="610">
        <v>-0.1634791920322568</v>
      </c>
      <c r="J25" s="610">
        <v>6.0484933626294923E-2</v>
      </c>
      <c r="M25" s="611">
        <v>100</v>
      </c>
      <c r="N25" s="611">
        <v>87.423157891311703</v>
      </c>
      <c r="O25" s="611">
        <v>87.294261843465435</v>
      </c>
      <c r="P25" s="611">
        <v>94.709828467653807</v>
      </c>
      <c r="Q25" s="611">
        <v>100.29684280497774</v>
      </c>
      <c r="R25" s="611">
        <v>113.95429231224178</v>
      </c>
      <c r="S25" s="611">
        <v>95.325136676428883</v>
      </c>
      <c r="T25" s="611">
        <v>101.09087124122017</v>
      </c>
    </row>
    <row r="26" spans="1:20" x14ac:dyDescent="0.35">
      <c r="A26" s="238" t="s">
        <v>109</v>
      </c>
      <c r="B26" s="612">
        <v>8.7312645815202261E-2</v>
      </c>
      <c r="C26" s="612">
        <v>-0.14974448397809437</v>
      </c>
      <c r="D26" s="612">
        <v>-0.14214495568430463</v>
      </c>
      <c r="E26" s="612">
        <v>5.6658621553353772E-3</v>
      </c>
      <c r="F26" s="612">
        <v>8.8250079862787656E-2</v>
      </c>
      <c r="G26" s="612">
        <v>6.9334253137423696E-2</v>
      </c>
      <c r="H26" s="612">
        <v>0.14125793986379809</v>
      </c>
      <c r="I26" s="612">
        <v>-0.17257229931258899</v>
      </c>
      <c r="J26" s="612">
        <v>5.7480977008939949E-2</v>
      </c>
      <c r="M26" s="474">
        <v>100</v>
      </c>
      <c r="N26" s="474">
        <v>85.785504431569535</v>
      </c>
      <c r="O26" s="474">
        <v>86.271553274604727</v>
      </c>
      <c r="P26" s="474">
        <v>93.885024740975339</v>
      </c>
      <c r="Q26" s="474">
        <v>100.39447281217942</v>
      </c>
      <c r="R26" s="474">
        <v>114.57598921533997</v>
      </c>
      <c r="S26" s="474">
        <v>94.803347310434361</v>
      </c>
      <c r="T26" s="474">
        <v>100.25273633755599</v>
      </c>
    </row>
    <row r="27" spans="1:20" x14ac:dyDescent="0.35">
      <c r="A27" s="238" t="s">
        <v>165</v>
      </c>
      <c r="B27" s="612">
        <v>-3.8363297331552859E-3</v>
      </c>
      <c r="C27" s="612">
        <v>1.1844619319195671E-2</v>
      </c>
      <c r="D27" s="612">
        <v>-0.18082251685942541</v>
      </c>
      <c r="E27" s="612">
        <v>3.1755112631799198E-2</v>
      </c>
      <c r="F27" s="612">
        <v>-1.801346031047113E-2</v>
      </c>
      <c r="G27" s="612">
        <v>9.195586214987439E-2</v>
      </c>
      <c r="H27" s="612">
        <v>0.21013664783197017</v>
      </c>
      <c r="I27" s="612">
        <v>-8.6740001708465519E-2</v>
      </c>
      <c r="J27" s="612">
        <v>7.7706965724712029E-2</v>
      </c>
      <c r="M27" s="474">
        <v>100</v>
      </c>
      <c r="N27" s="474">
        <v>81.917748314057462</v>
      </c>
      <c r="O27" s="474">
        <v>84.519055638313731</v>
      </c>
      <c r="P27" s="474">
        <v>82.996574984094465</v>
      </c>
      <c r="Q27" s="474">
        <v>90.628596592243568</v>
      </c>
      <c r="R27" s="474">
        <v>109.67298607785355</v>
      </c>
      <c r="S27" s="474">
        <v>100.15995107808801</v>
      </c>
      <c r="T27" s="474">
        <v>107.94307696350184</v>
      </c>
    </row>
    <row r="28" spans="1:20" x14ac:dyDescent="0.35">
      <c r="A28" s="238" t="s">
        <v>166</v>
      </c>
      <c r="B28" s="612">
        <v>4.6681376681709574E-2</v>
      </c>
      <c r="C28" s="612">
        <v>-7.5877801199308759E-2</v>
      </c>
      <c r="D28" s="612">
        <v>0.35802832798594886</v>
      </c>
      <c r="E28" s="612">
        <v>-0.14286172902716754</v>
      </c>
      <c r="F28" s="612">
        <v>0.15105095899287413</v>
      </c>
      <c r="G28" s="612">
        <v>-0.14854499156382539</v>
      </c>
      <c r="H28" s="612">
        <v>-5.4973639769774651E-2</v>
      </c>
      <c r="I28" s="612">
        <v>-7.5244919396215915E-2</v>
      </c>
      <c r="J28" s="612">
        <v>9.6431302459609514E-2</v>
      </c>
      <c r="M28" s="474">
        <v>100</v>
      </c>
      <c r="N28" s="474">
        <v>135.80283279859489</v>
      </c>
      <c r="O28" s="474">
        <v>116.40180529820029</v>
      </c>
      <c r="P28" s="474">
        <v>133.98440961699526</v>
      </c>
      <c r="Q28" s="474">
        <v>114.08169662075458</v>
      </c>
      <c r="R28" s="474">
        <v>107.81021052640051</v>
      </c>
      <c r="S28" s="474">
        <v>99.698039925252431</v>
      </c>
      <c r="T28" s="474">
        <v>109.31205176791467</v>
      </c>
    </row>
    <row r="29" spans="1:20" s="275" customFormat="1" x14ac:dyDescent="0.35">
      <c r="A29" s="239" t="s">
        <v>167</v>
      </c>
      <c r="B29" s="610">
        <v>2.4296608392925689E-2</v>
      </c>
      <c r="C29" s="610">
        <v>-3.3815541221484557E-2</v>
      </c>
      <c r="D29" s="610">
        <v>9.5259248364727434E-3</v>
      </c>
      <c r="E29" s="610">
        <v>-8.8671806717334101E-2</v>
      </c>
      <c r="F29" s="610">
        <v>6.6357193808839199E-3</v>
      </c>
      <c r="G29" s="610">
        <v>0.10345085722883884</v>
      </c>
      <c r="H29" s="610">
        <v>4.8347505395424761E-2</v>
      </c>
      <c r="I29" s="610">
        <v>-6.3242889267828062E-2</v>
      </c>
      <c r="J29" s="610">
        <v>1.9086563947822155E-2</v>
      </c>
      <c r="M29" s="611">
        <v>100</v>
      </c>
      <c r="N29" s="611">
        <v>100.95259248364728</v>
      </c>
      <c r="O29" s="611">
        <v>92.000943715323515</v>
      </c>
      <c r="P29" s="611">
        <v>92.611436160594891</v>
      </c>
      <c r="Q29" s="611">
        <v>102.19216862060232</v>
      </c>
      <c r="R29" s="611">
        <v>107.13290504435705</v>
      </c>
      <c r="S29" s="611">
        <v>100.35751059369603</v>
      </c>
      <c r="T29" s="611">
        <v>102.27299063728685</v>
      </c>
    </row>
    <row r="30" spans="1:20" x14ac:dyDescent="0.35">
      <c r="A30" s="238" t="s">
        <v>124</v>
      </c>
      <c r="B30" s="612">
        <v>4.0326117354196889E-2</v>
      </c>
      <c r="C30" s="612">
        <v>8.6101109919886953E-2</v>
      </c>
      <c r="D30" s="612">
        <v>-4.2722434542861842E-2</v>
      </c>
      <c r="E30" s="612">
        <v>-0.12121328361724426</v>
      </c>
      <c r="F30" s="612">
        <v>-6.327705276344231E-2</v>
      </c>
      <c r="G30" s="612">
        <v>9.2939937189435495E-2</v>
      </c>
      <c r="H30" s="612">
        <v>8.1257421086811332E-2</v>
      </c>
      <c r="I30" s="612">
        <v>8.9089119956533791E-2</v>
      </c>
      <c r="J30" s="612">
        <v>-2.7554994362037566E-2</v>
      </c>
      <c r="M30" s="474">
        <v>100</v>
      </c>
      <c r="N30" s="474">
        <v>95.727756545713817</v>
      </c>
      <c r="O30" s="474">
        <v>84.124280841495704</v>
      </c>
      <c r="P30" s="474">
        <v>78.801144284001737</v>
      </c>
      <c r="Q30" s="474">
        <v>86.124917684212505</v>
      </c>
      <c r="R30" s="474">
        <v>93.123206386545519</v>
      </c>
      <c r="S30" s="474">
        <v>101.41947089105352</v>
      </c>
      <c r="T30" s="474">
        <v>98.624857942449708</v>
      </c>
    </row>
    <row r="31" spans="1:20" x14ac:dyDescent="0.35">
      <c r="A31" s="238" t="s">
        <v>168</v>
      </c>
      <c r="B31" s="612">
        <v>4.9142785463900385E-3</v>
      </c>
      <c r="C31" s="612">
        <v>-5.7882876356057933E-3</v>
      </c>
      <c r="D31" s="612">
        <v>-5.5891714929382164E-2</v>
      </c>
      <c r="E31" s="612">
        <v>-6.2024692149559968E-2</v>
      </c>
      <c r="F31" s="612">
        <v>5.2090653921368357E-3</v>
      </c>
      <c r="G31" s="612">
        <v>0.11586770232712484</v>
      </c>
      <c r="H31" s="612">
        <v>0.10674445218758266</v>
      </c>
      <c r="I31" s="612">
        <v>-3.7187006613978557E-2</v>
      </c>
      <c r="J31" s="612">
        <v>6.4877144058983927E-2</v>
      </c>
      <c r="M31" s="474">
        <v>100</v>
      </c>
      <c r="N31" s="474">
        <v>94.41082850706178</v>
      </c>
      <c r="O31" s="474">
        <v>88.555025933326377</v>
      </c>
      <c r="P31" s="474">
        <v>89.016314854215452</v>
      </c>
      <c r="Q31" s="474">
        <v>99.33043072600131</v>
      </c>
      <c r="R31" s="474">
        <v>109.93340313940494</v>
      </c>
      <c r="S31" s="474">
        <v>105.84530894976272</v>
      </c>
      <c r="T31" s="474">
        <v>112.71225030646414</v>
      </c>
    </row>
    <row r="32" spans="1:20" x14ac:dyDescent="0.35">
      <c r="A32" s="240" t="s">
        <v>169</v>
      </c>
      <c r="B32" s="612">
        <v>4.3720723151668306E-2</v>
      </c>
      <c r="C32" s="612">
        <v>-0.17930990052073348</v>
      </c>
      <c r="D32" s="612">
        <v>0.19624374587534787</v>
      </c>
      <c r="E32" s="612">
        <v>-0.10151030769402469</v>
      </c>
      <c r="F32" s="612">
        <v>6.9233287132665966E-2</v>
      </c>
      <c r="G32" s="612">
        <v>9.2400160822332822E-2</v>
      </c>
      <c r="H32" s="612">
        <v>-7.4943596051423422E-2</v>
      </c>
      <c r="I32" s="612">
        <v>-0.24242088215085877</v>
      </c>
      <c r="J32" s="612">
        <v>-3.0099064844097745E-2</v>
      </c>
      <c r="M32" s="474">
        <v>100</v>
      </c>
      <c r="N32" s="474">
        <v>119.62437458753479</v>
      </c>
      <c r="O32" s="474">
        <v>107.48126751544886</v>
      </c>
      <c r="P32" s="474">
        <v>114.92254897072881</v>
      </c>
      <c r="Q32" s="474">
        <v>125.54141097773658</v>
      </c>
      <c r="R32" s="474">
        <v>116.13288618569536</v>
      </c>
      <c r="S32" s="474">
        <v>87.979849469833809</v>
      </c>
      <c r="T32" s="474">
        <v>85.33173827566732</v>
      </c>
    </row>
    <row r="33" spans="1:20" s="275" customFormat="1" x14ac:dyDescent="0.35">
      <c r="A33" s="224" t="s">
        <v>170</v>
      </c>
      <c r="B33" s="610">
        <v>4.2607260228558541E-2</v>
      </c>
      <c r="C33" s="610">
        <v>-2.4730826086989954E-2</v>
      </c>
      <c r="D33" s="610">
        <v>-2.871762594834093E-2</v>
      </c>
      <c r="E33" s="610">
        <v>-1.1753641289055206E-2</v>
      </c>
      <c r="F33" s="610">
        <v>2.1644437475657474E-2</v>
      </c>
      <c r="G33" s="610">
        <v>9.7806269483211583E-3</v>
      </c>
      <c r="H33" s="610">
        <v>4.0520961700275526E-2</v>
      </c>
      <c r="I33" s="610">
        <v>-4.8955403599900693E-2</v>
      </c>
      <c r="J33" s="610">
        <v>3.489194593495526E-2</v>
      </c>
      <c r="M33" s="611">
        <v>100</v>
      </c>
      <c r="N33" s="611">
        <v>97.128237405165905</v>
      </c>
      <c r="O33" s="611">
        <v>95.986626943667389</v>
      </c>
      <c r="P33" s="611">
        <v>98.06420348904885</v>
      </c>
      <c r="Q33" s="611">
        <v>99.02333288035949</v>
      </c>
      <c r="R33" s="611">
        <v>103.03585355943817</v>
      </c>
      <c r="S33" s="611">
        <v>97.991691763175609</v>
      </c>
      <c r="T33" s="611">
        <v>101.41081257425114</v>
      </c>
    </row>
    <row r="34" spans="1:20" s="275" customFormat="1" x14ac:dyDescent="0.35">
      <c r="A34" s="239" t="s">
        <v>171</v>
      </c>
      <c r="B34" s="610">
        <v>1.3178591071723256E-2</v>
      </c>
      <c r="C34" s="610">
        <v>-1.354752813282234E-3</v>
      </c>
      <c r="D34" s="610">
        <v>8.9620575475510833E-3</v>
      </c>
      <c r="E34" s="610">
        <v>-2.1736450365248405E-2</v>
      </c>
      <c r="F34" s="610">
        <v>5.4861810350330664E-3</v>
      </c>
      <c r="G34" s="610">
        <v>1.8760053943453814E-2</v>
      </c>
      <c r="H34" s="610">
        <v>1.9384093684416959E-2</v>
      </c>
      <c r="I34" s="610">
        <v>-2.3699136863406745E-2</v>
      </c>
      <c r="J34" s="610">
        <v>3.5357173387282836E-2</v>
      </c>
      <c r="M34" s="611">
        <v>100</v>
      </c>
      <c r="N34" s="611">
        <v>100.8962057547551</v>
      </c>
      <c r="O34" s="611">
        <v>98.70308038632497</v>
      </c>
      <c r="P34" s="611">
        <v>99.244583354039776</v>
      </c>
      <c r="Q34" s="611">
        <v>101.10641709135716</v>
      </c>
      <c r="R34" s="611">
        <v>103.06627335235176</v>
      </c>
      <c r="S34" s="611">
        <v>100.62369163417308</v>
      </c>
      <c r="T34" s="611">
        <v>104.18146094615102</v>
      </c>
    </row>
    <row r="35" spans="1:20" s="275" customFormat="1" x14ac:dyDescent="0.35">
      <c r="A35" s="241" t="s">
        <v>172</v>
      </c>
      <c r="B35" s="615"/>
      <c r="C35" s="615"/>
      <c r="D35" s="615"/>
      <c r="E35" s="615"/>
      <c r="F35" s="615"/>
      <c r="G35" s="615"/>
      <c r="H35" s="615"/>
      <c r="I35" s="615"/>
      <c r="J35" s="615"/>
    </row>
    <row r="36" spans="1:20" x14ac:dyDescent="0.35">
      <c r="A36" s="242" t="s">
        <v>173</v>
      </c>
      <c r="B36" s="616">
        <v>4.2719989912375134E-2</v>
      </c>
      <c r="C36" s="616">
        <v>-1.3097659857974953E-2</v>
      </c>
      <c r="D36" s="616">
        <v>3.597357098632914E-2</v>
      </c>
      <c r="E36" s="616">
        <v>1.7507135205883761E-2</v>
      </c>
      <c r="F36" s="616">
        <v>-1.4807236012138181E-2</v>
      </c>
      <c r="G36" s="616">
        <v>1.2203307669286456E-2</v>
      </c>
      <c r="H36" s="612">
        <v>1.0178047884031649E-2</v>
      </c>
      <c r="I36" s="616">
        <v>-8.0946629905150891E-3</v>
      </c>
      <c r="J36" s="616">
        <v>1.24304759546221E-2</v>
      </c>
      <c r="M36" s="474">
        <v>100</v>
      </c>
      <c r="N36" s="474">
        <v>103.59735709863291</v>
      </c>
      <c r="O36" s="474">
        <v>105.41105003633091</v>
      </c>
      <c r="P36" s="474">
        <v>103.85020374015565</v>
      </c>
      <c r="Q36" s="474">
        <v>105.11751972791485</v>
      </c>
      <c r="R36" s="474">
        <v>106.18741087715621</v>
      </c>
      <c r="S36" s="474">
        <v>105.32785957227027</v>
      </c>
      <c r="T36" s="474">
        <v>106.63713499803519</v>
      </c>
    </row>
    <row r="37" spans="1:20" x14ac:dyDescent="0.35">
      <c r="A37" s="238" t="s">
        <v>174</v>
      </c>
      <c r="B37" s="616">
        <v>9.3366085186941117E-3</v>
      </c>
      <c r="C37" s="616">
        <v>-0.13547820295514978</v>
      </c>
      <c r="D37" s="616">
        <v>-5.4545371905526663E-3</v>
      </c>
      <c r="E37" s="616">
        <v>-8.694169766257176E-2</v>
      </c>
      <c r="F37" s="616">
        <v>0.1347132485190401</v>
      </c>
      <c r="G37" s="616">
        <v>-0.11058171596166733</v>
      </c>
      <c r="H37" s="612">
        <v>0.12404853890693235</v>
      </c>
      <c r="I37" s="616">
        <v>-3.1322867605308446E-2</v>
      </c>
      <c r="J37" s="616">
        <v>9.769591625331242E-2</v>
      </c>
      <c r="M37" s="474">
        <v>100</v>
      </c>
      <c r="N37" s="474">
        <v>99.45454628094474</v>
      </c>
      <c r="O37" s="474">
        <v>90.807799187018588</v>
      </c>
      <c r="P37" s="474">
        <v>103.04081280636652</v>
      </c>
      <c r="Q37" s="474">
        <v>91.646382912153555</v>
      </c>
      <c r="R37" s="474">
        <v>103.01498280851146</v>
      </c>
      <c r="S37" s="474">
        <v>99.788258140637325</v>
      </c>
      <c r="T37" s="474">
        <v>109.53716345100895</v>
      </c>
    </row>
    <row r="38" spans="1:20" x14ac:dyDescent="0.35">
      <c r="A38" s="238" t="s">
        <v>175</v>
      </c>
      <c r="B38" s="617"/>
      <c r="C38" s="617"/>
      <c r="D38" s="617"/>
      <c r="E38" s="617"/>
      <c r="F38" s="617"/>
      <c r="G38" s="617"/>
      <c r="H38" s="617"/>
      <c r="I38" s="617"/>
      <c r="J38" s="617"/>
    </row>
    <row r="39" spans="1:20" x14ac:dyDescent="0.35">
      <c r="A39" s="224" t="s">
        <v>176</v>
      </c>
      <c r="B39" s="616">
        <v>4.2614094942350578E-2</v>
      </c>
      <c r="C39" s="616">
        <v>-2.4025443419898984E-2</v>
      </c>
      <c r="D39" s="616">
        <v>-2.4751123565521338E-2</v>
      </c>
      <c r="E39" s="616">
        <v>-9.847822530906436E-3</v>
      </c>
      <c r="F39" s="616">
        <v>1.9204668320539575E-2</v>
      </c>
      <c r="G39" s="616">
        <v>9.9373696145363954E-3</v>
      </c>
      <c r="H39" s="612">
        <v>3.8505596932253194E-2</v>
      </c>
      <c r="I39" s="616">
        <v>-4.6410003053205529E-2</v>
      </c>
      <c r="J39" s="616">
        <v>3.3436498205653642E-2</v>
      </c>
      <c r="M39" s="474">
        <v>100</v>
      </c>
      <c r="N39" s="474">
        <v>97.524887643447869</v>
      </c>
      <c r="O39" s="474">
        <v>96.564479857588609</v>
      </c>
      <c r="P39" s="474">
        <v>98.418968664799024</v>
      </c>
      <c r="Q39" s="474">
        <v>99.396994333502604</v>
      </c>
      <c r="R39" s="474">
        <v>103.22433493358591</v>
      </c>
      <c r="S39" s="474">
        <v>98.433693234153083</v>
      </c>
      <c r="T39" s="474">
        <v>101.7249712413527</v>
      </c>
    </row>
    <row r="40" spans="1:20" x14ac:dyDescent="0.35">
      <c r="A40" s="239" t="s">
        <v>177</v>
      </c>
      <c r="B40" s="616">
        <v>1.2895220021013065E-2</v>
      </c>
      <c r="C40" s="616">
        <v>-1.1212469410492254E-2</v>
      </c>
      <c r="D40" s="616">
        <v>8.0356389417284291E-3</v>
      </c>
      <c r="E40" s="616">
        <v>-2.5870501835467685E-2</v>
      </c>
      <c r="F40" s="616">
        <v>1.3165604860861935E-2</v>
      </c>
      <c r="G40" s="616">
        <v>1.015170952094846E-2</v>
      </c>
      <c r="H40" s="612">
        <v>2.5164065989089268E-2</v>
      </c>
      <c r="I40" s="616">
        <v>-2.4155345914255277E-2</v>
      </c>
      <c r="J40" s="616">
        <v>3.9060165176831863E-2</v>
      </c>
      <c r="M40" s="474">
        <v>100</v>
      </c>
      <c r="N40" s="474">
        <v>100.80356389417284</v>
      </c>
      <c r="O40" s="474">
        <v>98.195725109426959</v>
      </c>
      <c r="P40" s="474">
        <v>99.488531225243491</v>
      </c>
      <c r="Q40" s="474">
        <v>100.49850989490797</v>
      </c>
      <c r="R40" s="474">
        <v>103.02746102970858</v>
      </c>
      <c r="S40" s="474">
        <v>100.53879706986851</v>
      </c>
      <c r="T40" s="474">
        <v>104.46585909009755</v>
      </c>
    </row>
    <row r="41" spans="1:20" x14ac:dyDescent="0.35">
      <c r="A41" s="618" t="s">
        <v>178</v>
      </c>
      <c r="B41" s="619"/>
      <c r="C41" s="619"/>
      <c r="D41" s="619"/>
      <c r="E41" s="619"/>
      <c r="F41" s="619"/>
      <c r="G41" s="619"/>
      <c r="H41" s="619"/>
      <c r="I41" s="619"/>
      <c r="J41" s="619"/>
    </row>
    <row r="42" spans="1:20" s="275" customFormat="1" ht="16" x14ac:dyDescent="0.35">
      <c r="A42" s="244" t="s">
        <v>192</v>
      </c>
      <c r="B42" s="620">
        <v>2.3864749739185065E-2</v>
      </c>
      <c r="C42" s="620">
        <v>9.8675572840580816E-3</v>
      </c>
      <c r="D42" s="620">
        <v>1.1909941613613251E-2</v>
      </c>
      <c r="E42" s="620">
        <v>6.9901833998160523E-3</v>
      </c>
      <c r="F42" s="620">
        <v>7.3421308386174555E-3</v>
      </c>
      <c r="G42" s="620">
        <v>-4.0691042917673226E-3</v>
      </c>
      <c r="H42" s="610">
        <v>-5.1099150907447655E-3</v>
      </c>
      <c r="I42" s="620">
        <v>2.5949988588145345E-3</v>
      </c>
      <c r="J42" s="620">
        <v>-8.3024050834423768E-4</v>
      </c>
      <c r="M42" s="611">
        <v>100</v>
      </c>
      <c r="N42" s="611">
        <v>101.19099416136133</v>
      </c>
      <c r="O42" s="611">
        <v>101.89833776895897</v>
      </c>
      <c r="P42" s="611">
        <v>102.6464886970963</v>
      </c>
      <c r="Q42" s="611">
        <v>102.22880942940411</v>
      </c>
      <c r="R42" s="611">
        <v>101.70642889339193</v>
      </c>
      <c r="S42" s="611">
        <v>101.97035696030439</v>
      </c>
      <c r="T42" s="611">
        <v>101.88569703930563</v>
      </c>
    </row>
    <row r="43" spans="1:20" x14ac:dyDescent="0.35">
      <c r="A43" s="237" t="s">
        <v>179</v>
      </c>
      <c r="B43" s="615"/>
      <c r="C43" s="615"/>
      <c r="D43" s="615"/>
      <c r="E43" s="615"/>
      <c r="F43" s="615"/>
      <c r="G43" s="615"/>
      <c r="H43" s="615"/>
      <c r="I43" s="615"/>
      <c r="J43" s="615"/>
    </row>
    <row r="44" spans="1:20" x14ac:dyDescent="0.35">
      <c r="A44" s="238" t="s">
        <v>180</v>
      </c>
      <c r="B44" s="621">
        <v>-1.4284216364468916</v>
      </c>
      <c r="C44" s="621">
        <v>-1.3035587146099177</v>
      </c>
      <c r="D44" s="621">
        <v>0.54118360098970031</v>
      </c>
      <c r="E44" s="621">
        <v>0.19273280946619786</v>
      </c>
      <c r="F44" s="621">
        <v>0.14796996057370171</v>
      </c>
      <c r="G44" s="621">
        <v>1.1276426665057766</v>
      </c>
      <c r="H44" s="621">
        <v>0.52684208083194906</v>
      </c>
      <c r="I44" s="621">
        <v>-0.90215404646037667</v>
      </c>
      <c r="J44" s="621">
        <v>0.86202140934438232</v>
      </c>
    </row>
    <row r="45" spans="1:20" x14ac:dyDescent="0.35">
      <c r="A45" s="238" t="s">
        <v>181</v>
      </c>
      <c r="B45" s="621">
        <v>-1.6554134253928057</v>
      </c>
      <c r="C45" s="621">
        <v>-1.1790665001772054</v>
      </c>
      <c r="D45" s="621">
        <v>0.34033906495760036</v>
      </c>
      <c r="E45" s="621">
        <v>-4.0116784622241247E-2</v>
      </c>
      <c r="F45" s="621">
        <v>0.30654989903365837</v>
      </c>
      <c r="G45" s="621">
        <v>1.0943959946218551</v>
      </c>
      <c r="H45" s="621">
        <v>0.56651637195687388</v>
      </c>
      <c r="I45" s="621">
        <v>-0.97952230663778539</v>
      </c>
      <c r="J45" s="621">
        <v>1.0489377941715685</v>
      </c>
    </row>
    <row r="46" spans="1:20" x14ac:dyDescent="0.35">
      <c r="A46" s="238" t="s">
        <v>182</v>
      </c>
      <c r="B46" s="621">
        <v>0.95579026914317522</v>
      </c>
      <c r="C46" s="621">
        <v>0.51983354136860838</v>
      </c>
      <c r="D46" s="621">
        <v>0.24078880084505982</v>
      </c>
      <c r="E46" s="621">
        <v>1.5834743697291875</v>
      </c>
      <c r="F46" s="621">
        <v>0.16360373589061616</v>
      </c>
      <c r="G46" s="621">
        <v>-0.9754688054940952</v>
      </c>
      <c r="H46" s="621">
        <v>-1.5503992835046221</v>
      </c>
      <c r="I46" s="621">
        <v>1.6369642589309841</v>
      </c>
      <c r="J46" s="621">
        <v>-2.9433636727013712</v>
      </c>
    </row>
    <row r="47" spans="1:20" x14ac:dyDescent="0.35">
      <c r="A47" s="622" t="s">
        <v>183</v>
      </c>
      <c r="B47" s="623">
        <v>0.53886395021640787</v>
      </c>
      <c r="C47" s="623">
        <v>0.56566444421456819</v>
      </c>
      <c r="D47" s="623">
        <v>-0.21494523379946706</v>
      </c>
      <c r="E47" s="623">
        <v>3.3313295672487087E-2</v>
      </c>
      <c r="F47" s="623">
        <v>-4.8647982591798034E-2</v>
      </c>
      <c r="G47" s="623">
        <v>-0.48418250452347955</v>
      </c>
      <c r="H47" s="623">
        <v>-0.25388907323540177</v>
      </c>
      <c r="I47" s="623">
        <v>0.41837876103609428</v>
      </c>
      <c r="J47" s="623">
        <v>-0.4895071286749566</v>
      </c>
    </row>
    <row r="48" spans="1:20" ht="14.5" customHeight="1" x14ac:dyDescent="0.35">
      <c r="A48" s="631" t="s">
        <v>184</v>
      </c>
      <c r="B48" s="631"/>
      <c r="C48" s="631"/>
      <c r="D48" s="631"/>
      <c r="E48" s="631"/>
      <c r="F48" s="631"/>
      <c r="G48" s="631"/>
      <c r="H48" s="631"/>
      <c r="I48" s="588"/>
      <c r="J48" s="588"/>
    </row>
    <row r="49" spans="1:20" x14ac:dyDescent="0.35">
      <c r="A49" s="118" t="s">
        <v>583</v>
      </c>
      <c r="B49" s="118"/>
    </row>
    <row r="50" spans="1:20" x14ac:dyDescent="0.35">
      <c r="A50" s="118" t="s">
        <v>584</v>
      </c>
      <c r="B50" s="118"/>
    </row>
    <row r="52" spans="1:20" x14ac:dyDescent="0.35">
      <c r="A52" t="s">
        <v>548</v>
      </c>
      <c r="B52" s="616">
        <v>3.4279806181191974E-2</v>
      </c>
      <c r="C52" s="616">
        <v>-7.9335221802905309E-3</v>
      </c>
      <c r="D52" s="616">
        <v>3.2812868723820499E-2</v>
      </c>
      <c r="E52" s="616">
        <v>-4.2957400204436058E-2</v>
      </c>
      <c r="F52" s="616">
        <v>-3.1364274330372921E-2</v>
      </c>
      <c r="G52" s="616">
        <v>-2.768924379114146E-2</v>
      </c>
      <c r="H52" s="616">
        <v>-3.8671952977987423E-2</v>
      </c>
      <c r="I52" s="616">
        <v>6.7986302455882441E-2</v>
      </c>
      <c r="J52" s="616">
        <v>-1.9700536337820762E-2</v>
      </c>
      <c r="M52" s="474">
        <v>100</v>
      </c>
      <c r="N52" s="474">
        <v>103.28128687238205</v>
      </c>
      <c r="O52" s="474">
        <v>98.844591298575963</v>
      </c>
      <c r="P52" s="474">
        <v>95.744402421013831</v>
      </c>
      <c r="Q52" s="474">
        <v>93.093312320741219</v>
      </c>
      <c r="R52" s="474">
        <v>89.493212124108425</v>
      </c>
      <c r="S52" s="474">
        <v>95.577524711326504</v>
      </c>
      <c r="T52" s="474">
        <v>93.694596212672053</v>
      </c>
    </row>
    <row r="53" spans="1:20" x14ac:dyDescent="0.35">
      <c r="A53" t="s">
        <v>549</v>
      </c>
      <c r="B53" s="616">
        <v>1.1488882951412371E-2</v>
      </c>
      <c r="C53" s="616">
        <v>4.6359671868414942E-2</v>
      </c>
      <c r="D53" s="616">
        <v>3.6235492065823882E-2</v>
      </c>
      <c r="E53" s="616">
        <v>2.3470402075637331E-2</v>
      </c>
      <c r="F53" s="616">
        <v>2.2763392375127367E-2</v>
      </c>
      <c r="G53" s="616">
        <v>3.068017978969273E-3</v>
      </c>
      <c r="H53" s="616">
        <v>9.7874144727221335E-3</v>
      </c>
      <c r="I53" s="616">
        <v>-0.1258421564715414</v>
      </c>
      <c r="J53" s="616">
        <v>9.3601758576878247E-2</v>
      </c>
      <c r="M53" s="474">
        <v>100</v>
      </c>
      <c r="N53" s="474">
        <v>103.62354920658238</v>
      </c>
      <c r="O53" s="474">
        <v>106.05563557096546</v>
      </c>
      <c r="P53" s="474">
        <v>108.46982161706086</v>
      </c>
      <c r="Q53" s="474">
        <v>108.8026089799576</v>
      </c>
      <c r="R53" s="474">
        <v>109.86750520975797</v>
      </c>
      <c r="S53" s="474">
        <v>96.041541428013716</v>
      </c>
      <c r="T53" s="474">
        <v>105.03119860210991</v>
      </c>
    </row>
    <row r="56" spans="1:20" ht="15.5" x14ac:dyDescent="0.35">
      <c r="A56" s="732" t="s">
        <v>647</v>
      </c>
    </row>
    <row r="57" spans="1:20" ht="15" thickBot="1" x14ac:dyDescent="0.4">
      <c r="A57" s="232" t="s">
        <v>143</v>
      </c>
    </row>
    <row r="58" spans="1:20" x14ac:dyDescent="0.35">
      <c r="A58" s="721" t="s">
        <v>656</v>
      </c>
      <c r="B58" s="733">
        <v>2012</v>
      </c>
      <c r="C58" s="733">
        <v>2013</v>
      </c>
      <c r="D58" s="733">
        <v>2014</v>
      </c>
      <c r="E58" s="733">
        <v>2015</v>
      </c>
      <c r="F58" s="733">
        <v>2016</v>
      </c>
      <c r="G58" s="733">
        <v>2017</v>
      </c>
      <c r="H58" s="733">
        <v>2018</v>
      </c>
      <c r="I58" s="733">
        <v>2019</v>
      </c>
      <c r="J58" s="733">
        <v>2020</v>
      </c>
      <c r="K58" s="734">
        <v>2021</v>
      </c>
      <c r="L58" s="1521"/>
    </row>
    <row r="59" spans="1:20" x14ac:dyDescent="0.35">
      <c r="A59" s="234" t="s">
        <v>149</v>
      </c>
      <c r="B59" s="723">
        <v>65.386986410000006</v>
      </c>
      <c r="C59" s="723">
        <v>67.271829917000005</v>
      </c>
      <c r="D59" s="723">
        <v>68.527346742000006</v>
      </c>
      <c r="E59" s="723">
        <v>68.704026354000007</v>
      </c>
      <c r="F59" s="723">
        <v>67.697922004999995</v>
      </c>
      <c r="G59" s="723">
        <v>67.942044421999995</v>
      </c>
      <c r="H59" s="723">
        <v>67.576643262000005</v>
      </c>
      <c r="I59" s="723">
        <v>70.150339028000005</v>
      </c>
      <c r="J59" s="723">
        <v>69.620682665000004</v>
      </c>
      <c r="K59" s="723">
        <v>71.506901499999998</v>
      </c>
      <c r="L59" s="723"/>
    </row>
    <row r="60" spans="1:20" x14ac:dyDescent="0.35">
      <c r="A60" s="211" t="s">
        <v>35</v>
      </c>
      <c r="B60" s="724">
        <v>16.717861802000002</v>
      </c>
      <c r="C60" s="724">
        <v>17.302114743000001</v>
      </c>
      <c r="D60" s="724">
        <v>17.003856423999999</v>
      </c>
      <c r="E60" s="724">
        <v>16.702103728000001</v>
      </c>
      <c r="F60" s="724">
        <v>16.354827383</v>
      </c>
      <c r="G60" s="724">
        <v>16.390150163000001</v>
      </c>
      <c r="H60" s="724">
        <v>16.730307008</v>
      </c>
      <c r="I60" s="724">
        <v>17.222427590999999</v>
      </c>
      <c r="J60" s="724">
        <v>16.14080152</v>
      </c>
      <c r="K60" s="724">
        <v>17.181169501999999</v>
      </c>
      <c r="L60" s="724"/>
    </row>
    <row r="61" spans="1:20" x14ac:dyDescent="0.35">
      <c r="A61" s="211" t="s">
        <v>37</v>
      </c>
      <c r="B61" s="724">
        <v>34.119825407</v>
      </c>
      <c r="C61" s="724">
        <v>35.014060763000003</v>
      </c>
      <c r="D61" s="724">
        <v>36.428662633000002</v>
      </c>
      <c r="E61" s="724">
        <v>36.935497363000003</v>
      </c>
      <c r="F61" s="724">
        <v>36.925884887999999</v>
      </c>
      <c r="G61" s="724">
        <v>37.614579722000002</v>
      </c>
      <c r="H61" s="724">
        <v>37.632820182000003</v>
      </c>
      <c r="I61" s="724">
        <v>38.214038848000001</v>
      </c>
      <c r="J61" s="724">
        <v>38.413565052000003</v>
      </c>
      <c r="K61" s="724">
        <v>39.385983033999999</v>
      </c>
      <c r="L61" s="724"/>
    </row>
    <row r="62" spans="1:20" x14ac:dyDescent="0.35">
      <c r="A62" s="211" t="s">
        <v>150</v>
      </c>
      <c r="B62" s="724">
        <v>2.2531085919999998</v>
      </c>
      <c r="C62" s="724">
        <v>2.2898693159999999</v>
      </c>
      <c r="D62" s="724">
        <v>2.2794960409999998</v>
      </c>
      <c r="E62" s="724">
        <v>2.3159947660000002</v>
      </c>
      <c r="F62" s="724">
        <v>2.109723158</v>
      </c>
      <c r="G62" s="724">
        <v>1.9175281049999999</v>
      </c>
      <c r="H62" s="724">
        <v>1.789792378</v>
      </c>
      <c r="I62" s="724">
        <v>1.681232123</v>
      </c>
      <c r="J62" s="724">
        <v>1.544871316</v>
      </c>
      <c r="K62" s="724">
        <v>1.428892665</v>
      </c>
      <c r="L62" s="724"/>
    </row>
    <row r="63" spans="1:20" x14ac:dyDescent="0.35">
      <c r="A63" s="211" t="s">
        <v>39</v>
      </c>
      <c r="B63" s="724">
        <v>9.6820374020000006</v>
      </c>
      <c r="C63" s="724">
        <v>9.9215438220000003</v>
      </c>
      <c r="D63" s="724">
        <v>10.100655324</v>
      </c>
      <c r="E63" s="724">
        <v>9.9083797810000007</v>
      </c>
      <c r="F63" s="724">
        <v>9.4807404749999993</v>
      </c>
      <c r="G63" s="724">
        <v>9.1556740560000005</v>
      </c>
      <c r="H63" s="724">
        <v>8.564275598</v>
      </c>
      <c r="I63" s="724">
        <v>10.224990239</v>
      </c>
      <c r="J63" s="724">
        <v>10.27225123</v>
      </c>
      <c r="K63" s="724">
        <v>10.240129748999999</v>
      </c>
      <c r="L63" s="724"/>
    </row>
    <row r="64" spans="1:20" x14ac:dyDescent="0.35">
      <c r="A64" s="211" t="s">
        <v>151</v>
      </c>
      <c r="B64" s="724">
        <v>2.614153204</v>
      </c>
      <c r="C64" s="724">
        <v>2.7442412709999999</v>
      </c>
      <c r="D64" s="724">
        <v>2.714676318</v>
      </c>
      <c r="E64" s="724">
        <v>2.8420507150000001</v>
      </c>
      <c r="F64" s="724">
        <v>2.8267460990000002</v>
      </c>
      <c r="G64" s="724">
        <v>2.864112376</v>
      </c>
      <c r="H64" s="724">
        <v>2.8594480940000002</v>
      </c>
      <c r="I64" s="724">
        <v>2.8076502250000002</v>
      </c>
      <c r="J64" s="724">
        <v>3.2491935449999998</v>
      </c>
      <c r="K64" s="724">
        <v>3.2707265470000002</v>
      </c>
      <c r="L64" s="724"/>
    </row>
    <row r="65" spans="1:12" x14ac:dyDescent="0.35">
      <c r="A65" s="235" t="s">
        <v>152</v>
      </c>
      <c r="B65" s="723">
        <v>77.973620635000003</v>
      </c>
      <c r="C65" s="723">
        <v>78.877695352000003</v>
      </c>
      <c r="D65" s="723">
        <v>79.140197084999997</v>
      </c>
      <c r="E65" s="723">
        <v>79.843256972999995</v>
      </c>
      <c r="F65" s="723">
        <v>78.850639978000004</v>
      </c>
      <c r="G65" s="723">
        <v>79.271601845000006</v>
      </c>
      <c r="H65" s="723">
        <v>79.896451081999999</v>
      </c>
      <c r="I65" s="723">
        <v>83.104666554999994</v>
      </c>
      <c r="J65" s="723">
        <v>81.605046724000005</v>
      </c>
      <c r="K65" s="723">
        <v>84.671482939000001</v>
      </c>
      <c r="L65" s="723"/>
    </row>
    <row r="66" spans="1:12" x14ac:dyDescent="0.35">
      <c r="A66" s="211" t="s">
        <v>60</v>
      </c>
      <c r="B66" s="724">
        <v>47.032766828</v>
      </c>
      <c r="C66" s="724">
        <v>48.136639561000003</v>
      </c>
      <c r="D66" s="724">
        <v>48.597689899000002</v>
      </c>
      <c r="E66" s="724">
        <v>50.192385813999998</v>
      </c>
      <c r="F66" s="724">
        <v>51.116331989999999</v>
      </c>
      <c r="G66" s="724">
        <v>51.711251928000003</v>
      </c>
      <c r="H66" s="724">
        <v>52.336002305999997</v>
      </c>
      <c r="I66" s="724">
        <v>55.093861070999999</v>
      </c>
      <c r="J66" s="724">
        <v>55.164852148999998</v>
      </c>
      <c r="K66" s="724">
        <v>56.563727204999999</v>
      </c>
      <c r="L66" s="724"/>
    </row>
    <row r="67" spans="1:12" x14ac:dyDescent="0.35">
      <c r="A67" s="735" t="s">
        <v>648</v>
      </c>
      <c r="B67" s="724">
        <v>40.660553473999997</v>
      </c>
      <c r="C67" s="724">
        <v>41.914577491000003</v>
      </c>
      <c r="D67" s="724">
        <v>42.431503534999997</v>
      </c>
      <c r="E67" s="724">
        <v>43.785013124999999</v>
      </c>
      <c r="F67" s="724">
        <v>44.508860839</v>
      </c>
      <c r="G67" s="724">
        <v>44.883326586000003</v>
      </c>
      <c r="H67" s="724">
        <v>45.514876839999999</v>
      </c>
      <c r="I67" s="724">
        <v>46.678589127000002</v>
      </c>
      <c r="J67" s="724">
        <v>47.273826143000001</v>
      </c>
      <c r="K67" s="724">
        <v>47.143266220000001</v>
      </c>
      <c r="L67" s="724"/>
    </row>
    <row r="68" spans="1:12" x14ac:dyDescent="0.35">
      <c r="A68" s="1520" t="s">
        <v>2004</v>
      </c>
      <c r="B68" s="724">
        <v>9.0324316020000008</v>
      </c>
      <c r="C68" s="724">
        <v>9.4653437050000004</v>
      </c>
      <c r="D68" s="724">
        <v>9.8854514739999999</v>
      </c>
      <c r="E68" s="724">
        <v>9.8248228740000005</v>
      </c>
      <c r="F68" s="724">
        <v>10.788295164000001</v>
      </c>
      <c r="G68" s="724">
        <v>11.156716169999999</v>
      </c>
      <c r="H68" s="724">
        <v>11.016718490000001</v>
      </c>
      <c r="I68" s="724">
        <v>10.850323763</v>
      </c>
      <c r="J68" s="724">
        <v>10.764555631</v>
      </c>
      <c r="K68" s="724">
        <v>10.817277359</v>
      </c>
      <c r="L68" s="724"/>
    </row>
    <row r="69" spans="1:12" x14ac:dyDescent="0.35">
      <c r="A69" s="735" t="s">
        <v>155</v>
      </c>
      <c r="B69" s="724">
        <v>6.3722133540000003</v>
      </c>
      <c r="C69" s="724">
        <v>6.2220620699999998</v>
      </c>
      <c r="D69" s="724">
        <v>6.1661863629999996</v>
      </c>
      <c r="E69" s="724">
        <v>6.4073726879999997</v>
      </c>
      <c r="F69" s="724">
        <v>6.6074711500000003</v>
      </c>
      <c r="G69" s="724">
        <v>6.8279253420000003</v>
      </c>
      <c r="H69" s="724">
        <v>6.8211254649999997</v>
      </c>
      <c r="I69" s="724">
        <v>8.4152719430000005</v>
      </c>
      <c r="J69" s="724">
        <v>7.8910260049999996</v>
      </c>
      <c r="K69" s="724">
        <v>9.420460984</v>
      </c>
      <c r="L69" s="724"/>
    </row>
    <row r="70" spans="1:12" x14ac:dyDescent="0.35">
      <c r="A70" s="1522" t="s">
        <v>228</v>
      </c>
      <c r="B70" s="1523"/>
      <c r="C70" s="1523"/>
      <c r="D70" s="1523"/>
      <c r="E70" s="1523"/>
      <c r="F70" s="1523"/>
      <c r="G70" s="1523"/>
      <c r="H70" s="1523"/>
      <c r="I70" s="1523"/>
      <c r="J70" s="1523">
        <v>0</v>
      </c>
      <c r="K70" s="1523">
        <v>0.675790958</v>
      </c>
      <c r="L70" s="724"/>
    </row>
    <row r="71" spans="1:12" x14ac:dyDescent="0.35">
      <c r="A71" s="211" t="s">
        <v>156</v>
      </c>
      <c r="B71" s="724">
        <v>19.278061385000001</v>
      </c>
      <c r="C71" s="724">
        <v>18.944270912</v>
      </c>
      <c r="D71" s="724">
        <v>18.198827230999999</v>
      </c>
      <c r="E71" s="724">
        <v>16.859911887999999</v>
      </c>
      <c r="F71" s="724">
        <v>14.643139758</v>
      </c>
      <c r="G71" s="724">
        <v>14.171182288000001</v>
      </c>
      <c r="H71" s="724">
        <v>14.130202941</v>
      </c>
      <c r="I71" s="724">
        <v>14.217783320000001</v>
      </c>
      <c r="J71" s="724">
        <v>14.382916066</v>
      </c>
      <c r="K71" s="724">
        <v>14.921894752</v>
      </c>
      <c r="L71" s="724"/>
    </row>
    <row r="72" spans="1:12" x14ac:dyDescent="0.35">
      <c r="A72" s="614" t="s">
        <v>157</v>
      </c>
      <c r="B72" s="724">
        <v>16.431190132000001</v>
      </c>
      <c r="C72" s="724">
        <v>16.417830876</v>
      </c>
      <c r="D72" s="724">
        <v>15.765709606</v>
      </c>
      <c r="E72" s="724">
        <v>14.448581441</v>
      </c>
      <c r="F72" s="724">
        <v>12.430288511000001</v>
      </c>
      <c r="G72" s="724">
        <v>11.730195373999999</v>
      </c>
      <c r="H72" s="724">
        <v>11.684576215</v>
      </c>
      <c r="I72" s="724">
        <v>11.716721751</v>
      </c>
      <c r="J72" s="724">
        <v>11.75844863</v>
      </c>
      <c r="K72" s="724">
        <v>11.824488274</v>
      </c>
      <c r="L72" s="724"/>
    </row>
    <row r="73" spans="1:12" x14ac:dyDescent="0.35">
      <c r="A73" s="614" t="s">
        <v>158</v>
      </c>
      <c r="B73" s="724">
        <v>0.19808492</v>
      </c>
      <c r="C73" s="724">
        <v>0.19325065499999999</v>
      </c>
      <c r="D73" s="724">
        <v>0.19236287499999999</v>
      </c>
      <c r="E73" s="724">
        <v>0.184957028</v>
      </c>
      <c r="F73" s="724">
        <v>0.192917743</v>
      </c>
      <c r="G73" s="724">
        <v>0.24590614899999999</v>
      </c>
      <c r="H73" s="724">
        <v>0.28484039</v>
      </c>
      <c r="I73" s="724">
        <v>0.30000879499999999</v>
      </c>
      <c r="J73" s="724">
        <v>0.34401562400000002</v>
      </c>
      <c r="K73" s="724">
        <v>0.36041087399999999</v>
      </c>
      <c r="L73" s="724"/>
    </row>
    <row r="74" spans="1:12" x14ac:dyDescent="0.35">
      <c r="A74" s="614" t="s">
        <v>159</v>
      </c>
      <c r="B74" s="724">
        <v>2.6487863310000002</v>
      </c>
      <c r="C74" s="724">
        <v>2.3331893789999998</v>
      </c>
      <c r="D74" s="724">
        <v>2.2407547499999998</v>
      </c>
      <c r="E74" s="724">
        <v>2.226373417</v>
      </c>
      <c r="F74" s="724">
        <v>2.0199335029999999</v>
      </c>
      <c r="G74" s="724">
        <v>2.1950807640000001</v>
      </c>
      <c r="H74" s="724">
        <v>2.1607863360000001</v>
      </c>
      <c r="I74" s="724">
        <v>2.2010527729999998</v>
      </c>
      <c r="J74" s="724">
        <v>2.2804518109999998</v>
      </c>
      <c r="K74" s="724">
        <v>2.736995603</v>
      </c>
      <c r="L74" s="724"/>
    </row>
    <row r="75" spans="1:12" x14ac:dyDescent="0.35">
      <c r="A75" s="211" t="s">
        <v>160</v>
      </c>
      <c r="B75" s="724">
        <v>3.0275387550000001</v>
      </c>
      <c r="C75" s="724">
        <v>3.0334880380000002</v>
      </c>
      <c r="D75" s="724">
        <v>3.2572680580000002</v>
      </c>
      <c r="E75" s="724">
        <v>3.68860185</v>
      </c>
      <c r="F75" s="724">
        <v>3.7729646400000001</v>
      </c>
      <c r="G75" s="724">
        <v>3.7331750299999999</v>
      </c>
      <c r="H75" s="724">
        <v>3.4964945219999999</v>
      </c>
      <c r="I75" s="724">
        <v>3.4925551709999998</v>
      </c>
      <c r="J75" s="724">
        <v>3.7454830100000001</v>
      </c>
      <c r="K75" s="724">
        <v>3.6386691290000002</v>
      </c>
      <c r="L75" s="724"/>
    </row>
    <row r="76" spans="1:12" x14ac:dyDescent="0.35">
      <c r="A76" s="211" t="s">
        <v>94</v>
      </c>
      <c r="B76" s="724">
        <v>5.0774800149999999</v>
      </c>
      <c r="C76" s="724">
        <v>5.2106336469999999</v>
      </c>
      <c r="D76" s="724">
        <v>5.3151172420000004</v>
      </c>
      <c r="E76" s="724">
        <v>5.5570460060000002</v>
      </c>
      <c r="F76" s="724">
        <v>5.7583311520000002</v>
      </c>
      <c r="G76" s="724">
        <v>5.8234587250000001</v>
      </c>
      <c r="H76" s="724">
        <v>6.3684354980000002</v>
      </c>
      <c r="I76" s="724">
        <v>6.6076859580000002</v>
      </c>
      <c r="J76" s="724">
        <v>5.1085033949999996</v>
      </c>
      <c r="K76" s="724">
        <v>6.0350786269999999</v>
      </c>
      <c r="L76" s="724"/>
    </row>
    <row r="77" spans="1:12" x14ac:dyDescent="0.35">
      <c r="A77" s="236" t="s">
        <v>161</v>
      </c>
      <c r="B77" s="724">
        <v>3.5577736500000001</v>
      </c>
      <c r="C77" s="724">
        <v>3.5526631919999998</v>
      </c>
      <c r="D77" s="724">
        <v>3.771294653</v>
      </c>
      <c r="E77" s="724">
        <v>3.5453114139999999</v>
      </c>
      <c r="F77" s="724">
        <v>3.5598724349999999</v>
      </c>
      <c r="G77" s="724">
        <v>3.8325338709999999</v>
      </c>
      <c r="H77" s="724">
        <v>3.5653158129999998</v>
      </c>
      <c r="I77" s="724">
        <v>3.6927810320000001</v>
      </c>
      <c r="J77" s="724">
        <v>3.2032921029999999</v>
      </c>
      <c r="K77" s="724">
        <v>3.5121132240000001</v>
      </c>
      <c r="L77" s="724"/>
    </row>
    <row r="78" spans="1:12" x14ac:dyDescent="0.35">
      <c r="A78" s="237" t="s">
        <v>162</v>
      </c>
      <c r="B78" s="725">
        <v>12.586634224999999</v>
      </c>
      <c r="C78" s="725">
        <v>11.605865434</v>
      </c>
      <c r="D78" s="725">
        <v>10.612850342</v>
      </c>
      <c r="E78" s="725">
        <v>11.139230617999999</v>
      </c>
      <c r="F78" s="725">
        <v>11.152717972</v>
      </c>
      <c r="G78" s="725">
        <v>11.329557422000001</v>
      </c>
      <c r="H78" s="725">
        <v>12.319807819999999</v>
      </c>
      <c r="I78" s="725">
        <v>12.954327526</v>
      </c>
      <c r="J78" s="725">
        <v>11.984364059000001</v>
      </c>
      <c r="K78" s="725">
        <v>13.164581439000001</v>
      </c>
      <c r="L78" s="737"/>
    </row>
    <row r="79" spans="1:12" x14ac:dyDescent="0.35">
      <c r="A79" s="239" t="s">
        <v>163</v>
      </c>
      <c r="B79" s="726">
        <v>6.8342235960000002</v>
      </c>
      <c r="C79" s="726">
        <v>5.6077118820000003</v>
      </c>
      <c r="D79" s="726">
        <v>4.6932585649999998</v>
      </c>
      <c r="E79" s="726">
        <v>5.0066899859999996</v>
      </c>
      <c r="F79" s="726">
        <v>4.9128141220000003</v>
      </c>
      <c r="G79" s="726">
        <v>5.1820493000000001</v>
      </c>
      <c r="H79" s="726">
        <v>6.0972797649999997</v>
      </c>
      <c r="I79" s="726">
        <v>6.6091452659999996</v>
      </c>
      <c r="J79" s="726">
        <v>5.6905439119999999</v>
      </c>
      <c r="K79" s="726">
        <v>6.792526112</v>
      </c>
      <c r="L79" s="729"/>
    </row>
    <row r="80" spans="1:12" x14ac:dyDescent="0.35">
      <c r="A80" s="224" t="s">
        <v>164</v>
      </c>
      <c r="B80" s="723">
        <v>23.738956085000002</v>
      </c>
      <c r="C80" s="723">
        <v>25.651524802000001</v>
      </c>
      <c r="D80" s="723">
        <v>22.097936652000001</v>
      </c>
      <c r="E80" s="723">
        <v>19.318714050000001</v>
      </c>
      <c r="F80" s="723">
        <v>19.290230683000001</v>
      </c>
      <c r="G80" s="723">
        <v>20.928917898000002</v>
      </c>
      <c r="H80" s="723">
        <v>22.163532787000001</v>
      </c>
      <c r="I80" s="723">
        <v>25.362257358000001</v>
      </c>
      <c r="J80" s="723">
        <v>21.216056017</v>
      </c>
      <c r="K80" s="723">
        <v>22.499307757</v>
      </c>
      <c r="L80" s="723"/>
    </row>
    <row r="81" spans="1:12" x14ac:dyDescent="0.35">
      <c r="A81" s="238" t="s">
        <v>109</v>
      </c>
      <c r="B81" s="724">
        <v>21.506082806999999</v>
      </c>
      <c r="C81" s="724">
        <v>23.383835798</v>
      </c>
      <c r="D81" s="724">
        <v>19.882235373</v>
      </c>
      <c r="E81" s="724">
        <v>17.056075907</v>
      </c>
      <c r="F81" s="724">
        <v>17.152713282000001</v>
      </c>
      <c r="G81" s="724">
        <v>18.666441598999999</v>
      </c>
      <c r="H81" s="724">
        <v>19.960665385999999</v>
      </c>
      <c r="I81" s="724">
        <v>22.800649494000002</v>
      </c>
      <c r="J81" s="724">
        <v>18.865888985000002</v>
      </c>
      <c r="K81" s="724">
        <v>19.950318716000002</v>
      </c>
      <c r="L81" s="724"/>
    </row>
    <row r="82" spans="1:12" x14ac:dyDescent="0.35">
      <c r="A82" s="238" t="s">
        <v>165</v>
      </c>
      <c r="B82" s="724">
        <v>1.374129537</v>
      </c>
      <c r="C82" s="724">
        <v>1.368857923</v>
      </c>
      <c r="D82" s="724">
        <v>1.385071524</v>
      </c>
      <c r="E82" s="724">
        <v>1.134619405</v>
      </c>
      <c r="F82" s="724">
        <v>1.170649372</v>
      </c>
      <c r="G82" s="724">
        <v>1.1495619260000001</v>
      </c>
      <c r="H82" s="724">
        <v>1.255270884</v>
      </c>
      <c r="I82" s="724">
        <v>1.626161024</v>
      </c>
      <c r="J82" s="724">
        <v>1.485107814</v>
      </c>
      <c r="K82" s="724">
        <v>1.6005110360000001</v>
      </c>
      <c r="L82" s="724"/>
    </row>
    <row r="83" spans="1:12" x14ac:dyDescent="0.35">
      <c r="A83" s="238" t="s">
        <v>166</v>
      </c>
      <c r="B83" s="724">
        <v>0.85874373999999998</v>
      </c>
      <c r="C83" s="724">
        <v>0.89883108</v>
      </c>
      <c r="D83" s="724">
        <v>0.83062975400000005</v>
      </c>
      <c r="E83" s="724">
        <v>1.128018736</v>
      </c>
      <c r="F83" s="724">
        <v>0.96686802900000002</v>
      </c>
      <c r="G83" s="724">
        <v>1.1129143720000001</v>
      </c>
      <c r="H83" s="724">
        <v>0.94759651600000006</v>
      </c>
      <c r="I83" s="724">
        <v>0.93544683900000003</v>
      </c>
      <c r="J83" s="724">
        <v>0.86505921699999999</v>
      </c>
      <c r="K83" s="724">
        <v>0.94847800400000004</v>
      </c>
      <c r="L83" s="724"/>
    </row>
    <row r="84" spans="1:12" x14ac:dyDescent="0.35">
      <c r="A84" s="239" t="s">
        <v>167</v>
      </c>
      <c r="B84" s="723">
        <v>11.108792167000001</v>
      </c>
      <c r="C84" s="723">
        <v>11.378698139999999</v>
      </c>
      <c r="D84" s="723">
        <v>10.993921304000001</v>
      </c>
      <c r="E84" s="723">
        <v>11.098648572</v>
      </c>
      <c r="F84" s="723">
        <v>10.114511351000001</v>
      </c>
      <c r="G84" s="723">
        <v>10.18162841</v>
      </c>
      <c r="H84" s="723">
        <v>11.234926596999999</v>
      </c>
      <c r="I84" s="723">
        <v>11.882762942999999</v>
      </c>
      <c r="J84" s="723">
        <v>11.131262681999999</v>
      </c>
      <c r="K84" s="723">
        <v>11.343720239</v>
      </c>
      <c r="L84" s="723"/>
    </row>
    <row r="85" spans="1:12" x14ac:dyDescent="0.35">
      <c r="A85" s="238" t="s">
        <v>124</v>
      </c>
      <c r="B85" s="724">
        <v>2.6295632200000001</v>
      </c>
      <c r="C85" s="724">
        <v>2.7356032950000002</v>
      </c>
      <c r="D85" s="724">
        <v>2.971141775</v>
      </c>
      <c r="E85" s="724">
        <v>2.8442073649999999</v>
      </c>
      <c r="F85" s="724">
        <v>2.4994516510000002</v>
      </c>
      <c r="G85" s="724">
        <v>2.3412937170000001</v>
      </c>
      <c r="H85" s="724">
        <v>2.5588934079999999</v>
      </c>
      <c r="I85" s="724">
        <v>2.7678169019999999</v>
      </c>
      <c r="J85" s="724">
        <v>3.0143992740000001</v>
      </c>
      <c r="K85" s="724">
        <v>2.9313375189999999</v>
      </c>
      <c r="L85" s="724"/>
    </row>
    <row r="86" spans="1:12" x14ac:dyDescent="0.35">
      <c r="A86" s="238" t="s">
        <v>168</v>
      </c>
      <c r="B86" s="724">
        <v>5.3303549549999998</v>
      </c>
      <c r="C86" s="724">
        <v>5.3565498040000001</v>
      </c>
      <c r="D86" s="724">
        <v>5.3255445530000003</v>
      </c>
      <c r="E86" s="724">
        <v>5.0278907349999997</v>
      </c>
      <c r="F86" s="724">
        <v>4.7160373599999996</v>
      </c>
      <c r="G86" s="724">
        <v>4.7406035070000003</v>
      </c>
      <c r="H86" s="724">
        <v>5.289886343</v>
      </c>
      <c r="I86" s="724">
        <v>5.9033657179999999</v>
      </c>
      <c r="J86" s="724">
        <v>5.6838372179999999</v>
      </c>
      <c r="K86" s="724">
        <v>6.0525883440000001</v>
      </c>
      <c r="L86" s="724"/>
    </row>
    <row r="87" spans="1:12" x14ac:dyDescent="0.35">
      <c r="A87" s="240" t="s">
        <v>169</v>
      </c>
      <c r="B87" s="724">
        <v>3.1488739909999999</v>
      </c>
      <c r="C87" s="724">
        <v>3.2865450389999999</v>
      </c>
      <c r="D87" s="724">
        <v>2.6972349750000002</v>
      </c>
      <c r="E87" s="724">
        <v>3.2265504699999998</v>
      </c>
      <c r="F87" s="724">
        <v>2.8990223390000001</v>
      </c>
      <c r="G87" s="724">
        <v>3.099731185</v>
      </c>
      <c r="H87" s="724">
        <v>3.3861468449999998</v>
      </c>
      <c r="I87" s="724">
        <v>3.2115803230000002</v>
      </c>
      <c r="J87" s="724">
        <v>2.4330261879999999</v>
      </c>
      <c r="K87" s="724">
        <v>2.3597943749999999</v>
      </c>
      <c r="L87" s="724"/>
    </row>
    <row r="88" spans="1:12" x14ac:dyDescent="0.35">
      <c r="A88" s="224" t="s">
        <v>170</v>
      </c>
      <c r="B88" s="728">
        <v>89.125942495000004</v>
      </c>
      <c r="C88" s="728">
        <v>92.923354720000006</v>
      </c>
      <c r="D88" s="728">
        <v>90.625283394999997</v>
      </c>
      <c r="E88" s="728">
        <v>88.022740404999993</v>
      </c>
      <c r="F88" s="728">
        <v>86.988152689000003</v>
      </c>
      <c r="G88" s="728">
        <v>88.870962320999993</v>
      </c>
      <c r="H88" s="728">
        <v>89.740176050000002</v>
      </c>
      <c r="I88" s="728">
        <v>95.512596387000002</v>
      </c>
      <c r="J88" s="728">
        <v>90.836738682000004</v>
      </c>
      <c r="K88" s="728">
        <v>94.006209256999995</v>
      </c>
      <c r="L88" s="729"/>
    </row>
    <row r="89" spans="1:12" x14ac:dyDescent="0.35">
      <c r="A89" s="239" t="s">
        <v>171</v>
      </c>
      <c r="B89" s="729">
        <v>89.082412801999993</v>
      </c>
      <c r="C89" s="729">
        <v>90.256393492000001</v>
      </c>
      <c r="D89" s="729">
        <v>90.134118388999994</v>
      </c>
      <c r="E89" s="729">
        <v>90.941905544999997</v>
      </c>
      <c r="F89" s="729">
        <v>88.965151328999994</v>
      </c>
      <c r="G89" s="729">
        <v>89.453230254999994</v>
      </c>
      <c r="H89" s="729">
        <v>91.13137768</v>
      </c>
      <c r="I89" s="729">
        <v>94.987429499000001</v>
      </c>
      <c r="J89" s="729">
        <v>92.736309406999993</v>
      </c>
      <c r="K89" s="729">
        <v>96.015203177999993</v>
      </c>
      <c r="L89" s="729"/>
    </row>
    <row r="90" spans="1:12" x14ac:dyDescent="0.35">
      <c r="A90" s="241" t="s">
        <v>172</v>
      </c>
      <c r="B90" s="730">
        <v>-4.3529693000000001E-2</v>
      </c>
      <c r="C90" s="730">
        <v>-2.6669612279999999</v>
      </c>
      <c r="D90" s="730">
        <v>-0.49116500499999999</v>
      </c>
      <c r="E90" s="730">
        <v>2.91916514</v>
      </c>
      <c r="F90" s="730">
        <v>1.9769986399999999</v>
      </c>
      <c r="G90" s="730">
        <v>0.58226793399999999</v>
      </c>
      <c r="H90" s="730">
        <v>1.3912016300000001</v>
      </c>
      <c r="I90" s="730">
        <v>-0.525166888</v>
      </c>
      <c r="J90" s="730">
        <v>1.8995707239999999</v>
      </c>
      <c r="K90" s="730">
        <v>2.0089939210000001</v>
      </c>
      <c r="L90" s="737"/>
    </row>
    <row r="91" spans="1:12" x14ac:dyDescent="0.35">
      <c r="A91" s="242" t="s">
        <v>173</v>
      </c>
      <c r="B91" s="724">
        <v>5.7524106279999998</v>
      </c>
      <c r="C91" s="724">
        <v>5.9981535519999998</v>
      </c>
      <c r="D91" s="724">
        <v>5.9195917769999999</v>
      </c>
      <c r="E91" s="724">
        <v>6.1325406320000004</v>
      </c>
      <c r="F91" s="724">
        <v>6.2399038500000001</v>
      </c>
      <c r="G91" s="724">
        <v>6.1475081210000004</v>
      </c>
      <c r="H91" s="724">
        <v>6.2225280539999996</v>
      </c>
      <c r="I91" s="724">
        <v>6.3451822590000004</v>
      </c>
      <c r="J91" s="724">
        <v>6.2938201469999999</v>
      </c>
      <c r="K91" s="724">
        <v>6.372055327</v>
      </c>
      <c r="L91" s="724"/>
    </row>
    <row r="92" spans="1:12" x14ac:dyDescent="0.35">
      <c r="A92" s="238" t="s">
        <v>174</v>
      </c>
      <c r="B92" s="724">
        <v>7.0936031929999999</v>
      </c>
      <c r="C92" s="724">
        <v>7.1598333890000001</v>
      </c>
      <c r="D92" s="724">
        <v>6.1898320279999997</v>
      </c>
      <c r="E92" s="724">
        <v>6.156069359</v>
      </c>
      <c r="F92" s="724">
        <v>5.6208502380000001</v>
      </c>
      <c r="G92" s="724">
        <v>6.3780532330000002</v>
      </c>
      <c r="H92" s="724">
        <v>5.6727571619999999</v>
      </c>
      <c r="I92" s="724">
        <v>6.0459007900000001</v>
      </c>
      <c r="J92" s="724">
        <v>5.8565258399999998</v>
      </c>
      <c r="K92" s="724">
        <v>6.428684498</v>
      </c>
      <c r="L92" s="724"/>
    </row>
    <row r="93" spans="1:12" x14ac:dyDescent="0.35">
      <c r="A93" s="238" t="s">
        <v>175</v>
      </c>
      <c r="B93" s="724">
        <v>1.3411925650000001</v>
      </c>
      <c r="C93" s="724">
        <v>1.1616798370000001</v>
      </c>
      <c r="D93" s="724">
        <v>0.27024025099999999</v>
      </c>
      <c r="E93" s="724">
        <v>2.3528726999999999E-2</v>
      </c>
      <c r="F93" s="724">
        <v>-0.619053611</v>
      </c>
      <c r="G93" s="724">
        <v>0.230545111</v>
      </c>
      <c r="H93" s="724">
        <v>-0.54977089099999998</v>
      </c>
      <c r="I93" s="724">
        <v>-0.29928146900000002</v>
      </c>
      <c r="J93" s="724">
        <v>-0.43729430600000002</v>
      </c>
      <c r="K93" s="724">
        <v>5.662917E-2</v>
      </c>
      <c r="L93" s="724"/>
    </row>
    <row r="94" spans="1:12" x14ac:dyDescent="0.35">
      <c r="A94" s="224" t="s">
        <v>176</v>
      </c>
      <c r="B94" s="728">
        <v>94.878353124</v>
      </c>
      <c r="C94" s="728">
        <v>98.921508271999997</v>
      </c>
      <c r="D94" s="728">
        <v>96.544875172000005</v>
      </c>
      <c r="E94" s="728">
        <v>94.155281036999995</v>
      </c>
      <c r="F94" s="728">
        <v>93.228056538999994</v>
      </c>
      <c r="G94" s="728">
        <v>95.018470442999998</v>
      </c>
      <c r="H94" s="728">
        <v>95.962704103999997</v>
      </c>
      <c r="I94" s="728">
        <v>101.857778647</v>
      </c>
      <c r="J94" s="728">
        <v>97.130558828999995</v>
      </c>
      <c r="K94" s="728">
        <v>100.378264585</v>
      </c>
      <c r="L94" s="729"/>
    </row>
    <row r="95" spans="1:12" x14ac:dyDescent="0.35">
      <c r="A95" s="239" t="s">
        <v>177</v>
      </c>
      <c r="B95" s="729">
        <v>96.176015995</v>
      </c>
      <c r="C95" s="729">
        <v>97.416226882000004</v>
      </c>
      <c r="D95" s="729">
        <v>96.323950417999995</v>
      </c>
      <c r="E95" s="729">
        <v>97.097974905000001</v>
      </c>
      <c r="F95" s="729">
        <v>94.586001566999997</v>
      </c>
      <c r="G95" s="729">
        <v>95.831283489</v>
      </c>
      <c r="H95" s="729">
        <v>96.804134841999996</v>
      </c>
      <c r="I95" s="729">
        <v>101.03333028900001</v>
      </c>
      <c r="J95" s="729">
        <v>98.592835246999996</v>
      </c>
      <c r="K95" s="729">
        <v>102.44388767700001</v>
      </c>
      <c r="L95" s="729"/>
    </row>
    <row r="96" spans="1:12" x14ac:dyDescent="0.35">
      <c r="A96" s="618" t="s">
        <v>178</v>
      </c>
      <c r="B96" s="726">
        <v>1.297662871</v>
      </c>
      <c r="C96" s="726">
        <v>-1.5052813899999999</v>
      </c>
      <c r="D96" s="726">
        <v>-0.220924753</v>
      </c>
      <c r="E96" s="726">
        <v>2.9426938680000001</v>
      </c>
      <c r="F96" s="726">
        <v>1.3579450280000001</v>
      </c>
      <c r="G96" s="726">
        <v>0.81281304499999996</v>
      </c>
      <c r="H96" s="726">
        <v>0.84143073800000001</v>
      </c>
      <c r="I96" s="726">
        <v>-0.82444835800000005</v>
      </c>
      <c r="J96" s="726">
        <v>1.4622764180000001</v>
      </c>
      <c r="K96" s="726">
        <v>2.065623092</v>
      </c>
      <c r="L96" s="729"/>
    </row>
    <row r="97" spans="1:12" x14ac:dyDescent="0.35">
      <c r="A97" s="244" t="s">
        <v>649</v>
      </c>
      <c r="B97" s="730">
        <v>61.442341906999999</v>
      </c>
      <c r="C97" s="730">
        <v>62.908648020000001</v>
      </c>
      <c r="D97" s="730">
        <v>63.529402707999999</v>
      </c>
      <c r="E97" s="730">
        <v>64.286034185000005</v>
      </c>
      <c r="F97" s="730">
        <v>64.735405353999994</v>
      </c>
      <c r="G97" s="730">
        <v>65.210701169999993</v>
      </c>
      <c r="H97" s="730">
        <v>64.945352025999995</v>
      </c>
      <c r="I97" s="730">
        <v>64.721344068999997</v>
      </c>
      <c r="J97" s="730">
        <v>64.889295883000003</v>
      </c>
      <c r="K97" s="730">
        <v>64.835422160999997</v>
      </c>
      <c r="L97" s="737"/>
    </row>
    <row r="98" spans="1:12" x14ac:dyDescent="0.35">
      <c r="A98" s="736"/>
      <c r="B98" s="737"/>
      <c r="C98" s="737"/>
      <c r="D98" s="737"/>
      <c r="E98" s="737"/>
      <c r="F98" s="737"/>
      <c r="G98" s="737"/>
      <c r="H98" s="737"/>
      <c r="I98" s="737"/>
      <c r="J98" s="737"/>
      <c r="K98" s="737"/>
      <c r="L98" s="737"/>
    </row>
    <row r="99" spans="1:12" x14ac:dyDescent="0.35">
      <c r="A99" s="97" t="s">
        <v>180</v>
      </c>
      <c r="B99" s="738">
        <v>0.16142169778057272</v>
      </c>
      <c r="C99" s="738">
        <v>0.14713748141610383</v>
      </c>
      <c r="D99" s="738">
        <v>0.13410189427000466</v>
      </c>
      <c r="E99" s="738">
        <v>0.13951373027990166</v>
      </c>
      <c r="F99" s="738">
        <v>0.14144105837456364</v>
      </c>
      <c r="G99" s="738">
        <v>0.14292075798030066</v>
      </c>
      <c r="H99" s="738">
        <v>0.15419718464535842</v>
      </c>
      <c r="I99" s="738">
        <v>0.15587966431977221</v>
      </c>
      <c r="J99" s="738">
        <v>0.14685812385516844</v>
      </c>
      <c r="K99" s="738">
        <v>0.15547833794861227</v>
      </c>
      <c r="L99" s="738"/>
    </row>
    <row r="100" spans="1:12" x14ac:dyDescent="0.35">
      <c r="A100" s="97" t="s">
        <v>181</v>
      </c>
      <c r="B100" s="738">
        <v>8.7647893484278247E-2</v>
      </c>
      <c r="C100" s="738">
        <v>7.109375923035019E-2</v>
      </c>
      <c r="D100" s="738">
        <v>5.9303094228578136E-2</v>
      </c>
      <c r="E100" s="738">
        <v>6.270648487815414E-2</v>
      </c>
      <c r="F100" s="738">
        <v>6.2305317031931727E-2</v>
      </c>
      <c r="G100" s="738">
        <v>6.537081602226831E-2</v>
      </c>
      <c r="H100" s="738">
        <v>7.6314775968486862E-2</v>
      </c>
      <c r="I100" s="738">
        <v>7.9527968042877137E-2</v>
      </c>
      <c r="J100" s="738">
        <v>6.973274497649927E-2</v>
      </c>
      <c r="K100" s="738">
        <v>8.0222122918214969E-2</v>
      </c>
      <c r="L100" s="738"/>
    </row>
    <row r="101" spans="1:12" x14ac:dyDescent="0.35">
      <c r="A101" s="97" t="s">
        <v>182</v>
      </c>
      <c r="B101" s="738">
        <v>0.78798882758844713</v>
      </c>
      <c r="C101" s="738">
        <v>0.79754673027987888</v>
      </c>
      <c r="D101" s="738">
        <v>0.80274506569356496</v>
      </c>
      <c r="E101" s="738">
        <v>0.80515295370201567</v>
      </c>
      <c r="F101" s="738">
        <v>0.82098769739930733</v>
      </c>
      <c r="G101" s="738">
        <v>0.82262373475821349</v>
      </c>
      <c r="H101" s="738">
        <v>0.81286904670327265</v>
      </c>
      <c r="I101" s="738">
        <v>0.7787931382429214</v>
      </c>
      <c r="J101" s="738">
        <v>0.79516278083223124</v>
      </c>
      <c r="K101" s="738">
        <v>0.76572914410521753</v>
      </c>
      <c r="L101" s="738"/>
    </row>
    <row r="102" spans="1:12" x14ac:dyDescent="0.35">
      <c r="A102" s="115" t="s">
        <v>183</v>
      </c>
      <c r="B102" s="739">
        <v>4.8815545767558053</v>
      </c>
      <c r="C102" s="739">
        <v>5.4204185269722132</v>
      </c>
      <c r="D102" s="739">
        <v>5.9860829711867805</v>
      </c>
      <c r="E102" s="739">
        <v>5.7711377373873143</v>
      </c>
      <c r="F102" s="739">
        <v>5.8044510330597996</v>
      </c>
      <c r="G102" s="739">
        <v>5.7558030504680016</v>
      </c>
      <c r="H102" s="739">
        <v>5.2716205459445229</v>
      </c>
      <c r="I102" s="739">
        <v>4.9961176247166001</v>
      </c>
      <c r="J102" s="739">
        <v>5.4144963857526953</v>
      </c>
      <c r="K102" s="739">
        <v>4.9249892570777378</v>
      </c>
      <c r="L102" s="587"/>
    </row>
    <row r="103" spans="1:12" x14ac:dyDescent="0.35">
      <c r="A103" s="740" t="s">
        <v>644</v>
      </c>
    </row>
    <row r="104" spans="1:12" x14ac:dyDescent="0.35">
      <c r="A104" s="741" t="s">
        <v>645</v>
      </c>
    </row>
    <row r="105" spans="1:12" x14ac:dyDescent="0.35">
      <c r="A105" s="742" t="s">
        <v>646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ColWidth="11.453125" defaultRowHeight="12.5" x14ac:dyDescent="0.25"/>
  <cols>
    <col min="1" max="1" width="54.26953125" style="2" customWidth="1"/>
    <col min="2" max="2" width="11.453125" style="2"/>
    <col min="3" max="3" width="9.7265625" style="2" customWidth="1"/>
    <col min="4" max="4" width="11.453125" style="2"/>
    <col min="5" max="5" width="9.7265625" style="2" customWidth="1"/>
    <col min="6" max="6" width="11.453125" style="2"/>
    <col min="7" max="7" width="9.7265625" style="2" customWidth="1"/>
    <col min="8" max="16384" width="11.453125" style="2"/>
  </cols>
  <sheetData>
    <row r="1" spans="1:8" ht="18" x14ac:dyDescent="0.4">
      <c r="A1" s="121" t="s">
        <v>188</v>
      </c>
      <c r="B1" s="122"/>
      <c r="C1" s="122"/>
      <c r="D1" s="122"/>
      <c r="E1" s="122"/>
      <c r="F1" s="122"/>
      <c r="G1" s="122"/>
      <c r="H1" s="122"/>
    </row>
    <row r="2" spans="1:8" x14ac:dyDescent="0.25">
      <c r="A2" s="129"/>
      <c r="B2" s="129"/>
      <c r="C2" s="129"/>
      <c r="D2" s="129"/>
      <c r="E2" s="129"/>
      <c r="F2" s="129"/>
      <c r="G2" s="129"/>
      <c r="H2" s="129"/>
    </row>
    <row r="3" spans="1:8" ht="15.5" x14ac:dyDescent="0.35">
      <c r="A3" s="68" t="s">
        <v>189</v>
      </c>
      <c r="B3" s="67"/>
      <c r="C3" s="129"/>
      <c r="D3" s="129"/>
      <c r="E3" s="129"/>
      <c r="F3" s="129"/>
      <c r="G3" s="129"/>
      <c r="H3" s="129"/>
    </row>
    <row r="4" spans="1:8" ht="13" x14ac:dyDescent="0.3">
      <c r="A4" s="69" t="s">
        <v>190</v>
      </c>
      <c r="B4" s="67"/>
      <c r="C4" s="129"/>
      <c r="D4" s="129"/>
      <c r="E4" s="129"/>
      <c r="F4" s="129"/>
      <c r="G4" s="1675" t="s">
        <v>144</v>
      </c>
      <c r="H4" s="1675"/>
    </row>
    <row r="5" spans="1:8" s="123" customFormat="1" ht="24.5" customHeight="1" x14ac:dyDescent="0.35">
      <c r="A5" s="70" t="s">
        <v>145</v>
      </c>
      <c r="B5" s="71">
        <v>2018</v>
      </c>
      <c r="C5" s="73" t="s">
        <v>191</v>
      </c>
      <c r="D5" s="71">
        <v>2019</v>
      </c>
      <c r="E5" s="73" t="s">
        <v>147</v>
      </c>
      <c r="F5" s="71">
        <v>2020</v>
      </c>
      <c r="G5" s="73" t="s">
        <v>148</v>
      </c>
      <c r="H5" s="71">
        <v>2021</v>
      </c>
    </row>
    <row r="6" spans="1:8" s="124" customFormat="1" ht="15" customHeight="1" x14ac:dyDescent="0.3">
      <c r="A6" s="75" t="s">
        <v>149</v>
      </c>
      <c r="B6" s="76">
        <v>25.180693194</v>
      </c>
      <c r="C6" s="77">
        <v>1.1468534295554056E-2</v>
      </c>
      <c r="D6" s="76">
        <v>25.401782522000001</v>
      </c>
      <c r="E6" s="77">
        <v>-1.8315656324786711E-2</v>
      </c>
      <c r="F6" s="76">
        <v>24.913129138999999</v>
      </c>
      <c r="G6" s="77">
        <v>3.9305080986024254E-2</v>
      </c>
      <c r="H6" s="76">
        <v>25.877625036000001</v>
      </c>
    </row>
    <row r="7" spans="1:8" s="124" customFormat="1" ht="15" customHeight="1" x14ac:dyDescent="0.3">
      <c r="A7" s="80" t="s">
        <v>35</v>
      </c>
      <c r="B7" s="81">
        <v>7.6433663640000002</v>
      </c>
      <c r="C7" s="82">
        <v>2.7188123684336096E-2</v>
      </c>
      <c r="D7" s="81">
        <v>7.8296299930000002</v>
      </c>
      <c r="E7" s="82">
        <v>-7.3600664656531589E-2</v>
      </c>
      <c r="F7" s="81">
        <v>7.2483589640000003</v>
      </c>
      <c r="G7" s="82">
        <v>7.8127374518550452E-2</v>
      </c>
      <c r="H7" s="81">
        <v>7.8093818590000001</v>
      </c>
    </row>
    <row r="8" spans="1:8" s="124" customFormat="1" ht="15" customHeight="1" x14ac:dyDescent="0.3">
      <c r="A8" s="80" t="s">
        <v>37</v>
      </c>
      <c r="B8" s="81">
        <v>12.358133745</v>
      </c>
      <c r="C8" s="82">
        <v>1.3963339613638492E-2</v>
      </c>
      <c r="D8" s="81">
        <v>12.505196486999999</v>
      </c>
      <c r="E8" s="82">
        <v>3.7950971359117514E-3</v>
      </c>
      <c r="F8" s="81">
        <v>12.532330683</v>
      </c>
      <c r="G8" s="82">
        <v>3.4804495126202983E-2</v>
      </c>
      <c r="H8" s="81">
        <v>12.963607776</v>
      </c>
    </row>
    <row r="9" spans="1:8" s="124" customFormat="1" ht="15" customHeight="1" x14ac:dyDescent="0.3">
      <c r="A9" s="80" t="s">
        <v>150</v>
      </c>
      <c r="B9" s="81">
        <v>0.69524491700000002</v>
      </c>
      <c r="C9" s="82">
        <v>-5.9005334515480179E-2</v>
      </c>
      <c r="D9" s="81">
        <v>0.65225882899999998</v>
      </c>
      <c r="E9" s="82">
        <v>-8.2025506835054385E-2</v>
      </c>
      <c r="F9" s="81">
        <v>0.59910866200000001</v>
      </c>
      <c r="G9" s="82">
        <v>-9.1034942416803544E-2</v>
      </c>
      <c r="H9" s="81">
        <v>0.54409119100000003</v>
      </c>
    </row>
    <row r="10" spans="1:8" ht="15" customHeight="1" x14ac:dyDescent="0.25">
      <c r="A10" s="80" t="s">
        <v>39</v>
      </c>
      <c r="B10" s="81">
        <v>2.8515939750000001</v>
      </c>
      <c r="C10" s="82">
        <v>-9.2970579701363576E-3</v>
      </c>
      <c r="D10" s="81">
        <v>2.8100208530000002</v>
      </c>
      <c r="E10" s="82">
        <v>-3.8637813909018881E-2</v>
      </c>
      <c r="F10" s="81">
        <v>2.7018113719999999</v>
      </c>
      <c r="G10" s="82">
        <v>-2.4818627566277618E-3</v>
      </c>
      <c r="H10" s="81">
        <v>2.693656592</v>
      </c>
    </row>
    <row r="11" spans="1:8" s="124" customFormat="1" ht="15" customHeight="1" x14ac:dyDescent="0.3">
      <c r="A11" s="80" t="s">
        <v>151</v>
      </c>
      <c r="B11" s="81">
        <v>1.6323541909999999</v>
      </c>
      <c r="C11" s="82">
        <v>-1.4843722045045249E-2</v>
      </c>
      <c r="D11" s="81">
        <v>1.6046763580000001</v>
      </c>
      <c r="E11" s="82">
        <v>0.14063230674510341</v>
      </c>
      <c r="F11" s="81">
        <v>1.8315194560000001</v>
      </c>
      <c r="G11" s="82">
        <v>2.073429377993663E-2</v>
      </c>
      <c r="H11" s="81">
        <v>1.866887615</v>
      </c>
    </row>
    <row r="12" spans="1:8" ht="15" customHeight="1" x14ac:dyDescent="0.3">
      <c r="A12" s="83" t="s">
        <v>152</v>
      </c>
      <c r="B12" s="84">
        <v>31.057230986</v>
      </c>
      <c r="C12" s="85">
        <v>1.8187024157518605E-2</v>
      </c>
      <c r="D12" s="84">
        <v>31.543450488000001</v>
      </c>
      <c r="E12" s="85">
        <v>-9.3196465831348885E-3</v>
      </c>
      <c r="F12" s="84">
        <v>31.220193752</v>
      </c>
      <c r="G12" s="85">
        <v>3.4284422688407368E-2</v>
      </c>
      <c r="H12" s="84">
        <v>32.267617213000001</v>
      </c>
    </row>
    <row r="13" spans="1:8" ht="15" customHeight="1" x14ac:dyDescent="0.25">
      <c r="A13" s="80" t="s">
        <v>60</v>
      </c>
      <c r="B13" s="81">
        <v>19.105748044999999</v>
      </c>
      <c r="C13" s="82">
        <v>2.3665181813049552E-2</v>
      </c>
      <c r="D13" s="81">
        <v>19.492689249000001</v>
      </c>
      <c r="E13" s="82">
        <v>1.1525798144431887E-2</v>
      </c>
      <c r="F13" s="81">
        <v>19.697849411</v>
      </c>
      <c r="G13" s="82">
        <v>-1.0084256670713776E-3</v>
      </c>
      <c r="H13" s="81">
        <v>19.665542297999998</v>
      </c>
    </row>
    <row r="14" spans="1:8" ht="15" customHeight="1" x14ac:dyDescent="0.25">
      <c r="A14" s="86" t="s">
        <v>153</v>
      </c>
      <c r="B14" s="81">
        <v>16.981793980999999</v>
      </c>
      <c r="C14" s="82">
        <v>2.006097728504086E-2</v>
      </c>
      <c r="D14" s="81">
        <v>17.260120114999999</v>
      </c>
      <c r="E14" s="82">
        <v>1.4768946035810915E-2</v>
      </c>
      <c r="F14" s="81">
        <v>17.503087820000001</v>
      </c>
      <c r="G14" s="82">
        <v>-1.1861971765627644E-2</v>
      </c>
      <c r="H14" s="81">
        <v>17.285329517000001</v>
      </c>
    </row>
    <row r="15" spans="1:8" s="124" customFormat="1" ht="15" customHeight="1" x14ac:dyDescent="0.3">
      <c r="A15" s="87" t="s">
        <v>154</v>
      </c>
      <c r="B15" s="88">
        <v>3.7338058109999999</v>
      </c>
      <c r="C15" s="89">
        <v>-9.0960404360859171E-3</v>
      </c>
      <c r="D15" s="88">
        <v>3.6697629059999999</v>
      </c>
      <c r="E15" s="89">
        <v>-8.0529393305293073E-3</v>
      </c>
      <c r="F15" s="88">
        <v>3.6550944570000001</v>
      </c>
      <c r="G15" s="89">
        <v>2.907653710302549E-3</v>
      </c>
      <c r="H15" s="88">
        <v>3.6697224510000002</v>
      </c>
    </row>
    <row r="16" spans="1:8" ht="15" customHeight="1" x14ac:dyDescent="0.25">
      <c r="A16" s="86" t="s">
        <v>155</v>
      </c>
      <c r="B16" s="81">
        <v>2.1239540629999998</v>
      </c>
      <c r="C16" s="82">
        <v>5.2425510442663859E-2</v>
      </c>
      <c r="D16" s="81">
        <v>2.2325691339999998</v>
      </c>
      <c r="E16" s="82">
        <v>-1.3612685690172155E-2</v>
      </c>
      <c r="F16" s="81">
        <v>2.1947615900000002</v>
      </c>
      <c r="G16" s="82">
        <v>8.558261057040073E-2</v>
      </c>
      <c r="H16" s="81">
        <v>2.380212781</v>
      </c>
    </row>
    <row r="17" spans="1:8" ht="15" customHeight="1" x14ac:dyDescent="0.25">
      <c r="A17" s="80" t="s">
        <v>156</v>
      </c>
      <c r="B17" s="81">
        <v>6.3574966770000003</v>
      </c>
      <c r="C17" s="82">
        <v>2.4462769707380705E-3</v>
      </c>
      <c r="D17" s="81">
        <v>6.3810759209999999</v>
      </c>
      <c r="E17" s="82">
        <v>1.5612516675859611E-2</v>
      </c>
      <c r="F17" s="81">
        <v>6.4849963089999996</v>
      </c>
      <c r="G17" s="82">
        <v>0.10034974675164987</v>
      </c>
      <c r="H17" s="81">
        <v>7.136926367</v>
      </c>
    </row>
    <row r="18" spans="1:8" ht="15" customHeight="1" x14ac:dyDescent="0.25">
      <c r="A18" s="86" t="s">
        <v>157</v>
      </c>
      <c r="B18" s="81">
        <v>5.230414272</v>
      </c>
      <c r="C18" s="82">
        <v>2.4779430415098336E-3</v>
      </c>
      <c r="D18" s="81">
        <v>5.2537693689999996</v>
      </c>
      <c r="E18" s="82">
        <v>4.7340116888794359E-3</v>
      </c>
      <c r="F18" s="81">
        <v>5.2817290689999998</v>
      </c>
      <c r="G18" s="82">
        <v>6.0160103114959007E-3</v>
      </c>
      <c r="H18" s="81">
        <v>5.3150788379999998</v>
      </c>
    </row>
    <row r="19" spans="1:8" s="125" customFormat="1" ht="15" customHeight="1" x14ac:dyDescent="0.3">
      <c r="A19" s="86" t="s">
        <v>158</v>
      </c>
      <c r="B19" s="81">
        <v>0.12352102099999999</v>
      </c>
      <c r="C19" s="82">
        <v>0.10074692126317797</v>
      </c>
      <c r="D19" s="81">
        <v>0.13520757899999999</v>
      </c>
      <c r="E19" s="82">
        <v>0.32107361999591211</v>
      </c>
      <c r="F19" s="81">
        <v>0.17856659899999999</v>
      </c>
      <c r="G19" s="82">
        <v>6.9071866677582694E-2</v>
      </c>
      <c r="H19" s="81">
        <v>0.19048018</v>
      </c>
    </row>
    <row r="20" spans="1:8" ht="15" customHeight="1" x14ac:dyDescent="0.25">
      <c r="A20" s="86" t="s">
        <v>159</v>
      </c>
      <c r="B20" s="81">
        <v>1.0035613830000001</v>
      </c>
      <c r="C20" s="82">
        <v>-9.7994887250627549E-3</v>
      </c>
      <c r="D20" s="81">
        <v>0.992098971</v>
      </c>
      <c r="E20" s="82">
        <v>3.1605361197062365E-2</v>
      </c>
      <c r="F20" s="81">
        <v>1.0247006409999999</v>
      </c>
      <c r="G20" s="82">
        <v>0.59217984702535231</v>
      </c>
      <c r="H20" s="81">
        <v>1.6313673479999999</v>
      </c>
    </row>
    <row r="21" spans="1:8" ht="15" customHeight="1" x14ac:dyDescent="0.25">
      <c r="A21" s="80" t="s">
        <v>160</v>
      </c>
      <c r="B21" s="81">
        <v>1.2658362990000001</v>
      </c>
      <c r="C21" s="82">
        <v>-2.7764444864455395E-2</v>
      </c>
      <c r="D21" s="81">
        <v>1.226493034</v>
      </c>
      <c r="E21" s="82">
        <v>6.2236964575399067E-2</v>
      </c>
      <c r="F21" s="81">
        <v>1.2989029400000001</v>
      </c>
      <c r="G21" s="82">
        <v>-1.3532791139715949E-2</v>
      </c>
      <c r="H21" s="81">
        <v>1.2735896019999999</v>
      </c>
    </row>
    <row r="22" spans="1:8" ht="15" customHeight="1" x14ac:dyDescent="0.25">
      <c r="A22" s="80" t="s">
        <v>94</v>
      </c>
      <c r="B22" s="81">
        <v>2.4493113050000002</v>
      </c>
      <c r="C22" s="82">
        <v>2.688526874774988E-2</v>
      </c>
      <c r="D22" s="81">
        <v>2.504563959</v>
      </c>
      <c r="E22" s="82">
        <v>-0.19900866999112843</v>
      </c>
      <c r="F22" s="81">
        <v>1.9996413989999999</v>
      </c>
      <c r="G22" s="82">
        <v>0.19308348741096482</v>
      </c>
      <c r="H22" s="81">
        <v>2.384279029</v>
      </c>
    </row>
    <row r="23" spans="1:8" ht="15" customHeight="1" x14ac:dyDescent="0.25">
      <c r="A23" s="91" t="s">
        <v>161</v>
      </c>
      <c r="B23" s="92">
        <v>1.8788386580000001</v>
      </c>
      <c r="C23" s="93">
        <v>3.5425653125534806E-2</v>
      </c>
      <c r="D23" s="92">
        <v>1.9386283230000001</v>
      </c>
      <c r="E23" s="93">
        <v>-0.1018292170069206</v>
      </c>
      <c r="F23" s="92">
        <v>1.738803691</v>
      </c>
      <c r="G23" s="93">
        <v>4.0415879870157045E-2</v>
      </c>
      <c r="H23" s="92">
        <v>1.8072799150000001</v>
      </c>
    </row>
    <row r="24" spans="1:8" s="124" customFormat="1" ht="15" customHeight="1" x14ac:dyDescent="0.3">
      <c r="A24" s="94" t="s">
        <v>162</v>
      </c>
      <c r="B24" s="76">
        <v>5.8765377909999996</v>
      </c>
      <c r="C24" s="77">
        <v>4.7037589690050119E-2</v>
      </c>
      <c r="D24" s="76">
        <v>6.1416679649999999</v>
      </c>
      <c r="E24" s="77">
        <v>2.7882795555172146E-2</v>
      </c>
      <c r="F24" s="76">
        <v>6.3070646129999997</v>
      </c>
      <c r="G24" s="77">
        <v>1.4438669992362207E-2</v>
      </c>
      <c r="H24" s="76">
        <v>6.3899921759999998</v>
      </c>
    </row>
    <row r="25" spans="1:8" s="124" customFormat="1" ht="15" customHeight="1" x14ac:dyDescent="0.3">
      <c r="A25" s="95" t="s">
        <v>163</v>
      </c>
      <c r="B25" s="84">
        <v>3.300356367</v>
      </c>
      <c r="C25" s="85">
        <v>6.2547150078968938E-2</v>
      </c>
      <c r="D25" s="84">
        <v>3.5063650810000002</v>
      </c>
      <c r="E25" s="85">
        <v>3.0693079796070499E-2</v>
      </c>
      <c r="F25" s="84">
        <v>3.6105008679999999</v>
      </c>
      <c r="G25" s="85">
        <v>3.2775793361502936E-2</v>
      </c>
      <c r="H25" s="84">
        <v>3.723014263</v>
      </c>
    </row>
    <row r="26" spans="1:8" ht="15" customHeight="1" x14ac:dyDescent="0.3">
      <c r="A26" s="96" t="s">
        <v>164</v>
      </c>
      <c r="B26" s="76">
        <v>10.87490689</v>
      </c>
      <c r="C26" s="77">
        <v>0.11713036021398016</v>
      </c>
      <c r="D26" s="76">
        <v>12.119282651000001</v>
      </c>
      <c r="E26" s="77">
        <v>-0.18497307602796198</v>
      </c>
      <c r="F26" s="76">
        <v>9.8624666510000001</v>
      </c>
      <c r="G26" s="77">
        <v>8.6610553349191655E-2</v>
      </c>
      <c r="H26" s="76">
        <v>10.702393059</v>
      </c>
    </row>
    <row r="27" spans="1:8" s="124" customFormat="1" ht="15" customHeight="1" x14ac:dyDescent="0.3">
      <c r="A27" s="97" t="s">
        <v>109</v>
      </c>
      <c r="B27" s="81">
        <v>10.193742481999999</v>
      </c>
      <c r="C27" s="82">
        <v>0.11814195519334669</v>
      </c>
      <c r="D27" s="81">
        <v>11.370915326</v>
      </c>
      <c r="E27" s="82">
        <v>-0.18643009972930158</v>
      </c>
      <c r="F27" s="81">
        <v>9.2385307999999995</v>
      </c>
      <c r="G27" s="82">
        <v>8.5067684643897579E-2</v>
      </c>
      <c r="H27" s="81">
        <v>10.008101283</v>
      </c>
    </row>
    <row r="28" spans="1:8" ht="15" customHeight="1" x14ac:dyDescent="0.25">
      <c r="A28" s="97" t="s">
        <v>165</v>
      </c>
      <c r="B28" s="81">
        <v>0.33981935299999999</v>
      </c>
      <c r="C28" s="82">
        <v>0.22450559130985148</v>
      </c>
      <c r="D28" s="81">
        <v>0.41521964</v>
      </c>
      <c r="E28" s="82">
        <v>-0.10889157898319946</v>
      </c>
      <c r="F28" s="81">
        <v>0.36998363699999998</v>
      </c>
      <c r="G28" s="82">
        <v>6.44022695032056E-2</v>
      </c>
      <c r="H28" s="81">
        <v>0.39561049199999998</v>
      </c>
    </row>
    <row r="29" spans="1:8" ht="15" customHeight="1" x14ac:dyDescent="0.25">
      <c r="A29" s="97" t="s">
        <v>166</v>
      </c>
      <c r="B29" s="81">
        <v>0.34134505399999998</v>
      </c>
      <c r="C29" s="82">
        <v>-1.9738565347850012E-2</v>
      </c>
      <c r="D29" s="81">
        <v>0.333147684</v>
      </c>
      <c r="E29" s="82">
        <v>-0.23055366391336252</v>
      </c>
      <c r="F29" s="81">
        <v>0.25395221299999998</v>
      </c>
      <c r="G29" s="82">
        <v>0.17506866861660031</v>
      </c>
      <c r="H29" s="81">
        <v>0.29868128199999999</v>
      </c>
    </row>
    <row r="30" spans="1:8" s="124" customFormat="1" ht="15" customHeight="1" x14ac:dyDescent="0.3">
      <c r="A30" s="95" t="s">
        <v>167</v>
      </c>
      <c r="B30" s="84">
        <v>5.5268071990000003</v>
      </c>
      <c r="C30" s="85">
        <v>7.8274835158396172E-2</v>
      </c>
      <c r="D30" s="84">
        <v>5.936961342</v>
      </c>
      <c r="E30" s="85">
        <v>-4.5209247449605972E-2</v>
      </c>
      <c r="F30" s="84">
        <v>5.6591328729999999</v>
      </c>
      <c r="G30" s="85">
        <v>5.4902546705528188E-2</v>
      </c>
      <c r="H30" s="84">
        <v>5.9514443110000004</v>
      </c>
    </row>
    <row r="31" spans="1:8" ht="15" customHeight="1" x14ac:dyDescent="0.25">
      <c r="A31" s="97" t="s">
        <v>124</v>
      </c>
      <c r="B31" s="81">
        <v>1.300233808</v>
      </c>
      <c r="C31" s="82">
        <v>8.5867095875698185E-2</v>
      </c>
      <c r="D31" s="81">
        <v>1.4120101940000001</v>
      </c>
      <c r="E31" s="82">
        <v>6.3798164077832453E-2</v>
      </c>
      <c r="F31" s="81">
        <v>1.4999192219999999</v>
      </c>
      <c r="G31" s="82">
        <v>-1.2020409722691916E-2</v>
      </c>
      <c r="H31" s="81">
        <v>1.4797143589999999</v>
      </c>
    </row>
    <row r="32" spans="1:8" ht="15" customHeight="1" x14ac:dyDescent="0.25">
      <c r="A32" s="97" t="s">
        <v>168</v>
      </c>
      <c r="B32" s="81">
        <v>3.0866951760000001</v>
      </c>
      <c r="C32" s="82">
        <v>0.10499282965740742</v>
      </c>
      <c r="D32" s="81">
        <v>3.3954060849999999</v>
      </c>
      <c r="E32" s="82">
        <v>-3.2758669416913966E-2</v>
      </c>
      <c r="F32" s="81">
        <v>3.2826635579999999</v>
      </c>
      <c r="G32" s="82">
        <v>7.1641275393394377E-2</v>
      </c>
      <c r="H32" s="81">
        <v>3.507128786</v>
      </c>
    </row>
    <row r="33" spans="1:8" ht="15" customHeight="1" x14ac:dyDescent="0.25">
      <c r="A33" s="98" t="s">
        <v>169</v>
      </c>
      <c r="B33" s="92">
        <v>1.1398782139999999</v>
      </c>
      <c r="C33" s="93">
        <v>-2.7826129943537836E-3</v>
      </c>
      <c r="D33" s="92">
        <v>1.129545062</v>
      </c>
      <c r="E33" s="93">
        <v>-0.21965423631082481</v>
      </c>
      <c r="F33" s="92">
        <v>0.876550092</v>
      </c>
      <c r="G33" s="93">
        <v>0.10706283266703909</v>
      </c>
      <c r="H33" s="92">
        <v>0.96460116500000004</v>
      </c>
    </row>
    <row r="34" spans="1:8" s="124" customFormat="1" ht="15" customHeight="1" x14ac:dyDescent="0.3">
      <c r="A34" s="96" t="s">
        <v>170</v>
      </c>
      <c r="B34" s="76">
        <v>36.055600085000002</v>
      </c>
      <c r="C34" s="77">
        <v>4.3314508541578478E-2</v>
      </c>
      <c r="D34" s="76">
        <v>37.521065174</v>
      </c>
      <c r="E34" s="77">
        <v>-7.2130353445524986E-2</v>
      </c>
      <c r="F34" s="76">
        <v>34.775595789999997</v>
      </c>
      <c r="G34" s="77">
        <v>5.2713994007086429E-2</v>
      </c>
      <c r="H34" s="76">
        <v>36.580018095</v>
      </c>
    </row>
    <row r="35" spans="1:8" ht="15" customHeight="1" x14ac:dyDescent="0.3">
      <c r="A35" s="95" t="s">
        <v>171</v>
      </c>
      <c r="B35" s="84">
        <v>36.584038184999997</v>
      </c>
      <c r="C35" s="85">
        <v>2.7252945802764383E-2</v>
      </c>
      <c r="D35" s="84">
        <v>37.480411830000001</v>
      </c>
      <c r="E35" s="85">
        <v>-1.5001830444285047E-2</v>
      </c>
      <c r="F35" s="84">
        <v>36.879326624999997</v>
      </c>
      <c r="G35" s="85">
        <v>3.7441996376839759E-2</v>
      </c>
      <c r="H35" s="84">
        <v>38.219061525000001</v>
      </c>
    </row>
    <row r="36" spans="1:8" s="124" customFormat="1" ht="15" customHeight="1" x14ac:dyDescent="0.3">
      <c r="A36" s="99" t="s">
        <v>172</v>
      </c>
      <c r="B36" s="100">
        <v>0.52843810000000002</v>
      </c>
      <c r="C36" s="101"/>
      <c r="D36" s="100">
        <v>-4.0653343000000002E-2</v>
      </c>
      <c r="E36" s="101"/>
      <c r="F36" s="100">
        <v>2.1037308349999999</v>
      </c>
      <c r="G36" s="101"/>
      <c r="H36" s="100">
        <v>1.639043429</v>
      </c>
    </row>
    <row r="37" spans="1:8" s="124" customFormat="1" ht="15" customHeight="1" x14ac:dyDescent="0.3">
      <c r="A37" s="102" t="s">
        <v>173</v>
      </c>
      <c r="B37" s="103">
        <v>2.576181423</v>
      </c>
      <c r="C37" s="104">
        <v>2.7202356509362202E-2</v>
      </c>
      <c r="D37" s="103">
        <v>2.6353028840000001</v>
      </c>
      <c r="E37" s="104">
        <v>2.4143806005077817E-2</v>
      </c>
      <c r="F37" s="103">
        <v>2.6965637440000001</v>
      </c>
      <c r="G37" s="104">
        <v>-1.0095850209295487E-2</v>
      </c>
      <c r="H37" s="103">
        <v>2.6669779130000002</v>
      </c>
    </row>
    <row r="38" spans="1:8" ht="15" customHeight="1" x14ac:dyDescent="0.25">
      <c r="A38" s="97" t="s">
        <v>174</v>
      </c>
      <c r="B38" s="81">
        <v>2.3982222360000001</v>
      </c>
      <c r="C38" s="82">
        <v>8.3541128165939504E-2</v>
      </c>
      <c r="D38" s="81">
        <v>2.596073273</v>
      </c>
      <c r="E38" s="82">
        <v>-0.2904043233129493</v>
      </c>
      <c r="F38" s="81">
        <v>1.836188937</v>
      </c>
      <c r="G38" s="82">
        <v>0.27434974932209344</v>
      </c>
      <c r="H38" s="81">
        <v>2.3386126470000002</v>
      </c>
    </row>
    <row r="39" spans="1:8" ht="15" customHeight="1" x14ac:dyDescent="0.25">
      <c r="A39" s="97" t="s">
        <v>175</v>
      </c>
      <c r="B39" s="126">
        <v>-0.17795918699999999</v>
      </c>
      <c r="C39" s="82"/>
      <c r="D39" s="126">
        <v>-3.9229610999999998E-2</v>
      </c>
      <c r="E39" s="82"/>
      <c r="F39" s="126">
        <v>-0.86037480700000002</v>
      </c>
      <c r="G39" s="82"/>
      <c r="H39" s="126">
        <v>-0.32836526500000002</v>
      </c>
    </row>
    <row r="40" spans="1:8" ht="15" customHeight="1" x14ac:dyDescent="0.3">
      <c r="A40" s="96" t="s">
        <v>176</v>
      </c>
      <c r="B40" s="76">
        <v>38.631781509</v>
      </c>
      <c r="C40" s="77">
        <v>4.2240939900464847E-2</v>
      </c>
      <c r="D40" s="76">
        <v>40.156368057999998</v>
      </c>
      <c r="E40" s="77">
        <v>-6.5810507501967708E-2</v>
      </c>
      <c r="F40" s="76">
        <v>37.472159535000003</v>
      </c>
      <c r="G40" s="77">
        <v>4.8194449324606925E-2</v>
      </c>
      <c r="H40" s="76">
        <v>39.246996008000004</v>
      </c>
    </row>
    <row r="41" spans="1:8" ht="15" customHeight="1" x14ac:dyDescent="0.3">
      <c r="A41" s="95" t="s">
        <v>177</v>
      </c>
      <c r="B41" s="84">
        <v>38.982260420999999</v>
      </c>
      <c r="C41" s="85">
        <v>3.0734029953198849E-2</v>
      </c>
      <c r="D41" s="84">
        <v>40.076485103000003</v>
      </c>
      <c r="E41" s="85">
        <v>-3.2807467171345639E-2</v>
      </c>
      <c r="F41" s="84">
        <v>38.715515562</v>
      </c>
      <c r="G41" s="85">
        <v>4.8683781468852105E-2</v>
      </c>
      <c r="H41" s="84">
        <v>40.557674171999999</v>
      </c>
    </row>
    <row r="42" spans="1:8" ht="15" customHeight="1" x14ac:dyDescent="0.25">
      <c r="A42" s="127" t="s">
        <v>178</v>
      </c>
      <c r="B42" s="126">
        <v>0.35047891199999998</v>
      </c>
      <c r="C42" s="108"/>
      <c r="D42" s="126">
        <v>-7.9882955000000005E-2</v>
      </c>
      <c r="E42" s="108"/>
      <c r="F42" s="126">
        <v>1.2433560269999999</v>
      </c>
      <c r="G42" s="108"/>
      <c r="H42" s="126">
        <v>1.310678163</v>
      </c>
    </row>
    <row r="43" spans="1:8" ht="19.5" customHeight="1" x14ac:dyDescent="0.25">
      <c r="A43" s="128" t="s">
        <v>192</v>
      </c>
      <c r="B43" s="110">
        <v>23.770709019000002</v>
      </c>
      <c r="C43" s="111">
        <v>3.4165698322086158E-4</v>
      </c>
      <c r="D43" s="110">
        <v>23.702766403999998</v>
      </c>
      <c r="E43" s="111">
        <v>-2.5077090402144564E-2</v>
      </c>
      <c r="F43" s="110">
        <v>23.094135782999999</v>
      </c>
      <c r="G43" s="111">
        <v>-2.0845111080184275E-2</v>
      </c>
      <c r="H43" s="110">
        <v>22.601128541000001</v>
      </c>
    </row>
    <row r="44" spans="1:8" ht="15" customHeight="1" x14ac:dyDescent="0.25">
      <c r="A44" s="94" t="s">
        <v>179</v>
      </c>
      <c r="B44" s="103"/>
      <c r="C44" s="112"/>
      <c r="D44" s="103"/>
      <c r="E44" s="112"/>
      <c r="F44" s="103"/>
      <c r="G44" s="112"/>
      <c r="H44" s="103"/>
    </row>
    <row r="45" spans="1:8" ht="15" customHeight="1" x14ac:dyDescent="0.25">
      <c r="A45" s="97" t="s">
        <v>180</v>
      </c>
      <c r="B45" s="113">
        <v>0.18921641126502969</v>
      </c>
      <c r="C45" s="114">
        <v>0.53521232893696535</v>
      </c>
      <c r="D45" s="113">
        <v>0.19470501387717429</v>
      </c>
      <c r="E45" s="114">
        <v>0.73124076452142917</v>
      </c>
      <c r="F45" s="113">
        <v>0.2020187530897678</v>
      </c>
      <c r="G45" s="114">
        <v>-0.38741385525177807</v>
      </c>
      <c r="H45" s="113">
        <v>0.19803111378876762</v>
      </c>
    </row>
    <row r="46" spans="1:8" ht="15" customHeight="1" x14ac:dyDescent="0.25">
      <c r="A46" s="97" t="s">
        <v>181</v>
      </c>
      <c r="B46" s="113">
        <v>0.10626692278161362</v>
      </c>
      <c r="C46" s="114">
        <v>0.46182390539130369</v>
      </c>
      <c r="D46" s="113">
        <v>0.11115984544347544</v>
      </c>
      <c r="E46" s="114">
        <v>0.44900189553076786</v>
      </c>
      <c r="F46" s="113">
        <v>0.11564633123933471</v>
      </c>
      <c r="G46" s="114">
        <v>-1.6853789103107863E-2</v>
      </c>
      <c r="H46" s="113">
        <v>0.11537927447273887</v>
      </c>
    </row>
    <row r="47" spans="1:8" ht="15" customHeight="1" x14ac:dyDescent="0.25">
      <c r="A47" s="97" t="s">
        <v>182</v>
      </c>
      <c r="B47" s="113">
        <v>0.76538404308212082</v>
      </c>
      <c r="C47" s="114">
        <v>-1.3423884908986161</v>
      </c>
      <c r="D47" s="113">
        <v>0.75143226366491467</v>
      </c>
      <c r="E47" s="114">
        <v>-1.1956670707315098</v>
      </c>
      <c r="F47" s="113">
        <v>0.7397178879301658</v>
      </c>
      <c r="G47" s="114">
        <v>-3.9436722120926082</v>
      </c>
      <c r="H47" s="113">
        <v>0.70042756463264488</v>
      </c>
    </row>
    <row r="48" spans="1:8" ht="15" customHeight="1" x14ac:dyDescent="0.35">
      <c r="A48" s="115" t="s">
        <v>193</v>
      </c>
      <c r="B48" s="116">
        <v>4.045019340368265</v>
      </c>
      <c r="C48" s="117">
        <v>-0.1808413474657784</v>
      </c>
      <c r="D48" s="116">
        <v>3.8593369975512832</v>
      </c>
      <c r="E48" s="117">
        <v>-0.19890193191960037</v>
      </c>
      <c r="F48" s="116">
        <v>3.6616298072163098</v>
      </c>
      <c r="G48" s="117">
        <v>-0.12745539993473365</v>
      </c>
      <c r="H48" s="116">
        <v>3.5369571540145186</v>
      </c>
    </row>
    <row r="49" spans="1:9" ht="24.65" customHeight="1" x14ac:dyDescent="0.25">
      <c r="A49" s="1678" t="s">
        <v>196</v>
      </c>
      <c r="B49" s="1678"/>
      <c r="C49" s="1678"/>
      <c r="D49" s="1678"/>
      <c r="E49" s="1678"/>
      <c r="F49" s="1678"/>
      <c r="G49" s="1678"/>
      <c r="H49" s="1678"/>
      <c r="I49" s="163" t="s">
        <v>205</v>
      </c>
    </row>
    <row r="50" spans="1:9" ht="24" customHeight="1" x14ac:dyDescent="0.3">
      <c r="A50" s="1679" t="s">
        <v>184</v>
      </c>
      <c r="B50" s="1679"/>
      <c r="C50" s="1679"/>
      <c r="D50" s="1679"/>
      <c r="E50" s="1679"/>
      <c r="F50" s="1679"/>
      <c r="G50" s="1679"/>
      <c r="H50" s="1679"/>
    </row>
    <row r="51" spans="1:9" ht="13.5" customHeight="1" x14ac:dyDescent="0.3">
      <c r="A51" s="120" t="s">
        <v>195</v>
      </c>
      <c r="B51" s="67"/>
      <c r="C51" s="129"/>
      <c r="D51" s="129"/>
      <c r="E51" s="129"/>
      <c r="F51" s="129"/>
      <c r="G51" s="129"/>
      <c r="H51" s="129"/>
    </row>
    <row r="52" spans="1:9" x14ac:dyDescent="0.25">
      <c r="A52" s="130"/>
    </row>
  </sheetData>
  <mergeCells count="3">
    <mergeCell ref="G4:H4"/>
    <mergeCell ref="A49:H49"/>
    <mergeCell ref="A50:H50"/>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pane xSplit="1" ySplit="5" topLeftCell="B40" activePane="bottomRight" state="frozen"/>
      <selection pane="topRight" activeCell="B1" sqref="B1"/>
      <selection pane="bottomLeft" activeCell="A6" sqref="A6"/>
      <selection pane="bottomRight" activeCell="G5" sqref="G5"/>
    </sheetView>
  </sheetViews>
  <sheetFormatPr baseColWidth="10" defaultColWidth="11.453125" defaultRowHeight="12.5" x14ac:dyDescent="0.25"/>
  <cols>
    <col min="1" max="1" width="54" style="2" customWidth="1"/>
    <col min="2" max="2" width="10.26953125" style="2" customWidth="1"/>
    <col min="3" max="3" width="11.26953125" style="2" customWidth="1"/>
    <col min="4" max="4" width="10.26953125" style="2" customWidth="1"/>
    <col min="5" max="5" width="9.6328125" style="2" customWidth="1"/>
    <col min="6" max="6" width="10.26953125" style="2" customWidth="1"/>
    <col min="7" max="7" width="9.81640625" style="2" customWidth="1"/>
    <col min="8" max="8" width="10.26953125" style="2" customWidth="1"/>
    <col min="9" max="16384" width="11.453125" style="2"/>
  </cols>
  <sheetData>
    <row r="1" spans="1:8" ht="18" x14ac:dyDescent="0.4">
      <c r="A1" s="121" t="s">
        <v>197</v>
      </c>
      <c r="B1" s="122"/>
      <c r="C1" s="122"/>
      <c r="D1" s="122"/>
      <c r="E1" s="122"/>
      <c r="F1" s="122"/>
      <c r="G1" s="122"/>
      <c r="H1" s="122"/>
    </row>
    <row r="2" spans="1:8" x14ac:dyDescent="0.25">
      <c r="A2" s="129"/>
      <c r="B2" s="129"/>
      <c r="C2" s="129"/>
      <c r="D2" s="129"/>
      <c r="E2" s="129"/>
      <c r="F2" s="129"/>
      <c r="G2" s="129"/>
      <c r="H2" s="129"/>
    </row>
    <row r="3" spans="1:8" ht="15.5" x14ac:dyDescent="0.35">
      <c r="A3" s="68" t="s">
        <v>198</v>
      </c>
      <c r="B3" s="67"/>
      <c r="C3" s="129"/>
      <c r="D3" s="129"/>
      <c r="E3" s="129"/>
      <c r="F3" s="129"/>
      <c r="G3" s="129"/>
      <c r="H3" s="129"/>
    </row>
    <row r="4" spans="1:8" ht="13" x14ac:dyDescent="0.3">
      <c r="A4" s="69" t="s">
        <v>190</v>
      </c>
      <c r="B4" s="67"/>
      <c r="C4" s="129"/>
      <c r="D4" s="129"/>
      <c r="E4" s="129"/>
      <c r="F4" s="129"/>
      <c r="G4" s="1675" t="s">
        <v>144</v>
      </c>
      <c r="H4" s="1675"/>
    </row>
    <row r="5" spans="1:8" ht="45.65" customHeight="1" x14ac:dyDescent="0.25">
      <c r="A5" s="70" t="s">
        <v>145</v>
      </c>
      <c r="B5" s="71">
        <v>2018</v>
      </c>
      <c r="C5" s="72" t="s">
        <v>146</v>
      </c>
      <c r="D5" s="71">
        <v>2019</v>
      </c>
      <c r="E5" s="72" t="s">
        <v>147</v>
      </c>
      <c r="F5" s="71">
        <v>2020</v>
      </c>
      <c r="G5" s="73" t="s">
        <v>2005</v>
      </c>
      <c r="H5" s="74">
        <v>2021</v>
      </c>
    </row>
    <row r="6" spans="1:8" s="124" customFormat="1" ht="15" customHeight="1" x14ac:dyDescent="0.3">
      <c r="A6" s="75" t="s">
        <v>149</v>
      </c>
      <c r="B6" s="76">
        <v>42.395950067999998</v>
      </c>
      <c r="C6" s="77">
        <v>7.0836303483496899E-3</v>
      </c>
      <c r="D6" s="76">
        <v>44.748556506</v>
      </c>
      <c r="E6" s="131">
        <v>-1.4414391049712982E-3</v>
      </c>
      <c r="F6" s="76">
        <v>44.707553525000002</v>
      </c>
      <c r="G6" s="77">
        <v>2.0289781515043126E-2</v>
      </c>
      <c r="H6" s="76">
        <v>45.629276462999997</v>
      </c>
    </row>
    <row r="7" spans="1:8" s="124" customFormat="1" ht="15" customHeight="1" x14ac:dyDescent="0.3">
      <c r="A7" s="80" t="s">
        <v>35</v>
      </c>
      <c r="B7" s="81">
        <v>9.0869406440000002</v>
      </c>
      <c r="C7" s="82">
        <v>2.2615446450674925E-2</v>
      </c>
      <c r="D7" s="81">
        <v>9.3927975969999995</v>
      </c>
      <c r="E7" s="132">
        <v>-5.3776797966754497E-2</v>
      </c>
      <c r="F7" s="81">
        <v>8.8924425560000007</v>
      </c>
      <c r="G7" s="82">
        <v>5.3322499570788384E-2</v>
      </c>
      <c r="H7" s="81">
        <v>9.3717876419999993</v>
      </c>
    </row>
    <row r="8" spans="1:8" s="124" customFormat="1" ht="15" customHeight="1" x14ac:dyDescent="0.3">
      <c r="A8" s="80" t="s">
        <v>37</v>
      </c>
      <c r="B8" s="81">
        <v>25.274686437</v>
      </c>
      <c r="C8" s="82">
        <v>8.2060769753464768E-3</v>
      </c>
      <c r="D8" s="81">
        <v>25.708842359999998</v>
      </c>
      <c r="E8" s="132">
        <v>5.9126811022556236E-3</v>
      </c>
      <c r="F8" s="81">
        <v>25.881234369000001</v>
      </c>
      <c r="G8" s="82">
        <v>2.0716663807125668E-2</v>
      </c>
      <c r="H8" s="81">
        <v>26.422375257999999</v>
      </c>
    </row>
    <row r="9" spans="1:8" s="124" customFormat="1" ht="15" customHeight="1" x14ac:dyDescent="0.3">
      <c r="A9" s="80" t="s">
        <v>150</v>
      </c>
      <c r="B9" s="81">
        <v>1.0945474610000001</v>
      </c>
      <c r="C9" s="82">
        <v>-7.3429947180733146E-2</v>
      </c>
      <c r="D9" s="81">
        <v>1.028973293</v>
      </c>
      <c r="E9" s="132">
        <v>-8.0515065129136532E-2</v>
      </c>
      <c r="F9" s="81">
        <v>0.94576265299999995</v>
      </c>
      <c r="G9" s="82">
        <v>-6.4973759881744919E-2</v>
      </c>
      <c r="H9" s="81">
        <v>0.884801473</v>
      </c>
    </row>
    <row r="10" spans="1:8" ht="15" customHeight="1" x14ac:dyDescent="0.25">
      <c r="A10" s="80" t="s">
        <v>39</v>
      </c>
      <c r="B10" s="81">
        <v>5.7126816229999999</v>
      </c>
      <c r="C10" s="82">
        <v>-4.4623286178180344E-4</v>
      </c>
      <c r="D10" s="81">
        <v>7.4149693860000001</v>
      </c>
      <c r="E10" s="132">
        <v>2.10268409882719E-2</v>
      </c>
      <c r="F10" s="81">
        <v>7.5704398580000003</v>
      </c>
      <c r="G10" s="82">
        <v>-3.3536951153869676E-3</v>
      </c>
      <c r="H10" s="81">
        <v>7.5464731560000002</v>
      </c>
    </row>
    <row r="11" spans="1:8" s="124" customFormat="1" ht="15" customHeight="1" x14ac:dyDescent="0.3">
      <c r="A11" s="80" t="s">
        <v>151</v>
      </c>
      <c r="B11" s="81">
        <v>1.227093902</v>
      </c>
      <c r="C11" s="82">
        <v>-3.1689044225637675E-2</v>
      </c>
      <c r="D11" s="81">
        <v>1.2029738670000001</v>
      </c>
      <c r="E11" s="132">
        <v>0.17938870807422069</v>
      </c>
      <c r="F11" s="81">
        <v>1.4176740880000001</v>
      </c>
      <c r="G11" s="82">
        <v>-1.1567151531706621E-2</v>
      </c>
      <c r="H11" s="81">
        <v>1.403838932</v>
      </c>
    </row>
    <row r="12" spans="1:8" ht="15" customHeight="1" x14ac:dyDescent="0.3">
      <c r="A12" s="83" t="s">
        <v>152</v>
      </c>
      <c r="B12" s="84">
        <v>48.839220095999998</v>
      </c>
      <c r="C12" s="85">
        <v>1.2566511324530572E-2</v>
      </c>
      <c r="D12" s="84">
        <v>51.561216066</v>
      </c>
      <c r="E12" s="133">
        <v>-2.3385262685711394E-2</v>
      </c>
      <c r="F12" s="84">
        <v>50.384852971999997</v>
      </c>
      <c r="G12" s="85">
        <v>3.9609746879490482E-2</v>
      </c>
      <c r="H12" s="84">
        <v>52.403865725999999</v>
      </c>
    </row>
    <row r="13" spans="1:8" ht="15" customHeight="1" x14ac:dyDescent="0.25">
      <c r="A13" s="80" t="s">
        <v>60</v>
      </c>
      <c r="B13" s="81">
        <v>33.230254260999999</v>
      </c>
      <c r="C13" s="82">
        <v>1.5749099087570162E-2</v>
      </c>
      <c r="D13" s="81">
        <v>35.601171821000001</v>
      </c>
      <c r="E13" s="132">
        <v>-4.3453374951027968E-3</v>
      </c>
      <c r="F13" s="81">
        <v>35.467002737000001</v>
      </c>
      <c r="G13" s="82">
        <v>3.9982125183013917E-2</v>
      </c>
      <c r="H13" s="81">
        <v>36.898184907000001</v>
      </c>
    </row>
    <row r="14" spans="1:8" ht="15" customHeight="1" x14ac:dyDescent="0.25">
      <c r="A14" s="86" t="s">
        <v>153</v>
      </c>
      <c r="B14" s="81">
        <v>28.533082859</v>
      </c>
      <c r="C14" s="82">
        <v>1.5036494626223584E-2</v>
      </c>
      <c r="D14" s="81">
        <v>29.418469011999999</v>
      </c>
      <c r="E14" s="132">
        <v>1.1519224142862106E-2</v>
      </c>
      <c r="F14" s="81">
        <v>29.770738322</v>
      </c>
      <c r="G14" s="82">
        <v>2.5773822262173951E-3</v>
      </c>
      <c r="H14" s="81">
        <v>29.857936703</v>
      </c>
    </row>
    <row r="15" spans="1:8" s="124" customFormat="1" ht="15" customHeight="1" x14ac:dyDescent="0.3">
      <c r="A15" s="87" t="s">
        <v>154</v>
      </c>
      <c r="B15" s="88">
        <v>7.2829126789999998</v>
      </c>
      <c r="C15" s="89">
        <v>-2.0427805689148926E-2</v>
      </c>
      <c r="D15" s="88">
        <v>7.1805608559999996</v>
      </c>
      <c r="E15" s="134">
        <v>-7.9436284522846901E-3</v>
      </c>
      <c r="F15" s="88">
        <v>7.1094611739999998</v>
      </c>
      <c r="G15" s="89">
        <v>5.9026927040379817E-3</v>
      </c>
      <c r="H15" s="88">
        <v>7.147554907</v>
      </c>
    </row>
    <row r="16" spans="1:8" ht="15" customHeight="1" x14ac:dyDescent="0.25">
      <c r="A16" s="86" t="s">
        <v>155</v>
      </c>
      <c r="B16" s="81">
        <v>4.6971714010000003</v>
      </c>
      <c r="C16" s="82">
        <v>2.0941662969859998E-2</v>
      </c>
      <c r="D16" s="81">
        <v>6.1827028090000002</v>
      </c>
      <c r="E16" s="132">
        <v>-7.9775844738354418E-2</v>
      </c>
      <c r="F16" s="81">
        <v>5.6962644149999999</v>
      </c>
      <c r="G16" s="82">
        <v>0.23546624236570546</v>
      </c>
      <c r="H16" s="81">
        <v>7.040248203</v>
      </c>
    </row>
    <row r="17" spans="1:8" ht="15" customHeight="1" x14ac:dyDescent="0.3">
      <c r="A17" s="1524" t="s">
        <v>228</v>
      </c>
      <c r="B17" s="81"/>
      <c r="C17" s="82"/>
      <c r="D17" s="81"/>
      <c r="E17" s="82"/>
      <c r="F17" s="197">
        <v>0</v>
      </c>
      <c r="G17" s="1525" t="s">
        <v>2003</v>
      </c>
      <c r="H17" s="197">
        <v>0.67573844299999997</v>
      </c>
    </row>
    <row r="18" spans="1:8" ht="15" customHeight="1" x14ac:dyDescent="0.25">
      <c r="A18" s="80" t="s">
        <v>156</v>
      </c>
      <c r="B18" s="81">
        <v>7.772706264</v>
      </c>
      <c r="C18" s="82">
        <v>8.7961371762677043E-3</v>
      </c>
      <c r="D18" s="81">
        <v>7.8367073989999998</v>
      </c>
      <c r="E18" s="132">
        <v>8.3890249557736496E-3</v>
      </c>
      <c r="F18" s="81">
        <v>7.8979197560000003</v>
      </c>
      <c r="G18" s="82">
        <v>-1.4171633971953645E-2</v>
      </c>
      <c r="H18" s="81">
        <v>7.784968385</v>
      </c>
    </row>
    <row r="19" spans="1:8" ht="15" customHeight="1" x14ac:dyDescent="0.25">
      <c r="A19" s="86" t="s">
        <v>157</v>
      </c>
      <c r="B19" s="81">
        <v>6.4541619419999998</v>
      </c>
      <c r="C19" s="82">
        <v>4.169806750594196E-3</v>
      </c>
      <c r="D19" s="81">
        <v>6.462952381</v>
      </c>
      <c r="E19" s="132">
        <v>2.6410100884675103E-3</v>
      </c>
      <c r="F19" s="81">
        <v>6.4767195610000003</v>
      </c>
      <c r="G19" s="82">
        <v>5.2748436912697372E-3</v>
      </c>
      <c r="H19" s="81">
        <v>6.5094094360000003</v>
      </c>
    </row>
    <row r="20" spans="1:8" s="125" customFormat="1" ht="15" customHeight="1" x14ac:dyDescent="0.3">
      <c r="A20" s="86" t="s">
        <v>158</v>
      </c>
      <c r="B20" s="81">
        <v>0.16131936799999999</v>
      </c>
      <c r="C20" s="82">
        <v>3.2629766274916427E-3</v>
      </c>
      <c r="D20" s="81">
        <v>0.164801216</v>
      </c>
      <c r="E20" s="132">
        <v>3.6885118257528049E-3</v>
      </c>
      <c r="F20" s="81">
        <v>0.165449024</v>
      </c>
      <c r="G20" s="82">
        <v>2.4746319485422497E-2</v>
      </c>
      <c r="H20" s="81">
        <v>0.16993069399999999</v>
      </c>
    </row>
    <row r="21" spans="1:8" ht="15" customHeight="1" x14ac:dyDescent="0.25">
      <c r="A21" s="86" t="s">
        <v>159</v>
      </c>
      <c r="B21" s="81">
        <v>1.157224952</v>
      </c>
      <c r="C21" s="82">
        <v>3.5369132638113143E-2</v>
      </c>
      <c r="D21" s="81">
        <v>1.2089538010000001</v>
      </c>
      <c r="E21" s="132">
        <v>3.977479976818854E-2</v>
      </c>
      <c r="F21" s="81">
        <v>1.2557511699999999</v>
      </c>
      <c r="G21" s="82">
        <v>-0.11958218891100247</v>
      </c>
      <c r="H21" s="81">
        <v>1.105628254</v>
      </c>
    </row>
    <row r="22" spans="1:8" ht="15" customHeight="1" x14ac:dyDescent="0.25">
      <c r="A22" s="80" t="s">
        <v>160</v>
      </c>
      <c r="B22" s="81">
        <v>2.2306582229999998</v>
      </c>
      <c r="C22" s="82">
        <v>-1.6711418323244742E-2</v>
      </c>
      <c r="D22" s="81">
        <v>2.266062137</v>
      </c>
      <c r="E22" s="132">
        <v>7.7951786150303626E-2</v>
      </c>
      <c r="F22" s="81">
        <v>2.4465800689999999</v>
      </c>
      <c r="G22" s="82">
        <v>-3.6400425702754702E-2</v>
      </c>
      <c r="H22" s="81">
        <v>2.3650795269999998</v>
      </c>
    </row>
    <row r="23" spans="1:8" ht="15" customHeight="1" x14ac:dyDescent="0.25">
      <c r="A23" s="80" t="s">
        <v>94</v>
      </c>
      <c r="B23" s="81">
        <v>3.919124192</v>
      </c>
      <c r="C23" s="82">
        <v>2.5931953212337877E-2</v>
      </c>
      <c r="D23" s="81">
        <v>4.1031219979999998</v>
      </c>
      <c r="E23" s="132">
        <v>-0.24382782667325154</v>
      </c>
      <c r="F23" s="81">
        <v>3.1088619949999998</v>
      </c>
      <c r="G23" s="82">
        <v>0.17385493105153405</v>
      </c>
      <c r="H23" s="81">
        <v>3.6507995969999998</v>
      </c>
    </row>
    <row r="24" spans="1:8" ht="15" customHeight="1" x14ac:dyDescent="0.25">
      <c r="A24" s="91" t="s">
        <v>161</v>
      </c>
      <c r="B24" s="92">
        <v>1.6864771540000001</v>
      </c>
      <c r="C24" s="93">
        <v>-2.7862844785753738E-2</v>
      </c>
      <c r="D24" s="92">
        <v>1.754152709</v>
      </c>
      <c r="E24" s="135">
        <v>-0.16617598282838897</v>
      </c>
      <c r="F24" s="92">
        <v>1.464488411</v>
      </c>
      <c r="G24" s="93">
        <v>0.16274226732111519</v>
      </c>
      <c r="H24" s="92">
        <v>1.704833308</v>
      </c>
    </row>
    <row r="25" spans="1:8" s="124" customFormat="1" ht="15" customHeight="1" x14ac:dyDescent="0.3">
      <c r="A25" s="94" t="s">
        <v>162</v>
      </c>
      <c r="B25" s="76">
        <v>6.4432700279999997</v>
      </c>
      <c r="C25" s="77">
        <v>4.7604464948237224E-2</v>
      </c>
      <c r="D25" s="76">
        <v>6.8126595600000002</v>
      </c>
      <c r="E25" s="131">
        <v>-0.16745862549641388</v>
      </c>
      <c r="F25" s="76">
        <v>5.6772994460000001</v>
      </c>
      <c r="G25" s="77">
        <v>0.1915832235560968</v>
      </c>
      <c r="H25" s="76">
        <v>6.7745892620000001</v>
      </c>
    </row>
    <row r="26" spans="1:8" s="124" customFormat="1" ht="15" customHeight="1" x14ac:dyDescent="0.3">
      <c r="A26" s="95" t="s">
        <v>163</v>
      </c>
      <c r="B26" s="84">
        <v>2.7969233980000001</v>
      </c>
      <c r="C26" s="85">
        <v>0.11770669970938297</v>
      </c>
      <c r="D26" s="84">
        <v>3.1027801849999999</v>
      </c>
      <c r="E26" s="133">
        <v>-0.33054952458868825</v>
      </c>
      <c r="F26" s="84">
        <v>2.0800430429999999</v>
      </c>
      <c r="G26" s="85">
        <v>0.47161834698589966</v>
      </c>
      <c r="H26" s="84">
        <v>3.0695118479999999</v>
      </c>
    </row>
    <row r="27" spans="1:8" ht="15" customHeight="1" x14ac:dyDescent="0.3">
      <c r="A27" s="96" t="s">
        <v>164</v>
      </c>
      <c r="B27" s="76">
        <v>11.288625895999999</v>
      </c>
      <c r="C27" s="77">
        <v>0.15671624347778135</v>
      </c>
      <c r="D27" s="76">
        <v>13.242974707</v>
      </c>
      <c r="E27" s="131">
        <v>-0.14381894105366166</v>
      </c>
      <c r="F27" s="76">
        <v>11.353589364999999</v>
      </c>
      <c r="G27" s="77">
        <v>3.7852985476947598E-2</v>
      </c>
      <c r="H27" s="76">
        <v>11.796914698</v>
      </c>
    </row>
    <row r="28" spans="1:8" s="124" customFormat="1" ht="15" customHeight="1" x14ac:dyDescent="0.3">
      <c r="A28" s="97" t="s">
        <v>109</v>
      </c>
      <c r="B28" s="81">
        <v>9.7669229039999994</v>
      </c>
      <c r="C28" s="82">
        <v>0.1682812758247898</v>
      </c>
      <c r="D28" s="81">
        <v>11.429734166999999</v>
      </c>
      <c r="E28" s="132">
        <v>-0.15876891836447105</v>
      </c>
      <c r="F28" s="81">
        <v>9.6273581840000002</v>
      </c>
      <c r="G28" s="82">
        <v>3.1094370795048176E-2</v>
      </c>
      <c r="H28" s="81">
        <v>9.9422174319999996</v>
      </c>
    </row>
    <row r="29" spans="1:8" ht="15" customHeight="1" x14ac:dyDescent="0.25">
      <c r="A29" s="97" t="s">
        <v>165</v>
      </c>
      <c r="B29" s="81">
        <v>0.91545153000000001</v>
      </c>
      <c r="C29" s="82">
        <v>0.1969199544003164</v>
      </c>
      <c r="D29" s="81">
        <v>1.2109413840000001</v>
      </c>
      <c r="E29" s="132">
        <v>-7.9145057068902624E-2</v>
      </c>
      <c r="F29" s="81">
        <v>1.1151241759999999</v>
      </c>
      <c r="G29" s="82">
        <v>8.2160905089621483E-2</v>
      </c>
      <c r="H29" s="81">
        <v>1.204900544</v>
      </c>
    </row>
    <row r="30" spans="1:8" ht="15" customHeight="1" x14ac:dyDescent="0.25">
      <c r="A30" s="97" t="s">
        <v>166</v>
      </c>
      <c r="B30" s="81">
        <v>0.60625146100000005</v>
      </c>
      <c r="C30" s="82">
        <v>-7.7868008411399181E-2</v>
      </c>
      <c r="D30" s="81">
        <v>0.60229915499999997</v>
      </c>
      <c r="E30" s="132">
        <v>9.4271586516734285E-3</v>
      </c>
      <c r="F30" s="81">
        <v>0.61110700399999995</v>
      </c>
      <c r="G30" s="82">
        <v>6.3777760309266185E-2</v>
      </c>
      <c r="H30" s="81">
        <v>0.64979672099999997</v>
      </c>
    </row>
    <row r="31" spans="1:8" s="124" customFormat="1" ht="15" customHeight="1" x14ac:dyDescent="0.3">
      <c r="A31" s="95" t="s">
        <v>167</v>
      </c>
      <c r="B31" s="84">
        <v>5.708119398</v>
      </c>
      <c r="C31" s="85">
        <v>1.4227007639280753E-2</v>
      </c>
      <c r="D31" s="84">
        <v>5.9458016010000003</v>
      </c>
      <c r="E31" s="133">
        <v>-8.1088374219924209E-2</v>
      </c>
      <c r="F31" s="84">
        <v>5.4721298090000001</v>
      </c>
      <c r="G31" s="85">
        <v>-1.7697248689399814E-2</v>
      </c>
      <c r="H31" s="84">
        <v>5.392275927</v>
      </c>
    </row>
    <row r="32" spans="1:8" ht="15" customHeight="1" x14ac:dyDescent="0.25">
      <c r="A32" s="97" t="s">
        <v>124</v>
      </c>
      <c r="B32" s="81">
        <v>1.2586596000000001</v>
      </c>
      <c r="C32" s="82">
        <v>6.3631365794448946E-2</v>
      </c>
      <c r="D32" s="81">
        <v>1.3558067069999999</v>
      </c>
      <c r="E32" s="132">
        <v>0.11546042950663593</v>
      </c>
      <c r="F32" s="81">
        <v>1.5144800519999999</v>
      </c>
      <c r="G32" s="82">
        <v>-4.2894634600130876E-2</v>
      </c>
      <c r="H32" s="81">
        <v>1.4516231589999999</v>
      </c>
    </row>
    <row r="33" spans="1:8" ht="15" customHeight="1" x14ac:dyDescent="0.25">
      <c r="A33" s="97" t="s">
        <v>168</v>
      </c>
      <c r="B33" s="81">
        <v>2.203191167</v>
      </c>
      <c r="C33" s="82">
        <v>0.11121148979689677</v>
      </c>
      <c r="D33" s="81">
        <v>2.5079596319999999</v>
      </c>
      <c r="E33" s="132">
        <v>-4.3025189435136113E-2</v>
      </c>
      <c r="F33" s="81">
        <v>2.40117366</v>
      </c>
      <c r="G33" s="82">
        <v>5.5712810623327558E-2</v>
      </c>
      <c r="H33" s="81">
        <v>2.5454595580000001</v>
      </c>
    </row>
    <row r="34" spans="1:8" ht="15" customHeight="1" x14ac:dyDescent="0.25">
      <c r="A34" s="98" t="s">
        <v>169</v>
      </c>
      <c r="B34" s="92">
        <v>2.2462686299999999</v>
      </c>
      <c r="C34" s="93">
        <v>-0.11770046611034191</v>
      </c>
      <c r="D34" s="92">
        <v>2.0820352610000001</v>
      </c>
      <c r="E34" s="135">
        <v>-0.25462023345107843</v>
      </c>
      <c r="F34" s="92">
        <v>1.5564760959999999</v>
      </c>
      <c r="G34" s="93">
        <v>-0.10656985225526294</v>
      </c>
      <c r="H34" s="92">
        <v>1.3951932090000001</v>
      </c>
    </row>
    <row r="35" spans="1:8" s="124" customFormat="1" ht="15" customHeight="1" x14ac:dyDescent="0.3">
      <c r="A35" s="96" t="s">
        <v>170</v>
      </c>
      <c r="B35" s="76">
        <v>53.684575963999997</v>
      </c>
      <c r="C35" s="77">
        <v>3.831197206349457E-2</v>
      </c>
      <c r="D35" s="76">
        <v>57.991531213000002</v>
      </c>
      <c r="E35" s="131">
        <v>-3.3975272019930225E-2</v>
      </c>
      <c r="F35" s="76">
        <v>56.061142891000003</v>
      </c>
      <c r="G35" s="77">
        <v>2.3849062442322211E-2</v>
      </c>
      <c r="H35" s="76">
        <v>57.426191160999998</v>
      </c>
    </row>
    <row r="36" spans="1:8" ht="15" customHeight="1" x14ac:dyDescent="0.3">
      <c r="A36" s="95" t="s">
        <v>171</v>
      </c>
      <c r="B36" s="84">
        <v>54.547339493999999</v>
      </c>
      <c r="C36" s="85">
        <v>1.2743671962844205E-2</v>
      </c>
      <c r="D36" s="84">
        <v>57.507017668000003</v>
      </c>
      <c r="E36" s="133">
        <v>-2.9356497587770702E-2</v>
      </c>
      <c r="F36" s="84">
        <v>55.856982780999999</v>
      </c>
      <c r="G36" s="85">
        <v>3.3981820021244058E-2</v>
      </c>
      <c r="H36" s="84">
        <v>57.796141652999999</v>
      </c>
    </row>
    <row r="37" spans="1:8" s="124" customFormat="1" ht="15" customHeight="1" x14ac:dyDescent="0.3">
      <c r="A37" s="99" t="s">
        <v>172</v>
      </c>
      <c r="B37" s="100">
        <v>0.86276352999999995</v>
      </c>
      <c r="C37" s="101"/>
      <c r="D37" s="100">
        <v>-0.48451354499999999</v>
      </c>
      <c r="E37" s="136"/>
      <c r="F37" s="100">
        <v>-0.20416011000000001</v>
      </c>
      <c r="G37" s="101"/>
      <c r="H37" s="100">
        <v>0.36995049099999999</v>
      </c>
    </row>
    <row r="38" spans="1:8" s="124" customFormat="1" ht="15" customHeight="1" x14ac:dyDescent="0.3">
      <c r="A38" s="102" t="s">
        <v>173</v>
      </c>
      <c r="B38" s="103">
        <v>3.64634663</v>
      </c>
      <c r="C38" s="104">
        <v>-4.7695137849358415E-3</v>
      </c>
      <c r="D38" s="103">
        <v>3.7098793749999999</v>
      </c>
      <c r="E38" s="137">
        <v>-3.0950624719354614E-2</v>
      </c>
      <c r="F38" s="103">
        <v>3.5972564020000002</v>
      </c>
      <c r="G38" s="104">
        <v>2.9313657614600919E-2</v>
      </c>
      <c r="H38" s="103">
        <v>3.7050774139999998</v>
      </c>
    </row>
    <row r="39" spans="1:8" ht="15" customHeight="1" x14ac:dyDescent="0.25">
      <c r="A39" s="97" t="s">
        <v>174</v>
      </c>
      <c r="B39" s="81">
        <v>3.2745349259999998</v>
      </c>
      <c r="C39" s="82">
        <v>0.1678544262058812</v>
      </c>
      <c r="D39" s="81">
        <v>3.4498275170000001</v>
      </c>
      <c r="E39" s="132">
        <v>0.16287281021881084</v>
      </c>
      <c r="F39" s="81">
        <v>4.0203369029999996</v>
      </c>
      <c r="G39" s="82">
        <v>1.7080835496310565E-2</v>
      </c>
      <c r="H39" s="81">
        <v>4.0900718500000002</v>
      </c>
    </row>
    <row r="40" spans="1:8" ht="15" customHeight="1" x14ac:dyDescent="0.25">
      <c r="A40" s="97" t="s">
        <v>175</v>
      </c>
      <c r="B40" s="126">
        <v>-0.37181170299999999</v>
      </c>
      <c r="C40" s="82"/>
      <c r="D40" s="126">
        <v>-0.26005185800000002</v>
      </c>
      <c r="E40" s="138"/>
      <c r="F40" s="107">
        <v>0.42308050000000003</v>
      </c>
      <c r="G40" s="82"/>
      <c r="H40" s="105">
        <v>0.384994436</v>
      </c>
    </row>
    <row r="41" spans="1:8" ht="15" customHeight="1" x14ac:dyDescent="0.3">
      <c r="A41" s="96" t="s">
        <v>176</v>
      </c>
      <c r="B41" s="76">
        <v>57.330922594</v>
      </c>
      <c r="C41" s="77">
        <v>3.5460669422660684E-2</v>
      </c>
      <c r="D41" s="76">
        <v>61.701410588000002</v>
      </c>
      <c r="E41" s="131">
        <v>-3.3793428153461202E-2</v>
      </c>
      <c r="F41" s="76">
        <v>59.658399293999999</v>
      </c>
      <c r="G41" s="77">
        <v>2.4178611321199917E-2</v>
      </c>
      <c r="H41" s="76">
        <v>61.131268575999997</v>
      </c>
    </row>
    <row r="42" spans="1:8" ht="15" customHeight="1" x14ac:dyDescent="0.3">
      <c r="A42" s="95" t="s">
        <v>177</v>
      </c>
      <c r="B42" s="84">
        <v>57.821874420999997</v>
      </c>
      <c r="C42" s="85">
        <v>2.0541065105908141E-2</v>
      </c>
      <c r="D42" s="84">
        <v>60.956845184999999</v>
      </c>
      <c r="E42" s="133">
        <v>-1.8462319800505722E-2</v>
      </c>
      <c r="F42" s="84">
        <v>59.877319684</v>
      </c>
      <c r="G42" s="85">
        <v>3.2847515242735437E-2</v>
      </c>
      <c r="H42" s="84">
        <v>61.886213503999997</v>
      </c>
    </row>
    <row r="43" spans="1:8" ht="15" customHeight="1" x14ac:dyDescent="0.25">
      <c r="A43" s="127" t="s">
        <v>178</v>
      </c>
      <c r="B43" s="126">
        <v>0.49095182599999998</v>
      </c>
      <c r="C43" s="108"/>
      <c r="D43" s="126">
        <v>-0.74456540299999996</v>
      </c>
      <c r="E43" s="138"/>
      <c r="F43" s="107">
        <v>0.21892038999999999</v>
      </c>
      <c r="G43" s="108"/>
      <c r="H43" s="107">
        <v>0.75494492800000002</v>
      </c>
    </row>
    <row r="44" spans="1:8" ht="20.25" customHeight="1" x14ac:dyDescent="0.25">
      <c r="A44" s="128" t="s">
        <v>192</v>
      </c>
      <c r="B44" s="110">
        <v>41.174643007</v>
      </c>
      <c r="C44" s="111">
        <v>-8.43649977933425E-3</v>
      </c>
      <c r="D44" s="110">
        <v>41.018577665000002</v>
      </c>
      <c r="E44" s="139">
        <v>1.8574082414787085E-2</v>
      </c>
      <c r="F44" s="110">
        <v>41.795160099999997</v>
      </c>
      <c r="G44" s="111">
        <v>1.0221167023987343E-2</v>
      </c>
      <c r="H44" s="110">
        <v>42.234293620000003</v>
      </c>
    </row>
    <row r="45" spans="1:8" ht="15" customHeight="1" x14ac:dyDescent="0.25">
      <c r="A45" s="94" t="s">
        <v>179</v>
      </c>
      <c r="B45" s="103"/>
      <c r="C45" s="112"/>
      <c r="D45" s="103"/>
      <c r="E45" s="112"/>
      <c r="F45" s="103"/>
      <c r="G45" s="112"/>
      <c r="H45" s="103"/>
    </row>
    <row r="46" spans="1:8" ht="15" customHeight="1" x14ac:dyDescent="0.25">
      <c r="A46" s="97" t="s">
        <v>180</v>
      </c>
      <c r="B46" s="113">
        <v>0.13192819245137194</v>
      </c>
      <c r="C46" s="114">
        <v>0.46821530950051926</v>
      </c>
      <c r="D46" s="113">
        <v>0.13212759666644749</v>
      </c>
      <c r="E46" s="114">
        <v>-1.9499329287227058</v>
      </c>
      <c r="F46" s="113">
        <v>0.11267869431225698</v>
      </c>
      <c r="G46" s="114">
        <v>1.648781337400973</v>
      </c>
      <c r="H46" s="113">
        <v>0.12927651745048288</v>
      </c>
    </row>
    <row r="47" spans="1:8" ht="15" customHeight="1" x14ac:dyDescent="0.25">
      <c r="A47" s="97" t="s">
        <v>181</v>
      </c>
      <c r="B47" s="113">
        <v>5.726797832771028E-2</v>
      </c>
      <c r="C47" s="114">
        <v>0.60081316966287479</v>
      </c>
      <c r="D47" s="113">
        <v>6.0176629291061372E-2</v>
      </c>
      <c r="E47" s="114">
        <v>-1.8941944375943049</v>
      </c>
      <c r="F47" s="113">
        <v>4.1283102367211964E-2</v>
      </c>
      <c r="G47" s="114">
        <v>1.7195039893460939</v>
      </c>
      <c r="H47" s="113">
        <v>5.857414916772203E-2</v>
      </c>
    </row>
    <row r="48" spans="1:8" ht="15" customHeight="1" x14ac:dyDescent="0.25">
      <c r="A48" s="97" t="s">
        <v>182</v>
      </c>
      <c r="B48" s="113">
        <v>0.84306512114783472</v>
      </c>
      <c r="C48" s="114">
        <v>-1.6168866978180763</v>
      </c>
      <c r="D48" s="113">
        <v>0.79553161842604558</v>
      </c>
      <c r="E48" s="114">
        <v>3.4171345328552372</v>
      </c>
      <c r="F48" s="113">
        <v>0.82951834995383456</v>
      </c>
      <c r="G48" s="114">
        <v>-2.3445745468242407</v>
      </c>
      <c r="H48" s="113">
        <v>0.80593851302549235</v>
      </c>
    </row>
    <row r="49" spans="1:8" ht="15" customHeight="1" x14ac:dyDescent="0.35">
      <c r="A49" s="115" t="s">
        <v>193</v>
      </c>
      <c r="B49" s="116">
        <v>6.3903332978550749</v>
      </c>
      <c r="C49" s="117">
        <v>-0.30817642426729464</v>
      </c>
      <c r="D49" s="116">
        <v>6.0209346003192916</v>
      </c>
      <c r="E49" s="117">
        <v>1.3445621394236111</v>
      </c>
      <c r="F49" s="116">
        <v>7.3618030011517552</v>
      </c>
      <c r="G49" s="117">
        <v>-1.1192116786989459</v>
      </c>
      <c r="H49" s="116">
        <v>6.2342220297989783</v>
      </c>
    </row>
    <row r="50" spans="1:8" ht="24.65" customHeight="1" x14ac:dyDescent="0.25">
      <c r="A50" s="1678" t="s">
        <v>194</v>
      </c>
      <c r="B50" s="1678"/>
      <c r="C50" s="1678"/>
      <c r="D50" s="1678"/>
      <c r="E50" s="1678"/>
      <c r="F50" s="1678"/>
      <c r="G50" s="1678"/>
      <c r="H50" s="1678"/>
    </row>
    <row r="51" spans="1:8" ht="24.65" customHeight="1" x14ac:dyDescent="0.3">
      <c r="A51" s="1679" t="s">
        <v>184</v>
      </c>
      <c r="B51" s="1679"/>
      <c r="C51" s="1679"/>
      <c r="D51" s="1679"/>
      <c r="E51" s="1679"/>
      <c r="F51" s="1679"/>
      <c r="G51" s="1679"/>
      <c r="H51" s="1679"/>
    </row>
    <row r="52" spans="1:8" ht="13.5" customHeight="1" x14ac:dyDescent="0.3">
      <c r="A52" s="140" t="s">
        <v>199</v>
      </c>
      <c r="B52" s="140"/>
      <c r="C52" s="140"/>
      <c r="D52" s="140"/>
      <c r="E52" s="140"/>
      <c r="F52" s="140"/>
      <c r="G52" s="140"/>
      <c r="H52" s="140"/>
    </row>
    <row r="53" spans="1:8" ht="13.5" customHeight="1" x14ac:dyDescent="0.3">
      <c r="A53" s="1676" t="s">
        <v>2006</v>
      </c>
      <c r="B53" s="1676"/>
      <c r="C53" s="1676"/>
      <c r="D53" s="1676"/>
      <c r="E53" s="1676"/>
      <c r="F53" s="1676"/>
      <c r="G53" s="1676"/>
      <c r="H53" s="1676"/>
    </row>
    <row r="54" spans="1:8" ht="13.5" customHeight="1" x14ac:dyDescent="0.3">
      <c r="A54" s="120" t="s">
        <v>195</v>
      </c>
      <c r="B54" s="67"/>
      <c r="C54" s="129"/>
      <c r="D54" s="129"/>
      <c r="E54" s="129"/>
      <c r="F54" s="129"/>
      <c r="G54" s="129"/>
      <c r="H54" s="129"/>
    </row>
    <row r="55" spans="1:8" x14ac:dyDescent="0.25">
      <c r="A55" s="130"/>
    </row>
  </sheetData>
  <mergeCells count="4">
    <mergeCell ref="G4:H4"/>
    <mergeCell ref="A50:H50"/>
    <mergeCell ref="A51:H51"/>
    <mergeCell ref="A53:H53"/>
  </mergeCell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workbookViewId="0">
      <pane xSplit="1" ySplit="5" topLeftCell="B6" activePane="bottomRight" state="frozen"/>
      <selection pane="topRight" activeCell="B1" sqref="B1"/>
      <selection pane="bottomLeft" activeCell="A6" sqref="A6"/>
      <selection pane="bottomRight" activeCell="A22" sqref="A22:XFD22"/>
    </sheetView>
  </sheetViews>
  <sheetFormatPr baseColWidth="10" defaultColWidth="11.453125" defaultRowHeight="12.5" x14ac:dyDescent="0.25"/>
  <cols>
    <col min="1" max="1" width="53.1796875" style="2" customWidth="1"/>
    <col min="2" max="2" width="9.54296875" style="161" customWidth="1"/>
    <col min="3" max="3" width="9.54296875" style="2" customWidth="1"/>
    <col min="4" max="5" width="9.54296875" style="160" customWidth="1"/>
    <col min="6" max="6" width="9.54296875" style="2" customWidth="1"/>
    <col min="7" max="7" width="10.08984375" style="2" customWidth="1"/>
    <col min="8" max="8" width="9.54296875" style="2" customWidth="1"/>
    <col min="9" max="16384" width="11.453125" style="2"/>
  </cols>
  <sheetData>
    <row r="1" spans="1:17" ht="18" x14ac:dyDescent="0.4">
      <c r="A1" s="141" t="s">
        <v>200</v>
      </c>
      <c r="B1" s="142"/>
      <c r="C1" s="142"/>
      <c r="D1" s="142"/>
      <c r="E1" s="142"/>
      <c r="F1" s="142"/>
      <c r="G1" s="142"/>
      <c r="H1" s="142"/>
    </row>
    <row r="2" spans="1:17" x14ac:dyDescent="0.25">
      <c r="A2" s="129"/>
      <c r="B2" s="143"/>
      <c r="C2" s="129"/>
      <c r="D2" s="144"/>
      <c r="E2" s="144"/>
      <c r="F2" s="129"/>
      <c r="G2" s="129"/>
      <c r="H2" s="129"/>
    </row>
    <row r="3" spans="1:17" ht="17.5" x14ac:dyDescent="0.35">
      <c r="A3" s="145" t="s">
        <v>201</v>
      </c>
      <c r="B3" s="143"/>
      <c r="C3" s="129"/>
      <c r="D3" s="144"/>
      <c r="E3" s="144"/>
      <c r="F3" s="129"/>
      <c r="G3" s="129"/>
      <c r="H3" s="129"/>
    </row>
    <row r="4" spans="1:17" ht="13" x14ac:dyDescent="0.3">
      <c r="A4" s="69" t="s">
        <v>143</v>
      </c>
      <c r="B4" s="143"/>
      <c r="C4" s="129"/>
      <c r="D4" s="144"/>
      <c r="E4" s="129"/>
      <c r="F4" s="144"/>
      <c r="G4" s="1675" t="s">
        <v>144</v>
      </c>
      <c r="H4" s="1675"/>
    </row>
    <row r="5" spans="1:17" ht="42" customHeight="1" x14ac:dyDescent="0.25">
      <c r="A5" s="70" t="s">
        <v>145</v>
      </c>
      <c r="B5" s="71">
        <v>2018</v>
      </c>
      <c r="C5" s="73" t="s">
        <v>191</v>
      </c>
      <c r="D5" s="74">
        <v>2019</v>
      </c>
      <c r="E5" s="73" t="s">
        <v>147</v>
      </c>
      <c r="F5" s="71">
        <v>2020</v>
      </c>
      <c r="G5" s="73" t="s">
        <v>2007</v>
      </c>
      <c r="H5" s="74">
        <v>2021</v>
      </c>
    </row>
    <row r="6" spans="1:17" s="124" customFormat="1" ht="15" customHeight="1" x14ac:dyDescent="0.3">
      <c r="A6" s="75" t="s">
        <v>149</v>
      </c>
      <c r="B6" s="76">
        <v>25.381176426</v>
      </c>
      <c r="C6" s="77">
        <v>2.4413211610051944E-2</v>
      </c>
      <c r="D6" s="76">
        <v>26.000812456999999</v>
      </c>
      <c r="E6" s="77">
        <v>2.513218489155622E-2</v>
      </c>
      <c r="F6" s="76">
        <v>26.654269682999999</v>
      </c>
      <c r="G6" s="77">
        <v>2.7203992066699545E-2</v>
      </c>
      <c r="H6" s="76">
        <v>27.379372224000001</v>
      </c>
      <c r="I6" s="146"/>
      <c r="J6" s="146"/>
      <c r="L6" s="146"/>
      <c r="M6" s="146"/>
      <c r="N6" s="146"/>
      <c r="O6" s="146"/>
      <c r="P6" s="146"/>
      <c r="Q6" s="146"/>
    </row>
    <row r="7" spans="1:17" s="124" customFormat="1" ht="15" customHeight="1" x14ac:dyDescent="0.3">
      <c r="A7" s="80" t="s">
        <v>35</v>
      </c>
      <c r="B7" s="81">
        <v>6.8190515559999998</v>
      </c>
      <c r="C7" s="82">
        <v>2.7876908311792903E-2</v>
      </c>
      <c r="D7" s="81">
        <v>7.009145631</v>
      </c>
      <c r="E7" s="82">
        <v>-8.7496790948043968E-3</v>
      </c>
      <c r="F7" s="81">
        <v>6.9478178560000003</v>
      </c>
      <c r="G7" s="82">
        <v>4.1617521212116149E-2</v>
      </c>
      <c r="H7" s="81">
        <v>7.2369688129999998</v>
      </c>
      <c r="I7" s="146"/>
      <c r="J7" s="146"/>
      <c r="L7" s="146"/>
      <c r="M7" s="146"/>
      <c r="N7" s="146"/>
      <c r="O7" s="146"/>
      <c r="P7" s="146"/>
      <c r="Q7" s="146"/>
    </row>
    <row r="8" spans="1:17" s="124" customFormat="1" ht="15" customHeight="1" x14ac:dyDescent="0.3">
      <c r="A8" s="80" t="s">
        <v>37</v>
      </c>
      <c r="B8" s="81">
        <v>9.4460058010000001</v>
      </c>
      <c r="C8" s="82">
        <v>3.935100600516761E-2</v>
      </c>
      <c r="D8" s="81">
        <v>9.8177156320000005</v>
      </c>
      <c r="E8" s="82">
        <v>2.2716113641862323E-2</v>
      </c>
      <c r="F8" s="81">
        <v>10.040735976000001</v>
      </c>
      <c r="G8" s="82">
        <v>4.1665611365538702E-2</v>
      </c>
      <c r="H8" s="81">
        <v>10.459089379</v>
      </c>
      <c r="I8" s="146"/>
      <c r="J8" s="146"/>
      <c r="L8" s="146"/>
      <c r="M8" s="146"/>
      <c r="N8" s="146"/>
      <c r="O8" s="146"/>
      <c r="P8" s="146"/>
      <c r="Q8" s="146"/>
    </row>
    <row r="9" spans="1:17" s="124" customFormat="1" ht="15" customHeight="1" x14ac:dyDescent="0.3">
      <c r="A9" s="80" t="s">
        <v>150</v>
      </c>
      <c r="B9" s="81">
        <v>0.61769169499999999</v>
      </c>
      <c r="C9" s="82">
        <v>-5.5039763809678566E-2</v>
      </c>
      <c r="D9" s="81">
        <v>0.58369409000000005</v>
      </c>
      <c r="E9" s="82">
        <v>-5.2456224115615124E-2</v>
      </c>
      <c r="F9" s="81">
        <v>0.553075702</v>
      </c>
      <c r="G9" s="82">
        <v>-5.1611437452010911E-2</v>
      </c>
      <c r="H9" s="81">
        <v>0.52453066999999998</v>
      </c>
      <c r="I9" s="146"/>
      <c r="J9" s="146"/>
      <c r="L9" s="146"/>
      <c r="M9" s="146"/>
      <c r="N9" s="146"/>
      <c r="O9" s="146"/>
      <c r="P9" s="146"/>
      <c r="Q9" s="146"/>
    </row>
    <row r="10" spans="1:17" ht="15" customHeight="1" x14ac:dyDescent="0.3">
      <c r="A10" s="80" t="s">
        <v>39</v>
      </c>
      <c r="B10" s="81">
        <v>7.2359744580000003</v>
      </c>
      <c r="C10" s="82">
        <v>8.9405643117597133E-3</v>
      </c>
      <c r="D10" s="81">
        <v>7.3006681530000002</v>
      </c>
      <c r="E10" s="82">
        <v>5.414677146194613E-2</v>
      </c>
      <c r="F10" s="81">
        <v>7.6959757629999999</v>
      </c>
      <c r="G10" s="82">
        <v>1.3878002385803612E-2</v>
      </c>
      <c r="H10" s="81">
        <v>7.802780533</v>
      </c>
      <c r="I10" s="147"/>
      <c r="J10" s="147"/>
      <c r="L10" s="146"/>
      <c r="M10" s="146"/>
      <c r="N10" s="146"/>
      <c r="O10" s="146"/>
      <c r="P10" s="146"/>
      <c r="Q10" s="146"/>
    </row>
    <row r="11" spans="1:17" s="124" customFormat="1" ht="15" customHeight="1" x14ac:dyDescent="0.3">
      <c r="A11" s="80" t="s">
        <v>151</v>
      </c>
      <c r="B11" s="81">
        <v>1.262452913</v>
      </c>
      <c r="C11" s="82">
        <v>2.1494691580627778E-2</v>
      </c>
      <c r="D11" s="81">
        <v>1.2895889490000001</v>
      </c>
      <c r="E11" s="82">
        <v>9.8539488182292079E-2</v>
      </c>
      <c r="F11" s="81">
        <v>1.4166643839999999</v>
      </c>
      <c r="G11" s="82">
        <v>-4.281999158383587E-2</v>
      </c>
      <c r="H11" s="81">
        <v>1.356002827</v>
      </c>
      <c r="I11" s="146"/>
      <c r="J11" s="146"/>
      <c r="L11" s="146"/>
      <c r="M11" s="146"/>
      <c r="N11" s="146"/>
      <c r="O11" s="146"/>
      <c r="P11" s="146"/>
      <c r="Q11" s="146"/>
    </row>
    <row r="12" spans="1:17" ht="15" customHeight="1" x14ac:dyDescent="0.3">
      <c r="A12" s="83" t="s">
        <v>152</v>
      </c>
      <c r="B12" s="84">
        <v>30.930404419999999</v>
      </c>
      <c r="C12" s="85">
        <v>3.5656497924316577E-2</v>
      </c>
      <c r="D12" s="84">
        <v>32.033274321</v>
      </c>
      <c r="E12" s="85">
        <v>9.6542076498642437E-3</v>
      </c>
      <c r="F12" s="84">
        <v>32.342530203000003</v>
      </c>
      <c r="G12" s="85">
        <v>4.5308800140320349E-2</v>
      </c>
      <c r="H12" s="84">
        <v>33.807931439999997</v>
      </c>
      <c r="I12" s="147"/>
      <c r="J12" s="147"/>
      <c r="L12" s="146"/>
      <c r="M12" s="146"/>
      <c r="N12" s="146"/>
      <c r="O12" s="146"/>
      <c r="P12" s="146"/>
      <c r="Q12" s="146"/>
    </row>
    <row r="13" spans="1:17" ht="15" customHeight="1" x14ac:dyDescent="0.3">
      <c r="A13" s="80" t="s">
        <v>60</v>
      </c>
      <c r="B13" s="81">
        <v>17.47755145</v>
      </c>
      <c r="C13" s="82">
        <v>4.318376090376197E-2</v>
      </c>
      <c r="D13" s="81">
        <v>18.232297852999999</v>
      </c>
      <c r="E13" s="82">
        <v>2.3841558892066628E-2</v>
      </c>
      <c r="F13" s="81">
        <v>18.666984255999999</v>
      </c>
      <c r="G13" s="82">
        <v>-1.3010592587923586E-2</v>
      </c>
      <c r="H13" s="81">
        <v>18.424115729</v>
      </c>
      <c r="I13" s="147"/>
      <c r="J13" s="147"/>
      <c r="L13" s="146"/>
      <c r="M13" s="146"/>
      <c r="N13" s="146"/>
      <c r="O13" s="146"/>
      <c r="P13" s="146"/>
      <c r="Q13" s="146"/>
    </row>
    <row r="14" spans="1:17" ht="15" customHeight="1" x14ac:dyDescent="0.3">
      <c r="A14" s="86" t="s">
        <v>153</v>
      </c>
      <c r="B14" s="81">
        <v>11.939037387000001</v>
      </c>
      <c r="C14" s="82">
        <v>8.3464965616494746E-2</v>
      </c>
      <c r="D14" s="81">
        <v>12.935528732</v>
      </c>
      <c r="E14" s="82">
        <v>4.3310710880650527E-2</v>
      </c>
      <c r="F14" s="81">
        <v>13.495775676999999</v>
      </c>
      <c r="G14" s="82">
        <v>-0.60167265204611176</v>
      </c>
      <c r="H14" s="81">
        <v>5.3757365339999996</v>
      </c>
      <c r="I14" s="147"/>
      <c r="J14" s="147"/>
      <c r="L14" s="146"/>
      <c r="M14" s="146"/>
      <c r="N14" s="146"/>
      <c r="O14" s="146"/>
      <c r="P14" s="146"/>
      <c r="Q14" s="146"/>
    </row>
    <row r="15" spans="1:17" s="124" customFormat="1" ht="15" customHeight="1" x14ac:dyDescent="0.3">
      <c r="A15" s="86" t="s">
        <v>155</v>
      </c>
      <c r="B15" s="81">
        <v>5.538514062</v>
      </c>
      <c r="C15" s="82">
        <v>-4.3647978193036119E-2</v>
      </c>
      <c r="D15" s="81">
        <v>5.2967691209999996</v>
      </c>
      <c r="E15" s="82">
        <v>-2.3705119126713026E-2</v>
      </c>
      <c r="F15" s="81">
        <v>5.1712085779999999</v>
      </c>
      <c r="G15" s="82">
        <v>1.5232745881711369</v>
      </c>
      <c r="H15" s="81">
        <v>13.048379195000001</v>
      </c>
      <c r="I15" s="146"/>
      <c r="J15" s="146"/>
      <c r="L15" s="146"/>
      <c r="M15" s="146"/>
      <c r="N15" s="146"/>
      <c r="O15" s="146"/>
      <c r="P15" s="146"/>
      <c r="Q15" s="146"/>
    </row>
    <row r="16" spans="1:17" s="124" customFormat="1" ht="15" customHeight="1" x14ac:dyDescent="0.3">
      <c r="A16" s="87" t="s">
        <v>228</v>
      </c>
      <c r="B16" s="197"/>
      <c r="C16" s="198"/>
      <c r="D16" s="197"/>
      <c r="E16" s="198"/>
      <c r="F16" s="197">
        <v>0</v>
      </c>
      <c r="G16" s="198" t="s">
        <v>2003</v>
      </c>
      <c r="H16" s="197">
        <v>7.4250254350000002</v>
      </c>
      <c r="I16" s="146"/>
      <c r="J16" s="146"/>
      <c r="L16" s="146"/>
      <c r="M16" s="146"/>
      <c r="N16" s="146"/>
      <c r="O16" s="146"/>
      <c r="P16" s="146"/>
      <c r="Q16" s="146"/>
    </row>
    <row r="17" spans="1:17" ht="15" customHeight="1" x14ac:dyDescent="0.3">
      <c r="A17" s="80" t="s">
        <v>156</v>
      </c>
      <c r="B17" s="81">
        <v>8.2820496400000003</v>
      </c>
      <c r="C17" s="82">
        <v>1.0835665795405625E-2</v>
      </c>
      <c r="D17" s="81">
        <v>8.3717911619999992</v>
      </c>
      <c r="E17" s="82">
        <v>-2.2933159258852198E-3</v>
      </c>
      <c r="F17" s="81">
        <v>8.3525919999999996</v>
      </c>
      <c r="G17" s="82">
        <v>0.14391312768539399</v>
      </c>
      <c r="H17" s="81">
        <v>9.5546396389999995</v>
      </c>
      <c r="I17" s="147"/>
      <c r="J17" s="147"/>
      <c r="L17" s="146"/>
      <c r="M17" s="146"/>
      <c r="N17" s="146"/>
      <c r="O17" s="146"/>
      <c r="P17" s="146"/>
      <c r="Q17" s="146"/>
    </row>
    <row r="18" spans="1:17" ht="15" customHeight="1" x14ac:dyDescent="0.3">
      <c r="A18" s="86" t="s">
        <v>157</v>
      </c>
      <c r="B18" s="81">
        <v>6.6885748380000001</v>
      </c>
      <c r="C18" s="82">
        <v>-9.4308909637410565E-3</v>
      </c>
      <c r="D18" s="81">
        <v>6.6254956180000004</v>
      </c>
      <c r="E18" s="82">
        <v>-1.2220008383982628E-2</v>
      </c>
      <c r="F18" s="81">
        <v>6.5445320059999998</v>
      </c>
      <c r="G18" s="82">
        <v>-4.9087722346757845E-3</v>
      </c>
      <c r="H18" s="81">
        <v>6.5124063889999997</v>
      </c>
      <c r="I18" s="147"/>
      <c r="J18" s="147"/>
      <c r="L18" s="146"/>
      <c r="M18" s="146"/>
      <c r="N18" s="146"/>
      <c r="O18" s="146"/>
      <c r="P18" s="146"/>
      <c r="Q18" s="146"/>
    </row>
    <row r="19" spans="1:17" s="125" customFormat="1" ht="15" customHeight="1" x14ac:dyDescent="0.3">
      <c r="A19" s="86" t="s">
        <v>158</v>
      </c>
      <c r="B19" s="81">
        <v>9.0238475999999998E-2</v>
      </c>
      <c r="C19" s="82">
        <v>5.2197557059806776E-2</v>
      </c>
      <c r="D19" s="81">
        <v>9.4948703999999995E-2</v>
      </c>
      <c r="E19" s="82">
        <v>6.7136292876625259E-2</v>
      </c>
      <c r="F19" s="81">
        <v>0.101323208</v>
      </c>
      <c r="G19" s="82">
        <v>0.16823178358111202</v>
      </c>
      <c r="H19" s="81">
        <v>0.11836899200000001</v>
      </c>
      <c r="I19" s="148"/>
      <c r="J19" s="148"/>
      <c r="L19" s="146"/>
      <c r="M19" s="146"/>
      <c r="N19" s="146"/>
      <c r="O19" s="146"/>
      <c r="P19" s="146"/>
      <c r="Q19" s="146"/>
    </row>
    <row r="20" spans="1:17" ht="15" customHeight="1" x14ac:dyDescent="0.3">
      <c r="A20" s="86" t="s">
        <v>159</v>
      </c>
      <c r="B20" s="81">
        <v>1.503236325</v>
      </c>
      <c r="C20" s="82">
        <v>9.8527763424024473E-2</v>
      </c>
      <c r="D20" s="81">
        <v>1.651346838</v>
      </c>
      <c r="E20" s="82">
        <v>3.3542284834047642E-2</v>
      </c>
      <c r="F20" s="81">
        <v>1.7067367840000001</v>
      </c>
      <c r="G20" s="82">
        <v>0.71313132957003167</v>
      </c>
      <c r="H20" s="81">
        <v>2.9238642559999999</v>
      </c>
      <c r="I20" s="147"/>
      <c r="J20" s="147"/>
      <c r="L20" s="146"/>
      <c r="M20" s="146"/>
      <c r="N20" s="146"/>
      <c r="O20" s="146"/>
      <c r="P20" s="146"/>
      <c r="Q20" s="146"/>
    </row>
    <row r="21" spans="1:17" ht="15" customHeight="1" x14ac:dyDescent="0.3">
      <c r="A21" s="80" t="s">
        <v>160</v>
      </c>
      <c r="B21" s="81">
        <v>1.3547617620000001</v>
      </c>
      <c r="C21" s="82">
        <v>7.4444038670763657E-2</v>
      </c>
      <c r="D21" s="81">
        <v>1.455615699</v>
      </c>
      <c r="E21" s="82">
        <v>9.674230643207693E-2</v>
      </c>
      <c r="F21" s="81">
        <v>1.596435319</v>
      </c>
      <c r="G21" s="82">
        <v>0.11780775378848896</v>
      </c>
      <c r="H21" s="81">
        <v>1.784507778</v>
      </c>
      <c r="I21" s="147"/>
      <c r="J21" s="147"/>
      <c r="L21" s="146"/>
      <c r="M21" s="146"/>
      <c r="N21" s="146"/>
      <c r="O21" s="146"/>
      <c r="P21" s="146"/>
      <c r="Q21" s="146"/>
    </row>
    <row r="22" spans="1:17" ht="15" customHeight="1" x14ac:dyDescent="0.3">
      <c r="A22" s="80" t="s">
        <v>94</v>
      </c>
      <c r="B22" s="81">
        <v>2.9287815300000002</v>
      </c>
      <c r="C22" s="82">
        <v>4.2958005474720506E-2</v>
      </c>
      <c r="D22" s="81">
        <v>3.0545961429999999</v>
      </c>
      <c r="E22" s="82">
        <v>-5.6373603559545904E-2</v>
      </c>
      <c r="F22" s="81">
        <v>2.8823975509999999</v>
      </c>
      <c r="G22" s="82">
        <v>8.7730355901901813E-2</v>
      </c>
      <c r="H22" s="81">
        <v>3.1352713140000001</v>
      </c>
      <c r="I22" s="147"/>
      <c r="J22" s="147"/>
      <c r="L22" s="146"/>
      <c r="M22" s="146"/>
      <c r="N22" s="146"/>
      <c r="O22" s="146"/>
      <c r="P22" s="146"/>
      <c r="Q22" s="146"/>
    </row>
    <row r="23" spans="1:17" ht="15" customHeight="1" x14ac:dyDescent="0.3">
      <c r="A23" s="91" t="s">
        <v>161</v>
      </c>
      <c r="B23" s="92">
        <v>0.88726003600000003</v>
      </c>
      <c r="C23" s="93">
        <v>3.574310090982169E-2</v>
      </c>
      <c r="D23" s="92">
        <v>0.91897346099999999</v>
      </c>
      <c r="E23" s="93">
        <v>-8.145217264331861E-2</v>
      </c>
      <c r="F23" s="92">
        <v>0.84412107599999997</v>
      </c>
      <c r="G23" s="93">
        <v>7.7330023921828861E-2</v>
      </c>
      <c r="H23" s="92">
        <v>0.90939697900000005</v>
      </c>
      <c r="I23" s="147"/>
      <c r="J23" s="147"/>
      <c r="L23" s="146"/>
      <c r="M23" s="146"/>
      <c r="N23" s="146"/>
      <c r="O23" s="146"/>
      <c r="P23" s="146"/>
      <c r="Q23" s="146"/>
    </row>
    <row r="24" spans="1:17" s="124" customFormat="1" ht="15" customHeight="1" x14ac:dyDescent="0.3">
      <c r="A24" s="94" t="s">
        <v>162</v>
      </c>
      <c r="B24" s="76">
        <v>5.5492279929999997</v>
      </c>
      <c r="C24" s="77">
        <v>8.7081278803027962E-2</v>
      </c>
      <c r="D24" s="76">
        <v>6.032461863</v>
      </c>
      <c r="E24" s="77">
        <v>-5.7058187986426034E-2</v>
      </c>
      <c r="F24" s="76">
        <v>5.68826052</v>
      </c>
      <c r="G24" s="77">
        <v>0.13014500520802441</v>
      </c>
      <c r="H24" s="76">
        <v>6.4285592149999999</v>
      </c>
      <c r="I24" s="146"/>
      <c r="J24" s="146"/>
      <c r="L24" s="146"/>
      <c r="M24" s="146"/>
      <c r="N24" s="146"/>
      <c r="O24" s="146"/>
      <c r="P24" s="146"/>
      <c r="Q24" s="146"/>
    </row>
    <row r="25" spans="1:17" s="124" customFormat="1" ht="15" customHeight="1" x14ac:dyDescent="0.3">
      <c r="A25" s="95" t="s">
        <v>163</v>
      </c>
      <c r="B25" s="84">
        <v>3.0502646590000002</v>
      </c>
      <c r="C25" s="85">
        <v>0.12462061607618691</v>
      </c>
      <c r="D25" s="84">
        <v>3.43039052</v>
      </c>
      <c r="E25" s="85">
        <v>-3.5083393362456028E-2</v>
      </c>
      <c r="F25" s="84">
        <v>3.31004078</v>
      </c>
      <c r="G25" s="85">
        <v>0.12344994251098029</v>
      </c>
      <c r="H25" s="84">
        <v>3.7186651240000002</v>
      </c>
      <c r="I25" s="146"/>
      <c r="J25" s="146"/>
      <c r="L25" s="146"/>
      <c r="M25" s="146"/>
      <c r="N25" s="146"/>
      <c r="O25" s="146"/>
      <c r="P25" s="146"/>
      <c r="Q25" s="146"/>
    </row>
    <row r="26" spans="1:17" ht="15" customHeight="1" x14ac:dyDescent="0.3">
      <c r="A26" s="96" t="s">
        <v>164</v>
      </c>
      <c r="B26" s="76">
        <v>9.3366185559999995</v>
      </c>
      <c r="C26" s="77">
        <v>0.18076868620871189</v>
      </c>
      <c r="D26" s="76">
        <v>11.024386826000001</v>
      </c>
      <c r="E26" s="77">
        <v>-6.9215316737653132E-2</v>
      </c>
      <c r="F26" s="76">
        <v>10.2613304</v>
      </c>
      <c r="G26" s="77">
        <v>5.6098645844206985E-3</v>
      </c>
      <c r="H26" s="76">
        <v>10.318895074</v>
      </c>
      <c r="I26" s="147"/>
      <c r="J26" s="147"/>
      <c r="L26" s="146"/>
      <c r="M26" s="146"/>
      <c r="N26" s="146"/>
      <c r="O26" s="146"/>
      <c r="P26" s="146"/>
      <c r="Q26" s="146"/>
    </row>
    <row r="27" spans="1:17" s="124" customFormat="1" ht="15" customHeight="1" x14ac:dyDescent="0.3">
      <c r="A27" s="97" t="s">
        <v>109</v>
      </c>
      <c r="B27" s="81">
        <v>6.8030735890000003</v>
      </c>
      <c r="C27" s="82">
        <v>0.19033683585221017</v>
      </c>
      <c r="D27" s="81">
        <v>8.0979490900000002</v>
      </c>
      <c r="E27" s="82">
        <v>-0.10180511520108848</v>
      </c>
      <c r="F27" s="81">
        <v>7.2735364499999999</v>
      </c>
      <c r="G27" s="82">
        <v>2.3252090803779435E-2</v>
      </c>
      <c r="H27" s="81">
        <v>7.4426613799999997</v>
      </c>
      <c r="I27" s="146"/>
      <c r="J27" s="146"/>
      <c r="L27" s="146"/>
      <c r="M27" s="146"/>
      <c r="N27" s="146"/>
      <c r="O27" s="146"/>
      <c r="P27" s="146"/>
      <c r="Q27" s="146"/>
    </row>
    <row r="28" spans="1:17" ht="15" customHeight="1" x14ac:dyDescent="0.3">
      <c r="A28" s="97" t="s">
        <v>165</v>
      </c>
      <c r="B28" s="81">
        <v>1.737020722</v>
      </c>
      <c r="C28" s="82">
        <v>0.15236545232187515</v>
      </c>
      <c r="D28" s="81">
        <v>2.0016826700000001</v>
      </c>
      <c r="E28" s="82">
        <v>7.8675728855663207E-2</v>
      </c>
      <c r="F28" s="81">
        <v>2.1591665130000002</v>
      </c>
      <c r="G28" s="82">
        <v>-6.2164764594049626E-2</v>
      </c>
      <c r="H28" s="81">
        <v>2.0249424349999998</v>
      </c>
      <c r="I28" s="147"/>
      <c r="J28" s="147"/>
      <c r="L28" s="146"/>
      <c r="M28" s="146"/>
      <c r="N28" s="146"/>
      <c r="O28" s="146"/>
      <c r="P28" s="146"/>
      <c r="Q28" s="146"/>
    </row>
    <row r="29" spans="1:17" ht="15" customHeight="1" x14ac:dyDescent="0.3">
      <c r="A29" s="97" t="s">
        <v>166</v>
      </c>
      <c r="B29" s="81">
        <v>0.79652424399999999</v>
      </c>
      <c r="C29" s="82">
        <v>0.16098796987778807</v>
      </c>
      <c r="D29" s="81">
        <v>0.92475506500000004</v>
      </c>
      <c r="E29" s="82">
        <v>-0.10394928520883528</v>
      </c>
      <c r="F29" s="81">
        <v>0.82862743699999997</v>
      </c>
      <c r="G29" s="82">
        <v>2.7351038582614562E-2</v>
      </c>
      <c r="H29" s="81">
        <v>0.85129125800000005</v>
      </c>
      <c r="I29" s="147"/>
      <c r="J29" s="147"/>
      <c r="L29" s="146"/>
      <c r="M29" s="146"/>
      <c r="N29" s="146"/>
      <c r="O29" s="146"/>
      <c r="P29" s="146"/>
      <c r="Q29" s="146"/>
    </row>
    <row r="30" spans="1:17" s="124" customFormat="1" ht="15" customHeight="1" x14ac:dyDescent="0.3">
      <c r="A30" s="95" t="s">
        <v>167</v>
      </c>
      <c r="B30" s="84">
        <v>3.6115127679999999</v>
      </c>
      <c r="C30" s="85">
        <v>0.16886721193505139</v>
      </c>
      <c r="D30" s="84">
        <v>4.2213788599999997</v>
      </c>
      <c r="E30" s="85">
        <v>-4.3773213712450354E-2</v>
      </c>
      <c r="F30" s="84">
        <v>4.0365955409999996</v>
      </c>
      <c r="G30" s="85">
        <v>0.11546467791136084</v>
      </c>
      <c r="H30" s="84">
        <v>4.502679745</v>
      </c>
      <c r="I30" s="146"/>
      <c r="J30" s="146"/>
      <c r="L30" s="146"/>
      <c r="M30" s="146"/>
      <c r="N30" s="146"/>
      <c r="O30" s="146"/>
      <c r="P30" s="146"/>
      <c r="Q30" s="146"/>
    </row>
    <row r="31" spans="1:17" ht="15" customHeight="1" x14ac:dyDescent="0.3">
      <c r="A31" s="97" t="s">
        <v>124</v>
      </c>
      <c r="B31" s="81">
        <v>0.82623937800000002</v>
      </c>
      <c r="C31" s="82">
        <v>0.12720578418134898</v>
      </c>
      <c r="D31" s="81">
        <v>0.93134180600000005</v>
      </c>
      <c r="E31" s="82">
        <v>8.0190519225977974E-2</v>
      </c>
      <c r="F31" s="81">
        <v>1.006026589</v>
      </c>
      <c r="G31" s="82">
        <v>0.18756064010948315</v>
      </c>
      <c r="H31" s="81">
        <v>1.1947175800000001</v>
      </c>
      <c r="I31" s="147"/>
      <c r="J31" s="147"/>
      <c r="L31" s="146"/>
      <c r="M31" s="146"/>
      <c r="N31" s="146"/>
      <c r="O31" s="146"/>
      <c r="P31" s="146"/>
      <c r="Q31" s="146"/>
    </row>
    <row r="32" spans="1:17" ht="15" customHeight="1" x14ac:dyDescent="0.3">
      <c r="A32" s="97" t="s">
        <v>168</v>
      </c>
      <c r="B32" s="81">
        <v>1.9101606900000001</v>
      </c>
      <c r="C32" s="82">
        <v>0.17134862931348471</v>
      </c>
      <c r="D32" s="81">
        <v>2.237464106</v>
      </c>
      <c r="E32" s="82">
        <v>-7.2012883052703591E-2</v>
      </c>
      <c r="F32" s="81">
        <v>2.0763378650000002</v>
      </c>
      <c r="G32" s="82">
        <v>0.11105101770130266</v>
      </c>
      <c r="H32" s="81">
        <v>2.3069172980000001</v>
      </c>
      <c r="I32" s="147"/>
      <c r="J32" s="147"/>
      <c r="L32" s="146"/>
      <c r="M32" s="146"/>
      <c r="N32" s="146"/>
      <c r="O32" s="146"/>
      <c r="P32" s="146"/>
      <c r="Q32" s="146"/>
    </row>
    <row r="33" spans="1:17" ht="15" customHeight="1" x14ac:dyDescent="0.3">
      <c r="A33" s="98" t="s">
        <v>169</v>
      </c>
      <c r="B33" s="92">
        <v>0.87511269800000002</v>
      </c>
      <c r="C33" s="82">
        <v>0.20278559482175407</v>
      </c>
      <c r="D33" s="92">
        <v>1.052572947</v>
      </c>
      <c r="E33" s="82">
        <v>-9.342997203214265E-2</v>
      </c>
      <c r="F33" s="92">
        <v>0.95423108599999995</v>
      </c>
      <c r="G33" s="82">
        <v>4.9059164689589707E-2</v>
      </c>
      <c r="H33" s="92">
        <v>1.001044866</v>
      </c>
      <c r="I33" s="147"/>
      <c r="J33" s="147"/>
      <c r="L33" s="146"/>
      <c r="M33" s="146"/>
      <c r="N33" s="146"/>
      <c r="O33" s="146"/>
      <c r="P33" s="146"/>
      <c r="Q33" s="146"/>
    </row>
    <row r="34" spans="1:17" s="124" customFormat="1" ht="15" customHeight="1" x14ac:dyDescent="0.3">
      <c r="A34" s="96" t="s">
        <v>170</v>
      </c>
      <c r="B34" s="76">
        <v>34.717794982999997</v>
      </c>
      <c r="C34" s="77">
        <v>6.6461718036236128E-2</v>
      </c>
      <c r="D34" s="76">
        <v>37.025199284000003</v>
      </c>
      <c r="E34" s="77">
        <v>-2.9601245400281417E-3</v>
      </c>
      <c r="F34" s="76">
        <v>36.915600083000001</v>
      </c>
      <c r="G34" s="77">
        <v>2.1201530362239041E-2</v>
      </c>
      <c r="H34" s="76">
        <v>37.698267299000001</v>
      </c>
      <c r="I34" s="146"/>
      <c r="J34" s="146"/>
      <c r="L34" s="146"/>
      <c r="M34" s="146"/>
      <c r="N34" s="146"/>
      <c r="O34" s="146"/>
      <c r="P34" s="146"/>
      <c r="Q34" s="146"/>
    </row>
    <row r="35" spans="1:17" ht="15" customHeight="1" x14ac:dyDescent="0.3">
      <c r="A35" s="95" t="s">
        <v>171</v>
      </c>
      <c r="B35" s="84">
        <v>34.541917187999999</v>
      </c>
      <c r="C35" s="85">
        <v>4.9584277087984407E-2</v>
      </c>
      <c r="D35" s="84">
        <v>36.254653181000002</v>
      </c>
      <c r="E35" s="85">
        <v>3.4332851669709452E-3</v>
      </c>
      <c r="F35" s="84">
        <v>36.379125744</v>
      </c>
      <c r="G35" s="85">
        <v>5.309323414179512E-2</v>
      </c>
      <c r="H35" s="84">
        <v>38.310611184999999</v>
      </c>
      <c r="I35" s="147"/>
      <c r="J35" s="147"/>
      <c r="L35" s="146"/>
      <c r="M35" s="146"/>
      <c r="N35" s="146"/>
      <c r="O35" s="146"/>
      <c r="P35" s="146"/>
      <c r="Q35" s="146"/>
    </row>
    <row r="36" spans="1:17" s="124" customFormat="1" ht="15" customHeight="1" x14ac:dyDescent="0.3">
      <c r="A36" s="99" t="s">
        <v>172</v>
      </c>
      <c r="B36" s="100">
        <v>-0.175877794</v>
      </c>
      <c r="C36" s="101"/>
      <c r="D36" s="100">
        <v>-0.77054610300000004</v>
      </c>
      <c r="E36" s="101"/>
      <c r="F36" s="100">
        <v>-0.53647433899999997</v>
      </c>
      <c r="G36" s="101"/>
      <c r="H36" s="100">
        <v>0.612343886</v>
      </c>
      <c r="I36" s="146"/>
      <c r="J36" s="146"/>
      <c r="L36" s="146"/>
      <c r="M36" s="146"/>
      <c r="N36" s="146"/>
      <c r="O36" s="146"/>
      <c r="P36" s="146"/>
      <c r="Q36" s="146"/>
    </row>
    <row r="37" spans="1:17" s="124" customFormat="1" ht="15" customHeight="1" x14ac:dyDescent="0.3">
      <c r="A37" s="102" t="s">
        <v>173</v>
      </c>
      <c r="B37" s="103">
        <v>2.4989633339999999</v>
      </c>
      <c r="C37" s="104">
        <v>4.1260312865398774E-2</v>
      </c>
      <c r="D37" s="103">
        <v>2.602071343</v>
      </c>
      <c r="E37" s="104">
        <v>-8.6028234622466337E-2</v>
      </c>
      <c r="F37" s="103">
        <v>2.3782197389999999</v>
      </c>
      <c r="G37" s="104">
        <v>0.13946329120094814</v>
      </c>
      <c r="H37" s="103">
        <v>2.7098940909999998</v>
      </c>
      <c r="I37" s="146"/>
      <c r="J37" s="146"/>
      <c r="L37" s="146"/>
      <c r="M37" s="146"/>
      <c r="N37" s="146"/>
      <c r="O37" s="146"/>
      <c r="P37" s="146"/>
      <c r="Q37" s="146"/>
    </row>
    <row r="38" spans="1:17" ht="15" customHeight="1" x14ac:dyDescent="0.3">
      <c r="A38" s="97" t="s">
        <v>174</v>
      </c>
      <c r="B38" s="81">
        <v>2.4976784790000002</v>
      </c>
      <c r="C38" s="82">
        <v>0.24319912595123094</v>
      </c>
      <c r="D38" s="81">
        <v>3.1051117019999999</v>
      </c>
      <c r="E38" s="82">
        <v>0.13371839658217866</v>
      </c>
      <c r="F38" s="81">
        <v>3.5203222599999999</v>
      </c>
      <c r="G38" s="82">
        <v>-0.16541099649212232</v>
      </c>
      <c r="H38" s="81">
        <v>2.9380222470000001</v>
      </c>
      <c r="I38" s="147"/>
      <c r="J38" s="147"/>
      <c r="L38" s="146"/>
      <c r="M38" s="146"/>
      <c r="N38" s="146"/>
      <c r="O38" s="146"/>
      <c r="P38" s="146"/>
      <c r="Q38" s="146"/>
    </row>
    <row r="39" spans="1:17" s="125" customFormat="1" ht="15" customHeight="1" x14ac:dyDescent="0.3">
      <c r="A39" s="115" t="s">
        <v>175</v>
      </c>
      <c r="B39" s="126">
        <v>-1.2848549999999999E-3</v>
      </c>
      <c r="C39" s="82"/>
      <c r="D39" s="126">
        <v>0.50304035899999999</v>
      </c>
      <c r="E39" s="82"/>
      <c r="F39" s="105">
        <v>1.142102521</v>
      </c>
      <c r="G39" s="82"/>
      <c r="H39" s="105">
        <v>0.228128156</v>
      </c>
      <c r="I39" s="148"/>
      <c r="J39" s="148"/>
      <c r="L39" s="146"/>
      <c r="M39" s="146"/>
      <c r="N39" s="146"/>
      <c r="O39" s="146"/>
      <c r="P39" s="146"/>
      <c r="Q39" s="146"/>
    </row>
    <row r="40" spans="1:17" ht="15" customHeight="1" x14ac:dyDescent="0.3">
      <c r="A40" s="95" t="s">
        <v>176</v>
      </c>
      <c r="B40" s="84">
        <v>37.216758317</v>
      </c>
      <c r="C40" s="77">
        <v>6.4769539825797251E-2</v>
      </c>
      <c r="D40" s="76">
        <v>39.627270627000001</v>
      </c>
      <c r="E40" s="77">
        <v>-8.414680060574331E-3</v>
      </c>
      <c r="F40" s="76">
        <v>39.293819823</v>
      </c>
      <c r="G40" s="77">
        <v>2.8359206919041702E-2</v>
      </c>
      <c r="H40" s="76">
        <v>40.408161389999997</v>
      </c>
      <c r="I40" s="147"/>
      <c r="J40" s="147"/>
      <c r="L40" s="146"/>
      <c r="M40" s="146"/>
      <c r="N40" s="146"/>
      <c r="O40" s="146"/>
      <c r="P40" s="146"/>
      <c r="Q40" s="146"/>
    </row>
    <row r="41" spans="1:17" ht="15" customHeight="1" x14ac:dyDescent="0.3">
      <c r="A41" s="95" t="s">
        <v>177</v>
      </c>
      <c r="B41" s="84">
        <v>37.039595667</v>
      </c>
      <c r="C41" s="85">
        <v>6.2640241455635737E-2</v>
      </c>
      <c r="D41" s="84">
        <v>39.359764882999997</v>
      </c>
      <c r="E41" s="85">
        <v>1.3711543338844834E-2</v>
      </c>
      <c r="F41" s="84">
        <v>39.899448005000004</v>
      </c>
      <c r="G41" s="85">
        <v>3.3814638935128372E-2</v>
      </c>
      <c r="H41" s="84">
        <v>41.248633433000002</v>
      </c>
      <c r="I41" s="147"/>
      <c r="J41" s="147"/>
      <c r="L41" s="146"/>
      <c r="M41" s="146"/>
      <c r="N41" s="146"/>
      <c r="O41" s="146"/>
      <c r="P41" s="146"/>
      <c r="Q41" s="146"/>
    </row>
    <row r="42" spans="1:17" ht="15" customHeight="1" x14ac:dyDescent="0.3">
      <c r="A42" s="127" t="s">
        <v>178</v>
      </c>
      <c r="B42" s="126">
        <v>-0.17716264900000001</v>
      </c>
      <c r="C42" s="108"/>
      <c r="D42" s="126">
        <v>-0.26750574300000002</v>
      </c>
      <c r="E42" s="108"/>
      <c r="F42" s="107">
        <v>0.60562818200000001</v>
      </c>
      <c r="G42" s="108"/>
      <c r="H42" s="107">
        <v>0.84047204200000003</v>
      </c>
      <c r="I42" s="147"/>
      <c r="J42" s="147"/>
      <c r="L42" s="146"/>
      <c r="M42" s="146"/>
      <c r="N42" s="146"/>
      <c r="O42" s="146"/>
      <c r="P42" s="146"/>
      <c r="Q42" s="146"/>
    </row>
    <row r="43" spans="1:17" ht="20.25" customHeight="1" x14ac:dyDescent="0.3">
      <c r="A43" s="128" t="s">
        <v>202</v>
      </c>
      <c r="B43" s="110">
        <v>25.374183956</v>
      </c>
      <c r="C43" s="111">
        <v>2.2380898947716332E-2</v>
      </c>
      <c r="D43" s="110">
        <v>25.942081002999998</v>
      </c>
      <c r="E43" s="111">
        <v>5.0686275432103578E-2</v>
      </c>
      <c r="F43" s="110">
        <v>27.256988465999999</v>
      </c>
      <c r="G43" s="111">
        <v>3.297979819455521E-2</v>
      </c>
      <c r="H43" s="110">
        <v>28.155918445000001</v>
      </c>
      <c r="I43" s="147"/>
      <c r="J43" s="147"/>
      <c r="L43" s="146"/>
      <c r="M43" s="146"/>
      <c r="N43" s="146"/>
      <c r="O43" s="146"/>
      <c r="P43" s="146"/>
      <c r="Q43" s="146"/>
    </row>
    <row r="44" spans="1:17" ht="15" customHeight="1" x14ac:dyDescent="0.25">
      <c r="A44" s="94" t="s">
        <v>179</v>
      </c>
      <c r="B44" s="103"/>
      <c r="C44" s="112"/>
      <c r="D44" s="103"/>
      <c r="E44" s="112"/>
      <c r="F44" s="103"/>
      <c r="G44" s="149"/>
      <c r="H44" s="150"/>
    </row>
    <row r="45" spans="1:17" ht="15" customHeight="1" x14ac:dyDescent="0.35">
      <c r="A45" s="97" t="s">
        <v>180</v>
      </c>
      <c r="B45" s="151">
        <v>0.17941013371980993</v>
      </c>
      <c r="C45" s="114">
        <v>0.89084815597186007</v>
      </c>
      <c r="D45" s="151">
        <v>0.18831861527952853</v>
      </c>
      <c r="E45" s="114">
        <v>-1.2443058101495097</v>
      </c>
      <c r="F45" s="151">
        <v>0.17587555717803344</v>
      </c>
      <c r="G45" s="152">
        <v>1.4273882352420135</v>
      </c>
      <c r="H45" s="153">
        <v>0.19014943953045357</v>
      </c>
    </row>
    <row r="46" spans="1:17" ht="15" customHeight="1" x14ac:dyDescent="0.35">
      <c r="A46" s="97" t="s">
        <v>181</v>
      </c>
      <c r="B46" s="151">
        <v>9.8617031241520395E-2</v>
      </c>
      <c r="C46" s="114">
        <v>0.84713196284106618</v>
      </c>
      <c r="D46" s="151">
        <v>0.10708835086993104</v>
      </c>
      <c r="E46" s="114">
        <v>-0.47450660612190082</v>
      </c>
      <c r="F46" s="151">
        <v>0.10234328480871202</v>
      </c>
      <c r="G46" s="152">
        <v>0.76505824765323172</v>
      </c>
      <c r="H46" s="153">
        <v>0.10999386728524436</v>
      </c>
    </row>
    <row r="47" spans="1:17" ht="15" customHeight="1" x14ac:dyDescent="0.35">
      <c r="A47" s="97" t="s">
        <v>182</v>
      </c>
      <c r="B47" s="151">
        <v>0.82036379516566316</v>
      </c>
      <c r="C47" s="114">
        <v>-1.0515861949757177</v>
      </c>
      <c r="D47" s="151">
        <v>0.80984793321590576</v>
      </c>
      <c r="E47" s="114">
        <v>3.2911996045031144</v>
      </c>
      <c r="F47" s="151">
        <v>0.84275992926093701</v>
      </c>
      <c r="G47" s="152">
        <v>-0.99400184962339377</v>
      </c>
      <c r="H47" s="153">
        <v>0.83281991076470319</v>
      </c>
    </row>
    <row r="48" spans="1:17" ht="15" customHeight="1" x14ac:dyDescent="0.35">
      <c r="A48" s="115" t="s">
        <v>193</v>
      </c>
      <c r="B48" s="116">
        <v>4.5725610820113944</v>
      </c>
      <c r="C48" s="117">
        <v>-0.27214748766854324</v>
      </c>
      <c r="D48" s="116">
        <v>4.3004135943428503</v>
      </c>
      <c r="E48" s="117">
        <v>0.49138318960613692</v>
      </c>
      <c r="F48" s="116">
        <v>4.7917967839489881</v>
      </c>
      <c r="G48" s="154">
        <v>-0.41197892689281712</v>
      </c>
      <c r="H48" s="155">
        <v>4.379817857056171</v>
      </c>
    </row>
    <row r="49" spans="1:8" ht="15" customHeight="1" x14ac:dyDescent="0.35">
      <c r="A49" s="156" t="s">
        <v>203</v>
      </c>
      <c r="B49" s="157"/>
      <c r="C49" s="144"/>
      <c r="D49" s="144"/>
      <c r="E49" s="144"/>
      <c r="F49" s="129"/>
      <c r="G49" s="129"/>
      <c r="H49" s="129"/>
    </row>
    <row r="50" spans="1:8" ht="26.5" customHeight="1" x14ac:dyDescent="0.3">
      <c r="A50" s="1679" t="s">
        <v>204</v>
      </c>
      <c r="B50" s="1679"/>
      <c r="C50" s="1679"/>
      <c r="D50" s="1679"/>
      <c r="E50" s="1679"/>
      <c r="F50" s="1679"/>
      <c r="G50" s="1679"/>
      <c r="H50" s="1679"/>
    </row>
    <row r="51" spans="1:8" ht="13" x14ac:dyDescent="0.3">
      <c r="A51" s="1528" t="s">
        <v>2008</v>
      </c>
      <c r="B51" s="1518"/>
      <c r="C51" s="1518"/>
      <c r="D51" s="1518"/>
      <c r="E51" s="1518"/>
      <c r="F51" s="1518"/>
      <c r="G51" s="1518"/>
      <c r="H51" s="1518"/>
    </row>
    <row r="52" spans="1:8" ht="14.5" x14ac:dyDescent="0.35">
      <c r="A52" s="120" t="s">
        <v>195</v>
      </c>
      <c r="B52" s="157"/>
      <c r="C52" s="158"/>
      <c r="D52" s="144"/>
      <c r="E52" s="144"/>
      <c r="F52" s="129"/>
      <c r="G52" s="129"/>
      <c r="H52" s="129"/>
    </row>
    <row r="54" spans="1:8" ht="13" x14ac:dyDescent="0.3">
      <c r="B54" s="159"/>
    </row>
  </sheetData>
  <mergeCells count="2">
    <mergeCell ref="G4:H4"/>
    <mergeCell ref="A50:H50"/>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pane xSplit="1" ySplit="3" topLeftCell="B64" activePane="bottomRight" state="frozen"/>
      <selection pane="topRight" activeCell="B1" sqref="B1"/>
      <selection pane="bottomLeft" activeCell="A4" sqref="A4"/>
      <selection pane="bottomRight" activeCell="A68" sqref="A68:K68"/>
    </sheetView>
  </sheetViews>
  <sheetFormatPr baseColWidth="10" defaultRowHeight="14.5" x14ac:dyDescent="0.35"/>
  <cols>
    <col min="1" max="1" width="53.1796875" style="221" customWidth="1"/>
    <col min="2" max="8" width="9.7265625" customWidth="1"/>
    <col min="9" max="10" width="9.453125" customWidth="1"/>
    <col min="12" max="17" width="8.26953125" customWidth="1"/>
    <col min="18" max="18" width="9.36328125" customWidth="1"/>
    <col min="19" max="19" width="8.54296875" customWidth="1"/>
  </cols>
  <sheetData>
    <row r="1" spans="1:19" ht="17.5" x14ac:dyDescent="0.35">
      <c r="A1" s="624" t="s">
        <v>556</v>
      </c>
      <c r="L1" s="607" t="s">
        <v>542</v>
      </c>
    </row>
    <row r="2" spans="1:19" ht="15.5" x14ac:dyDescent="0.35">
      <c r="A2" s="625"/>
      <c r="B2" s="607" t="s">
        <v>541</v>
      </c>
      <c r="L2" s="607"/>
    </row>
    <row r="3" spans="1:19" ht="28.5" x14ac:dyDescent="0.35">
      <c r="A3" s="233" t="s">
        <v>145</v>
      </c>
      <c r="B3" s="608" t="s">
        <v>543</v>
      </c>
      <c r="C3" s="608" t="s">
        <v>544</v>
      </c>
      <c r="D3" s="608" t="s">
        <v>551</v>
      </c>
      <c r="E3" s="608" t="s">
        <v>552</v>
      </c>
      <c r="F3" s="608" t="s">
        <v>546</v>
      </c>
      <c r="G3" s="608" t="s">
        <v>547</v>
      </c>
      <c r="H3" s="608" t="s">
        <v>191</v>
      </c>
      <c r="I3" s="608" t="s">
        <v>147</v>
      </c>
      <c r="J3" s="608" t="s">
        <v>148</v>
      </c>
      <c r="L3" s="609">
        <v>2014</v>
      </c>
      <c r="M3" s="609">
        <v>2015</v>
      </c>
      <c r="N3" s="609">
        <v>2016</v>
      </c>
      <c r="O3" s="609">
        <v>2017</v>
      </c>
      <c r="P3" s="609">
        <v>2018</v>
      </c>
      <c r="Q3" s="609">
        <v>2019</v>
      </c>
      <c r="R3" s="609">
        <v>2020</v>
      </c>
      <c r="S3" s="609">
        <v>2021</v>
      </c>
    </row>
    <row r="4" spans="1:19" s="275" customFormat="1" x14ac:dyDescent="0.35">
      <c r="A4" s="626" t="s">
        <v>149</v>
      </c>
      <c r="B4" s="610">
        <v>4.735043862845556E-2</v>
      </c>
      <c r="C4" s="610">
        <v>4.6367396376044479E-2</v>
      </c>
      <c r="D4" s="610">
        <v>1.6935499096708773E-2</v>
      </c>
      <c r="E4" s="610">
        <v>3.7153815475839735E-2</v>
      </c>
      <c r="F4" s="610">
        <v>5.3852051217538666E-2</v>
      </c>
      <c r="G4" s="610">
        <v>2.685055697151828E-2</v>
      </c>
      <c r="H4" s="610">
        <v>2.4413211610051944E-2</v>
      </c>
      <c r="I4" s="610">
        <v>2.513218489155622E-2</v>
      </c>
      <c r="J4" s="610">
        <v>2.7203992066699545E-2</v>
      </c>
      <c r="L4" s="611">
        <v>100</v>
      </c>
      <c r="M4" s="611">
        <v>101.69354990967088</v>
      </c>
      <c r="N4" s="611">
        <v>105.47185329809788</v>
      </c>
      <c r="O4" s="611">
        <v>111.15172894391577</v>
      </c>
      <c r="P4" s="611">
        <v>114.13621477440714</v>
      </c>
      <c r="Q4" s="611">
        <v>116.92264633806508</v>
      </c>
      <c r="R4" s="611">
        <v>119.86116790384337</v>
      </c>
      <c r="S4" s="611">
        <v>123.12187016460486</v>
      </c>
    </row>
    <row r="5" spans="1:19" x14ac:dyDescent="0.35">
      <c r="A5" s="627" t="s">
        <v>35</v>
      </c>
      <c r="B5" s="612">
        <v>3.8473589563373878E-2</v>
      </c>
      <c r="C5" s="612">
        <v>3.3702273142591777E-2</v>
      </c>
      <c r="D5" s="612">
        <v>6.9674735813518573E-4</v>
      </c>
      <c r="E5" s="612">
        <v>1.2770214351658593E-2</v>
      </c>
      <c r="F5" s="612">
        <v>5.0947760671611775E-2</v>
      </c>
      <c r="G5" s="612">
        <v>2.4350389745086298E-2</v>
      </c>
      <c r="H5" s="612">
        <v>2.7876908311792903E-2</v>
      </c>
      <c r="I5" s="612">
        <v>-8.7496790948043968E-3</v>
      </c>
      <c r="J5" s="612">
        <v>4.1617521212116149E-2</v>
      </c>
      <c r="L5" s="474">
        <v>100</v>
      </c>
      <c r="M5" s="474">
        <v>100.06967473581352</v>
      </c>
      <c r="N5" s="474">
        <v>101.34758593229061</v>
      </c>
      <c r="O5" s="474">
        <v>106.51101848501456</v>
      </c>
      <c r="P5" s="474">
        <v>109.10460329727076</v>
      </c>
      <c r="Q5" s="474">
        <v>112.14610231978331</v>
      </c>
      <c r="R5" s="474">
        <v>111.16485991275211</v>
      </c>
      <c r="S5" s="474">
        <v>115.79126582821299</v>
      </c>
    </row>
    <row r="6" spans="1:19" x14ac:dyDescent="0.35">
      <c r="A6" s="627" t="s">
        <v>37</v>
      </c>
      <c r="B6" s="612">
        <v>7.2713924379518513E-2</v>
      </c>
      <c r="C6" s="612">
        <v>7.2651792472082866E-2</v>
      </c>
      <c r="D6" s="612">
        <v>5.2581081904852223E-2</v>
      </c>
      <c r="E6" s="612">
        <v>6.8162658666331977E-2</v>
      </c>
      <c r="F6" s="612">
        <v>9.0972092871880461E-2</v>
      </c>
      <c r="G6" s="612">
        <v>4.5334516199178942E-2</v>
      </c>
      <c r="H6" s="612">
        <v>3.935100600516761E-2</v>
      </c>
      <c r="I6" s="612">
        <v>2.2716113641862323E-2</v>
      </c>
      <c r="J6" s="612">
        <v>4.1665611365538702E-2</v>
      </c>
      <c r="L6" s="474">
        <v>100</v>
      </c>
      <c r="M6" s="474">
        <v>105.25810819048522</v>
      </c>
      <c r="N6" s="474">
        <v>112.43278069093711</v>
      </c>
      <c r="O6" s="474">
        <v>122.6610260577968</v>
      </c>
      <c r="P6" s="474">
        <v>128.22180433062189</v>
      </c>
      <c r="Q6" s="474">
        <v>133.26746132282963</v>
      </c>
      <c r="R6" s="474">
        <v>136.29478011900153</v>
      </c>
      <c r="S6" s="474">
        <v>141.9735854585914</v>
      </c>
    </row>
    <row r="7" spans="1:19" x14ac:dyDescent="0.35">
      <c r="A7" s="627" t="s">
        <v>150</v>
      </c>
      <c r="B7" s="612">
        <v>3.8030025922190624E-2</v>
      </c>
      <c r="C7" s="612">
        <v>3.402804146756222E-2</v>
      </c>
      <c r="D7" s="612">
        <v>-3.8434586467577248E-3</v>
      </c>
      <c r="E7" s="612">
        <v>0.11858226423451423</v>
      </c>
      <c r="F7" s="612">
        <v>-0.19630175254825477</v>
      </c>
      <c r="G7" s="612">
        <v>-8.7654800434979308E-2</v>
      </c>
      <c r="H7" s="612">
        <v>-5.5039763809678566E-2</v>
      </c>
      <c r="I7" s="612">
        <v>-5.2456224115615124E-2</v>
      </c>
      <c r="J7" s="612">
        <v>-5.1611437452010911E-2</v>
      </c>
      <c r="L7" s="474">
        <v>100</v>
      </c>
      <c r="M7" s="474">
        <v>99.615654135324235</v>
      </c>
      <c r="N7" s="474">
        <v>111.42830395589323</v>
      </c>
      <c r="O7" s="474">
        <v>89.554732605871763</v>
      </c>
      <c r="P7" s="474">
        <v>81.704830391296142</v>
      </c>
      <c r="Q7" s="474">
        <v>77.207815824449355</v>
      </c>
      <c r="R7" s="474">
        <v>73.157785334084906</v>
      </c>
      <c r="S7" s="474">
        <v>69.382006872187148</v>
      </c>
    </row>
    <row r="8" spans="1:19" x14ac:dyDescent="0.35">
      <c r="A8" s="627" t="s">
        <v>39</v>
      </c>
      <c r="B8" s="612">
        <v>2.4136960548894582E-2</v>
      </c>
      <c r="C8" s="612">
        <v>2.1192154351030501E-2</v>
      </c>
      <c r="D8" s="612">
        <v>-1.2913441709312412E-3</v>
      </c>
      <c r="E8" s="612">
        <v>1.1794058937703245E-2</v>
      </c>
      <c r="F8" s="612">
        <v>3.4617234392056551E-2</v>
      </c>
      <c r="G8" s="612">
        <v>5.4219556335343588E-2</v>
      </c>
      <c r="H8" s="612">
        <v>8.9405643117597133E-3</v>
      </c>
      <c r="I8" s="612">
        <v>5.414677146194613E-2</v>
      </c>
      <c r="J8" s="612">
        <v>1.3878002385803612E-2</v>
      </c>
      <c r="L8" s="474">
        <v>100</v>
      </c>
      <c r="M8" s="474">
        <v>99.870865582906873</v>
      </c>
      <c r="N8" s="474">
        <v>101.04874845775112</v>
      </c>
      <c r="O8" s="474">
        <v>104.54677666813706</v>
      </c>
      <c r="P8" s="474">
        <v>110.2152565153737</v>
      </c>
      <c r="Q8" s="474">
        <v>111.20064310438649</v>
      </c>
      <c r="R8" s="474">
        <v>117.22179891298114</v>
      </c>
      <c r="S8" s="474">
        <v>118.84860331796369</v>
      </c>
    </row>
    <row r="9" spans="1:19" x14ac:dyDescent="0.35">
      <c r="A9" s="627" t="s">
        <v>151</v>
      </c>
      <c r="B9" s="612">
        <v>6.8361562277769794E-2</v>
      </c>
      <c r="C9" s="612">
        <v>8.5249365533878407E-2</v>
      </c>
      <c r="D9" s="612">
        <v>-1.5380680196947938E-2</v>
      </c>
      <c r="E9" s="612">
        <v>5.0281393603313296E-2</v>
      </c>
      <c r="F9" s="612">
        <v>9.0062173744859253E-2</v>
      </c>
      <c r="G9" s="612">
        <v>-0.14891192488405469</v>
      </c>
      <c r="H9" s="612">
        <v>2.1494691580627778E-2</v>
      </c>
      <c r="I9" s="612">
        <v>9.8539488182292079E-2</v>
      </c>
      <c r="J9" s="612">
        <v>-4.281999158383587E-2</v>
      </c>
      <c r="L9" s="474">
        <v>100</v>
      </c>
      <c r="M9" s="474">
        <v>98.461931980305209</v>
      </c>
      <c r="N9" s="474">
        <v>103.4127351371496</v>
      </c>
      <c r="O9" s="474">
        <v>112.72631085650268</v>
      </c>
      <c r="P9" s="474">
        <v>95.940018921782553</v>
      </c>
      <c r="Q9" s="474">
        <v>98.002220038745861</v>
      </c>
      <c r="R9" s="474">
        <v>107.65930864209224</v>
      </c>
      <c r="S9" s="474">
        <v>103.04933795211626</v>
      </c>
    </row>
    <row r="10" spans="1:19" s="275" customFormat="1" x14ac:dyDescent="0.35">
      <c r="A10" s="628" t="s">
        <v>152</v>
      </c>
      <c r="B10" s="610">
        <v>4.3747620514141605E-2</v>
      </c>
      <c r="C10" s="610">
        <v>1.8885511952227763E-2</v>
      </c>
      <c r="D10" s="610">
        <v>2.3078741034740835E-2</v>
      </c>
      <c r="E10" s="610">
        <v>2.2347355033852656E-2</v>
      </c>
      <c r="F10" s="610">
        <v>6.1347113564335976E-2</v>
      </c>
      <c r="G10" s="610">
        <v>3.1389970047582372E-2</v>
      </c>
      <c r="H10" s="610">
        <v>3.5656497924316577E-2</v>
      </c>
      <c r="I10" s="610">
        <v>9.6542076498642437E-3</v>
      </c>
      <c r="J10" s="610">
        <v>4.5308800140320349E-2</v>
      </c>
      <c r="L10" s="611">
        <v>100</v>
      </c>
      <c r="M10" s="611">
        <v>102.30787410347408</v>
      </c>
      <c r="N10" s="611">
        <v>104.59418448882312</v>
      </c>
      <c r="O10" s="611">
        <v>111.01073580282805</v>
      </c>
      <c r="P10" s="611">
        <v>114.4953594746389</v>
      </c>
      <c r="Q10" s="611">
        <v>118.57786302209024</v>
      </c>
      <c r="R10" s="611">
        <v>119.72263833438267</v>
      </c>
      <c r="S10" s="611">
        <v>125.14712742694707</v>
      </c>
    </row>
    <row r="11" spans="1:19" x14ac:dyDescent="0.35">
      <c r="A11" s="627" t="s">
        <v>60</v>
      </c>
      <c r="B11" s="612">
        <v>6.6404965793293691E-2</v>
      </c>
      <c r="C11" s="612">
        <v>2.6487855946039751E-2</v>
      </c>
      <c r="D11" s="612">
        <v>6.7626460586989179E-2</v>
      </c>
      <c r="E11" s="613">
        <v>2.8425123426346177E-2</v>
      </c>
      <c r="F11" s="612">
        <v>9.9953945666877653E-2</v>
      </c>
      <c r="G11" s="612">
        <v>5.2809943349368726E-2</v>
      </c>
      <c r="H11" s="612">
        <v>4.318376090376197E-2</v>
      </c>
      <c r="I11" s="612">
        <v>2.3841558892066628E-2</v>
      </c>
      <c r="J11" s="612">
        <v>-1.3010592587923586E-2</v>
      </c>
      <c r="L11" s="474">
        <v>100</v>
      </c>
      <c r="M11" s="474">
        <v>106.76264605869892</v>
      </c>
      <c r="N11" s="474">
        <v>109.79738745024075</v>
      </c>
      <c r="O11" s="474">
        <v>120.77206954980723</v>
      </c>
      <c r="P11" s="474">
        <v>127.15003570091856</v>
      </c>
      <c r="Q11" s="474">
        <v>132.64085244153182</v>
      </c>
      <c r="R11" s="474">
        <v>135.80321713651051</v>
      </c>
      <c r="S11" s="474">
        <v>134.03633680621806</v>
      </c>
    </row>
    <row r="12" spans="1:19" x14ac:dyDescent="0.35">
      <c r="A12" s="629" t="s">
        <v>153</v>
      </c>
      <c r="B12" s="612">
        <v>0.11790932886895478</v>
      </c>
      <c r="C12" s="612">
        <v>1.8453191068569907E-2</v>
      </c>
      <c r="D12" s="612">
        <v>0.12550381157614376</v>
      </c>
      <c r="E12" s="613">
        <v>2.1144123392120129E-2</v>
      </c>
      <c r="F12" s="612">
        <v>0.10101855449473729</v>
      </c>
      <c r="G12" s="612">
        <v>6.7934709072154931E-2</v>
      </c>
      <c r="H12" s="612">
        <v>8.3464965616494746E-2</v>
      </c>
      <c r="I12" s="612">
        <v>4.3310710880650527E-2</v>
      </c>
      <c r="J12" s="612">
        <v>-0.60167265204611176</v>
      </c>
      <c r="L12" s="474">
        <v>100</v>
      </c>
      <c r="M12" s="474">
        <v>112.55038115761438</v>
      </c>
      <c r="N12" s="474">
        <v>114.93016030464113</v>
      </c>
      <c r="O12" s="474">
        <v>126.54023896646441</v>
      </c>
      <c r="P12" s="474">
        <v>135.13671328657213</v>
      </c>
      <c r="Q12" s="474">
        <v>146.41589441456199</v>
      </c>
      <c r="R12" s="474">
        <v>152.75727088588295</v>
      </c>
      <c r="S12" s="474">
        <v>60.847398592647458</v>
      </c>
    </row>
    <row r="13" spans="1:19" x14ac:dyDescent="0.35">
      <c r="A13" s="629" t="s">
        <v>155</v>
      </c>
      <c r="B13" s="612">
        <v>-2.0225719842998924E-2</v>
      </c>
      <c r="C13" s="612">
        <v>4.1907560181262626E-2</v>
      </c>
      <c r="D13" s="612">
        <v>-3.9362859796552518E-2</v>
      </c>
      <c r="E13" s="612">
        <v>4.3726351483461379E-2</v>
      </c>
      <c r="F13" s="612">
        <v>9.7765046742561479E-2</v>
      </c>
      <c r="G13" s="612">
        <v>2.1620362083114131E-2</v>
      </c>
      <c r="H13" s="612">
        <v>-4.3647978193036119E-2</v>
      </c>
      <c r="I13" s="612">
        <v>-2.3705119126713026E-2</v>
      </c>
      <c r="J13" s="612">
        <v>1.5232745881711369</v>
      </c>
      <c r="L13" s="474">
        <v>100</v>
      </c>
      <c r="M13" s="474">
        <v>96.063714020344747</v>
      </c>
      <c r="N13" s="474">
        <v>100.26422974440506</v>
      </c>
      <c r="O13" s="474">
        <v>110.06656685197375</v>
      </c>
      <c r="P13" s="474">
        <v>112.44624588055871</v>
      </c>
      <c r="Q13" s="474">
        <v>107.53819459247531</v>
      </c>
      <c r="R13" s="474">
        <v>104.98898887898903</v>
      </c>
      <c r="S13" s="474">
        <v>264.91604767613512</v>
      </c>
    </row>
    <row r="14" spans="1:19" x14ac:dyDescent="0.35">
      <c r="A14" s="627" t="s">
        <v>156</v>
      </c>
      <c r="B14" s="612">
        <v>5.297615688778734E-3</v>
      </c>
      <c r="C14" s="612">
        <v>-1.0683294823097933E-2</v>
      </c>
      <c r="D14" s="612">
        <v>-6.741033300886512E-2</v>
      </c>
      <c r="E14" s="613">
        <v>1.0140836870304648E-2</v>
      </c>
      <c r="F14" s="612">
        <v>-4.7808104318807221E-3</v>
      </c>
      <c r="G14" s="612">
        <v>-1.1165252930250058E-2</v>
      </c>
      <c r="H14" s="612">
        <v>1.0835665795405625E-2</v>
      </c>
      <c r="I14" s="612">
        <v>-2.2933159258852198E-3</v>
      </c>
      <c r="J14" s="612">
        <v>0.14391312768539399</v>
      </c>
      <c r="L14" s="474">
        <v>100</v>
      </c>
      <c r="M14" s="474">
        <v>93.258966699113486</v>
      </c>
      <c r="N14" s="474">
        <v>94.204690667102369</v>
      </c>
      <c r="O14" s="474">
        <v>93.754315899228985</v>
      </c>
      <c r="P14" s="474">
        <v>92.707525248911523</v>
      </c>
      <c r="Q14" s="474">
        <v>93.712073009227851</v>
      </c>
      <c r="R14" s="474">
        <v>93.49716161974807</v>
      </c>
      <c r="S14" s="474">
        <v>106.95263057815279</v>
      </c>
    </row>
    <row r="15" spans="1:19" x14ac:dyDescent="0.35">
      <c r="A15" s="629" t="s">
        <v>157</v>
      </c>
      <c r="B15" s="612">
        <v>2.454872945818054E-2</v>
      </c>
      <c r="C15" s="612">
        <v>-1.018642824170235E-2</v>
      </c>
      <c r="D15" s="612">
        <v>-8.7155705674179518E-2</v>
      </c>
      <c r="E15" s="613">
        <v>2.964035383529029E-2</v>
      </c>
      <c r="F15" s="612">
        <v>-2.1905075104929672E-2</v>
      </c>
      <c r="G15" s="612">
        <v>-1.4474574788080563E-2</v>
      </c>
      <c r="H15" s="612">
        <v>-9.4308909637410565E-3</v>
      </c>
      <c r="I15" s="612">
        <v>-1.2220008383982628E-2</v>
      </c>
      <c r="J15" s="612">
        <v>-4.9087722346757845E-3</v>
      </c>
      <c r="L15" s="474">
        <v>100</v>
      </c>
      <c r="M15" s="474">
        <v>91.284429432582044</v>
      </c>
      <c r="N15" s="474">
        <v>93.99013222061636</v>
      </c>
      <c r="O15" s="474">
        <v>91.931271315201485</v>
      </c>
      <c r="P15" s="474">
        <v>90.600605253186274</v>
      </c>
      <c r="Q15" s="474">
        <v>89.746160823794526</v>
      </c>
      <c r="R15" s="474">
        <v>88.649461986097506</v>
      </c>
      <c r="S15" s="474">
        <v>88.214301968481209</v>
      </c>
    </row>
    <row r="16" spans="1:19" x14ac:dyDescent="0.35">
      <c r="A16" s="629" t="s">
        <v>158</v>
      </c>
      <c r="B16" s="612">
        <v>-0.1185606492195721</v>
      </c>
      <c r="C16" s="612">
        <v>0.12840429551154653</v>
      </c>
      <c r="D16" s="612">
        <v>2.4511234124372727E-2</v>
      </c>
      <c r="E16" s="612">
        <v>-8.8725986276864011E-2</v>
      </c>
      <c r="F16" s="612">
        <v>1.4159672350087438</v>
      </c>
      <c r="G16" s="612">
        <v>9.5951573473705531E-2</v>
      </c>
      <c r="H16" s="612">
        <v>5.2197557059806776E-2</v>
      </c>
      <c r="I16" s="612">
        <v>6.7136292876625259E-2</v>
      </c>
      <c r="J16" s="612">
        <v>0.16823178358111202</v>
      </c>
      <c r="L16" s="474">
        <v>100</v>
      </c>
      <c r="M16" s="474">
        <v>102.45112341243727</v>
      </c>
      <c r="N16" s="474">
        <v>93.361046442496061</v>
      </c>
      <c r="O16" s="474">
        <v>225.55722923120013</v>
      </c>
      <c r="P16" s="474">
        <v>247.19980028430305</v>
      </c>
      <c r="Q16" s="474">
        <v>260.1030259648158</v>
      </c>
      <c r="R16" s="474">
        <v>277.56537889408611</v>
      </c>
      <c r="S16" s="474">
        <v>324.26069764580535</v>
      </c>
    </row>
    <row r="17" spans="1:19" x14ac:dyDescent="0.35">
      <c r="A17" s="629" t="s">
        <v>159</v>
      </c>
      <c r="B17" s="612">
        <v>-7.4404269092970154E-2</v>
      </c>
      <c r="C17" s="612">
        <v>-1.6047036978736551E-2</v>
      </c>
      <c r="D17" s="612">
        <v>6.1726252729448206E-3</v>
      </c>
      <c r="E17" s="612">
        <v>-7.1995950898901429E-2</v>
      </c>
      <c r="F17" s="612">
        <v>4.4010627996521556E-2</v>
      </c>
      <c r="G17" s="612">
        <v>-2.1106780894777355E-3</v>
      </c>
      <c r="H17" s="612">
        <v>9.8527763424024473E-2</v>
      </c>
      <c r="I17" s="612">
        <v>3.3542284834047642E-2</v>
      </c>
      <c r="J17" s="612">
        <v>0.71313132957003167</v>
      </c>
      <c r="L17" s="474">
        <v>100</v>
      </c>
      <c r="M17" s="474">
        <v>100.61726252729449</v>
      </c>
      <c r="N17" s="474">
        <v>93.373227034797523</v>
      </c>
      <c r="O17" s="474">
        <v>97.482641394660746</v>
      </c>
      <c r="P17" s="474">
        <v>97.276886919364614</v>
      </c>
      <c r="Q17" s="474">
        <v>106.86136102038135</v>
      </c>
      <c r="R17" s="474">
        <v>110.44573522948097</v>
      </c>
      <c r="S17" s="474">
        <v>189.20804923902043</v>
      </c>
    </row>
    <row r="18" spans="1:19" x14ac:dyDescent="0.35">
      <c r="A18" s="627" t="s">
        <v>160</v>
      </c>
      <c r="B18" s="612">
        <v>4.3817757067315721E-2</v>
      </c>
      <c r="C18" s="612">
        <v>6.4181047253602408E-2</v>
      </c>
      <c r="D18" s="612">
        <v>7.2001526587392117E-2</v>
      </c>
      <c r="E18" s="612">
        <v>-6.7345785451248807E-2</v>
      </c>
      <c r="F18" s="612">
        <v>9.5604630111758127E-2</v>
      </c>
      <c r="G18" s="612">
        <v>5.1776817938697484E-2</v>
      </c>
      <c r="H18" s="612">
        <v>7.4444038670763657E-2</v>
      </c>
      <c r="I18" s="612">
        <v>9.674230643207693E-2</v>
      </c>
      <c r="J18" s="612">
        <v>0.11780775378848896</v>
      </c>
      <c r="L18" s="474">
        <v>100</v>
      </c>
      <c r="M18" s="474">
        <v>107.20015265873921</v>
      </c>
      <c r="N18" s="474">
        <v>99.980674177442637</v>
      </c>
      <c r="O18" s="474">
        <v>109.53928955050125</v>
      </c>
      <c r="P18" s="474">
        <v>115.21088540269183</v>
      </c>
      <c r="Q18" s="474">
        <v>123.78764901090274</v>
      </c>
      <c r="R18" s="474">
        <v>135.76315168402186</v>
      </c>
      <c r="S18" s="474">
        <v>151.75710363116238</v>
      </c>
    </row>
    <row r="19" spans="1:19" x14ac:dyDescent="0.35">
      <c r="A19" s="627" t="s">
        <v>94</v>
      </c>
      <c r="B19" s="612">
        <v>6.7892606434450942E-2</v>
      </c>
      <c r="C19" s="612">
        <v>5.3581999390873714E-2</v>
      </c>
      <c r="D19" s="612">
        <v>6.3905147654200745E-2</v>
      </c>
      <c r="E19" s="612">
        <v>4.542760474893992E-2</v>
      </c>
      <c r="F19" s="612">
        <v>4.4085034375021204E-2</v>
      </c>
      <c r="G19" s="612">
        <v>6.2178872330108437E-2</v>
      </c>
      <c r="H19" s="612">
        <v>4.2958005474720506E-2</v>
      </c>
      <c r="I19" s="612">
        <v>-5.6373603559545904E-2</v>
      </c>
      <c r="J19" s="612">
        <v>8.7730355901901813E-2</v>
      </c>
      <c r="L19" s="474">
        <v>100</v>
      </c>
      <c r="M19" s="474">
        <v>106.39051476542008</v>
      </c>
      <c r="N19" s="474">
        <v>111.22358101921984</v>
      </c>
      <c r="O19" s="474">
        <v>116.1268764117651</v>
      </c>
      <c r="P19" s="474">
        <v>123.34751463426652</v>
      </c>
      <c r="Q19" s="474">
        <v>128.64627784321851</v>
      </c>
      <c r="R19" s="474">
        <v>121.39402357667372</v>
      </c>
      <c r="S19" s="474">
        <v>132.04396446941917</v>
      </c>
    </row>
    <row r="20" spans="1:19" x14ac:dyDescent="0.35">
      <c r="A20" s="630" t="s">
        <v>161</v>
      </c>
      <c r="B20" s="612">
        <v>7.3703006300013474E-2</v>
      </c>
      <c r="C20" s="612">
        <v>7.5415639994640848E-2</v>
      </c>
      <c r="D20" s="612">
        <v>9.9535208090105964E-2</v>
      </c>
      <c r="E20" s="612">
        <v>0.1019680147597215</v>
      </c>
      <c r="F20" s="612">
        <v>3.8966162468106136E-2</v>
      </c>
      <c r="G20" s="612">
        <v>-8.2669836284218645E-2</v>
      </c>
      <c r="H20" s="612">
        <v>3.574310090982169E-2</v>
      </c>
      <c r="I20" s="612">
        <v>-8.145217264331861E-2</v>
      </c>
      <c r="J20" s="612">
        <v>7.7330023921828861E-2</v>
      </c>
      <c r="L20" s="474">
        <v>100</v>
      </c>
      <c r="M20" s="474">
        <v>109.9535208090106</v>
      </c>
      <c r="N20" s="474">
        <v>121.16526304174714</v>
      </c>
      <c r="O20" s="474">
        <v>125.88660836692267</v>
      </c>
      <c r="P20" s="474">
        <v>115.47958306285362</v>
      </c>
      <c r="Q20" s="474">
        <v>119.60718145329334</v>
      </c>
      <c r="R20" s="474">
        <v>109.86491666017895</v>
      </c>
      <c r="S20" s="474">
        <v>118.36077329368032</v>
      </c>
    </row>
    <row r="21" spans="1:19" s="275" customFormat="1" x14ac:dyDescent="0.35">
      <c r="A21" s="94" t="s">
        <v>162</v>
      </c>
      <c r="B21" s="610">
        <v>2.9959698729032036E-2</v>
      </c>
      <c r="C21" s="610">
        <v>-8.8063005955328677E-2</v>
      </c>
      <c r="D21" s="610">
        <v>5.1080950194846375E-2</v>
      </c>
      <c r="E21" s="610">
        <v>-4.4302896171237505E-2</v>
      </c>
      <c r="F21" s="610">
        <v>9.796124114970306E-2</v>
      </c>
      <c r="G21" s="610">
        <v>5.2674583836055833E-2</v>
      </c>
      <c r="H21" s="610">
        <v>8.7081278803027962E-2</v>
      </c>
      <c r="I21" s="610">
        <v>-5.7058187986426034E-2</v>
      </c>
      <c r="J21" s="610">
        <v>0.13014500520802441</v>
      </c>
      <c r="L21" s="611">
        <v>100</v>
      </c>
      <c r="M21" s="611">
        <v>105.10809501948464</v>
      </c>
      <c r="N21" s="611">
        <v>100.45150199907984</v>
      </c>
      <c r="O21" s="611">
        <v>110.29185581026158</v>
      </c>
      <c r="P21" s="611">
        <v>116.10143341557338</v>
      </c>
      <c r="Q21" s="611">
        <v>126.21169470826611</v>
      </c>
      <c r="R21" s="611">
        <v>119.01028410551645</v>
      </c>
      <c r="S21" s="611">
        <v>134.49887815023735</v>
      </c>
    </row>
    <row r="22" spans="1:19" x14ac:dyDescent="0.35">
      <c r="A22" s="95" t="s">
        <v>163</v>
      </c>
      <c r="B22" s="612">
        <v>3.9154670591544871E-2</v>
      </c>
      <c r="C22" s="612">
        <v>-0.1641208678381213</v>
      </c>
      <c r="D22" s="612">
        <v>5.3466294054220764E-3</v>
      </c>
      <c r="E22" s="612">
        <v>-7.3209441205182024E-2</v>
      </c>
      <c r="F22" s="612">
        <v>0.12011497225928114</v>
      </c>
      <c r="G22" s="612">
        <v>1.6052069363383659E-3</v>
      </c>
      <c r="H22" s="612">
        <v>0.12462061607618691</v>
      </c>
      <c r="I22" s="612">
        <v>-3.5083393362456028E-2</v>
      </c>
      <c r="J22" s="612">
        <v>0.12344994251098029</v>
      </c>
      <c r="L22" s="474">
        <v>100</v>
      </c>
      <c r="M22" s="474">
        <v>100.5346629405422</v>
      </c>
      <c r="N22" s="474">
        <v>93.174576444913782</v>
      </c>
      <c r="O22" s="474">
        <v>104.36623810986487</v>
      </c>
      <c r="P22" s="474">
        <v>104.53376751919836</v>
      </c>
      <c r="Q22" s="474">
        <v>117.56083002820576</v>
      </c>
      <c r="R22" s="474">
        <v>113.43639718430939</v>
      </c>
      <c r="S22" s="474">
        <v>127.4401138953651</v>
      </c>
    </row>
    <row r="23" spans="1:19" s="275" customFormat="1" x14ac:dyDescent="0.35">
      <c r="A23" s="96" t="s">
        <v>164</v>
      </c>
      <c r="B23" s="610">
        <v>4.7409676079483987E-2</v>
      </c>
      <c r="C23" s="610">
        <v>-7.0733587024148448E-2</v>
      </c>
      <c r="D23" s="610">
        <v>-8.1864707691077343E-2</v>
      </c>
      <c r="E23" s="610">
        <v>-1.732689209739291E-2</v>
      </c>
      <c r="F23" s="610">
        <v>7.475315272155747E-2</v>
      </c>
      <c r="G23" s="610">
        <v>7.8369375708166711E-2</v>
      </c>
      <c r="H23" s="610">
        <v>0.18076868620871189</v>
      </c>
      <c r="I23" s="610">
        <v>-6.9215316737653132E-2</v>
      </c>
      <c r="J23" s="610">
        <v>5.6098645844206985E-3</v>
      </c>
      <c r="L23" s="611">
        <v>100</v>
      </c>
      <c r="M23" s="611">
        <v>91.813529230892271</v>
      </c>
      <c r="N23" s="611">
        <v>90.222686116827774</v>
      </c>
      <c r="O23" s="611">
        <v>96.967116351068142</v>
      </c>
      <c r="P23" s="611">
        <v>104.56636872372252</v>
      </c>
      <c r="Q23" s="611">
        <v>123.46869381952558</v>
      </c>
      <c r="R23" s="611">
        <v>114.9227690696228</v>
      </c>
      <c r="S23" s="611">
        <v>115.56747024177004</v>
      </c>
    </row>
    <row r="24" spans="1:19" x14ac:dyDescent="0.35">
      <c r="A24" s="97" t="s">
        <v>109</v>
      </c>
      <c r="B24" s="612">
        <v>3.3353477992511094E-2</v>
      </c>
      <c r="C24" s="612">
        <v>-9.1044898134945207E-2</v>
      </c>
      <c r="D24" s="612">
        <v>-0.1136472331147973</v>
      </c>
      <c r="E24" s="612">
        <v>-2.8956185876711227E-2</v>
      </c>
      <c r="F24" s="612">
        <v>0.10965752953128427</v>
      </c>
      <c r="G24" s="612">
        <v>0.11072207852114402</v>
      </c>
      <c r="H24" s="612">
        <v>0.19033683585221017</v>
      </c>
      <c r="I24" s="612">
        <v>-0.10180511520108848</v>
      </c>
      <c r="J24" s="612">
        <v>2.3252090803779435E-2</v>
      </c>
      <c r="L24" s="474">
        <v>100</v>
      </c>
      <c r="M24" s="474">
        <v>88.635276688520264</v>
      </c>
      <c r="N24" s="474">
        <v>86.068737141493742</v>
      </c>
      <c r="O24" s="474">
        <v>95.506822226307435</v>
      </c>
      <c r="P24" s="474">
        <v>106.08153609615358</v>
      </c>
      <c r="Q24" s="474">
        <v>126.27276001903748</v>
      </c>
      <c r="R24" s="474">
        <v>113.41754713853997</v>
      </c>
      <c r="S24" s="474">
        <v>116.05474224334723</v>
      </c>
    </row>
    <row r="25" spans="1:19" x14ac:dyDescent="0.35">
      <c r="A25" s="97" t="s">
        <v>165</v>
      </c>
      <c r="B25" s="612">
        <v>9.9673876538318273E-2</v>
      </c>
      <c r="C25" s="612">
        <v>-4.3086206885710743E-2</v>
      </c>
      <c r="D25" s="612">
        <v>-4.0537959661821055E-2</v>
      </c>
      <c r="E25" s="612">
        <v>3.2653180812658666E-2</v>
      </c>
      <c r="F25" s="612">
        <v>-3.2033662779195837E-2</v>
      </c>
      <c r="G25" s="612">
        <v>5.3330999813574698E-2</v>
      </c>
      <c r="H25" s="612">
        <v>0.15236545232187515</v>
      </c>
      <c r="I25" s="612">
        <v>7.8675728855663207E-2</v>
      </c>
      <c r="J25" s="612">
        <v>-6.2164764594049626E-2</v>
      </c>
      <c r="L25" s="474">
        <v>100</v>
      </c>
      <c r="M25" s="474">
        <v>95.946204033817892</v>
      </c>
      <c r="N25" s="474">
        <v>99.079152782422383</v>
      </c>
      <c r="O25" s="474">
        <v>95.905284613741841</v>
      </c>
      <c r="P25" s="474">
        <v>101.02000932959814</v>
      </c>
      <c r="Q25" s="474">
        <v>116.4119687446624</v>
      </c>
      <c r="R25" s="474">
        <v>125.5707652331714</v>
      </c>
      <c r="S25" s="474">
        <v>117.76468817255663</v>
      </c>
    </row>
    <row r="26" spans="1:19" x14ac:dyDescent="0.35">
      <c r="A26" s="97" t="s">
        <v>166</v>
      </c>
      <c r="B26" s="612">
        <v>6.6094607318763821E-2</v>
      </c>
      <c r="C26" s="612">
        <v>5.2440009731680837E-2</v>
      </c>
      <c r="D26" s="612">
        <v>9.0562424785429307E-2</v>
      </c>
      <c r="E26" s="612">
        <v>-3.6255014270197949E-2</v>
      </c>
      <c r="F26" s="612">
        <v>6.1862818799314434E-2</v>
      </c>
      <c r="G26" s="612">
        <v>-9.9061269984957123E-2</v>
      </c>
      <c r="H26" s="612">
        <v>0.16098796987778807</v>
      </c>
      <c r="I26" s="612">
        <v>-0.10394928520883528</v>
      </c>
      <c r="J26" s="612">
        <v>2.7351038582614562E-2</v>
      </c>
      <c r="L26" s="474">
        <v>100</v>
      </c>
      <c r="M26" s="474">
        <v>109.05624247854293</v>
      </c>
      <c r="N26" s="474">
        <v>105.10240685122919</v>
      </c>
      <c r="O26" s="474">
        <v>111.60433800163861</v>
      </c>
      <c r="P26" s="474">
        <v>100.54867054336587</v>
      </c>
      <c r="Q26" s="474">
        <v>116.73579688805289</v>
      </c>
      <c r="R26" s="474">
        <v>104.60119424325602</v>
      </c>
      <c r="S26" s="474">
        <v>107.46214554279088</v>
      </c>
    </row>
    <row r="27" spans="1:19" s="275" customFormat="1" x14ac:dyDescent="0.35">
      <c r="A27" s="95" t="s">
        <v>167</v>
      </c>
      <c r="B27" s="610">
        <v>6.017912549066029E-3</v>
      </c>
      <c r="C27" s="610">
        <v>6.9243254021990719E-2</v>
      </c>
      <c r="D27" s="610">
        <v>1.5739779438701751E-2</v>
      </c>
      <c r="E27" s="610">
        <v>-9.8920289097899627E-2</v>
      </c>
      <c r="F27" s="610">
        <v>3.1452216251179665E-2</v>
      </c>
      <c r="G27" s="610">
        <v>8.9580089464397439E-2</v>
      </c>
      <c r="H27" s="610">
        <v>0.16886721193505139</v>
      </c>
      <c r="I27" s="610">
        <v>-4.3773213712450354E-2</v>
      </c>
      <c r="J27" s="610">
        <v>0.11546467791136084</v>
      </c>
      <c r="L27" s="611">
        <v>100</v>
      </c>
      <c r="M27" s="611">
        <v>101.57397794387018</v>
      </c>
      <c r="N27" s="611">
        <v>91.526250680838857</v>
      </c>
      <c r="O27" s="611">
        <v>94.404954109912282</v>
      </c>
      <c r="P27" s="611">
        <v>102.86175834496056</v>
      </c>
      <c r="Q27" s="611">
        <v>120.23173669141106</v>
      </c>
      <c r="R27" s="611">
        <v>114.96880718619886</v>
      </c>
      <c r="S27" s="611">
        <v>128.24364347780667</v>
      </c>
    </row>
    <row r="28" spans="1:19" x14ac:dyDescent="0.35">
      <c r="A28" s="97" t="s">
        <v>124</v>
      </c>
      <c r="B28" s="612">
        <v>2.7082991274984147E-2</v>
      </c>
      <c r="C28" s="612">
        <v>0.13420469550047787</v>
      </c>
      <c r="D28" s="612">
        <v>-0.10470676429901327</v>
      </c>
      <c r="E28" s="612">
        <v>-5.2585743533638429E-2</v>
      </c>
      <c r="F28" s="612">
        <v>-1.527421612588642E-2</v>
      </c>
      <c r="G28" s="612">
        <v>0.11715988376109232</v>
      </c>
      <c r="H28" s="612">
        <v>0.12720578418134898</v>
      </c>
      <c r="I28" s="612">
        <v>8.0190519225977974E-2</v>
      </c>
      <c r="J28" s="612">
        <v>0.18756064010948315</v>
      </c>
      <c r="L28" s="474">
        <v>100</v>
      </c>
      <c r="M28" s="474">
        <v>89.529323570098668</v>
      </c>
      <c r="N28" s="474">
        <v>84.821357522101323</v>
      </c>
      <c r="O28" s="474">
        <v>83.525777775217662</v>
      </c>
      <c r="P28" s="474">
        <v>93.311648190416989</v>
      </c>
      <c r="Q28" s="474">
        <v>105.18142957173313</v>
      </c>
      <c r="R28" s="474">
        <v>113.61598302202104</v>
      </c>
      <c r="S28" s="474">
        <v>134.92586952429949</v>
      </c>
    </row>
    <row r="29" spans="1:19" x14ac:dyDescent="0.35">
      <c r="A29" s="97" t="s">
        <v>168</v>
      </c>
      <c r="B29" s="612">
        <v>2.6894931464253924E-2</v>
      </c>
      <c r="C29" s="612">
        <v>6.1872642246722842E-2</v>
      </c>
      <c r="D29" s="612">
        <v>6.3243787789020178E-3</v>
      </c>
      <c r="E29" s="612">
        <v>-7.6542184803285007E-2</v>
      </c>
      <c r="F29" s="612">
        <v>-1.0184068639352839E-3</v>
      </c>
      <c r="G29" s="612">
        <v>0.18881788502746466</v>
      </c>
      <c r="H29" s="612">
        <v>0.17134862931348471</v>
      </c>
      <c r="I29" s="612">
        <v>-7.2012883052703591E-2</v>
      </c>
      <c r="J29" s="612">
        <v>0.11105101770130266</v>
      </c>
      <c r="L29" s="474">
        <v>100</v>
      </c>
      <c r="M29" s="474">
        <v>100.6324378778902</v>
      </c>
      <c r="N29" s="474">
        <v>92.929811220635628</v>
      </c>
      <c r="O29" s="474">
        <v>92.835170863024317</v>
      </c>
      <c r="P29" s="474">
        <v>110.36411148154387</v>
      </c>
      <c r="Q29" s="474">
        <v>129.27485070930703</v>
      </c>
      <c r="R29" s="474">
        <v>119.96539600352199</v>
      </c>
      <c r="S29" s="474">
        <v>133.2876753186529</v>
      </c>
    </row>
    <row r="30" spans="1:19" x14ac:dyDescent="0.35">
      <c r="A30" s="98" t="s">
        <v>169</v>
      </c>
      <c r="B30" s="612">
        <v>-4.5996463057664139E-2</v>
      </c>
      <c r="C30" s="612">
        <v>2.63338374820834E-2</v>
      </c>
      <c r="D30" s="612">
        <v>0.15445739889230925</v>
      </c>
      <c r="E30" s="612">
        <v>-0.17229349082356205</v>
      </c>
      <c r="F30" s="612">
        <v>0.13369545797572213</v>
      </c>
      <c r="G30" s="612">
        <v>-9.6171778279192877E-2</v>
      </c>
      <c r="H30" s="612">
        <v>0.20278559482175407</v>
      </c>
      <c r="I30" s="612">
        <v>-9.342997203214265E-2</v>
      </c>
      <c r="J30" s="612">
        <v>4.9059164689589707E-2</v>
      </c>
      <c r="L30" s="474">
        <v>100</v>
      </c>
      <c r="M30" s="474">
        <v>115.44573988923092</v>
      </c>
      <c r="N30" s="474">
        <v>95.555190363006389</v>
      </c>
      <c r="O30" s="474">
        <v>108.33048530054583</v>
      </c>
      <c r="P30" s="474">
        <v>97.91214988734437</v>
      </c>
      <c r="Q30" s="474">
        <v>117.76732344252623</v>
      </c>
      <c r="R30" s="474">
        <v>106.7643257069907</v>
      </c>
      <c r="S30" s="474">
        <v>112.00209434482295</v>
      </c>
    </row>
    <row r="31" spans="1:19" x14ac:dyDescent="0.35">
      <c r="A31" s="96" t="s">
        <v>170</v>
      </c>
      <c r="B31" s="612">
        <v>4.7369624449089098E-2</v>
      </c>
      <c r="C31" s="612">
        <v>8.4392894779079519E-3</v>
      </c>
      <c r="D31" s="612">
        <v>-1.2134328458369592E-2</v>
      </c>
      <c r="E31" s="612">
        <v>2.2658591446986787E-2</v>
      </c>
      <c r="F31" s="612">
        <v>5.9195599834929613E-2</v>
      </c>
      <c r="G31" s="612">
        <v>4.0215251936361884E-2</v>
      </c>
      <c r="H31" s="612">
        <v>6.6461718036236128E-2</v>
      </c>
      <c r="I31" s="612">
        <v>-2.9601245400281417E-3</v>
      </c>
      <c r="J31" s="612">
        <v>2.1201530362239041E-2</v>
      </c>
      <c r="L31" s="474">
        <v>100</v>
      </c>
      <c r="M31" s="474">
        <v>98.786567154163038</v>
      </c>
      <c r="N31" s="474">
        <v>101.02493161975954</v>
      </c>
      <c r="O31" s="474">
        <v>107.00516304527396</v>
      </c>
      <c r="P31" s="474">
        <v>111.30840263563114</v>
      </c>
      <c r="Q31" s="474">
        <v>118.7061503066643</v>
      </c>
      <c r="R31" s="474">
        <v>118.35476531808928</v>
      </c>
      <c r="S31" s="474">
        <v>120.86406746849643</v>
      </c>
    </row>
    <row r="32" spans="1:19" x14ac:dyDescent="0.35">
      <c r="A32" s="95" t="s">
        <v>171</v>
      </c>
      <c r="B32" s="612">
        <v>3.9209311291548365E-2</v>
      </c>
      <c r="C32" s="612">
        <v>2.4749317689954475E-2</v>
      </c>
      <c r="D32" s="612">
        <v>2.2212698395211117E-2</v>
      </c>
      <c r="E32" s="612">
        <v>8.4878395886869296E-3</v>
      </c>
      <c r="F32" s="612">
        <v>5.8294353138131028E-2</v>
      </c>
      <c r="G32" s="612">
        <v>3.7181423036384276E-2</v>
      </c>
      <c r="H32" s="612">
        <v>4.9584277087984407E-2</v>
      </c>
      <c r="I32" s="612">
        <v>3.4332851669709452E-3</v>
      </c>
      <c r="J32" s="612">
        <v>5.309323414179512E-2</v>
      </c>
      <c r="L32" s="474">
        <v>100</v>
      </c>
      <c r="M32" s="474">
        <v>102.22126983952111</v>
      </c>
      <c r="N32" s="474">
        <v>103.08890758047085</v>
      </c>
      <c r="O32" s="474">
        <v>109.09840876359097</v>
      </c>
      <c r="P32" s="474">
        <v>113.15484285242641</v>
      </c>
      <c r="Q32" s="474">
        <v>118.76554393426845</v>
      </c>
      <c r="R32" s="474">
        <v>119.17329991460521</v>
      </c>
      <c r="S32" s="474">
        <v>125.50059583042172</v>
      </c>
    </row>
    <row r="33" spans="1:19" s="275" customFormat="1" x14ac:dyDescent="0.35">
      <c r="A33" s="99" t="s">
        <v>172</v>
      </c>
    </row>
    <row r="34" spans="1:19" x14ac:dyDescent="0.35">
      <c r="A34" s="102" t="s">
        <v>173</v>
      </c>
      <c r="B34" s="612">
        <v>1.256760792692635E-2</v>
      </c>
      <c r="C34" s="612">
        <v>5.9576188205279657E-2</v>
      </c>
      <c r="D34" s="612">
        <v>0.12443318061225317</v>
      </c>
      <c r="E34" s="612">
        <v>-3.7331655883621195E-3</v>
      </c>
      <c r="F34" s="612">
        <v>6.9037215080077763E-2</v>
      </c>
      <c r="G34" s="612">
        <v>0.12253677538225016</v>
      </c>
      <c r="H34" s="612">
        <v>4.1260312865398774E-2</v>
      </c>
      <c r="I34" s="612">
        <v>-8.6028234622466337E-2</v>
      </c>
      <c r="J34" s="612">
        <v>0.13946329120094814</v>
      </c>
      <c r="L34" s="474">
        <v>100</v>
      </c>
      <c r="M34" s="474">
        <v>112.44331806122531</v>
      </c>
      <c r="N34" s="474">
        <v>112.02354853559788</v>
      </c>
      <c r="O34" s="474">
        <v>119.75734234988349</v>
      </c>
      <c r="P34" s="474">
        <v>134.43202090978639</v>
      </c>
      <c r="Q34" s="474">
        <v>139.97872815165201</v>
      </c>
      <c r="R34" s="474">
        <v>127.93660528406726</v>
      </c>
      <c r="S34" s="474">
        <v>145.77906532205989</v>
      </c>
    </row>
    <row r="35" spans="1:19" x14ac:dyDescent="0.35">
      <c r="A35" s="97" t="s">
        <v>174</v>
      </c>
      <c r="B35" s="612">
        <v>-0.23199545961037993</v>
      </c>
      <c r="C35" s="612">
        <v>-7.7687387997457336E-2</v>
      </c>
      <c r="D35" s="612">
        <v>1.3254376727664718E-2</v>
      </c>
      <c r="E35" s="612">
        <v>-1.0993503948852901E-2</v>
      </c>
      <c r="F35" s="612">
        <v>6.1158496601821044E-2</v>
      </c>
      <c r="G35" s="612">
        <v>2.2644178900951273E-2</v>
      </c>
      <c r="H35" s="612">
        <v>0.24319912595123094</v>
      </c>
      <c r="I35" s="612">
        <v>0.13371839658217866</v>
      </c>
      <c r="J35" s="612">
        <v>-0.16541099649212232</v>
      </c>
      <c r="L35" s="474">
        <v>100</v>
      </c>
      <c r="M35" s="474">
        <v>101.32543767276647</v>
      </c>
      <c r="N35" s="474">
        <v>100.21151607359167</v>
      </c>
      <c r="O35" s="474">
        <v>106.34030173884176</v>
      </c>
      <c r="P35" s="474">
        <v>108.74829055579723</v>
      </c>
      <c r="Q35" s="474">
        <v>135.19577976765763</v>
      </c>
      <c r="R35" s="474">
        <v>153.27394266286615</v>
      </c>
      <c r="S35" s="474">
        <v>127.92074707072504</v>
      </c>
    </row>
    <row r="36" spans="1:19" x14ac:dyDescent="0.35">
      <c r="A36" s="115" t="s">
        <v>175</v>
      </c>
    </row>
    <row r="37" spans="1:19" x14ac:dyDescent="0.35">
      <c r="A37" s="95" t="s">
        <v>176</v>
      </c>
      <c r="B37" s="612">
        <v>4.5365636346457405E-2</v>
      </c>
      <c r="C37" s="612">
        <v>1.1291495738659396E-2</v>
      </c>
      <c r="D37" s="612">
        <v>-4.4693579994831145E-3</v>
      </c>
      <c r="E37" s="612">
        <v>2.0981981888262391E-2</v>
      </c>
      <c r="F37" s="612">
        <v>5.9805680989149623E-2</v>
      </c>
      <c r="G37" s="612">
        <v>4.5362809426422235E-2</v>
      </c>
      <c r="H37" s="612">
        <v>6.4769539825797251E-2</v>
      </c>
      <c r="I37" s="612">
        <v>-8.414680060574331E-3</v>
      </c>
      <c r="J37" s="612">
        <v>2.8359206919041702E-2</v>
      </c>
      <c r="L37" s="474">
        <v>100</v>
      </c>
      <c r="M37" s="474">
        <v>99.553064200051693</v>
      </c>
      <c r="N37" s="474">
        <v>101.6418847900182</v>
      </c>
      <c r="O37" s="474">
        <v>107.72064692690593</v>
      </c>
      <c r="P37" s="474">
        <v>112.60715810474208</v>
      </c>
      <c r="Q37" s="474">
        <v>119.90067191627702</v>
      </c>
      <c r="R37" s="474">
        <v>118.89174612305366</v>
      </c>
      <c r="S37" s="474">
        <v>122.26342175232352</v>
      </c>
    </row>
    <row r="38" spans="1:19" x14ac:dyDescent="0.35">
      <c r="A38" s="95" t="s">
        <v>177</v>
      </c>
      <c r="B38" s="612">
        <v>9.9602392879556412E-3</v>
      </c>
      <c r="C38" s="612">
        <v>1.6348339053934957E-2</v>
      </c>
      <c r="D38" s="612">
        <v>2.1561222252731715E-2</v>
      </c>
      <c r="E38" s="612">
        <v>7.1357717552484878E-3</v>
      </c>
      <c r="F38" s="612">
        <v>5.8489555704202223E-2</v>
      </c>
      <c r="G38" s="612">
        <v>3.6188154990652199E-2</v>
      </c>
      <c r="H38" s="612">
        <v>6.2640241455635737E-2</v>
      </c>
      <c r="I38" s="612">
        <v>1.3711543338844834E-2</v>
      </c>
      <c r="J38" s="612">
        <v>3.3814638935128372E-2</v>
      </c>
      <c r="L38" s="474">
        <v>100</v>
      </c>
      <c r="M38" s="474">
        <v>102.15612222527317</v>
      </c>
      <c r="N38" s="474">
        <v>102.88508499687399</v>
      </c>
      <c r="O38" s="474">
        <v>108.90278790693023</v>
      </c>
      <c r="P38" s="474">
        <v>112.84377887462034</v>
      </c>
      <c r="Q38" s="474">
        <v>119.91234043009293</v>
      </c>
      <c r="R38" s="474">
        <v>121.55652368276246</v>
      </c>
      <c r="S38" s="474">
        <v>125.66691364130445</v>
      </c>
    </row>
    <row r="39" spans="1:19" x14ac:dyDescent="0.35">
      <c r="A39" s="127" t="s">
        <v>178</v>
      </c>
    </row>
    <row r="40" spans="1:19" s="275" customFormat="1" ht="16" x14ac:dyDescent="0.35">
      <c r="A40" s="128" t="s">
        <v>202</v>
      </c>
      <c r="B40" s="610">
        <v>4.0472570973309585E-2</v>
      </c>
      <c r="C40" s="610">
        <v>3.1513187756126548E-2</v>
      </c>
      <c r="D40" s="610">
        <v>3.4686503186269757E-3</v>
      </c>
      <c r="E40" s="610">
        <v>2.5808864878938742E-2</v>
      </c>
      <c r="F40" s="610">
        <v>4.2367082545078594E-2</v>
      </c>
      <c r="G40" s="610">
        <v>1.2060561171911566E-2</v>
      </c>
      <c r="H40" s="610">
        <v>2.2380898947716332E-2</v>
      </c>
      <c r="I40" s="610">
        <v>5.0686275432103578E-2</v>
      </c>
      <c r="J40" s="610">
        <v>3.297979819455521E-2</v>
      </c>
      <c r="L40" s="611">
        <v>100</v>
      </c>
      <c r="M40" s="611">
        <v>100.34686503186269</v>
      </c>
      <c r="N40" s="611">
        <v>102.93670371249515</v>
      </c>
      <c r="O40" s="611">
        <v>107.29783153560072</v>
      </c>
      <c r="P40" s="611">
        <v>108.5919035964493</v>
      </c>
      <c r="Q40" s="611">
        <v>111.02228801738158</v>
      </c>
      <c r="R40" s="611">
        <v>116.64959428693292</v>
      </c>
      <c r="S40" s="611">
        <v>120.49667436599272</v>
      </c>
    </row>
    <row r="41" spans="1:19" x14ac:dyDescent="0.35">
      <c r="A41" s="94" t="s">
        <v>179</v>
      </c>
    </row>
    <row r="42" spans="1:19" x14ac:dyDescent="0.35">
      <c r="A42" s="97" t="s">
        <v>180</v>
      </c>
      <c r="B42" s="621">
        <v>-0.27367025107203347</v>
      </c>
      <c r="C42" s="621">
        <v>-2.1458452281494567</v>
      </c>
      <c r="D42" s="621">
        <v>0.49243396764115932</v>
      </c>
      <c r="E42" s="621">
        <v>-1.1850254859614466</v>
      </c>
      <c r="F42" s="621">
        <v>0.58618866642797252</v>
      </c>
      <c r="G42" s="621">
        <v>0.3627593431627163</v>
      </c>
      <c r="H42" s="621">
        <v>0.89084815597186007</v>
      </c>
      <c r="I42" s="621">
        <v>-1.2443058101495097</v>
      </c>
      <c r="J42" s="621">
        <v>1.4273882352420135</v>
      </c>
    </row>
    <row r="43" spans="1:19" x14ac:dyDescent="0.35">
      <c r="A43" s="97" t="s">
        <v>181</v>
      </c>
      <c r="B43" s="621">
        <v>-5.9635096289945011E-2</v>
      </c>
      <c r="C43" s="621">
        <v>-2.4234343067847011</v>
      </c>
      <c r="D43" s="621">
        <v>-0.19207319966033087</v>
      </c>
      <c r="E43" s="621">
        <v>-0.99209457527617562</v>
      </c>
      <c r="F43" s="621">
        <v>0.53278933020735608</v>
      </c>
      <c r="G43" s="621">
        <v>-0.29325775204855908</v>
      </c>
      <c r="H43" s="621">
        <v>0.84713196284106618</v>
      </c>
      <c r="I43" s="621">
        <v>-0.47450660612190082</v>
      </c>
      <c r="J43" s="621">
        <v>0.76505824765323172</v>
      </c>
    </row>
    <row r="44" spans="1:19" x14ac:dyDescent="0.35">
      <c r="A44" s="97" t="s">
        <v>182</v>
      </c>
      <c r="B44" s="621">
        <v>-0.27424491571950149</v>
      </c>
      <c r="C44" s="621">
        <v>1.0798150681622265</v>
      </c>
      <c r="D44" s="621">
        <v>-1.6661250934086436</v>
      </c>
      <c r="E44" s="621">
        <v>0.28724915933732165</v>
      </c>
      <c r="F44" s="621">
        <v>-1.5222960405053443</v>
      </c>
      <c r="G44" s="621">
        <v>-1.5668180178064151</v>
      </c>
      <c r="H44" s="621">
        <v>-1.0515861949757177</v>
      </c>
      <c r="I44" s="621">
        <v>3.2911996045031144</v>
      </c>
      <c r="J44" s="621">
        <v>-0.99400184962339377</v>
      </c>
    </row>
    <row r="45" spans="1:19" x14ac:dyDescent="0.35">
      <c r="A45" s="115" t="s">
        <v>183</v>
      </c>
      <c r="B45" s="623">
        <v>4.3061889950518406E-2</v>
      </c>
      <c r="C45" s="623">
        <v>0.55883323544194319</v>
      </c>
      <c r="D45" s="623">
        <v>-0.21885440410097523</v>
      </c>
      <c r="E45" s="623">
        <v>0.34240326793292652</v>
      </c>
      <c r="F45" s="623">
        <v>-0.25366212442296732</v>
      </c>
      <c r="G45" s="623">
        <v>-0.1834970223550183</v>
      </c>
      <c r="H45" s="623">
        <v>-0.27214748766854324</v>
      </c>
      <c r="I45" s="623">
        <v>0.49138318960613692</v>
      </c>
      <c r="J45" s="623">
        <v>-0.41197892689281712</v>
      </c>
    </row>
    <row r="46" spans="1:19" x14ac:dyDescent="0.35">
      <c r="A46" s="631" t="s">
        <v>203</v>
      </c>
      <c r="B46" s="632"/>
      <c r="C46" s="633"/>
      <c r="D46" s="633"/>
      <c r="E46" s="633"/>
      <c r="F46" s="634"/>
      <c r="G46" s="634"/>
      <c r="H46" s="634"/>
      <c r="I46" s="588"/>
      <c r="J46" s="588"/>
    </row>
    <row r="47" spans="1:19" ht="14.5" customHeight="1" x14ac:dyDescent="0.35">
      <c r="A47" s="631" t="s">
        <v>204</v>
      </c>
      <c r="B47" s="631"/>
      <c r="C47" s="631"/>
      <c r="D47" s="631"/>
      <c r="E47" s="631"/>
      <c r="F47" s="631"/>
      <c r="G47" s="631"/>
      <c r="H47" s="631"/>
      <c r="I47" s="588"/>
      <c r="J47" s="588"/>
    </row>
    <row r="48" spans="1:19" x14ac:dyDescent="0.35">
      <c r="A48" s="635" t="s">
        <v>553</v>
      </c>
    </row>
    <row r="49" spans="1:11" x14ac:dyDescent="0.35">
      <c r="A49" s="631" t="s">
        <v>554</v>
      </c>
    </row>
    <row r="50" spans="1:11" x14ac:dyDescent="0.35">
      <c r="A50" s="636" t="s">
        <v>555</v>
      </c>
    </row>
    <row r="51" spans="1:11" x14ac:dyDescent="0.35">
      <c r="A51" t="s">
        <v>548</v>
      </c>
      <c r="H51" s="612">
        <v>-3.6494900290137133E-3</v>
      </c>
      <c r="I51" s="612">
        <v>5.1490909270972107E-2</v>
      </c>
      <c r="J51" s="612">
        <v>-4.5288507673697187E-2</v>
      </c>
    </row>
    <row r="52" spans="1:11" x14ac:dyDescent="0.35">
      <c r="A52" t="s">
        <v>549</v>
      </c>
      <c r="H52" s="612">
        <v>4.9969406803940242E-2</v>
      </c>
      <c r="I52" s="612">
        <v>-1.956672153763106E-2</v>
      </c>
      <c r="J52" s="612">
        <v>9.5101729253247891E-2</v>
      </c>
    </row>
    <row r="55" spans="1:11" ht="15.5" x14ac:dyDescent="0.35">
      <c r="A55" s="743" t="s">
        <v>652</v>
      </c>
    </row>
    <row r="56" spans="1:11" ht="15" thickBot="1" x14ac:dyDescent="0.4">
      <c r="A56" s="232" t="s">
        <v>143</v>
      </c>
    </row>
    <row r="57" spans="1:11" x14ac:dyDescent="0.35">
      <c r="A57" s="721" t="s">
        <v>656</v>
      </c>
      <c r="B57" s="744">
        <v>2012</v>
      </c>
      <c r="C57" s="744">
        <v>2013</v>
      </c>
      <c r="D57" s="744">
        <v>2014</v>
      </c>
      <c r="E57" s="744">
        <v>2015</v>
      </c>
      <c r="F57" s="744">
        <v>2016</v>
      </c>
      <c r="G57" s="744">
        <v>2017</v>
      </c>
      <c r="H57" s="744">
        <v>2018</v>
      </c>
      <c r="I57" s="745">
        <v>2019</v>
      </c>
      <c r="J57" s="745">
        <v>2020</v>
      </c>
      <c r="K57" s="745">
        <v>2021</v>
      </c>
    </row>
    <row r="58" spans="1:11" x14ac:dyDescent="0.35">
      <c r="A58" s="234" t="s">
        <v>149</v>
      </c>
      <c r="B58" s="723">
        <v>19.232752333000001</v>
      </c>
      <c r="C58" s="723">
        <v>20.143431591999999</v>
      </c>
      <c r="D58" s="723">
        <v>21.077430068999998</v>
      </c>
      <c r="E58" s="723">
        <v>22.614224037</v>
      </c>
      <c r="F58" s="723">
        <v>23.454428744000001</v>
      </c>
      <c r="G58" s="723">
        <v>24.717497842</v>
      </c>
      <c r="H58" s="723">
        <v>25.381176426</v>
      </c>
      <c r="I58" s="723">
        <v>26.000812456999999</v>
      </c>
      <c r="J58" s="723">
        <v>26.654269682999999</v>
      </c>
      <c r="K58" s="723">
        <v>27.379372224000001</v>
      </c>
    </row>
    <row r="59" spans="1:11" x14ac:dyDescent="0.35">
      <c r="A59" s="211" t="s">
        <v>35</v>
      </c>
      <c r="B59" s="724">
        <v>5.7739980470000001</v>
      </c>
      <c r="C59" s="724">
        <v>5.9961444779999997</v>
      </c>
      <c r="D59" s="724">
        <v>6.1982281769999998</v>
      </c>
      <c r="E59" s="724">
        <v>6.2543673740000001</v>
      </c>
      <c r="F59" s="724">
        <v>6.3342369859999996</v>
      </c>
      <c r="G59" s="724">
        <v>6.6569521759999999</v>
      </c>
      <c r="H59" s="724">
        <v>6.8190515559999998</v>
      </c>
      <c r="I59" s="724">
        <v>7.009145631</v>
      </c>
      <c r="J59" s="724">
        <v>6.9478178560000003</v>
      </c>
      <c r="K59" s="724">
        <v>7.2369688129999998</v>
      </c>
    </row>
    <row r="60" spans="1:11" x14ac:dyDescent="0.35">
      <c r="A60" s="211" t="s">
        <v>37</v>
      </c>
      <c r="B60" s="724">
        <v>6.2686546200000004</v>
      </c>
      <c r="C60" s="724">
        <v>6.7244730979999998</v>
      </c>
      <c r="D60" s="724">
        <v>7.2130181220000003</v>
      </c>
      <c r="E60" s="724">
        <v>7.7542872349999996</v>
      </c>
      <c r="F60" s="724">
        <v>8.2828400690000006</v>
      </c>
      <c r="G60" s="724">
        <v>9.0363473649999992</v>
      </c>
      <c r="H60" s="724">
        <v>9.4460058010000001</v>
      </c>
      <c r="I60" s="724">
        <v>9.8177156320000005</v>
      </c>
      <c r="J60" s="724">
        <v>10.040735976000001</v>
      </c>
      <c r="K60" s="724">
        <v>10.459089379</v>
      </c>
    </row>
    <row r="61" spans="1:11" x14ac:dyDescent="0.35">
      <c r="A61" s="211" t="s">
        <v>150</v>
      </c>
      <c r="B61" s="724">
        <v>0.67218431700000003</v>
      </c>
      <c r="C61" s="724">
        <v>0.69774750399999996</v>
      </c>
      <c r="D61" s="724">
        <v>0.72149048500000001</v>
      </c>
      <c r="E61" s="724">
        <v>0.75309821899999996</v>
      </c>
      <c r="F61" s="724">
        <v>0.84240231099999996</v>
      </c>
      <c r="G61" s="724">
        <v>0.67703726099999995</v>
      </c>
      <c r="H61" s="724">
        <v>0.61769169499999999</v>
      </c>
      <c r="I61" s="724">
        <v>0.58369409000000005</v>
      </c>
      <c r="J61" s="724">
        <v>0.553075702</v>
      </c>
      <c r="K61" s="724">
        <v>0.52453066999999998</v>
      </c>
    </row>
    <row r="62" spans="1:11" x14ac:dyDescent="0.35">
      <c r="A62" s="211" t="s">
        <v>39</v>
      </c>
      <c r="B62" s="724">
        <v>5.3912008819999997</v>
      </c>
      <c r="C62" s="724">
        <v>5.5213280850000004</v>
      </c>
      <c r="D62" s="724">
        <v>5.6383369219999997</v>
      </c>
      <c r="E62" s="724">
        <v>6.5568330130000003</v>
      </c>
      <c r="F62" s="724">
        <v>6.6341646880000003</v>
      </c>
      <c r="G62" s="724">
        <v>6.8638211220000001</v>
      </c>
      <c r="H62" s="724">
        <v>7.2359744580000003</v>
      </c>
      <c r="I62" s="724">
        <v>7.3006681530000002</v>
      </c>
      <c r="J62" s="724">
        <v>7.6959757629999999</v>
      </c>
      <c r="K62" s="724">
        <v>7.802780533</v>
      </c>
    </row>
    <row r="63" spans="1:11" x14ac:dyDescent="0.35">
      <c r="A63" s="211" t="s">
        <v>151</v>
      </c>
      <c r="B63" s="724">
        <v>1.126714464</v>
      </c>
      <c r="C63" s="724">
        <v>1.2037384250000001</v>
      </c>
      <c r="D63" s="724">
        <v>1.306356362</v>
      </c>
      <c r="E63" s="724">
        <v>1.2956381939999999</v>
      </c>
      <c r="F63" s="724">
        <v>1.3607846880000001</v>
      </c>
      <c r="G63" s="724">
        <v>1.483339915</v>
      </c>
      <c r="H63" s="724">
        <v>1.262452913</v>
      </c>
      <c r="I63" s="724">
        <v>1.2895889490000001</v>
      </c>
      <c r="J63" s="724">
        <v>1.4166643839999999</v>
      </c>
      <c r="K63" s="724">
        <v>1.356002827</v>
      </c>
    </row>
    <row r="64" spans="1:11" x14ac:dyDescent="0.35">
      <c r="A64" s="235" t="s">
        <v>152</v>
      </c>
      <c r="B64" s="723">
        <v>24.258318156000001</v>
      </c>
      <c r="C64" s="723">
        <v>25.319561853</v>
      </c>
      <c r="D64" s="723">
        <v>25.797734740999999</v>
      </c>
      <c r="E64" s="723">
        <v>27.638010272999999</v>
      </c>
      <c r="F64" s="723">
        <v>28.255646701</v>
      </c>
      <c r="G64" s="723">
        <v>29.989049068</v>
      </c>
      <c r="H64" s="723">
        <v>30.930404419999999</v>
      </c>
      <c r="I64" s="723">
        <v>32.033274321</v>
      </c>
      <c r="J64" s="723">
        <v>32.342530203000003</v>
      </c>
      <c r="K64" s="723">
        <v>33.807931439999997</v>
      </c>
    </row>
    <row r="65" spans="1:11" x14ac:dyDescent="0.35">
      <c r="A65" s="211" t="s">
        <v>60</v>
      </c>
      <c r="B65" s="724">
        <v>11.762450619000001</v>
      </c>
      <c r="C65" s="724">
        <v>12.54353575</v>
      </c>
      <c r="D65" s="724">
        <v>12.875787118</v>
      </c>
      <c r="E65" s="724">
        <v>14.675179830999999</v>
      </c>
      <c r="F65" s="724">
        <v>15.092323628999999</v>
      </c>
      <c r="G65" s="724">
        <v>16.600860924999999</v>
      </c>
      <c r="H65" s="724">
        <v>17.47755145</v>
      </c>
      <c r="I65" s="724">
        <v>18.232297852999999</v>
      </c>
      <c r="J65" s="724">
        <v>18.666984255999999</v>
      </c>
      <c r="K65" s="724">
        <v>18.424115729</v>
      </c>
    </row>
    <row r="66" spans="1:11" x14ac:dyDescent="0.35">
      <c r="A66" s="614" t="s">
        <v>153</v>
      </c>
      <c r="B66" s="724">
        <v>7.3767604340000004</v>
      </c>
      <c r="C66" s="724">
        <v>8.2465493060000004</v>
      </c>
      <c r="D66" s="724">
        <v>8.3987244560000001</v>
      </c>
      <c r="E66" s="724">
        <v>9.943583619</v>
      </c>
      <c r="F66" s="724">
        <v>10.153831977999999</v>
      </c>
      <c r="G66" s="724">
        <v>11.179557407000001</v>
      </c>
      <c r="H66" s="724">
        <v>11.939037387000001</v>
      </c>
      <c r="I66" s="724">
        <v>12.935528732</v>
      </c>
      <c r="J66" s="724">
        <v>13.495775676999999</v>
      </c>
      <c r="K66" s="724">
        <v>5.3757365339999996</v>
      </c>
    </row>
    <row r="67" spans="1:11" x14ac:dyDescent="0.35">
      <c r="A67" s="614" t="s">
        <v>155</v>
      </c>
      <c r="B67" s="724">
        <v>4.3856901849999996</v>
      </c>
      <c r="C67" s="724">
        <v>4.2969864439999998</v>
      </c>
      <c r="D67" s="724">
        <v>4.4770626619999998</v>
      </c>
      <c r="E67" s="724">
        <v>4.7315962110000003</v>
      </c>
      <c r="F67" s="724">
        <v>4.9384916499999996</v>
      </c>
      <c r="G67" s="724">
        <v>5.4213035170000001</v>
      </c>
      <c r="H67" s="724">
        <v>5.538514062</v>
      </c>
      <c r="I67" s="724">
        <v>5.2967691209999996</v>
      </c>
      <c r="J67" s="724">
        <v>5.1712085779999999</v>
      </c>
      <c r="K67" s="724">
        <v>13.048379195000001</v>
      </c>
    </row>
    <row r="68" spans="1:11" x14ac:dyDescent="0.35">
      <c r="A68" s="87" t="s">
        <v>228</v>
      </c>
      <c r="B68" s="1523"/>
      <c r="C68" s="1523"/>
      <c r="D68" s="1523"/>
      <c r="E68" s="1523"/>
      <c r="F68" s="1523"/>
      <c r="G68" s="1523"/>
      <c r="H68" s="1523"/>
      <c r="I68" s="1523"/>
      <c r="J68" s="1523">
        <v>0</v>
      </c>
      <c r="K68" s="1523">
        <v>7.4250254350000002</v>
      </c>
    </row>
    <row r="69" spans="1:11" x14ac:dyDescent="0.35">
      <c r="A69" s="211" t="s">
        <v>156</v>
      </c>
      <c r="B69" s="724">
        <v>8.7405981710000002</v>
      </c>
      <c r="C69" s="724">
        <v>8.7869025010000001</v>
      </c>
      <c r="D69" s="724">
        <v>8.6930294309999994</v>
      </c>
      <c r="E69" s="724">
        <v>8.3313127980000008</v>
      </c>
      <c r="F69" s="724">
        <v>8.415799282</v>
      </c>
      <c r="G69" s="724">
        <v>8.3755649410000004</v>
      </c>
      <c r="H69" s="724">
        <v>8.2820496400000003</v>
      </c>
      <c r="I69" s="724">
        <v>8.3717911619999992</v>
      </c>
      <c r="J69" s="724">
        <v>8.3525919999999996</v>
      </c>
      <c r="K69" s="724">
        <v>9.5546396389999995</v>
      </c>
    </row>
    <row r="70" spans="1:11" x14ac:dyDescent="0.35">
      <c r="A70" s="614" t="s">
        <v>157</v>
      </c>
      <c r="B70" s="724">
        <v>7.056807901</v>
      </c>
      <c r="C70" s="724">
        <v>7.2300435690000002</v>
      </c>
      <c r="D70" s="724">
        <v>7.156395249</v>
      </c>
      <c r="E70" s="724">
        <v>6.7390580460000002</v>
      </c>
      <c r="F70" s="724">
        <v>6.9388061109999999</v>
      </c>
      <c r="G70" s="724">
        <v>6.7868110420000001</v>
      </c>
      <c r="H70" s="724">
        <v>6.6885748380000001</v>
      </c>
      <c r="I70" s="724">
        <v>6.6254956180000004</v>
      </c>
      <c r="J70" s="724">
        <v>6.5445320059999998</v>
      </c>
      <c r="K70" s="724">
        <v>6.5124063889999997</v>
      </c>
    </row>
    <row r="71" spans="1:11" x14ac:dyDescent="0.35">
      <c r="A71" s="614" t="s">
        <v>158</v>
      </c>
      <c r="B71" s="724">
        <v>3.7370654000000003E-2</v>
      </c>
      <c r="C71" s="724">
        <v>3.2939965000000002E-2</v>
      </c>
      <c r="D71" s="724">
        <v>3.7169597999999998E-2</v>
      </c>
      <c r="E71" s="724">
        <v>3.7399031999999999E-2</v>
      </c>
      <c r="F71" s="724">
        <v>3.4080765999999998E-2</v>
      </c>
      <c r="G71" s="724">
        <v>8.2338014000000001E-2</v>
      </c>
      <c r="H71" s="724">
        <v>9.0238475999999998E-2</v>
      </c>
      <c r="I71" s="724">
        <v>9.4948703999999995E-2</v>
      </c>
      <c r="J71" s="724">
        <v>0.101323208</v>
      </c>
      <c r="K71" s="724">
        <v>0.11836899200000001</v>
      </c>
    </row>
    <row r="72" spans="1:11" x14ac:dyDescent="0.35">
      <c r="A72" s="614" t="s">
        <v>159</v>
      </c>
      <c r="B72" s="724">
        <v>1.646419614</v>
      </c>
      <c r="C72" s="724">
        <v>1.5239189660000001</v>
      </c>
      <c r="D72" s="724">
        <v>1.4994645820000001</v>
      </c>
      <c r="E72" s="724">
        <v>1.5548557190000001</v>
      </c>
      <c r="F72" s="724">
        <v>1.442912403</v>
      </c>
      <c r="G72" s="724">
        <v>1.5064158839999999</v>
      </c>
      <c r="H72" s="724">
        <v>1.503236325</v>
      </c>
      <c r="I72" s="724">
        <v>1.651346838</v>
      </c>
      <c r="J72" s="724">
        <v>1.7067367840000001</v>
      </c>
      <c r="K72" s="724">
        <v>2.9238642559999999</v>
      </c>
    </row>
    <row r="73" spans="1:11" x14ac:dyDescent="0.35">
      <c r="A73" s="211" t="s">
        <v>160</v>
      </c>
      <c r="B73" s="724">
        <v>1.0276038759999999</v>
      </c>
      <c r="C73" s="724">
        <v>1.072631173</v>
      </c>
      <c r="D73" s="724">
        <v>1.141473765</v>
      </c>
      <c r="E73" s="724">
        <v>1.2605637670000001</v>
      </c>
      <c r="F73" s="724">
        <v>1.17567011</v>
      </c>
      <c r="G73" s="724">
        <v>1.288069616</v>
      </c>
      <c r="H73" s="724">
        <v>1.3547617620000001</v>
      </c>
      <c r="I73" s="724">
        <v>1.455615699</v>
      </c>
      <c r="J73" s="724">
        <v>1.596435319</v>
      </c>
      <c r="K73" s="724">
        <v>1.784507778</v>
      </c>
    </row>
    <row r="74" spans="1:11" x14ac:dyDescent="0.35">
      <c r="A74" s="211" t="s">
        <v>94</v>
      </c>
      <c r="B74" s="724">
        <v>2.101440164</v>
      </c>
      <c r="C74" s="724">
        <v>2.2441124139999999</v>
      </c>
      <c r="D74" s="724">
        <v>2.3643564439999998</v>
      </c>
      <c r="E74" s="724">
        <v>2.5261520310000001</v>
      </c>
      <c r="F74" s="724">
        <v>2.6409090669999999</v>
      </c>
      <c r="G74" s="724">
        <v>2.7573336340000001</v>
      </c>
      <c r="H74" s="724">
        <v>2.9287815300000002</v>
      </c>
      <c r="I74" s="724">
        <v>3.0545961429999999</v>
      </c>
      <c r="J74" s="724">
        <v>2.8823975509999999</v>
      </c>
      <c r="K74" s="724">
        <v>3.1352713140000001</v>
      </c>
    </row>
    <row r="75" spans="1:11" x14ac:dyDescent="0.35">
      <c r="A75" s="236" t="s">
        <v>161</v>
      </c>
      <c r="B75" s="724">
        <v>0.62622532399999997</v>
      </c>
      <c r="C75" s="724">
        <v>0.67238001300000005</v>
      </c>
      <c r="D75" s="724">
        <v>0.72308798200000002</v>
      </c>
      <c r="E75" s="724">
        <v>0.844801845</v>
      </c>
      <c r="F75" s="724">
        <v>0.930944612</v>
      </c>
      <c r="G75" s="724">
        <v>0.96721995100000002</v>
      </c>
      <c r="H75" s="724">
        <v>0.88726003600000003</v>
      </c>
      <c r="I75" s="724">
        <v>0.91897346099999999</v>
      </c>
      <c r="J75" s="724">
        <v>0.84412107599999997</v>
      </c>
      <c r="K75" s="724">
        <v>0.90939697900000005</v>
      </c>
    </row>
    <row r="76" spans="1:11" x14ac:dyDescent="0.35">
      <c r="A76" s="237" t="s">
        <v>162</v>
      </c>
      <c r="B76" s="725">
        <v>5.025565823</v>
      </c>
      <c r="C76" s="725">
        <v>5.176130261</v>
      </c>
      <c r="D76" s="725">
        <v>4.7203046710000001</v>
      </c>
      <c r="E76" s="725">
        <v>5.0237862360000003</v>
      </c>
      <c r="F76" s="725">
        <v>4.8012179560000003</v>
      </c>
      <c r="G76" s="725">
        <v>5.2715512259999997</v>
      </c>
      <c r="H76" s="725">
        <v>5.5492279929999997</v>
      </c>
      <c r="I76" s="725">
        <v>6.032461863</v>
      </c>
      <c r="J76" s="725">
        <v>5.68826052</v>
      </c>
      <c r="K76" s="725">
        <v>6.4285592149999999</v>
      </c>
    </row>
    <row r="77" spans="1:11" x14ac:dyDescent="0.35">
      <c r="A77" s="239" t="s">
        <v>163</v>
      </c>
      <c r="B77" s="726">
        <v>3.2875048379999998</v>
      </c>
      <c r="C77" s="726">
        <v>3.4162260070000001</v>
      </c>
      <c r="D77" s="726">
        <v>2.8555520300000001</v>
      </c>
      <c r="E77" s="726">
        <v>2.9335719610000002</v>
      </c>
      <c r="F77" s="726">
        <v>2.7188067970000001</v>
      </c>
      <c r="G77" s="726">
        <v>3.0453762000000002</v>
      </c>
      <c r="H77" s="726">
        <v>3.0502646590000002</v>
      </c>
      <c r="I77" s="726">
        <v>3.43039052</v>
      </c>
      <c r="J77" s="726">
        <v>3.31004078</v>
      </c>
      <c r="K77" s="726">
        <v>3.7186651240000002</v>
      </c>
    </row>
    <row r="78" spans="1:11" x14ac:dyDescent="0.35">
      <c r="A78" s="224" t="s">
        <v>164</v>
      </c>
      <c r="B78" s="723">
        <v>9.2130116280000003</v>
      </c>
      <c r="C78" s="723">
        <v>9.6497975250000003</v>
      </c>
      <c r="D78" s="723">
        <v>8.9672327319999994</v>
      </c>
      <c r="E78" s="723">
        <v>8.1979312390000008</v>
      </c>
      <c r="F78" s="723">
        <v>8.0558865690000001</v>
      </c>
      <c r="G78" s="723">
        <v>8.6580894879999999</v>
      </c>
      <c r="H78" s="723">
        <v>9.3366185559999995</v>
      </c>
      <c r="I78" s="723">
        <v>11.024386826000001</v>
      </c>
      <c r="J78" s="723">
        <v>10.2613304</v>
      </c>
      <c r="K78" s="723">
        <v>10.318895074</v>
      </c>
    </row>
    <row r="79" spans="1:11" x14ac:dyDescent="0.35">
      <c r="A79" s="238" t="s">
        <v>109</v>
      </c>
      <c r="B79" s="724">
        <v>6.8893247969999996</v>
      </c>
      <c r="C79" s="724">
        <v>7.1191077399999996</v>
      </c>
      <c r="D79" s="724">
        <v>6.4709493010000001</v>
      </c>
      <c r="E79" s="724">
        <v>5.6842343360000003</v>
      </c>
      <c r="F79" s="724">
        <v>5.5196405899999998</v>
      </c>
      <c r="G79" s="724">
        <v>6.1249107409999999</v>
      </c>
      <c r="H79" s="724">
        <v>6.8030735890000003</v>
      </c>
      <c r="I79" s="724">
        <v>8.0979490900000002</v>
      </c>
      <c r="J79" s="724">
        <v>7.2735364499999999</v>
      </c>
      <c r="K79" s="724">
        <v>7.4426613799999997</v>
      </c>
    </row>
    <row r="80" spans="1:11" x14ac:dyDescent="0.35">
      <c r="A80" s="238" t="s">
        <v>165</v>
      </c>
      <c r="B80" s="724">
        <v>1.5908561050000001</v>
      </c>
      <c r="C80" s="724">
        <v>1.7494228999999999</v>
      </c>
      <c r="D80" s="724">
        <v>1.674046903</v>
      </c>
      <c r="E80" s="724">
        <v>1.6497775610000001</v>
      </c>
      <c r="F80" s="724">
        <v>1.7036480460000001</v>
      </c>
      <c r="G80" s="724">
        <v>1.6490739590000001</v>
      </c>
      <c r="H80" s="724">
        <v>1.737020722</v>
      </c>
      <c r="I80" s="724">
        <v>2.0016826700000001</v>
      </c>
      <c r="J80" s="724">
        <v>2.1591665130000002</v>
      </c>
      <c r="K80" s="724">
        <v>2.0249424349999998</v>
      </c>
    </row>
    <row r="81" spans="1:11" x14ac:dyDescent="0.35">
      <c r="A81" s="238" t="s">
        <v>166</v>
      </c>
      <c r="B81" s="724">
        <v>0.73283072500000002</v>
      </c>
      <c r="C81" s="724">
        <v>0.78126688399999999</v>
      </c>
      <c r="D81" s="724">
        <v>0.82223652700000005</v>
      </c>
      <c r="E81" s="724">
        <v>0.86391934000000004</v>
      </c>
      <c r="F81" s="724">
        <v>0.83259793199999999</v>
      </c>
      <c r="G81" s="724">
        <v>0.88410478699999995</v>
      </c>
      <c r="H81" s="724">
        <v>0.79652424399999999</v>
      </c>
      <c r="I81" s="724">
        <v>0.92475506500000004</v>
      </c>
      <c r="J81" s="724">
        <v>0.82862743699999997</v>
      </c>
      <c r="K81" s="724">
        <v>0.85129125800000005</v>
      </c>
    </row>
    <row r="82" spans="1:11" x14ac:dyDescent="0.35">
      <c r="A82" s="239" t="s">
        <v>167</v>
      </c>
      <c r="B82" s="723">
        <v>3.3168758829999998</v>
      </c>
      <c r="C82" s="723">
        <v>3.3368365519999998</v>
      </c>
      <c r="D82" s="723">
        <v>3.5678899730000002</v>
      </c>
      <c r="E82" s="723">
        <v>3.5662983420000001</v>
      </c>
      <c r="F82" s="723">
        <v>3.2135190790000001</v>
      </c>
      <c r="G82" s="723">
        <v>3.3145913760000001</v>
      </c>
      <c r="H82" s="723">
        <v>3.6115127679999999</v>
      </c>
      <c r="I82" s="723">
        <v>4.2213788599999997</v>
      </c>
      <c r="J82" s="723">
        <v>4.0365955409999996</v>
      </c>
      <c r="K82" s="723">
        <v>4.502679745</v>
      </c>
    </row>
    <row r="83" spans="1:11" x14ac:dyDescent="0.35">
      <c r="A83" s="238" t="s">
        <v>124</v>
      </c>
      <c r="B83" s="724">
        <v>0.76550657899999996</v>
      </c>
      <c r="C83" s="724">
        <v>0.78623878700000005</v>
      </c>
      <c r="D83" s="724">
        <v>0.89175572400000003</v>
      </c>
      <c r="E83" s="724">
        <v>0.79274832299999998</v>
      </c>
      <c r="F83" s="724">
        <v>0.75106106299999997</v>
      </c>
      <c r="G83" s="724">
        <v>0.73958919400000001</v>
      </c>
      <c r="H83" s="724">
        <v>0.82623937800000002</v>
      </c>
      <c r="I83" s="724">
        <v>0.93134180600000005</v>
      </c>
      <c r="J83" s="724">
        <v>1.006026589</v>
      </c>
      <c r="K83" s="724">
        <v>1.1947175800000001</v>
      </c>
    </row>
    <row r="84" spans="1:11" x14ac:dyDescent="0.35">
      <c r="A84" s="238" t="s">
        <v>168</v>
      </c>
      <c r="B84" s="724">
        <v>1.599399019</v>
      </c>
      <c r="C84" s="724">
        <v>1.642414746</v>
      </c>
      <c r="D84" s="724">
        <v>1.7440352859999999</v>
      </c>
      <c r="E84" s="724">
        <v>1.741726766</v>
      </c>
      <c r="F84" s="724">
        <v>1.6084111940000001</v>
      </c>
      <c r="G84" s="724">
        <v>1.606773177</v>
      </c>
      <c r="H84" s="724">
        <v>1.9101606900000001</v>
      </c>
      <c r="I84" s="724">
        <v>2.237464106</v>
      </c>
      <c r="J84" s="724">
        <v>2.0763378650000002</v>
      </c>
      <c r="K84" s="724">
        <v>2.3069172980000001</v>
      </c>
    </row>
    <row r="85" spans="1:11" x14ac:dyDescent="0.35">
      <c r="A85" s="240" t="s">
        <v>169</v>
      </c>
      <c r="B85" s="724">
        <v>0.95197028400000006</v>
      </c>
      <c r="C85" s="724">
        <v>0.90818301800000001</v>
      </c>
      <c r="D85" s="724">
        <v>0.93209896199999998</v>
      </c>
      <c r="E85" s="724">
        <v>1.0318232519999999</v>
      </c>
      <c r="F85" s="724">
        <v>0.85404682200000004</v>
      </c>
      <c r="G85" s="724">
        <v>0.96822900300000003</v>
      </c>
      <c r="H85" s="724">
        <v>0.87511269800000002</v>
      </c>
      <c r="I85" s="724">
        <v>1.052572947</v>
      </c>
      <c r="J85" s="724">
        <v>0.95423108599999995</v>
      </c>
      <c r="K85" s="724">
        <v>1.001044866</v>
      </c>
    </row>
    <row r="86" spans="1:11" x14ac:dyDescent="0.35">
      <c r="A86" s="224" t="s">
        <v>170</v>
      </c>
      <c r="B86" s="728">
        <v>28.445763961000001</v>
      </c>
      <c r="C86" s="728">
        <v>29.793229116999999</v>
      </c>
      <c r="D86" s="728">
        <v>30.044662802000001</v>
      </c>
      <c r="E86" s="728">
        <v>30.812155275999999</v>
      </c>
      <c r="F86" s="728">
        <v>31.510315314</v>
      </c>
      <c r="G86" s="728">
        <v>33.375587330000002</v>
      </c>
      <c r="H86" s="728">
        <v>34.717794982999997</v>
      </c>
      <c r="I86" s="728">
        <v>37.025199284000003</v>
      </c>
      <c r="J86" s="728">
        <v>36.915600083000001</v>
      </c>
      <c r="K86" s="728">
        <v>37.698267299000001</v>
      </c>
    </row>
    <row r="87" spans="1:11" x14ac:dyDescent="0.35">
      <c r="A87" s="239" t="s">
        <v>171</v>
      </c>
      <c r="B87" s="729">
        <v>27.575194038999999</v>
      </c>
      <c r="C87" s="729">
        <v>28.656398406000001</v>
      </c>
      <c r="D87" s="729">
        <v>29.365624713999999</v>
      </c>
      <c r="E87" s="729">
        <v>31.204308614999999</v>
      </c>
      <c r="F87" s="729">
        <v>31.469165781000001</v>
      </c>
      <c r="G87" s="729">
        <v>33.303640444000003</v>
      </c>
      <c r="H87" s="729">
        <v>34.541917187999999</v>
      </c>
      <c r="I87" s="729">
        <v>36.254653181000002</v>
      </c>
      <c r="J87" s="729">
        <v>36.379125744</v>
      </c>
      <c r="K87" s="729">
        <v>38.310611184999999</v>
      </c>
    </row>
    <row r="88" spans="1:11" x14ac:dyDescent="0.35">
      <c r="A88" s="241" t="s">
        <v>172</v>
      </c>
      <c r="B88" s="730">
        <v>-0.87056992099999997</v>
      </c>
      <c r="C88" s="730">
        <v>-1.136830711</v>
      </c>
      <c r="D88" s="730">
        <v>-0.67903808700000001</v>
      </c>
      <c r="E88" s="730">
        <v>0.39215333800000002</v>
      </c>
      <c r="F88" s="730">
        <v>-4.1149533000000002E-2</v>
      </c>
      <c r="G88" s="730">
        <v>-7.1946885000000002E-2</v>
      </c>
      <c r="H88" s="730">
        <v>-0.175877794</v>
      </c>
      <c r="I88" s="730">
        <v>-0.77054610300000004</v>
      </c>
      <c r="J88" s="730">
        <v>-0.53647433899999997</v>
      </c>
      <c r="K88" s="730">
        <v>0.612343886</v>
      </c>
    </row>
    <row r="89" spans="1:11" x14ac:dyDescent="0.35">
      <c r="A89" s="242" t="s">
        <v>173</v>
      </c>
      <c r="B89" s="724">
        <v>1.7380609840000001</v>
      </c>
      <c r="C89" s="724">
        <v>1.759904253</v>
      </c>
      <c r="D89" s="724">
        <v>1.8647526400000001</v>
      </c>
      <c r="E89" s="724">
        <v>2.090214274</v>
      </c>
      <c r="F89" s="724">
        <v>2.0824111580000002</v>
      </c>
      <c r="G89" s="724">
        <v>2.2261750249999999</v>
      </c>
      <c r="H89" s="724">
        <v>2.4989633339999999</v>
      </c>
      <c r="I89" s="724">
        <v>2.602071343</v>
      </c>
      <c r="J89" s="724">
        <v>2.3782197389999999</v>
      </c>
      <c r="K89" s="724">
        <v>2.7098940909999998</v>
      </c>
    </row>
    <row r="90" spans="1:11" x14ac:dyDescent="0.35">
      <c r="A90" s="238" t="s">
        <v>174</v>
      </c>
      <c r="B90" s="724">
        <v>3.3334566560000001</v>
      </c>
      <c r="C90" s="724">
        <v>2.5601098470000001</v>
      </c>
      <c r="D90" s="724">
        <v>2.3612215999999999</v>
      </c>
      <c r="E90" s="724">
        <v>2.3271939609999999</v>
      </c>
      <c r="F90" s="724">
        <v>2.301609945</v>
      </c>
      <c r="G90" s="724">
        <v>2.4423729490000001</v>
      </c>
      <c r="H90" s="724">
        <v>2.4976784790000002</v>
      </c>
      <c r="I90" s="724">
        <v>3.1051117019999999</v>
      </c>
      <c r="J90" s="724">
        <v>3.5203222599999999</v>
      </c>
      <c r="K90" s="724">
        <v>2.9380222470000001</v>
      </c>
    </row>
    <row r="91" spans="1:11" x14ac:dyDescent="0.35">
      <c r="A91" s="622" t="s">
        <v>175</v>
      </c>
      <c r="B91" s="724">
        <v>1.595395672</v>
      </c>
      <c r="C91" s="724">
        <v>0.80020559400000002</v>
      </c>
      <c r="D91" s="724">
        <v>0.49646895899999999</v>
      </c>
      <c r="E91" s="724">
        <v>0.23697968599999999</v>
      </c>
      <c r="F91" s="724">
        <v>0.21919878600000001</v>
      </c>
      <c r="G91" s="724">
        <v>0.21619792299999999</v>
      </c>
      <c r="H91" s="724">
        <v>-1.2848549999999999E-3</v>
      </c>
      <c r="I91" s="724">
        <v>0.50304035899999999</v>
      </c>
      <c r="J91" s="724">
        <v>1.142102521</v>
      </c>
      <c r="K91" s="724">
        <v>0.228128156</v>
      </c>
    </row>
    <row r="92" spans="1:11" x14ac:dyDescent="0.35">
      <c r="A92" s="239" t="s">
        <v>176</v>
      </c>
      <c r="B92" s="728">
        <v>30.183824945000001</v>
      </c>
      <c r="C92" s="728">
        <v>31.553133371000001</v>
      </c>
      <c r="D92" s="728">
        <v>31.909415442</v>
      </c>
      <c r="E92" s="728">
        <v>32.902369551</v>
      </c>
      <c r="F92" s="728">
        <v>33.592726472999999</v>
      </c>
      <c r="G92" s="728">
        <v>35.601762356000002</v>
      </c>
      <c r="H92" s="728">
        <v>37.216758317</v>
      </c>
      <c r="I92" s="728">
        <v>39.627270627000001</v>
      </c>
      <c r="J92" s="728">
        <v>39.293819823</v>
      </c>
      <c r="K92" s="728">
        <v>40.408161389999997</v>
      </c>
    </row>
    <row r="93" spans="1:11" x14ac:dyDescent="0.35">
      <c r="A93" s="239" t="s">
        <v>177</v>
      </c>
      <c r="B93" s="729">
        <v>30.908650695999999</v>
      </c>
      <c r="C93" s="729">
        <v>31.216508253000001</v>
      </c>
      <c r="D93" s="729">
        <v>31.726846313999999</v>
      </c>
      <c r="E93" s="729">
        <v>33.531502576999998</v>
      </c>
      <c r="F93" s="729">
        <v>33.770775725999997</v>
      </c>
      <c r="G93" s="729">
        <v>35.746013394000002</v>
      </c>
      <c r="H93" s="729">
        <v>37.039595667</v>
      </c>
      <c r="I93" s="729">
        <v>39.359764882999997</v>
      </c>
      <c r="J93" s="729">
        <v>39.899448005000004</v>
      </c>
      <c r="K93" s="729">
        <v>41.248633433000002</v>
      </c>
    </row>
    <row r="94" spans="1:11" x14ac:dyDescent="0.35">
      <c r="A94" s="243" t="s">
        <v>178</v>
      </c>
      <c r="B94" s="726">
        <v>0.72482575000000005</v>
      </c>
      <c r="C94" s="726">
        <v>-0.33662511699999997</v>
      </c>
      <c r="D94" s="726">
        <v>-0.182569127</v>
      </c>
      <c r="E94" s="726">
        <v>0.62913302500000001</v>
      </c>
      <c r="F94" s="726">
        <v>0.17804925299999999</v>
      </c>
      <c r="G94" s="726">
        <v>0.144251037</v>
      </c>
      <c r="H94" s="726">
        <v>-0.17716264900000001</v>
      </c>
      <c r="I94" s="726">
        <v>-0.26750574300000002</v>
      </c>
      <c r="J94" s="726">
        <v>0.60562818200000001</v>
      </c>
      <c r="K94" s="726">
        <v>0.84047204200000003</v>
      </c>
    </row>
    <row r="95" spans="1:11" x14ac:dyDescent="0.35">
      <c r="A95" s="746" t="s">
        <v>651</v>
      </c>
      <c r="B95" s="723">
        <v>21.202003266999998</v>
      </c>
      <c r="C95" s="723">
        <v>22.060102849</v>
      </c>
      <c r="D95" s="723">
        <v>22.755287012</v>
      </c>
      <c r="E95" s="723">
        <v>23.447602707000001</v>
      </c>
      <c r="F95" s="723">
        <v>24.052758717</v>
      </c>
      <c r="G95" s="723">
        <v>25.071803931000002</v>
      </c>
      <c r="H95" s="723">
        <v>25.374183956</v>
      </c>
      <c r="I95" s="723">
        <v>25.942081002999998</v>
      </c>
      <c r="J95" s="723">
        <v>27.256988465999999</v>
      </c>
      <c r="K95" s="723">
        <v>28.155918445000001</v>
      </c>
    </row>
    <row r="96" spans="1:11" x14ac:dyDescent="0.35">
      <c r="A96" s="660"/>
      <c r="B96" s="723"/>
      <c r="C96" s="723"/>
      <c r="D96" s="723"/>
      <c r="E96" s="723"/>
      <c r="F96" s="723"/>
      <c r="G96" s="723"/>
      <c r="H96" s="723"/>
      <c r="I96" s="723"/>
      <c r="J96" s="723"/>
      <c r="K96" s="723"/>
    </row>
    <row r="97" spans="1:11" x14ac:dyDescent="0.35">
      <c r="A97" s="97" t="s">
        <v>180</v>
      </c>
      <c r="B97" s="151">
        <v>0.20716876539757095</v>
      </c>
      <c r="C97" s="151">
        <v>0.20443206288685062</v>
      </c>
      <c r="D97" s="151">
        <v>0.18297361060535605</v>
      </c>
      <c r="E97" s="151">
        <v>0.18177090848351754</v>
      </c>
      <c r="F97" s="151">
        <v>0.16992065362390307</v>
      </c>
      <c r="G97" s="151">
        <v>0.17578254028818277</v>
      </c>
      <c r="H97" s="151">
        <v>0.17941013371980993</v>
      </c>
      <c r="I97" s="151">
        <v>0.18831861527952853</v>
      </c>
      <c r="J97" s="151">
        <v>0.17587555717803344</v>
      </c>
      <c r="K97" s="151">
        <v>0.19014943953045357</v>
      </c>
    </row>
    <row r="98" spans="1:11" x14ac:dyDescent="0.35">
      <c r="A98" s="97" t="s">
        <v>181</v>
      </c>
      <c r="B98" s="151">
        <v>0.13552072393719822</v>
      </c>
      <c r="C98" s="151">
        <v>0.1349243729742988</v>
      </c>
      <c r="D98" s="151">
        <v>0.11069002990645178</v>
      </c>
      <c r="E98" s="151">
        <v>0.10614266121269418</v>
      </c>
      <c r="F98" s="151">
        <v>9.6221715459932411E-2</v>
      </c>
      <c r="G98" s="151">
        <v>0.10154960876200599</v>
      </c>
      <c r="H98" s="151">
        <v>9.8617031241520395E-2</v>
      </c>
      <c r="I98" s="151">
        <v>0.10708835086993104</v>
      </c>
      <c r="J98" s="151">
        <v>0.10234328480871202</v>
      </c>
      <c r="K98" s="151">
        <v>0.10999386728524436</v>
      </c>
    </row>
    <row r="99" spans="1:11" x14ac:dyDescent="0.35">
      <c r="A99" s="97" t="s">
        <v>182</v>
      </c>
      <c r="B99" s="151">
        <v>0.87400961314195391</v>
      </c>
      <c r="C99" s="151">
        <v>0.87126716398475901</v>
      </c>
      <c r="D99" s="151">
        <v>0.88206531466638127</v>
      </c>
      <c r="E99" s="151">
        <v>0.84838244415540753</v>
      </c>
      <c r="F99" s="151">
        <v>0.85125493574878064</v>
      </c>
      <c r="G99" s="151">
        <v>0.8360319753437272</v>
      </c>
      <c r="H99" s="151">
        <v>0.82036379516566316</v>
      </c>
      <c r="I99" s="151">
        <v>0.80984793321590576</v>
      </c>
      <c r="J99" s="151">
        <v>0.84275992926093701</v>
      </c>
      <c r="K99" s="151">
        <v>0.83281991076470319</v>
      </c>
    </row>
    <row r="100" spans="1:11" x14ac:dyDescent="0.35">
      <c r="A100" s="115" t="s">
        <v>183</v>
      </c>
      <c r="B100" s="116">
        <v>4.218829085864706</v>
      </c>
      <c r="C100" s="116">
        <v>4.2618909758152244</v>
      </c>
      <c r="D100" s="116">
        <v>4.8207242112571675</v>
      </c>
      <c r="E100" s="116">
        <v>4.6673169608564535</v>
      </c>
      <c r="F100" s="116">
        <v>5.0097202287893801</v>
      </c>
      <c r="G100" s="116">
        <v>4.7560581043664136</v>
      </c>
      <c r="H100" s="116">
        <v>4.5725610820113944</v>
      </c>
      <c r="I100" s="116">
        <v>4.3004135943428503</v>
      </c>
      <c r="J100" s="116">
        <v>4.7917967839489881</v>
      </c>
      <c r="K100" s="116">
        <v>4.379817857056171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workbookViewId="0">
      <pane xSplit="1" ySplit="5" topLeftCell="B9" activePane="bottomRight" state="frozen"/>
      <selection pane="topRight" activeCell="B1" sqref="B1"/>
      <selection pane="bottomLeft" activeCell="A6" sqref="A6"/>
      <selection pane="bottomRight" activeCell="G26" sqref="G26"/>
    </sheetView>
  </sheetViews>
  <sheetFormatPr baseColWidth="10" defaultColWidth="11.453125" defaultRowHeight="12.5" x14ac:dyDescent="0.25"/>
  <cols>
    <col min="1" max="1" width="53.54296875" style="2" customWidth="1"/>
    <col min="2" max="8" width="10" style="2" customWidth="1"/>
    <col min="9" max="16384" width="11.453125" style="2"/>
  </cols>
  <sheetData>
    <row r="1" spans="1:8" ht="18" x14ac:dyDescent="0.25">
      <c r="A1" s="1674" t="s">
        <v>206</v>
      </c>
      <c r="B1" s="1674"/>
      <c r="C1" s="122"/>
      <c r="D1" s="122"/>
      <c r="E1" s="122"/>
      <c r="F1" s="122"/>
      <c r="G1" s="142"/>
      <c r="H1" s="142"/>
    </row>
    <row r="2" spans="1:8" x14ac:dyDescent="0.25">
      <c r="A2" s="129"/>
      <c r="B2" s="129"/>
      <c r="C2" s="129"/>
      <c r="D2" s="129"/>
      <c r="E2" s="129"/>
      <c r="F2" s="129"/>
      <c r="G2" s="129"/>
      <c r="H2" s="129"/>
    </row>
    <row r="3" spans="1:8" ht="17.5" x14ac:dyDescent="0.35">
      <c r="A3" s="164" t="s">
        <v>207</v>
      </c>
      <c r="B3" s="144"/>
      <c r="C3" s="144"/>
      <c r="D3" s="144"/>
      <c r="E3" s="129"/>
      <c r="F3" s="129"/>
      <c r="G3" s="129"/>
      <c r="H3" s="129"/>
    </row>
    <row r="4" spans="1:8" ht="13" x14ac:dyDescent="0.3">
      <c r="A4" s="165" t="s">
        <v>143</v>
      </c>
      <c r="B4" s="166"/>
      <c r="C4" s="166"/>
      <c r="D4" s="166"/>
      <c r="E4" s="166"/>
      <c r="F4" s="166"/>
      <c r="G4" s="1675" t="s">
        <v>144</v>
      </c>
      <c r="H4" s="1675"/>
    </row>
    <row r="5" spans="1:8" ht="28" x14ac:dyDescent="0.25">
      <c r="A5" s="70" t="s">
        <v>145</v>
      </c>
      <c r="B5" s="74">
        <v>2018</v>
      </c>
      <c r="C5" s="73" t="s">
        <v>208</v>
      </c>
      <c r="D5" s="74">
        <v>2019</v>
      </c>
      <c r="E5" s="73" t="s">
        <v>147</v>
      </c>
      <c r="F5" s="71">
        <v>2020</v>
      </c>
      <c r="G5" s="73" t="s">
        <v>2009</v>
      </c>
      <c r="H5" s="74">
        <v>2021</v>
      </c>
    </row>
    <row r="6" spans="1:8" s="124" customFormat="1" ht="13" x14ac:dyDescent="0.3">
      <c r="A6" s="75" t="s">
        <v>149</v>
      </c>
      <c r="B6" s="76">
        <v>92.957819689000004</v>
      </c>
      <c r="C6" s="77">
        <v>1.3323951219517571E-2</v>
      </c>
      <c r="D6" s="76">
        <v>96.151151486000003</v>
      </c>
      <c r="E6" s="131">
        <v>1.2875650482253587E-3</v>
      </c>
      <c r="F6" s="76">
        <v>96.274952347999999</v>
      </c>
      <c r="G6" s="77">
        <v>2.7123580041473305E-2</v>
      </c>
      <c r="H6" s="76">
        <v>98.886273724000006</v>
      </c>
    </row>
    <row r="7" spans="1:8" s="124" customFormat="1" ht="13" x14ac:dyDescent="0.3">
      <c r="A7" s="80" t="s">
        <v>35</v>
      </c>
      <c r="B7" s="81">
        <v>23.549358564999999</v>
      </c>
      <c r="C7" s="167">
        <v>2.5879039645468005E-2</v>
      </c>
      <c r="D7" s="81">
        <v>24.231573223000002</v>
      </c>
      <c r="E7" s="132">
        <v>-4.7167958781773933E-2</v>
      </c>
      <c r="F7" s="81">
        <v>23.088619376</v>
      </c>
      <c r="G7" s="82">
        <v>5.7583301900762329E-2</v>
      </c>
      <c r="H7" s="81">
        <v>24.418138316</v>
      </c>
    </row>
    <row r="8" spans="1:8" s="124" customFormat="1" ht="13" x14ac:dyDescent="0.3">
      <c r="A8" s="80" t="s">
        <v>37</v>
      </c>
      <c r="B8" s="81">
        <v>47.078825983000002</v>
      </c>
      <c r="C8" s="167">
        <v>1.6454860456069031E-2</v>
      </c>
      <c r="D8" s="81">
        <v>48.031754481</v>
      </c>
      <c r="E8" s="132">
        <v>8.797233258825532E-3</v>
      </c>
      <c r="F8" s="81">
        <v>48.454301029</v>
      </c>
      <c r="G8" s="82">
        <v>2.8702743728933777E-2</v>
      </c>
      <c r="H8" s="81">
        <v>49.845072414000001</v>
      </c>
    </row>
    <row r="9" spans="1:8" s="124" customFormat="1" ht="13" x14ac:dyDescent="0.3">
      <c r="A9" s="80" t="s">
        <v>150</v>
      </c>
      <c r="B9" s="81">
        <v>2.4074840740000001</v>
      </c>
      <c r="C9" s="167">
        <v>-6.385608396719944E-2</v>
      </c>
      <c r="D9" s="81">
        <v>2.2649262129999999</v>
      </c>
      <c r="E9" s="132">
        <v>-7.372390060284939E-2</v>
      </c>
      <c r="F9" s="81">
        <v>2.0979470180000002</v>
      </c>
      <c r="G9" s="82">
        <v>-6.8888146726305943E-2</v>
      </c>
      <c r="H9" s="81">
        <v>1.953423336</v>
      </c>
    </row>
    <row r="10" spans="1:8" x14ac:dyDescent="0.25">
      <c r="A10" s="80" t="s">
        <v>39</v>
      </c>
      <c r="B10" s="81">
        <v>15.800250057</v>
      </c>
      <c r="C10" s="167">
        <v>2.0537086348306755E-3</v>
      </c>
      <c r="D10" s="81">
        <v>17.525658393000001</v>
      </c>
      <c r="E10" s="132">
        <v>2.5252609121764413E-2</v>
      </c>
      <c r="F10" s="81">
        <v>17.968226993999998</v>
      </c>
      <c r="G10" s="82">
        <v>4.1564083103435845E-3</v>
      </c>
      <c r="H10" s="81">
        <v>18.042910282000001</v>
      </c>
    </row>
    <row r="11" spans="1:8" s="124" customFormat="1" ht="13" x14ac:dyDescent="0.3">
      <c r="A11" s="80" t="s">
        <v>151</v>
      </c>
      <c r="B11" s="81">
        <v>4.121901007</v>
      </c>
      <c r="C11" s="167">
        <v>-8.2260092774416593E-3</v>
      </c>
      <c r="D11" s="81">
        <v>4.0972391750000003</v>
      </c>
      <c r="E11" s="132">
        <v>0.1387809521761687</v>
      </c>
      <c r="F11" s="81">
        <v>4.6658579290000004</v>
      </c>
      <c r="G11" s="82">
        <v>-8.3861434693075498E-3</v>
      </c>
      <c r="H11" s="81">
        <v>4.626729375</v>
      </c>
    </row>
    <row r="12" spans="1:8" ht="13" x14ac:dyDescent="0.3">
      <c r="A12" s="83" t="s">
        <v>152</v>
      </c>
      <c r="B12" s="84">
        <v>110.826855503</v>
      </c>
      <c r="C12" s="85">
        <v>2.1183782990297884E-2</v>
      </c>
      <c r="D12" s="84">
        <v>115.137940876</v>
      </c>
      <c r="E12" s="133">
        <v>-1.0338589859636094E-2</v>
      </c>
      <c r="F12" s="84">
        <v>113.947576928</v>
      </c>
      <c r="G12" s="85">
        <v>3.9771248974109552E-2</v>
      </c>
      <c r="H12" s="84">
        <v>118.47941437999999</v>
      </c>
    </row>
    <row r="13" spans="1:8" x14ac:dyDescent="0.25">
      <c r="A13" s="80" t="s">
        <v>60</v>
      </c>
      <c r="B13" s="81">
        <v>69.813553756000005</v>
      </c>
      <c r="C13" s="167">
        <v>2.5304128219365341E-2</v>
      </c>
      <c r="D13" s="81">
        <v>73.326158925000001</v>
      </c>
      <c r="E13" s="132">
        <v>6.8962766823394972E-3</v>
      </c>
      <c r="F13" s="81">
        <v>73.831836405000004</v>
      </c>
      <c r="G13" s="82">
        <v>1.5657290747297603E-2</v>
      </c>
      <c r="H13" s="81">
        <v>74.987842934</v>
      </c>
    </row>
    <row r="14" spans="1:8" x14ac:dyDescent="0.25">
      <c r="A14" s="86" t="s">
        <v>153</v>
      </c>
      <c r="B14" s="81">
        <v>57.453914228000002</v>
      </c>
      <c r="C14" s="167">
        <v>3.1475111005653478E-2</v>
      </c>
      <c r="D14" s="81">
        <v>59.61411786</v>
      </c>
      <c r="E14" s="132">
        <v>1.938272344671077E-2</v>
      </c>
      <c r="F14" s="81">
        <v>60.769601819999998</v>
      </c>
      <c r="G14" s="82">
        <v>-0.13576852273013629</v>
      </c>
      <c r="H14" s="81">
        <v>52.519002753999999</v>
      </c>
    </row>
    <row r="15" spans="1:8" s="124" customFormat="1" ht="13" x14ac:dyDescent="0.3">
      <c r="A15" s="86" t="s">
        <v>155</v>
      </c>
      <c r="B15" s="81">
        <v>12.359639527000001</v>
      </c>
      <c r="C15" s="167">
        <v>-4.882841969383489E-3</v>
      </c>
      <c r="D15" s="81">
        <v>13.712041064999999</v>
      </c>
      <c r="E15" s="132">
        <v>-4.7389478920000561E-2</v>
      </c>
      <c r="F15" s="81">
        <v>13.062234584</v>
      </c>
      <c r="G15" s="82">
        <v>0.72013754878680558</v>
      </c>
      <c r="H15" s="81">
        <v>22.468840179000001</v>
      </c>
    </row>
    <row r="16" spans="1:8" s="124" customFormat="1" ht="13" x14ac:dyDescent="0.3">
      <c r="A16" s="1519" t="s">
        <v>228</v>
      </c>
      <c r="B16" s="197"/>
      <c r="C16" s="89"/>
      <c r="D16" s="197"/>
      <c r="E16" s="89"/>
      <c r="F16" s="197">
        <v>0</v>
      </c>
      <c r="G16" s="1529" t="s">
        <v>2003</v>
      </c>
      <c r="H16" s="197">
        <v>8.1008163940000006</v>
      </c>
    </row>
    <row r="17" spans="1:8" x14ac:dyDescent="0.25">
      <c r="A17" s="80" t="s">
        <v>156</v>
      </c>
      <c r="B17" s="81">
        <v>22.412252582000001</v>
      </c>
      <c r="C17" s="167">
        <v>8.5779145840452209E-3</v>
      </c>
      <c r="D17" s="81">
        <v>22.589574483</v>
      </c>
      <c r="E17" s="132">
        <v>6.4602183237150168E-3</v>
      </c>
      <c r="F17" s="81">
        <v>22.735508066000001</v>
      </c>
      <c r="G17" s="82">
        <v>7.6577410099914589E-2</v>
      </c>
      <c r="H17" s="81">
        <v>24.476534391000001</v>
      </c>
    </row>
    <row r="18" spans="1:8" x14ac:dyDescent="0.25">
      <c r="A18" s="86" t="s">
        <v>157</v>
      </c>
      <c r="B18" s="81">
        <v>18.373151053000001</v>
      </c>
      <c r="C18" s="167">
        <v>-2.3396947279796798E-4</v>
      </c>
      <c r="D18" s="81">
        <v>18.34221737</v>
      </c>
      <c r="E18" s="132">
        <v>-2.1391488394513214E-3</v>
      </c>
      <c r="F18" s="81">
        <v>18.302980637000001</v>
      </c>
      <c r="G18" s="82">
        <v>1.8529237216937666E-3</v>
      </c>
      <c r="H18" s="81">
        <v>18.336894663999999</v>
      </c>
    </row>
    <row r="19" spans="1:8" s="125" customFormat="1" ht="13" x14ac:dyDescent="0.3">
      <c r="A19" s="86" t="s">
        <v>158</v>
      </c>
      <c r="B19" s="81">
        <v>0.37507886699999998</v>
      </c>
      <c r="C19" s="167">
        <v>4.9722277809358895E-2</v>
      </c>
      <c r="D19" s="81">
        <v>0.39495750000000002</v>
      </c>
      <c r="E19" s="132">
        <v>0.12756140091022461</v>
      </c>
      <c r="F19" s="81">
        <v>0.44533883200000002</v>
      </c>
      <c r="G19" s="82">
        <v>7.5091217286886058E-2</v>
      </c>
      <c r="H19" s="81">
        <v>0.47877986700000003</v>
      </c>
    </row>
    <row r="20" spans="1:8" x14ac:dyDescent="0.25">
      <c r="A20" s="86" t="s">
        <v>159</v>
      </c>
      <c r="B20" s="81">
        <v>3.6640226610000002</v>
      </c>
      <c r="C20" s="167">
        <v>4.8869593024704727E-2</v>
      </c>
      <c r="D20" s="81">
        <v>3.8523996120000001</v>
      </c>
      <c r="E20" s="132">
        <v>3.4988318340636315E-2</v>
      </c>
      <c r="F20" s="81">
        <v>3.9871885960000002</v>
      </c>
      <c r="G20" s="82">
        <v>0.41976225169761205</v>
      </c>
      <c r="H20" s="81">
        <v>5.6608598590000003</v>
      </c>
    </row>
    <row r="21" spans="1:8" x14ac:dyDescent="0.25">
      <c r="A21" s="80" t="s">
        <v>160</v>
      </c>
      <c r="B21" s="81">
        <v>4.8512562839999998</v>
      </c>
      <c r="C21" s="167">
        <v>6.1623819648355393E-3</v>
      </c>
      <c r="D21" s="81">
        <v>4.9481708710000003</v>
      </c>
      <c r="E21" s="132">
        <v>7.9574345402592339E-2</v>
      </c>
      <c r="F21" s="81">
        <v>5.3419183290000003</v>
      </c>
      <c r="G21" s="82">
        <v>1.5211497816967068E-2</v>
      </c>
      <c r="H21" s="81">
        <v>5.4231769080000003</v>
      </c>
    </row>
    <row r="22" spans="1:8" x14ac:dyDescent="0.25">
      <c r="A22" s="80" t="s">
        <v>94</v>
      </c>
      <c r="B22" s="81">
        <v>9.2972170280000004</v>
      </c>
      <c r="C22" s="167">
        <v>3.1822633809355905E-2</v>
      </c>
      <c r="D22" s="81">
        <v>9.6622821010000006</v>
      </c>
      <c r="E22" s="132">
        <v>-0.17297995830891955</v>
      </c>
      <c r="F22" s="81">
        <v>7.990900946</v>
      </c>
      <c r="G22" s="82">
        <v>0.14759900078481092</v>
      </c>
      <c r="H22" s="81">
        <v>9.1703499409999996</v>
      </c>
    </row>
    <row r="23" spans="1:8" x14ac:dyDescent="0.25">
      <c r="A23" s="91" t="s">
        <v>161</v>
      </c>
      <c r="B23" s="92">
        <v>4.4525758499999997</v>
      </c>
      <c r="C23" s="108">
        <v>1.7425326295619659E-2</v>
      </c>
      <c r="D23" s="92">
        <v>4.6117544940000004</v>
      </c>
      <c r="E23" s="135">
        <v>-0.12237019896315404</v>
      </c>
      <c r="F23" s="92">
        <v>4.0474131790000003</v>
      </c>
      <c r="G23" s="93">
        <v>9.2428671710860222E-2</v>
      </c>
      <c r="H23" s="92">
        <v>4.4215102030000004</v>
      </c>
    </row>
    <row r="24" spans="1:8" s="124" customFormat="1" ht="13" x14ac:dyDescent="0.3">
      <c r="A24" s="94" t="s">
        <v>162</v>
      </c>
      <c r="B24" s="76">
        <v>17.869035813</v>
      </c>
      <c r="C24" s="77">
        <v>6.1249726939118565E-2</v>
      </c>
      <c r="D24" s="76">
        <v>18.986789388999998</v>
      </c>
      <c r="E24" s="131">
        <v>-6.9214693599612076E-2</v>
      </c>
      <c r="F24" s="76">
        <v>17.672624579000001</v>
      </c>
      <c r="G24" s="77">
        <v>0.10867180861648063</v>
      </c>
      <c r="H24" s="76">
        <v>19.593140654999999</v>
      </c>
    </row>
    <row r="25" spans="1:8" s="124" customFormat="1" ht="13" x14ac:dyDescent="0.3">
      <c r="A25" s="95" t="s">
        <v>163</v>
      </c>
      <c r="B25" s="168">
        <v>9.1475444249999995</v>
      </c>
      <c r="C25" s="85">
        <v>0.10123537737060828</v>
      </c>
      <c r="D25" s="168">
        <v>10.039535786</v>
      </c>
      <c r="E25" s="133">
        <v>-0.10348596938603516</v>
      </c>
      <c r="F25" s="84">
        <v>9.0005846930000004</v>
      </c>
      <c r="G25" s="85">
        <v>0.16783426794204148</v>
      </c>
      <c r="H25" s="84">
        <v>10.511191236</v>
      </c>
    </row>
    <row r="26" spans="1:8" ht="13" x14ac:dyDescent="0.3">
      <c r="A26" s="96" t="s">
        <v>164</v>
      </c>
      <c r="B26" s="76">
        <v>31.500151343999999</v>
      </c>
      <c r="C26" s="77">
        <v>0.14992069928116059</v>
      </c>
      <c r="D26" s="76">
        <v>36.386644185000002</v>
      </c>
      <c r="E26" s="131">
        <v>-0.13491922319189276</v>
      </c>
      <c r="F26" s="76">
        <v>31.477386417000002</v>
      </c>
      <c r="G26" s="77">
        <v>4.2596179912696375E-2</v>
      </c>
      <c r="H26" s="76">
        <v>32.818202831999997</v>
      </c>
    </row>
    <row r="27" spans="1:8" s="124" customFormat="1" ht="13" x14ac:dyDescent="0.3">
      <c r="A27" s="97" t="s">
        <v>109</v>
      </c>
      <c r="B27" s="81">
        <v>26.763738975999999</v>
      </c>
      <c r="C27" s="167">
        <v>0.15415134806099928</v>
      </c>
      <c r="D27" s="81">
        <v>30.898598584999998</v>
      </c>
      <c r="E27" s="132">
        <v>-0.15402553410012532</v>
      </c>
      <c r="F27" s="81">
        <v>26.139425435</v>
      </c>
      <c r="G27" s="82">
        <v>4.7956473416646883E-2</v>
      </c>
      <c r="H27" s="81">
        <v>27.392980095999999</v>
      </c>
    </row>
    <row r="28" spans="1:8" x14ac:dyDescent="0.25">
      <c r="A28" s="97" t="s">
        <v>165</v>
      </c>
      <c r="B28" s="81">
        <v>2.9922916060000002</v>
      </c>
      <c r="C28" s="167">
        <v>0.17306178376899783</v>
      </c>
      <c r="D28" s="81">
        <v>3.6278436940000001</v>
      </c>
      <c r="E28" s="132">
        <v>4.5290355334697274E-3</v>
      </c>
      <c r="F28" s="81">
        <v>3.6442743270000002</v>
      </c>
      <c r="G28" s="82">
        <v>-5.164500065365174E-3</v>
      </c>
      <c r="H28" s="81">
        <v>3.6254534719999998</v>
      </c>
    </row>
    <row r="29" spans="1:8" x14ac:dyDescent="0.25">
      <c r="A29" s="97" t="s">
        <v>166</v>
      </c>
      <c r="B29" s="81">
        <v>1.7441207599999999</v>
      </c>
      <c r="C29" s="167">
        <v>4.7421862047834606E-2</v>
      </c>
      <c r="D29" s="81">
        <v>1.860201905</v>
      </c>
      <c r="E29" s="132">
        <v>-8.9514611587283577E-2</v>
      </c>
      <c r="F29" s="81">
        <v>1.693686654</v>
      </c>
      <c r="G29" s="82">
        <v>6.2634140588794018E-2</v>
      </c>
      <c r="H29" s="81">
        <v>1.7997692620000001</v>
      </c>
    </row>
    <row r="30" spans="1:8" s="124" customFormat="1" ht="13" x14ac:dyDescent="0.3">
      <c r="A30" s="95" t="s">
        <v>167</v>
      </c>
      <c r="B30" s="84">
        <v>14.846439365</v>
      </c>
      <c r="C30" s="85">
        <v>7.8581145900836757E-2</v>
      </c>
      <c r="D30" s="84">
        <v>16.104141804000001</v>
      </c>
      <c r="E30" s="133">
        <v>-5.8139303068446835E-2</v>
      </c>
      <c r="F30" s="84">
        <v>15.167858223</v>
      </c>
      <c r="G30" s="85">
        <v>4.4735502601882304E-2</v>
      </c>
      <c r="H30" s="84">
        <v>15.846399984</v>
      </c>
    </row>
    <row r="31" spans="1:8" x14ac:dyDescent="0.25">
      <c r="A31" s="97" t="s">
        <v>124</v>
      </c>
      <c r="B31" s="81">
        <v>3.3851327869999999</v>
      </c>
      <c r="C31" s="167">
        <v>9.2826381229738519E-2</v>
      </c>
      <c r="D31" s="81">
        <v>3.6991587080000001</v>
      </c>
      <c r="E31" s="132">
        <v>8.6848708411783049E-2</v>
      </c>
      <c r="F31" s="81">
        <v>4.0204258639999999</v>
      </c>
      <c r="G31" s="82">
        <v>2.6273146072865794E-2</v>
      </c>
      <c r="H31" s="81">
        <v>4.1260551000000003</v>
      </c>
    </row>
    <row r="32" spans="1:8" x14ac:dyDescent="0.25">
      <c r="A32" s="97" t="s">
        <v>168</v>
      </c>
      <c r="B32" s="81">
        <v>7.2000470339999998</v>
      </c>
      <c r="C32" s="167">
        <v>0.12408186254681342</v>
      </c>
      <c r="D32" s="81">
        <v>8.1408298240000008</v>
      </c>
      <c r="E32" s="132">
        <v>-4.6758714925816403E-2</v>
      </c>
      <c r="F32" s="81">
        <v>7.760175083</v>
      </c>
      <c r="G32" s="82">
        <v>7.7231577070076218E-2</v>
      </c>
      <c r="H32" s="81">
        <v>8.3595056430000003</v>
      </c>
    </row>
    <row r="33" spans="1:12" x14ac:dyDescent="0.25">
      <c r="A33" s="98" t="s">
        <v>169</v>
      </c>
      <c r="B33" s="92">
        <v>4.2612595430000004</v>
      </c>
      <c r="C33" s="108">
        <v>-1.4138693836671212E-2</v>
      </c>
      <c r="D33" s="92">
        <v>4.2641532709999996</v>
      </c>
      <c r="E33" s="132">
        <v>-0.20564363902293703</v>
      </c>
      <c r="F33" s="92">
        <v>3.3872572750000001</v>
      </c>
      <c r="G33" s="82">
        <v>-7.799240463657986E-3</v>
      </c>
      <c r="H33" s="92">
        <v>3.3608392409999999</v>
      </c>
    </row>
    <row r="34" spans="1:12" s="124" customFormat="1" ht="15" customHeight="1" x14ac:dyDescent="0.3">
      <c r="A34" s="96" t="s">
        <v>170</v>
      </c>
      <c r="B34" s="76">
        <v>124.45797103300001</v>
      </c>
      <c r="C34" s="77">
        <v>4.8090355426375408E-2</v>
      </c>
      <c r="D34" s="76">
        <v>132.53779567199999</v>
      </c>
      <c r="E34" s="131">
        <v>-3.6106356543328055E-2</v>
      </c>
      <c r="F34" s="76">
        <v>127.75233876599999</v>
      </c>
      <c r="G34" s="77">
        <v>3.0935932987019577E-2</v>
      </c>
      <c r="H34" s="76">
        <v>131.70447655699999</v>
      </c>
    </row>
    <row r="35" spans="1:12" ht="15" customHeight="1" x14ac:dyDescent="0.3">
      <c r="A35" s="95" t="s">
        <v>171</v>
      </c>
      <c r="B35" s="84">
        <v>125.673294868</v>
      </c>
      <c r="C35" s="85">
        <v>2.8041571125024145E-2</v>
      </c>
      <c r="D35" s="84">
        <v>131.24208268000001</v>
      </c>
      <c r="E35" s="133">
        <v>-1.6204006249925795E-2</v>
      </c>
      <c r="F35" s="84">
        <v>129.115435152</v>
      </c>
      <c r="G35" s="85">
        <v>4.035442552523727E-2</v>
      </c>
      <c r="H35" s="84">
        <v>134.325814364</v>
      </c>
    </row>
    <row r="36" spans="1:12" s="124" customFormat="1" ht="15" customHeight="1" x14ac:dyDescent="0.3">
      <c r="A36" s="99" t="s">
        <v>172</v>
      </c>
      <c r="B36" s="100">
        <v>1.215323835</v>
      </c>
      <c r="C36" s="101"/>
      <c r="D36" s="100">
        <v>-1.295712991</v>
      </c>
      <c r="E36" s="136"/>
      <c r="F36" s="169">
        <v>1.363096385</v>
      </c>
      <c r="G36" s="101"/>
      <c r="H36" s="100">
        <v>2.6213378070000002</v>
      </c>
    </row>
    <row r="37" spans="1:12" s="124" customFormat="1" ht="15" customHeight="1" x14ac:dyDescent="0.3">
      <c r="A37" s="102" t="s">
        <v>173</v>
      </c>
      <c r="B37" s="103">
        <v>8.7214913880000005</v>
      </c>
      <c r="C37" s="170">
        <v>1.9322774172008561E-2</v>
      </c>
      <c r="D37" s="103">
        <v>8.947253602</v>
      </c>
      <c r="E37" s="137">
        <v>-3.0759574752467156E-2</v>
      </c>
      <c r="F37" s="103">
        <v>8.6720398860000003</v>
      </c>
      <c r="G37" s="104">
        <v>4.7267948186187514E-2</v>
      </c>
      <c r="H37" s="103">
        <v>9.0819494180000007</v>
      </c>
    </row>
    <row r="38" spans="1:12" ht="15" customHeight="1" x14ac:dyDescent="0.25">
      <c r="A38" s="97" t="s">
        <v>174</v>
      </c>
      <c r="B38" s="81">
        <v>8.1704356409999992</v>
      </c>
      <c r="C38" s="167">
        <v>0.16361395316388294</v>
      </c>
      <c r="D38" s="81">
        <v>9.1510124919999996</v>
      </c>
      <c r="E38" s="132">
        <v>2.4678756497975574E-2</v>
      </c>
      <c r="F38" s="81">
        <v>9.3768481010000002</v>
      </c>
      <c r="G38" s="82">
        <v>-1.0815313302258156E-3</v>
      </c>
      <c r="H38" s="81">
        <v>9.3667067460000002</v>
      </c>
    </row>
    <row r="39" spans="1:12" ht="15" customHeight="1" x14ac:dyDescent="0.25">
      <c r="A39" s="115" t="s">
        <v>175</v>
      </c>
      <c r="B39" s="126">
        <v>-0.55105574599999996</v>
      </c>
      <c r="C39" s="108"/>
      <c r="D39" s="126">
        <v>0.203758889</v>
      </c>
      <c r="E39" s="132"/>
      <c r="F39" s="81">
        <v>0.70480821400000004</v>
      </c>
      <c r="G39" s="82"/>
      <c r="H39" s="105">
        <v>0.284757327</v>
      </c>
    </row>
    <row r="40" spans="1:12" ht="15" customHeight="1" x14ac:dyDescent="0.3">
      <c r="A40" s="95" t="s">
        <v>176</v>
      </c>
      <c r="B40" s="84">
        <v>133.179462422</v>
      </c>
      <c r="C40" s="85">
        <v>4.617352129916874E-2</v>
      </c>
      <c r="D40" s="84">
        <v>141.48504927499999</v>
      </c>
      <c r="E40" s="131">
        <v>-3.5768235929746428E-2</v>
      </c>
      <c r="F40" s="76">
        <v>136.424378652</v>
      </c>
      <c r="G40" s="77">
        <v>3.1974104380031676E-2</v>
      </c>
      <c r="H40" s="76">
        <v>140.78642597499999</v>
      </c>
    </row>
    <row r="41" spans="1:12" ht="15" customHeight="1" x14ac:dyDescent="0.3">
      <c r="A41" s="95" t="s">
        <v>177</v>
      </c>
      <c r="B41" s="84">
        <v>133.84373051</v>
      </c>
      <c r="C41" s="85">
        <v>3.6007302551984921E-2</v>
      </c>
      <c r="D41" s="84">
        <v>140.39309517300001</v>
      </c>
      <c r="E41" s="133">
        <v>-1.3539212292867475E-2</v>
      </c>
      <c r="F41" s="84">
        <v>138.49228325300001</v>
      </c>
      <c r="G41" s="85">
        <v>3.7548935831320795E-2</v>
      </c>
      <c r="H41" s="84">
        <v>143.69252111</v>
      </c>
    </row>
    <row r="42" spans="1:12" ht="15" customHeight="1" x14ac:dyDescent="0.25">
      <c r="A42" s="127" t="s">
        <v>178</v>
      </c>
      <c r="B42" s="107">
        <v>0.66426808800000003</v>
      </c>
      <c r="C42" s="108"/>
      <c r="D42" s="107">
        <v>-1.091954101</v>
      </c>
      <c r="E42" s="138"/>
      <c r="F42" s="126">
        <v>2.0679045999999999</v>
      </c>
      <c r="G42" s="108"/>
      <c r="H42" s="107">
        <v>2.9060951340000001</v>
      </c>
    </row>
    <row r="43" spans="1:12" ht="22.5" customHeight="1" x14ac:dyDescent="0.3">
      <c r="A43" s="128" t="s">
        <v>202</v>
      </c>
      <c r="B43" s="110">
        <v>90.319535982999994</v>
      </c>
      <c r="C43" s="171">
        <v>3.2393793205587329E-3</v>
      </c>
      <c r="D43" s="110">
        <v>90.663425072999999</v>
      </c>
      <c r="E43" s="172">
        <v>1.6355650316608239E-2</v>
      </c>
      <c r="F43" s="173">
        <v>92.146284350000002</v>
      </c>
      <c r="G43" s="111">
        <v>9.1708120621578626E-3</v>
      </c>
      <c r="H43" s="110">
        <v>92.991340605999994</v>
      </c>
    </row>
    <row r="44" spans="1:12" ht="15" customHeight="1" x14ac:dyDescent="0.25">
      <c r="A44" s="94" t="s">
        <v>179</v>
      </c>
      <c r="B44" s="103"/>
      <c r="C44" s="174"/>
      <c r="D44" s="103"/>
      <c r="E44" s="112"/>
      <c r="F44" s="103"/>
      <c r="G44" s="149"/>
      <c r="H44" s="150"/>
    </row>
    <row r="45" spans="1:12" ht="15" customHeight="1" x14ac:dyDescent="0.35">
      <c r="A45" s="97" t="s">
        <v>180</v>
      </c>
      <c r="B45" s="175">
        <v>0.1612338068413057</v>
      </c>
      <c r="C45" s="152">
        <v>0.64345113223227002</v>
      </c>
      <c r="D45" s="175">
        <v>0.16490471554852787</v>
      </c>
      <c r="E45" s="152">
        <v>-0.9810372558094721</v>
      </c>
      <c r="F45" s="153">
        <v>0.15509434299043315</v>
      </c>
      <c r="G45" s="152">
        <v>1.027734421388371</v>
      </c>
      <c r="H45" s="153">
        <v>0.16537168720431686</v>
      </c>
    </row>
    <row r="46" spans="1:12" ht="15" customHeight="1" x14ac:dyDescent="0.35">
      <c r="A46" s="97" t="s">
        <v>181</v>
      </c>
      <c r="B46" s="175">
        <v>8.2539059540062312E-2</v>
      </c>
      <c r="C46" s="152">
        <v>0.65804068765360069</v>
      </c>
      <c r="D46" s="175">
        <v>8.719572114644876E-2</v>
      </c>
      <c r="E46" s="152">
        <v>-0.82069007111779391</v>
      </c>
      <c r="F46" s="153">
        <v>7.8988820435270821E-2</v>
      </c>
      <c r="G46" s="152">
        <v>0.97286271568262361</v>
      </c>
      <c r="H46" s="153">
        <v>8.8717447592097057E-2</v>
      </c>
    </row>
    <row r="47" spans="1:12" ht="15" customHeight="1" x14ac:dyDescent="0.35">
      <c r="A47" s="97" t="s">
        <v>182</v>
      </c>
      <c r="B47" s="175">
        <v>0.81496073828924176</v>
      </c>
      <c r="C47" s="152">
        <v>-1.3837280162698029</v>
      </c>
      <c r="D47" s="175">
        <v>0.78743309445356247</v>
      </c>
      <c r="E47" s="152">
        <v>2.1239514778175983</v>
      </c>
      <c r="F47" s="153">
        <v>0.80867260923173845</v>
      </c>
      <c r="G47" s="152">
        <v>-2.3799210822221473</v>
      </c>
      <c r="H47" s="153">
        <v>0.78487339840951698</v>
      </c>
      <c r="I47" s="176"/>
      <c r="J47" s="176"/>
      <c r="K47" s="176"/>
      <c r="L47" s="176"/>
    </row>
    <row r="48" spans="1:12" ht="15" customHeight="1" x14ac:dyDescent="0.35">
      <c r="A48" s="115" t="s">
        <v>193</v>
      </c>
      <c r="B48" s="116">
        <v>5.054527671677234</v>
      </c>
      <c r="C48" s="117">
        <v>-0.26246378644354351</v>
      </c>
      <c r="D48" s="116">
        <v>4.7750793046414612</v>
      </c>
      <c r="E48" s="177">
        <v>0.43898971708695012</v>
      </c>
      <c r="F48" s="178">
        <v>5.2140690217284114</v>
      </c>
      <c r="G48" s="154">
        <v>-0.46795188597103543</v>
      </c>
      <c r="H48" s="155">
        <v>4.7461171357573759</v>
      </c>
      <c r="I48" s="176"/>
      <c r="J48" s="176"/>
      <c r="K48" s="176"/>
      <c r="L48" s="176"/>
    </row>
    <row r="49" spans="1:12" ht="13" x14ac:dyDescent="0.3">
      <c r="A49" s="156" t="s">
        <v>203</v>
      </c>
      <c r="B49" s="179"/>
      <c r="C49" s="179"/>
      <c r="D49" s="179"/>
      <c r="E49" s="143"/>
      <c r="F49" s="143"/>
      <c r="G49" s="129"/>
      <c r="H49" s="129"/>
      <c r="I49" s="161"/>
      <c r="J49" s="161"/>
      <c r="K49" s="161"/>
      <c r="L49" s="161"/>
    </row>
    <row r="50" spans="1:12" ht="26.25" customHeight="1" x14ac:dyDescent="0.3">
      <c r="A50" s="1680" t="s">
        <v>204</v>
      </c>
      <c r="B50" s="1680"/>
      <c r="C50" s="1680"/>
      <c r="D50" s="1680"/>
      <c r="E50" s="1680"/>
      <c r="F50" s="1680"/>
      <c r="G50" s="1680"/>
      <c r="H50" s="1680"/>
      <c r="I50" s="161"/>
      <c r="J50" s="161"/>
      <c r="K50" s="161"/>
      <c r="L50" s="161"/>
    </row>
    <row r="51" spans="1:12" ht="13" x14ac:dyDescent="0.3">
      <c r="A51" s="180" t="s">
        <v>209</v>
      </c>
      <c r="B51" s="179"/>
      <c r="C51" s="179"/>
      <c r="D51" s="179"/>
      <c r="E51" s="143"/>
      <c r="F51" s="143"/>
      <c r="G51" s="129"/>
      <c r="H51" s="129"/>
      <c r="I51" s="161"/>
      <c r="J51" s="161"/>
      <c r="K51" s="161"/>
      <c r="L51" s="161"/>
    </row>
    <row r="52" spans="1:12" ht="15" customHeight="1" x14ac:dyDescent="0.35">
      <c r="A52" s="586" t="s">
        <v>2010</v>
      </c>
      <c r="B52" s="587"/>
      <c r="C52" s="588"/>
      <c r="D52" s="587"/>
      <c r="E52" s="589"/>
      <c r="F52" s="590"/>
      <c r="G52" s="591"/>
      <c r="H52" s="592"/>
      <c r="I52" s="176"/>
      <c r="J52" s="176"/>
      <c r="K52" s="176"/>
      <c r="L52" s="176"/>
    </row>
    <row r="53" spans="1:12" ht="13" x14ac:dyDescent="0.3">
      <c r="A53" s="181" t="s">
        <v>195</v>
      </c>
      <c r="B53" s="129"/>
      <c r="C53" s="129"/>
      <c r="D53" s="129"/>
      <c r="E53" s="129"/>
      <c r="F53" s="129"/>
      <c r="G53" s="129"/>
      <c r="H53" s="129"/>
    </row>
    <row r="54" spans="1:12" x14ac:dyDescent="0.25">
      <c r="E54" s="129"/>
      <c r="F54" s="129"/>
    </row>
  </sheetData>
  <mergeCells count="3">
    <mergeCell ref="A1:B1"/>
    <mergeCell ref="G4:H4"/>
    <mergeCell ref="A50:H50"/>
  </mergeCell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workbookViewId="0">
      <pane xSplit="1" ySplit="3" topLeftCell="B88" activePane="bottomRight" state="frozen"/>
      <selection pane="topRight" activeCell="B1" sqref="B1"/>
      <selection pane="bottomLeft" activeCell="A4" sqref="A4"/>
      <selection pane="bottomRight" activeCell="D102" sqref="D102:K102"/>
    </sheetView>
  </sheetViews>
  <sheetFormatPr baseColWidth="10" defaultRowHeight="14.5" x14ac:dyDescent="0.35"/>
  <cols>
    <col min="1" max="1" width="53.453125" customWidth="1"/>
    <col min="2" max="10" width="9.6328125" customWidth="1"/>
    <col min="12" max="18" width="8.26953125" customWidth="1"/>
    <col min="19" max="19" width="8.81640625" customWidth="1"/>
  </cols>
  <sheetData>
    <row r="1" spans="1:19" ht="18.5" x14ac:dyDescent="0.35">
      <c r="A1" s="624" t="s">
        <v>571</v>
      </c>
      <c r="L1" s="607" t="s">
        <v>542</v>
      </c>
    </row>
    <row r="2" spans="1:19" ht="15.5" x14ac:dyDescent="0.35">
      <c r="A2" s="232"/>
      <c r="B2" s="607" t="s">
        <v>541</v>
      </c>
      <c r="L2" s="607"/>
    </row>
    <row r="3" spans="1:19" ht="28.5" x14ac:dyDescent="0.35">
      <c r="A3" s="233" t="s">
        <v>145</v>
      </c>
      <c r="B3" s="608" t="s">
        <v>543</v>
      </c>
      <c r="C3" s="608" t="s">
        <v>544</v>
      </c>
      <c r="D3" s="608" t="s">
        <v>551</v>
      </c>
      <c r="E3" s="608" t="s">
        <v>557</v>
      </c>
      <c r="F3" s="608" t="s">
        <v>546</v>
      </c>
      <c r="G3" s="608" t="s">
        <v>547</v>
      </c>
      <c r="H3" s="608" t="s">
        <v>558</v>
      </c>
      <c r="I3" s="608" t="s">
        <v>147</v>
      </c>
      <c r="J3" s="608" t="s">
        <v>148</v>
      </c>
      <c r="L3" s="609">
        <v>2014</v>
      </c>
      <c r="M3" s="609">
        <v>2015</v>
      </c>
      <c r="N3" s="609">
        <v>2016</v>
      </c>
      <c r="O3" s="609">
        <v>2017</v>
      </c>
      <c r="P3" s="609">
        <v>2018</v>
      </c>
      <c r="Q3" s="609">
        <v>2019</v>
      </c>
      <c r="R3" s="609">
        <v>2020</v>
      </c>
      <c r="S3" s="609">
        <v>2021</v>
      </c>
    </row>
    <row r="4" spans="1:19" s="275" customFormat="1" x14ac:dyDescent="0.35">
      <c r="A4" s="234" t="s">
        <v>149</v>
      </c>
      <c r="B4" s="610">
        <v>3.3036296347951799E-2</v>
      </c>
      <c r="C4" s="610">
        <v>2.5047288828102143E-2</v>
      </c>
      <c r="D4" s="610">
        <v>5.8614246762564992E-3</v>
      </c>
      <c r="E4" s="610">
        <v>-1.8167194540833487E-3</v>
      </c>
      <c r="F4" s="610">
        <v>1.6534861718856986E-2</v>
      </c>
      <c r="G4" s="610">
        <v>3.2190686108393152E-3</v>
      </c>
      <c r="H4" s="610">
        <v>1.3323951219517571E-2</v>
      </c>
      <c r="I4" s="610">
        <v>1.2875650482253587E-3</v>
      </c>
      <c r="J4" s="610">
        <v>2.7123580041473305E-2</v>
      </c>
      <c r="L4" s="611">
        <v>100</v>
      </c>
      <c r="M4" s="611">
        <v>100.58614246762565</v>
      </c>
      <c r="N4" s="611">
        <v>100.40340566579351</v>
      </c>
      <c r="O4" s="611">
        <v>102.06356209457971</v>
      </c>
      <c r="P4" s="611">
        <v>102.39211170362881</v>
      </c>
      <c r="Q4" s="611">
        <v>103.75637920523135</v>
      </c>
      <c r="R4" s="611">
        <v>103.88997229262642</v>
      </c>
      <c r="S4" s="611">
        <v>106.70784027161191</v>
      </c>
    </row>
    <row r="5" spans="1:19" x14ac:dyDescent="0.35">
      <c r="A5" s="211" t="s">
        <v>35</v>
      </c>
      <c r="B5" s="612">
        <v>3.5852943127593573E-2</v>
      </c>
      <c r="C5" s="612">
        <v>-4.1279744588519351E-3</v>
      </c>
      <c r="D5" s="612">
        <v>-1.296037188685506E-2</v>
      </c>
      <c r="E5" s="612">
        <v>-1.1648425048077282E-2</v>
      </c>
      <c r="F5" s="612">
        <v>1.5780199887360125E-2</v>
      </c>
      <c r="G5" s="612">
        <v>2.1792597507075628E-2</v>
      </c>
      <c r="H5" s="612">
        <v>2.5879039645468005E-2</v>
      </c>
      <c r="I5" s="612">
        <v>-4.7167958781773933E-2</v>
      </c>
      <c r="J5" s="612">
        <v>5.7583301900762329E-2</v>
      </c>
      <c r="L5" s="474">
        <v>100</v>
      </c>
      <c r="M5" s="474">
        <v>98.703962811314497</v>
      </c>
      <c r="N5" s="474">
        <v>97.554217098558695</v>
      </c>
      <c r="O5" s="474">
        <v>99.09364214422888</v>
      </c>
      <c r="P5" s="474">
        <v>101.25315000298825</v>
      </c>
      <c r="Q5" s="474">
        <v>103.87348428614411</v>
      </c>
      <c r="R5" s="474">
        <v>98.973984060816022</v>
      </c>
      <c r="S5" s="474">
        <v>104.67323286531123</v>
      </c>
    </row>
    <row r="6" spans="1:19" x14ac:dyDescent="0.35">
      <c r="A6" s="211" t="s">
        <v>37</v>
      </c>
      <c r="B6" s="612">
        <v>3.3426705636460108E-2</v>
      </c>
      <c r="C6" s="612">
        <v>4.5596879381004873E-2</v>
      </c>
      <c r="D6" s="612">
        <v>2.0155575788414426E-2</v>
      </c>
      <c r="E6" s="612">
        <v>1.1612057759240679E-2</v>
      </c>
      <c r="F6" s="612">
        <v>3.1900968924468476E-2</v>
      </c>
      <c r="G6" s="612">
        <v>9.1723556574305753E-3</v>
      </c>
      <c r="H6" s="612">
        <v>1.6454860456069031E-2</v>
      </c>
      <c r="I6" s="612">
        <v>8.797233258825532E-3</v>
      </c>
      <c r="J6" s="612">
        <v>2.8702743728933777E-2</v>
      </c>
      <c r="L6" s="474">
        <v>100</v>
      </c>
      <c r="M6" s="474">
        <v>102.01555757884144</v>
      </c>
      <c r="N6" s="474">
        <v>103.20016812578808</v>
      </c>
      <c r="O6" s="474">
        <v>106.49235348216877</v>
      </c>
      <c r="P6" s="474">
        <v>107.46913922310404</v>
      </c>
      <c r="Q6" s="474">
        <v>109.23752891235407</v>
      </c>
      <c r="R6" s="474">
        <v>110.19851693481374</v>
      </c>
      <c r="S6" s="474">
        <v>113.36151672570227</v>
      </c>
    </row>
    <row r="7" spans="1:19" x14ac:dyDescent="0.35">
      <c r="A7" s="211" t="s">
        <v>150</v>
      </c>
      <c r="B7" s="612">
        <v>2.1305186494982475E-2</v>
      </c>
      <c r="C7" s="612">
        <v>4.4750400740898311E-3</v>
      </c>
      <c r="D7" s="612">
        <v>1.1369963866044275E-2</v>
      </c>
      <c r="E7" s="612">
        <v>-3.8111427568884859E-2</v>
      </c>
      <c r="F7" s="612">
        <v>-0.1211195484858576</v>
      </c>
      <c r="G7" s="612">
        <v>-7.2105060235356566E-2</v>
      </c>
      <c r="H7" s="612">
        <v>-6.385608396719944E-2</v>
      </c>
      <c r="I7" s="612">
        <v>-7.372390060284939E-2</v>
      </c>
      <c r="J7" s="612">
        <v>-6.8888146726305943E-2</v>
      </c>
      <c r="L7" s="474">
        <v>100</v>
      </c>
      <c r="M7" s="474">
        <v>101.13699638660442</v>
      </c>
      <c r="N7" s="474">
        <v>97.282521074281775</v>
      </c>
      <c r="O7" s="474">
        <v>85.499706046198838</v>
      </c>
      <c r="P7" s="474">
        <v>79.334744591632386</v>
      </c>
      <c r="Q7" s="474">
        <v>74.268738479472788</v>
      </c>
      <c r="R7" s="474">
        <v>68.793357385913126</v>
      </c>
      <c r="S7" s="474">
        <v>64.054310488517146</v>
      </c>
    </row>
    <row r="8" spans="1:19" x14ac:dyDescent="0.35">
      <c r="A8" s="211" t="s">
        <v>39</v>
      </c>
      <c r="B8" s="612">
        <v>2.4522509099311307E-2</v>
      </c>
      <c r="C8" s="612">
        <v>1.9175211694050232E-2</v>
      </c>
      <c r="D8" s="612">
        <v>-1.285292383220038E-2</v>
      </c>
      <c r="E8" s="612">
        <v>-2.1275621176766957E-2</v>
      </c>
      <c r="F8" s="612">
        <v>-5.920604808344887E-3</v>
      </c>
      <c r="G8" s="612">
        <v>-1.3686144260488864E-2</v>
      </c>
      <c r="H8" s="612">
        <v>2.0537086348306755E-3</v>
      </c>
      <c r="I8" s="612">
        <v>2.5252609121764413E-2</v>
      </c>
      <c r="J8" s="612">
        <v>4.1564083103435845E-3</v>
      </c>
      <c r="L8" s="474">
        <v>100</v>
      </c>
      <c r="M8" s="474">
        <v>98.714707616779961</v>
      </c>
      <c r="N8" s="474">
        <v>96.614490892950045</v>
      </c>
      <c r="O8" s="474">
        <v>96.042474673613455</v>
      </c>
      <c r="P8" s="474">
        <v>94.728023510096037</v>
      </c>
      <c r="Q8" s="474">
        <v>94.922567269939165</v>
      </c>
      <c r="R8" s="474">
        <v>97.319609758041324</v>
      </c>
      <c r="S8" s="474">
        <v>97.724109792799041</v>
      </c>
    </row>
    <row r="9" spans="1:19" x14ac:dyDescent="0.35">
      <c r="A9" s="211" t="s">
        <v>151</v>
      </c>
      <c r="B9" s="612">
        <v>5.5364702877972904E-2</v>
      </c>
      <c r="C9" s="612">
        <v>1.8503890755571906E-2</v>
      </c>
      <c r="D9" s="612">
        <v>2.7302606811801189E-2</v>
      </c>
      <c r="E9" s="612">
        <v>1.2045825117384279E-2</v>
      </c>
      <c r="F9" s="612">
        <v>3.818992913352881E-2</v>
      </c>
      <c r="G9" s="612">
        <v>-5.1881255710828911E-2</v>
      </c>
      <c r="H9" s="612">
        <v>-8.2260092774416593E-3</v>
      </c>
      <c r="I9" s="612">
        <v>0.1387809521761687</v>
      </c>
      <c r="J9" s="612">
        <v>-8.3861434693075498E-3</v>
      </c>
      <c r="L9" s="474">
        <v>100</v>
      </c>
      <c r="M9" s="474">
        <v>102.73026068118011</v>
      </c>
      <c r="N9" s="474">
        <v>103.96773143560891</v>
      </c>
      <c r="O9" s="474">
        <v>107.93825173130857</v>
      </c>
      <c r="P9" s="474">
        <v>102.33827969225673</v>
      </c>
      <c r="Q9" s="474">
        <v>101.49644405407081</v>
      </c>
      <c r="R9" s="474">
        <v>115.58221720238998</v>
      </c>
      <c r="S9" s="474">
        <v>114.61292814643008</v>
      </c>
    </row>
    <row r="10" spans="1:19" s="275" customFormat="1" x14ac:dyDescent="0.35">
      <c r="A10" s="235" t="s">
        <v>152</v>
      </c>
      <c r="B10" s="610">
        <v>1.9224113689341626E-2</v>
      </c>
      <c r="C10" s="610">
        <v>7.1083888469614109E-3</v>
      </c>
      <c r="D10" s="610">
        <v>1.2267916404856027E-2</v>
      </c>
      <c r="E10" s="610">
        <v>-3.4887992820019642E-3</v>
      </c>
      <c r="F10" s="610">
        <v>2.0114265014682831E-2</v>
      </c>
      <c r="G10" s="610">
        <v>1.4334571283423747E-2</v>
      </c>
      <c r="H10" s="610">
        <v>2.1183782990297884E-2</v>
      </c>
      <c r="I10" s="610">
        <v>-1.0338589859636094E-2</v>
      </c>
      <c r="J10" s="610">
        <v>3.9771248974109552E-2</v>
      </c>
      <c r="L10" s="611">
        <v>100</v>
      </c>
      <c r="M10" s="611">
        <v>101.2267916404856</v>
      </c>
      <c r="N10" s="611">
        <v>100.87363168249091</v>
      </c>
      <c r="O10" s="611">
        <v>102.90263064314604</v>
      </c>
      <c r="P10" s="611">
        <v>104.37769573735204</v>
      </c>
      <c r="Q10" s="611">
        <v>106.58881019287945</v>
      </c>
      <c r="R10" s="611">
        <v>105.48683220066867</v>
      </c>
      <c r="S10" s="611">
        <v>109.68217526761158</v>
      </c>
    </row>
    <row r="11" spans="1:19" x14ac:dyDescent="0.35">
      <c r="A11" s="211" t="s">
        <v>60</v>
      </c>
      <c r="B11" s="612">
        <v>3.2059714136904116E-2</v>
      </c>
      <c r="C11" s="612">
        <v>1.3073490656891895E-2</v>
      </c>
      <c r="D11" s="612">
        <v>3.9886134247679506E-2</v>
      </c>
      <c r="E11" s="612">
        <v>2.0674276283765058E-2</v>
      </c>
      <c r="F11" s="612">
        <v>3.177012454541317E-2</v>
      </c>
      <c r="G11" s="612">
        <v>2.1979131361504756E-2</v>
      </c>
      <c r="H11" s="612">
        <v>2.5304128219365341E-2</v>
      </c>
      <c r="I11" s="612">
        <v>6.8962766823394972E-3</v>
      </c>
      <c r="J11" s="612">
        <v>1.5657290747297603E-2</v>
      </c>
      <c r="L11" s="474">
        <v>100</v>
      </c>
      <c r="M11" s="474">
        <v>103.98861342476795</v>
      </c>
      <c r="N11" s="474">
        <v>106.13850274907725</v>
      </c>
      <c r="O11" s="474">
        <v>109.51053620047911</v>
      </c>
      <c r="P11" s="474">
        <v>111.91748266109826</v>
      </c>
      <c r="Q11" s="474">
        <v>114.74945699234328</v>
      </c>
      <c r="R11" s="474">
        <v>115.5408009969107</v>
      </c>
      <c r="S11" s="474">
        <v>117.34985691129499</v>
      </c>
    </row>
    <row r="12" spans="1:19" x14ac:dyDescent="0.35">
      <c r="A12" s="614" t="s">
        <v>153</v>
      </c>
      <c r="B12" s="612">
        <v>4.4211732863904007E-2</v>
      </c>
      <c r="C12" s="612">
        <v>1.3339038329311936E-2</v>
      </c>
      <c r="D12" s="612">
        <v>4.6809547370195936E-2</v>
      </c>
      <c r="E12" s="612">
        <v>1.7385454499224684E-2</v>
      </c>
      <c r="F12" s="612">
        <v>2.5615115242528352E-2</v>
      </c>
      <c r="G12" s="612">
        <v>2.4811963547021199E-2</v>
      </c>
      <c r="H12" s="612">
        <v>3.1475111005653478E-2</v>
      </c>
      <c r="I12" s="612">
        <v>1.938272344671077E-2</v>
      </c>
      <c r="J12" s="612">
        <v>-0.13576852273013629</v>
      </c>
      <c r="L12" s="474">
        <v>100</v>
      </c>
      <c r="M12" s="474">
        <v>104.68095473701959</v>
      </c>
      <c r="N12" s="474">
        <v>106.50088071253545</v>
      </c>
      <c r="O12" s="474">
        <v>109.22891304541781</v>
      </c>
      <c r="P12" s="474">
        <v>111.93909685418147</v>
      </c>
      <c r="Q12" s="474">
        <v>115.46239235353943</v>
      </c>
      <c r="R12" s="474">
        <v>117.70036797302369</v>
      </c>
      <c r="S12" s="474">
        <v>101.72036288853282</v>
      </c>
    </row>
    <row r="13" spans="1:19" x14ac:dyDescent="0.35">
      <c r="A13" s="614" t="s">
        <v>155</v>
      </c>
      <c r="B13" s="612">
        <v>-2.2202748345353074E-2</v>
      </c>
      <c r="C13" s="612">
        <v>1.1807200131713325E-2</v>
      </c>
      <c r="D13" s="612">
        <v>6.6556100156749398E-3</v>
      </c>
      <c r="E13" s="612">
        <v>3.6537843372558498E-2</v>
      </c>
      <c r="F13" s="612">
        <v>6.0910126779473828E-2</v>
      </c>
      <c r="G13" s="612">
        <v>9.0136831690328378E-3</v>
      </c>
      <c r="H13" s="612">
        <v>-4.882841969383489E-3</v>
      </c>
      <c r="I13" s="612">
        <v>-4.7389478920000561E-2</v>
      </c>
      <c r="J13" s="612">
        <v>0.72013754878680558</v>
      </c>
      <c r="L13" s="474">
        <v>100</v>
      </c>
      <c r="M13" s="474">
        <v>100.6655610015675</v>
      </c>
      <c r="N13" s="474">
        <v>104.34366350245351</v>
      </c>
      <c r="O13" s="474">
        <v>110.69924927502271</v>
      </c>
      <c r="P13" s="474">
        <v>111.69705723503755</v>
      </c>
      <c r="Q13" s="474">
        <v>111.15165815611368</v>
      </c>
      <c r="R13" s="474">
        <v>105.88423899500143</v>
      </c>
      <c r="S13" s="474">
        <v>182.13545532001805</v>
      </c>
    </row>
    <row r="14" spans="1:19" x14ac:dyDescent="0.35">
      <c r="A14" s="211" t="s">
        <v>156</v>
      </c>
      <c r="B14" s="612">
        <v>-1.0260524506014002E-2</v>
      </c>
      <c r="C14" s="612">
        <v>-3.0266182339278136E-2</v>
      </c>
      <c r="D14" s="612">
        <v>-7.1640419540493716E-2</v>
      </c>
      <c r="E14" s="612">
        <v>-8.4643985061393812E-2</v>
      </c>
      <c r="F14" s="612">
        <v>-2.2212288696869753E-2</v>
      </c>
      <c r="G14" s="612">
        <v>-5.9651463527745641E-3</v>
      </c>
      <c r="H14" s="612">
        <v>8.5779145840452209E-3</v>
      </c>
      <c r="I14" s="612">
        <v>6.4602183237150168E-3</v>
      </c>
      <c r="J14" s="612">
        <v>7.6577410099914589E-2</v>
      </c>
      <c r="L14" s="474">
        <v>100</v>
      </c>
      <c r="M14" s="474">
        <v>92.835958045950633</v>
      </c>
      <c r="N14" s="474">
        <v>84.977952599949006</v>
      </c>
      <c r="O14" s="474">
        <v>83.09039778393003</v>
      </c>
      <c r="P14" s="474">
        <v>82.594751400638629</v>
      </c>
      <c r="Q14" s="474">
        <v>83.303242123243763</v>
      </c>
      <c r="R14" s="474">
        <v>83.841399254433213</v>
      </c>
      <c r="S14" s="474">
        <v>90.261756468490617</v>
      </c>
    </row>
    <row r="15" spans="1:19" x14ac:dyDescent="0.35">
      <c r="A15" s="614" t="s">
        <v>157</v>
      </c>
      <c r="B15" s="612">
        <v>6.8067278773003004E-3</v>
      </c>
      <c r="C15" s="612">
        <v>-3.0690690264276732E-2</v>
      </c>
      <c r="D15" s="612">
        <v>-8.4635929273362942E-2</v>
      </c>
      <c r="E15" s="612">
        <v>-8.5830460968329914E-2</v>
      </c>
      <c r="F15" s="612">
        <v>-4.3992154645585813E-2</v>
      </c>
      <c r="G15" s="612">
        <v>-7.7688240075312054E-3</v>
      </c>
      <c r="H15" s="612">
        <v>-2.3396947279796798E-4</v>
      </c>
      <c r="I15" s="612">
        <v>-2.1391488394513214E-3</v>
      </c>
      <c r="J15" s="612">
        <v>1.8529237216937666E-3</v>
      </c>
      <c r="L15" s="474">
        <v>100</v>
      </c>
      <c r="M15" s="474">
        <v>91.536407072663707</v>
      </c>
      <c r="N15" s="474">
        <v>83.679795058232287</v>
      </c>
      <c r="O15" s="474">
        <v>79.998540573319602</v>
      </c>
      <c r="P15" s="474">
        <v>79.37704599074614</v>
      </c>
      <c r="Q15" s="474">
        <v>79.358474185143422</v>
      </c>
      <c r="R15" s="474">
        <v>79.188714597189644</v>
      </c>
      <c r="S15" s="474">
        <v>79.335445244957214</v>
      </c>
    </row>
    <row r="16" spans="1:19" x14ac:dyDescent="0.35">
      <c r="A16" s="614" t="s">
        <v>158</v>
      </c>
      <c r="B16" s="612">
        <v>-3.9349057672556698E-2</v>
      </c>
      <c r="C16" s="612">
        <v>1.4774498606529241E-2</v>
      </c>
      <c r="D16" s="612">
        <v>-3.1265345187127425E-2</v>
      </c>
      <c r="E16" s="612">
        <v>2.0878445944408019E-2</v>
      </c>
      <c r="F16" s="612">
        <v>0.44601902453016096</v>
      </c>
      <c r="G16" s="612">
        <v>0.1426825154460325</v>
      </c>
      <c r="H16" s="612">
        <v>4.9722277809358895E-2</v>
      </c>
      <c r="I16" s="612">
        <v>0.12756140091022461</v>
      </c>
      <c r="J16" s="612">
        <v>7.5091217286886058E-2</v>
      </c>
      <c r="L16" s="474">
        <v>100</v>
      </c>
      <c r="M16" s="474">
        <v>96.873465481287255</v>
      </c>
      <c r="N16" s="474">
        <v>98.896032893785787</v>
      </c>
      <c r="O16" s="474">
        <v>143.00554501497484</v>
      </c>
      <c r="P16" s="474">
        <v>163.40993590044229</v>
      </c>
      <c r="Q16" s="474">
        <v>171.53505013009362</v>
      </c>
      <c r="R16" s="474">
        <v>193.41630142989396</v>
      </c>
      <c r="S16" s="474">
        <v>207.94016694739199</v>
      </c>
    </row>
    <row r="17" spans="1:19" x14ac:dyDescent="0.35">
      <c r="A17" s="614" t="s">
        <v>159</v>
      </c>
      <c r="B17" s="612">
        <v>-0.10199687873127194</v>
      </c>
      <c r="C17" s="612">
        <v>-3.030483007334217E-2</v>
      </c>
      <c r="D17" s="612">
        <v>5.6719470132831074E-3</v>
      </c>
      <c r="E17" s="612">
        <v>-8.4200988214272243E-2</v>
      </c>
      <c r="F17" s="612">
        <v>6.8917516808234991E-2</v>
      </c>
      <c r="G17" s="612">
        <v>-1.0124009438249315E-2</v>
      </c>
      <c r="H17" s="612">
        <v>4.8869593024704727E-2</v>
      </c>
      <c r="I17" s="612">
        <v>3.4988318340636315E-2</v>
      </c>
      <c r="J17" s="612">
        <v>0.41976225169761205</v>
      </c>
      <c r="L17" s="474">
        <v>100</v>
      </c>
      <c r="M17" s="474">
        <v>100.5671947013283</v>
      </c>
      <c r="N17" s="474">
        <v>92.09933752553934</v>
      </c>
      <c r="O17" s="474">
        <v>98.446595167483011</v>
      </c>
      <c r="P17" s="474">
        <v>97.449920908843907</v>
      </c>
      <c r="Q17" s="474">
        <v>102.21225888394878</v>
      </c>
      <c r="R17" s="474">
        <v>105.7884939360959</v>
      </c>
      <c r="S17" s="474">
        <v>150.19451035441071</v>
      </c>
    </row>
    <row r="18" spans="1:19" x14ac:dyDescent="0.35">
      <c r="A18" s="211" t="s">
        <v>160</v>
      </c>
      <c r="B18" s="612">
        <v>1.2570847347694425E-2</v>
      </c>
      <c r="C18" s="612">
        <v>7.1265006436268319E-2</v>
      </c>
      <c r="D18" s="612">
        <v>0.11699720241216816</v>
      </c>
      <c r="E18" s="612">
        <v>-1.0726373717950821E-4</v>
      </c>
      <c r="F18" s="612">
        <v>1.4672712708353908E-2</v>
      </c>
      <c r="G18" s="612">
        <v>-3.3853830066129409E-2</v>
      </c>
      <c r="H18" s="612">
        <v>6.1623819648355393E-3</v>
      </c>
      <c r="I18" s="612">
        <v>7.9574345402592339E-2</v>
      </c>
      <c r="J18" s="612">
        <v>1.5211497816967068E-2</v>
      </c>
      <c r="L18" s="474">
        <v>100</v>
      </c>
      <c r="M18" s="474">
        <v>111.69972024121681</v>
      </c>
      <c r="N18" s="474">
        <v>111.68773891178184</v>
      </c>
      <c r="O18" s="474">
        <v>113.32650101788005</v>
      </c>
      <c r="P18" s="474">
        <v>109.48996491043169</v>
      </c>
      <c r="Q18" s="474">
        <v>110.16468389552621</v>
      </c>
      <c r="R18" s="474">
        <v>118.93096650299621</v>
      </c>
      <c r="S18" s="474">
        <v>120.74008464032633</v>
      </c>
    </row>
    <row r="19" spans="1:19" x14ac:dyDescent="0.35">
      <c r="A19" s="211" t="s">
        <v>94</v>
      </c>
      <c r="B19" s="612">
        <v>3.8421639339079494E-2</v>
      </c>
      <c r="C19" s="612">
        <v>3.0145577345086494E-2</v>
      </c>
      <c r="D19" s="612">
        <v>5.1028823474005724E-2</v>
      </c>
      <c r="E19" s="612">
        <v>3.909865631812437E-2</v>
      </c>
      <c r="F19" s="612">
        <v>2.1615305106920113E-2</v>
      </c>
      <c r="G19" s="612">
        <v>8.3491668254689122E-2</v>
      </c>
      <c r="H19" s="612">
        <v>3.1822633809355905E-2</v>
      </c>
      <c r="I19" s="612">
        <v>-0.17297995830891955</v>
      </c>
      <c r="J19" s="612">
        <v>0.14759900078481092</v>
      </c>
      <c r="L19" s="474">
        <v>100</v>
      </c>
      <c r="M19" s="474">
        <v>105.10288234740057</v>
      </c>
      <c r="N19" s="474">
        <v>109.21226382234585</v>
      </c>
      <c r="O19" s="474">
        <v>111.5729202262833</v>
      </c>
      <c r="P19" s="474">
        <v>120.88832946802304</v>
      </c>
      <c r="Q19" s="474">
        <v>124.73531450850871</v>
      </c>
      <c r="R19" s="474">
        <v>103.15860500517691</v>
      </c>
      <c r="S19" s="474">
        <v>118.38471202629601</v>
      </c>
    </row>
    <row r="20" spans="1:19" x14ac:dyDescent="0.35">
      <c r="A20" s="236" t="s">
        <v>161</v>
      </c>
      <c r="B20" s="612">
        <v>9.8098090499196822E-3</v>
      </c>
      <c r="C20" s="612">
        <v>6.3748325622151825E-2</v>
      </c>
      <c r="D20" s="612">
        <v>-3.5413324314070183E-2</v>
      </c>
      <c r="E20" s="612">
        <v>2.2938767648773339E-2</v>
      </c>
      <c r="F20" s="612">
        <v>6.8792999751877915E-2</v>
      </c>
      <c r="G20" s="612">
        <v>-7.2332454080530906E-2</v>
      </c>
      <c r="H20" s="612">
        <v>1.7425326295619659E-2</v>
      </c>
      <c r="I20" s="612">
        <v>-0.12237019896315404</v>
      </c>
      <c r="J20" s="612">
        <v>9.2428671710860222E-2</v>
      </c>
      <c r="L20" s="474">
        <v>100</v>
      </c>
      <c r="M20" s="474">
        <v>96.458667568592986</v>
      </c>
      <c r="N20" s="474">
        <v>98.671310531659202</v>
      </c>
      <c r="O20" s="474">
        <v>105.4592059725811</v>
      </c>
      <c r="P20" s="474">
        <v>97.831082799200132</v>
      </c>
      <c r="Q20" s="474">
        <v>99.535821338829976</v>
      </c>
      <c r="R20" s="474">
        <v>87.355603077636403</v>
      </c>
      <c r="S20" s="474">
        <v>95.429765436603475</v>
      </c>
    </row>
    <row r="21" spans="1:19" s="275" customFormat="1" x14ac:dyDescent="0.35">
      <c r="A21" s="237" t="s">
        <v>162</v>
      </c>
      <c r="B21" s="610">
        <v>-4.7138026523510623E-2</v>
      </c>
      <c r="C21" s="610">
        <v>-8.6333038592761979E-2</v>
      </c>
      <c r="D21" s="610">
        <v>5.0036875945140835E-2</v>
      </c>
      <c r="E21" s="610">
        <v>-1.2935761180953076E-2</v>
      </c>
      <c r="F21" s="610">
        <v>4.0565082051233103E-2</v>
      </c>
      <c r="G21" s="610">
        <v>7.6376053600274219E-2</v>
      </c>
      <c r="H21" s="610">
        <v>6.1249726939118565E-2</v>
      </c>
      <c r="I21" s="610">
        <v>-6.9214693599612076E-2</v>
      </c>
      <c r="J21" s="610">
        <v>0.10867180861648063</v>
      </c>
      <c r="L21" s="611">
        <v>100</v>
      </c>
      <c r="M21" s="611">
        <v>105.00368759451408</v>
      </c>
      <c r="N21" s="611">
        <v>103.64538496867203</v>
      </c>
      <c r="O21" s="611">
        <v>107.84976851415786</v>
      </c>
      <c r="P21" s="611">
        <v>116.08690821497234</v>
      </c>
      <c r="Q21" s="611">
        <v>123.19719964434591</v>
      </c>
      <c r="R21" s="611">
        <v>114.67014321863228</v>
      </c>
      <c r="S21" s="611">
        <v>127.1315550765119</v>
      </c>
    </row>
    <row r="22" spans="1:19" x14ac:dyDescent="0.35">
      <c r="A22" s="239" t="s">
        <v>163</v>
      </c>
      <c r="B22" s="612">
        <v>-0.10845880247131923</v>
      </c>
      <c r="C22" s="612">
        <v>-0.16346824545797045</v>
      </c>
      <c r="D22" s="612">
        <v>4.4108676706425376E-2</v>
      </c>
      <c r="E22" s="612">
        <v>-3.8870383624779681E-2</v>
      </c>
      <c r="F22" s="612">
        <v>7.8070515719483646E-2</v>
      </c>
      <c r="G22" s="612">
        <v>0.11183558257539539</v>
      </c>
      <c r="H22" s="612">
        <v>0.10123537737060828</v>
      </c>
      <c r="I22" s="612">
        <v>-0.10348596938603516</v>
      </c>
      <c r="J22" s="612">
        <v>0.16783426794204148</v>
      </c>
      <c r="L22" s="474">
        <v>100</v>
      </c>
      <c r="M22" s="474">
        <v>104.41086767064253</v>
      </c>
      <c r="N22" s="474">
        <v>100.35237718968855</v>
      </c>
      <c r="O22" s="474">
        <v>108.18693903056369</v>
      </c>
      <c r="P22" s="474">
        <v>120.28608838409556</v>
      </c>
      <c r="Q22" s="474">
        <v>132.46329593409382</v>
      </c>
      <c r="R22" s="474">
        <v>118.75520334628487</v>
      </c>
      <c r="S22" s="474">
        <v>138.68639596421687</v>
      </c>
    </row>
    <row r="23" spans="1:19" s="275" customFormat="1" x14ac:dyDescent="0.35">
      <c r="A23" s="224" t="s">
        <v>164</v>
      </c>
      <c r="B23" s="610">
        <v>7.1296337578100166E-2</v>
      </c>
      <c r="C23" s="610">
        <v>-0.11999983750297094</v>
      </c>
      <c r="D23" s="610">
        <v>-0.11360345467364219</v>
      </c>
      <c r="E23" s="610">
        <v>-6.1972683882424162E-3</v>
      </c>
      <c r="F23" s="610">
        <v>8.1945459103674567E-2</v>
      </c>
      <c r="G23" s="610">
        <v>6.4661624375882631E-2</v>
      </c>
      <c r="H23" s="610">
        <v>0.14992069928116059</v>
      </c>
      <c r="I23" s="610">
        <v>-0.13491922319189276</v>
      </c>
      <c r="J23" s="610">
        <v>4.2596179912696375E-2</v>
      </c>
      <c r="L23" s="611">
        <v>100</v>
      </c>
      <c r="M23" s="611">
        <v>88.639654532635774</v>
      </c>
      <c r="N23" s="611">
        <v>88.090330803655945</v>
      </c>
      <c r="O23" s="611">
        <v>95.308933403956104</v>
      </c>
      <c r="P23" s="611">
        <v>101.47176385538873</v>
      </c>
      <c r="Q23" s="611">
        <v>116.68448164988141</v>
      </c>
      <c r="R23" s="611">
        <v>100.94150202713074</v>
      </c>
      <c r="S23" s="611">
        <v>105.2412244081362</v>
      </c>
    </row>
    <row r="24" spans="1:19" x14ac:dyDescent="0.35">
      <c r="A24" s="238" t="s">
        <v>109</v>
      </c>
      <c r="B24" s="612">
        <v>7.4221013563788185E-2</v>
      </c>
      <c r="C24" s="612">
        <v>-0.13604453808958827</v>
      </c>
      <c r="D24" s="612">
        <v>-0.13543067054277425</v>
      </c>
      <c r="E24" s="612">
        <v>-2.9883660895932973E-3</v>
      </c>
      <c r="F24" s="612">
        <v>9.3461776397947283E-2</v>
      </c>
      <c r="G24" s="612">
        <v>7.9559461256884401E-2</v>
      </c>
      <c r="H24" s="612">
        <v>0.15415134806099928</v>
      </c>
      <c r="I24" s="612">
        <v>-0.15402553410012532</v>
      </c>
      <c r="J24" s="612">
        <v>4.7956473416646883E-2</v>
      </c>
      <c r="L24" s="474">
        <v>100</v>
      </c>
      <c r="M24" s="474">
        <v>86.456932945722571</v>
      </c>
      <c r="N24" s="474">
        <v>86.198567979097334</v>
      </c>
      <c r="O24" s="474">
        <v>94.254839265382984</v>
      </c>
      <c r="P24" s="474">
        <v>101.75370349819109</v>
      </c>
      <c r="Q24" s="474">
        <v>117.43917406263645</v>
      </c>
      <c r="R24" s="474">
        <v>99.350542553361294</v>
      </c>
      <c r="S24" s="474">
        <v>104.11504420625101</v>
      </c>
    </row>
    <row r="25" spans="1:19" x14ac:dyDescent="0.35">
      <c r="A25" s="238" t="s">
        <v>165</v>
      </c>
      <c r="B25" s="612">
        <v>5.1701828763290214E-2</v>
      </c>
      <c r="C25" s="612">
        <v>-1.8972760748046325E-2</v>
      </c>
      <c r="D25" s="612">
        <v>-0.10576194654870752</v>
      </c>
      <c r="E25" s="612">
        <v>3.2287224869685716E-2</v>
      </c>
      <c r="F25" s="612">
        <v>-2.6323487794330913E-2</v>
      </c>
      <c r="G25" s="612">
        <v>6.91964689075657E-2</v>
      </c>
      <c r="H25" s="612">
        <v>0.17306178376899783</v>
      </c>
      <c r="I25" s="612">
        <v>4.5290355334697274E-3</v>
      </c>
      <c r="J25" s="612">
        <v>-5.164500065365174E-3</v>
      </c>
      <c r="L25" s="474">
        <v>100</v>
      </c>
      <c r="M25" s="474">
        <v>89.423805345129253</v>
      </c>
      <c r="N25" s="474">
        <v>92.31105185701044</v>
      </c>
      <c r="O25" s="474">
        <v>89.881103010170577</v>
      </c>
      <c r="P25" s="474">
        <v>96.100557959991562</v>
      </c>
      <c r="Q25" s="474">
        <v>112.73189194174367</v>
      </c>
      <c r="R25" s="474">
        <v>113.24245868610309</v>
      </c>
      <c r="S25" s="474">
        <v>112.6576180008166</v>
      </c>
    </row>
    <row r="26" spans="1:19" x14ac:dyDescent="0.35">
      <c r="A26" s="238" t="s">
        <v>166</v>
      </c>
      <c r="B26" s="612">
        <v>5.562008058479373E-2</v>
      </c>
      <c r="C26" s="612">
        <v>-1.6208389967307668E-2</v>
      </c>
      <c r="D26" s="612">
        <v>0.23133481539567913</v>
      </c>
      <c r="E26" s="612">
        <v>-9.6625551879542693E-2</v>
      </c>
      <c r="F26" s="612">
        <v>0.10978434840202023</v>
      </c>
      <c r="G26" s="612">
        <v>-0.12663794328675237</v>
      </c>
      <c r="H26" s="612">
        <v>4.7421862047834606E-2</v>
      </c>
      <c r="I26" s="612">
        <v>-8.9514611587283577E-2</v>
      </c>
      <c r="J26" s="612">
        <v>6.2634140588794018E-2</v>
      </c>
      <c r="L26" s="474">
        <v>100</v>
      </c>
      <c r="M26" s="474">
        <v>123.13348153956791</v>
      </c>
      <c r="N26" s="474">
        <v>111.23564093095767</v>
      </c>
      <c r="O26" s="474">
        <v>123.44757328964396</v>
      </c>
      <c r="P26" s="474">
        <v>107.81442650450282</v>
      </c>
      <c r="Q26" s="474">
        <v>112.92718736496576</v>
      </c>
      <c r="R26" s="474">
        <v>102.81855405034645</v>
      </c>
      <c r="S26" s="474">
        <v>109.25850581987237</v>
      </c>
    </row>
    <row r="27" spans="1:19" s="275" customFormat="1" x14ac:dyDescent="0.35">
      <c r="A27" s="239" t="s">
        <v>167</v>
      </c>
      <c r="B27" s="610">
        <v>2.0093810629449482E-2</v>
      </c>
      <c r="C27" s="610">
        <v>-1.0446335605023616E-2</v>
      </c>
      <c r="D27" s="610">
        <v>1.0965380216866993E-2</v>
      </c>
      <c r="E27" s="610">
        <v>-9.116408616001892E-2</v>
      </c>
      <c r="F27" s="610">
        <v>1.261922058801912E-2</v>
      </c>
      <c r="G27" s="610">
        <v>0.10004427909514479</v>
      </c>
      <c r="H27" s="610">
        <v>7.8581145900836757E-2</v>
      </c>
      <c r="I27" s="610">
        <v>-5.8139303068446835E-2</v>
      </c>
      <c r="J27" s="610">
        <v>4.4735502601882304E-2</v>
      </c>
      <c r="L27" s="611">
        <v>100</v>
      </c>
      <c r="M27" s="611">
        <v>101.0965380216867</v>
      </c>
      <c r="N27" s="611">
        <v>91.880164518998029</v>
      </c>
      <c r="O27" s="611">
        <v>93.039620582726755</v>
      </c>
      <c r="P27" s="611">
        <v>102.34770235121145</v>
      </c>
      <c r="Q27" s="611">
        <v>110.39030208228742</v>
      </c>
      <c r="R27" s="611">
        <v>103.97228685370791</v>
      </c>
      <c r="S27" s="611">
        <v>108.62353936277562</v>
      </c>
    </row>
    <row r="28" spans="1:19" x14ac:dyDescent="0.35">
      <c r="A28" s="238" t="s">
        <v>124</v>
      </c>
      <c r="B28" s="612">
        <v>3.7340111251126684E-2</v>
      </c>
      <c r="C28" s="612">
        <v>9.6840064932576464E-2</v>
      </c>
      <c r="D28" s="612">
        <v>-5.6280979042340973E-2</v>
      </c>
      <c r="E28" s="612">
        <v>-0.10625451783068296</v>
      </c>
      <c r="F28" s="612">
        <v>-5.2185552825933179E-2</v>
      </c>
      <c r="G28" s="612">
        <v>9.8754118118202561E-2</v>
      </c>
      <c r="H28" s="612">
        <v>9.2826381229738519E-2</v>
      </c>
      <c r="I28" s="612">
        <v>8.6848708411783049E-2</v>
      </c>
      <c r="J28" s="612">
        <v>2.6273146072865794E-2</v>
      </c>
      <c r="L28" s="474">
        <v>100</v>
      </c>
      <c r="M28" s="474">
        <v>94.371902095765904</v>
      </c>
      <c r="N28" s="474">
        <v>84.344461141815884</v>
      </c>
      <c r="O28" s="474">
        <v>79.942898809324788</v>
      </c>
      <c r="P28" s="474">
        <v>87.83758928105236</v>
      </c>
      <c r="Q28" s="474">
        <v>95.991234829956525</v>
      </c>
      <c r="R28" s="474">
        <v>104.32794959379041</v>
      </c>
      <c r="S28" s="474">
        <v>107.06897305295064</v>
      </c>
    </row>
    <row r="29" spans="1:19" x14ac:dyDescent="0.35">
      <c r="A29" s="238" t="s">
        <v>168</v>
      </c>
      <c r="B29" s="612">
        <v>9.9874506728068191E-3</v>
      </c>
      <c r="C29" s="612">
        <v>1.00893908642401E-2</v>
      </c>
      <c r="D29" s="612">
        <v>-4.1185104409340867E-2</v>
      </c>
      <c r="E29" s="612">
        <v>-6.5759837529112963E-2</v>
      </c>
      <c r="F29" s="612">
        <v>3.6253168642661482E-3</v>
      </c>
      <c r="G29" s="612">
        <v>0.1343342915427328</v>
      </c>
      <c r="H29" s="612">
        <v>0.12408186254681342</v>
      </c>
      <c r="I29" s="612">
        <v>-4.6758714925816403E-2</v>
      </c>
      <c r="J29" s="612">
        <v>7.7231577070076218E-2</v>
      </c>
      <c r="L29" s="474">
        <v>100</v>
      </c>
      <c r="M29" s="474">
        <v>95.881489559065912</v>
      </c>
      <c r="N29" s="474">
        <v>89.576338383612395</v>
      </c>
      <c r="O29" s="474">
        <v>89.901080993793713</v>
      </c>
      <c r="P29" s="474">
        <v>101.97787901802083</v>
      </c>
      <c r="Q29" s="474">
        <v>114.63148418515046</v>
      </c>
      <c r="R29" s="474">
        <v>109.27146329461377</v>
      </c>
      <c r="S29" s="474">
        <v>117.71067073361174</v>
      </c>
    </row>
    <row r="30" spans="1:19" x14ac:dyDescent="0.35">
      <c r="A30" s="240" t="s">
        <v>169</v>
      </c>
      <c r="B30" s="612">
        <v>2.2893769356798988E-2</v>
      </c>
      <c r="C30" s="612">
        <v>-0.13478683532814606</v>
      </c>
      <c r="D30" s="612">
        <v>0.18637291117490373</v>
      </c>
      <c r="E30" s="612">
        <v>-0.11866139396614905</v>
      </c>
      <c r="F30" s="612">
        <v>8.3902271578735865E-2</v>
      </c>
      <c r="G30" s="612">
        <v>4.7517513697084013E-2</v>
      </c>
      <c r="H30" s="612">
        <v>-1.4138693836671212E-2</v>
      </c>
      <c r="I30" s="612">
        <v>-0.20564363902293703</v>
      </c>
      <c r="J30" s="612">
        <v>-7.799240463657986E-3</v>
      </c>
      <c r="L30" s="474">
        <v>100</v>
      </c>
      <c r="M30" s="474">
        <v>118.63729111749038</v>
      </c>
      <c r="N30" s="474">
        <v>104.55962477712113</v>
      </c>
      <c r="O30" s="474">
        <v>113.33241481134186</v>
      </c>
      <c r="P30" s="474">
        <v>118.71768938446341</v>
      </c>
      <c r="Q30" s="474">
        <v>117.03917632125945</v>
      </c>
      <c r="R30" s="474">
        <v>92.970814194308488</v>
      </c>
      <c r="S30" s="474">
        <v>92.245712458305007</v>
      </c>
    </row>
    <row r="31" spans="1:19" x14ac:dyDescent="0.35">
      <c r="A31" s="224" t="s">
        <v>170</v>
      </c>
      <c r="B31" s="612">
        <v>4.3759485475203697E-2</v>
      </c>
      <c r="C31" s="612">
        <v>-1.6677759248104551E-2</v>
      </c>
      <c r="D31" s="612">
        <v>-2.4719908332762497E-2</v>
      </c>
      <c r="E31" s="612">
        <v>-2.8310512334954741E-3</v>
      </c>
      <c r="F31" s="612">
        <v>3.1629789913445228E-2</v>
      </c>
      <c r="G31" s="612">
        <v>1.8089847020740901E-2</v>
      </c>
      <c r="H31" s="612">
        <v>4.8090355426375408E-2</v>
      </c>
      <c r="I31" s="612">
        <v>-3.6106356543328055E-2</v>
      </c>
      <c r="J31" s="612">
        <v>3.0935932987019577E-2</v>
      </c>
      <c r="L31" s="474">
        <v>100</v>
      </c>
      <c r="M31" s="474">
        <v>97.528009166723749</v>
      </c>
      <c r="N31" s="474">
        <v>97.251902376071939</v>
      </c>
      <c r="O31" s="474">
        <v>100.32795961690998</v>
      </c>
      <c r="P31" s="474">
        <v>102.14287705828295</v>
      </c>
      <c r="Q31" s="474">
        <v>107.05496432028835</v>
      </c>
      <c r="R31" s="474">
        <v>103.18959960880676</v>
      </c>
      <c r="S31" s="474">
        <v>106.38186614726219</v>
      </c>
    </row>
    <row r="32" spans="1:19" x14ac:dyDescent="0.35">
      <c r="A32" s="239" t="s">
        <v>171</v>
      </c>
      <c r="B32" s="612">
        <v>1.9331658843934063E-2</v>
      </c>
      <c r="C32" s="612">
        <v>4.9359803653712397E-3</v>
      </c>
      <c r="D32" s="612">
        <v>1.2110269864618273E-2</v>
      </c>
      <c r="E32" s="612">
        <v>-1.4015146214385044E-2</v>
      </c>
      <c r="F32" s="612">
        <v>1.9284815538736177E-2</v>
      </c>
      <c r="G32" s="612">
        <v>2.3757726564465065E-2</v>
      </c>
      <c r="H32" s="612">
        <v>2.8041571125024145E-2</v>
      </c>
      <c r="I32" s="612">
        <v>-1.6204006249925795E-2</v>
      </c>
      <c r="J32" s="612">
        <v>4.035442552523727E-2</v>
      </c>
      <c r="L32" s="474">
        <v>100</v>
      </c>
      <c r="M32" s="474">
        <v>101.21102698646183</v>
      </c>
      <c r="N32" s="474">
        <v>99.792539644738497</v>
      </c>
      <c r="O32" s="474">
        <v>101.71702036392929</v>
      </c>
      <c r="P32" s="474">
        <v>104.13358552068765</v>
      </c>
      <c r="Q32" s="474">
        <v>107.0536548655698</v>
      </c>
      <c r="R32" s="474">
        <v>105.3189567730507</v>
      </c>
      <c r="S32" s="474">
        <v>109.56904277054446</v>
      </c>
    </row>
    <row r="33" spans="1:19" s="275" customFormat="1" x14ac:dyDescent="0.35">
      <c r="A33" s="241" t="s">
        <v>172</v>
      </c>
    </row>
    <row r="34" spans="1:19" x14ac:dyDescent="0.35">
      <c r="A34" s="242" t="s">
        <v>173</v>
      </c>
      <c r="B34" s="612">
        <v>3.5723544105195959E-2</v>
      </c>
      <c r="C34" s="612">
        <v>3.3882980329249524E-3</v>
      </c>
      <c r="D34" s="612">
        <v>5.5815417090781638E-2</v>
      </c>
      <c r="E34" s="612">
        <v>1.2107876633322023E-2</v>
      </c>
      <c r="F34" s="612">
        <v>6.1723376181326284E-3</v>
      </c>
      <c r="G34" s="612">
        <v>4.1535873150945202E-2</v>
      </c>
      <c r="H34" s="612">
        <v>1.9322774172008561E-2</v>
      </c>
      <c r="I34" s="612">
        <v>-3.0759574752467156E-2</v>
      </c>
      <c r="J34" s="612">
        <v>4.7267948186187514E-2</v>
      </c>
      <c r="L34" s="474">
        <v>100</v>
      </c>
      <c r="M34" s="474">
        <v>105.58154170907817</v>
      </c>
      <c r="N34" s="474">
        <v>106.85990999084763</v>
      </c>
      <c r="O34" s="474">
        <v>107.5194854331544</v>
      </c>
      <c r="P34" s="474">
        <v>111.9854011413608</v>
      </c>
      <c r="Q34" s="474">
        <v>114.1492697581771</v>
      </c>
      <c r="R34" s="474">
        <v>110.63808676211092</v>
      </c>
      <c r="S34" s="474">
        <v>115.86772211460129</v>
      </c>
    </row>
    <row r="35" spans="1:19" x14ac:dyDescent="0.35">
      <c r="A35" s="238" t="s">
        <v>174</v>
      </c>
      <c r="B35" s="612">
        <v>-6.7815532199136608E-2</v>
      </c>
      <c r="C35" s="612">
        <v>-0.12025683478793348</v>
      </c>
      <c r="D35" s="612">
        <v>-5.4391700703249057E-4</v>
      </c>
      <c r="E35" s="612">
        <v>-6.6107005851362977E-2</v>
      </c>
      <c r="F35" s="612">
        <v>0.11334433727124993</v>
      </c>
      <c r="G35" s="612">
        <v>-7.3691511905223717E-2</v>
      </c>
      <c r="H35" s="612">
        <v>0.16361395316388294</v>
      </c>
      <c r="I35" s="612">
        <v>2.4678756497975574E-2</v>
      </c>
      <c r="J35" s="612">
        <v>-1.0815313302258156E-3</v>
      </c>
      <c r="L35" s="474">
        <v>100</v>
      </c>
      <c r="M35" s="474">
        <v>99.945608299296751</v>
      </c>
      <c r="N35" s="474">
        <v>93.338503386637115</v>
      </c>
      <c r="O35" s="474">
        <v>103.91789419488582</v>
      </c>
      <c r="P35" s="474">
        <v>96.260027457657614</v>
      </c>
      <c r="Q35" s="474">
        <v>112.00951108166889</v>
      </c>
      <c r="R35" s="474">
        <v>114.7737665311107</v>
      </c>
      <c r="S35" s="474">
        <v>114.64963510671927</v>
      </c>
    </row>
    <row r="36" spans="1:19" x14ac:dyDescent="0.35">
      <c r="A36" s="238" t="s">
        <v>175</v>
      </c>
    </row>
    <row r="37" spans="1:19" x14ac:dyDescent="0.35">
      <c r="A37" s="224" t="s">
        <v>176</v>
      </c>
      <c r="B37" s="612">
        <v>4.3278180962223578E-2</v>
      </c>
      <c r="C37" s="612">
        <v>-1.5484626005166646E-2</v>
      </c>
      <c r="D37" s="612">
        <v>-1.9882244956991535E-2</v>
      </c>
      <c r="E37" s="612">
        <v>-1.8642527616701265E-3</v>
      </c>
      <c r="F37" s="612">
        <v>2.9959204609551149E-2</v>
      </c>
      <c r="G37" s="612">
        <v>1.9592903550693874E-2</v>
      </c>
      <c r="H37" s="612">
        <v>4.617352129916874E-2</v>
      </c>
      <c r="I37" s="612">
        <v>-3.5768235929746428E-2</v>
      </c>
      <c r="J37" s="612">
        <v>3.1974104380031676E-2</v>
      </c>
      <c r="L37" s="474">
        <v>100</v>
      </c>
      <c r="M37" s="474">
        <v>98.011775504300843</v>
      </c>
      <c r="N37" s="474">
        <v>97.829056781140764</v>
      </c>
      <c r="O37" s="474">
        <v>100.75993751000635</v>
      </c>
      <c r="P37" s="474">
        <v>102.73411724741385</v>
      </c>
      <c r="Q37" s="474">
        <v>107.47771319828861</v>
      </c>
      <c r="R37" s="474">
        <v>103.6334249954226</v>
      </c>
      <c r="S37" s="474">
        <v>106.94701094348643</v>
      </c>
    </row>
    <row r="38" spans="1:19" x14ac:dyDescent="0.35">
      <c r="A38" s="239" t="s">
        <v>177</v>
      </c>
      <c r="B38" s="612">
        <v>1.2181394367204668E-2</v>
      </c>
      <c r="C38" s="612">
        <v>-4.5240303830067496E-3</v>
      </c>
      <c r="D38" s="612">
        <v>1.1271485610922838E-2</v>
      </c>
      <c r="E38" s="612">
        <v>-1.7398065373841587E-2</v>
      </c>
      <c r="F38" s="612">
        <v>2.5090374321438569E-2</v>
      </c>
      <c r="G38" s="612">
        <v>1.7225111631646639E-2</v>
      </c>
      <c r="H38" s="612">
        <v>3.6007302551984921E-2</v>
      </c>
      <c r="I38" s="612">
        <v>-1.3539212292867475E-2</v>
      </c>
      <c r="J38" s="612">
        <v>3.7548935831320795E-2</v>
      </c>
      <c r="L38" s="474">
        <v>100</v>
      </c>
      <c r="M38" s="474">
        <v>101.12714856109228</v>
      </c>
      <c r="N38" s="474">
        <v>99.367731819356209</v>
      </c>
      <c r="O38" s="474">
        <v>101.86090540617617</v>
      </c>
      <c r="P38" s="474">
        <v>103.61547087269815</v>
      </c>
      <c r="Q38" s="474">
        <v>107.34638448147778</v>
      </c>
      <c r="R38" s="474">
        <v>105.89299899311128</v>
      </c>
      <c r="S38" s="474">
        <v>109.86916841728973</v>
      </c>
    </row>
    <row r="39" spans="1:19" x14ac:dyDescent="0.35">
      <c r="A39" s="243" t="s">
        <v>178</v>
      </c>
    </row>
    <row r="40" spans="1:19" s="275" customFormat="1" ht="16" x14ac:dyDescent="0.35">
      <c r="A40" s="244" t="s">
        <v>202</v>
      </c>
      <c r="B40" s="610">
        <v>2.8125405193520026E-2</v>
      </c>
      <c r="C40" s="610">
        <v>1.5487327241203719E-2</v>
      </c>
      <c r="D40" s="610">
        <v>9.7729892680986641E-3</v>
      </c>
      <c r="E40" s="610">
        <v>1.2019645091039699E-2</v>
      </c>
      <c r="F40" s="610">
        <v>1.6830408046336398E-2</v>
      </c>
      <c r="G40" s="610">
        <v>4.1016674225158312E-4</v>
      </c>
      <c r="H40" s="610">
        <v>3.2393793205587329E-3</v>
      </c>
      <c r="I40" s="610">
        <v>1.6355650316608239E-2</v>
      </c>
      <c r="J40" s="610">
        <v>9.1708120621578626E-3</v>
      </c>
      <c r="L40" s="611">
        <v>100</v>
      </c>
      <c r="M40" s="611">
        <v>100.97729892680987</v>
      </c>
      <c r="N40" s="611">
        <v>102.19101022216195</v>
      </c>
      <c r="O40" s="611">
        <v>103.91092662286827</v>
      </c>
      <c r="P40" s="611">
        <v>103.95354742912552</v>
      </c>
      <c r="Q40" s="611">
        <v>104.29029240096615</v>
      </c>
      <c r="R40" s="611">
        <v>105.99602795489318</v>
      </c>
      <c r="S40" s="611">
        <v>106.96809760660274</v>
      </c>
    </row>
    <row r="41" spans="1:19" x14ac:dyDescent="0.35">
      <c r="A41" s="237" t="s">
        <v>179</v>
      </c>
    </row>
    <row r="42" spans="1:19" x14ac:dyDescent="0.35">
      <c r="A42" s="238" t="s">
        <v>180</v>
      </c>
      <c r="B42" s="621">
        <v>-1.1217025480264708</v>
      </c>
      <c r="C42" s="621">
        <v>-1.4943439476473142</v>
      </c>
      <c r="D42" s="621">
        <v>0.54110160805494745</v>
      </c>
      <c r="E42" s="621">
        <v>-0.14256063685496867</v>
      </c>
      <c r="F42" s="621">
        <v>0.29861713431822423</v>
      </c>
      <c r="G42" s="621">
        <v>0.92933917867873417</v>
      </c>
      <c r="H42" s="621">
        <v>0.64345113223227002</v>
      </c>
      <c r="I42" s="621">
        <v>-0.9810372558094721</v>
      </c>
      <c r="J42" s="621">
        <v>1.027734421388371</v>
      </c>
    </row>
    <row r="43" spans="1:19" x14ac:dyDescent="0.35">
      <c r="A43" s="238" t="s">
        <v>181</v>
      </c>
      <c r="B43" s="621">
        <v>-1.2403126894448309</v>
      </c>
      <c r="C43" s="621">
        <v>-1.4668413286486839</v>
      </c>
      <c r="D43" s="621">
        <v>0.22516944408876444</v>
      </c>
      <c r="E43" s="621">
        <v>-0.26229930709752852</v>
      </c>
      <c r="F43" s="621">
        <v>0.40481191684613033</v>
      </c>
      <c r="G43" s="621">
        <v>0.72381581434938647</v>
      </c>
      <c r="H43" s="621">
        <v>0.65804068765360069</v>
      </c>
      <c r="I43" s="621">
        <v>-0.82069007111779391</v>
      </c>
      <c r="J43" s="621">
        <v>0.97286271568262361</v>
      </c>
    </row>
    <row r="44" spans="1:19" x14ac:dyDescent="0.35">
      <c r="A44" s="238" t="s">
        <v>182</v>
      </c>
      <c r="B44" s="621">
        <v>0.70600841836679917</v>
      </c>
      <c r="C44" s="621">
        <v>0.67844669376173616</v>
      </c>
      <c r="D44" s="621">
        <v>-0.2017587423190137</v>
      </c>
      <c r="E44" s="621">
        <v>1.2703383429560122</v>
      </c>
      <c r="F44" s="621">
        <v>-0.26685511101406378</v>
      </c>
      <c r="G44" s="621">
        <v>-1.1343190405656234</v>
      </c>
      <c r="H44" s="621">
        <v>-1.3837280162698029</v>
      </c>
      <c r="I44" s="621">
        <v>2.1239514778175983</v>
      </c>
      <c r="J44" s="621">
        <v>-2.3799210822221473</v>
      </c>
    </row>
    <row r="45" spans="1:19" x14ac:dyDescent="0.35">
      <c r="A45" s="622" t="s">
        <v>183</v>
      </c>
      <c r="B45" s="623">
        <v>0.37064108124700113</v>
      </c>
      <c r="C45" s="623">
        <v>0.56423803781435655</v>
      </c>
      <c r="D45" s="623">
        <v>-0.21644214815479401</v>
      </c>
      <c r="E45" s="623">
        <v>0.13723438292142731</v>
      </c>
      <c r="F45" s="623">
        <v>-0.12694080704335331</v>
      </c>
      <c r="G45" s="623">
        <v>-0.38381424938707642</v>
      </c>
      <c r="H45" s="623">
        <v>-0.26246378644354351</v>
      </c>
      <c r="I45" s="623">
        <v>0.43898971708695012</v>
      </c>
      <c r="J45" s="623">
        <v>-0.46795188597103543</v>
      </c>
    </row>
    <row r="46" spans="1:19" x14ac:dyDescent="0.35">
      <c r="A46" s="156" t="s">
        <v>203</v>
      </c>
      <c r="B46" s="637"/>
      <c r="C46" s="637"/>
      <c r="D46" s="637"/>
      <c r="E46" s="638"/>
      <c r="F46" s="638"/>
      <c r="G46" s="639"/>
      <c r="H46" s="639"/>
      <c r="I46" s="588"/>
      <c r="J46" s="588"/>
    </row>
    <row r="47" spans="1:19" ht="14.5" customHeight="1" x14ac:dyDescent="0.35">
      <c r="A47" s="156" t="s">
        <v>204</v>
      </c>
      <c r="B47" s="640"/>
      <c r="C47" s="640"/>
      <c r="D47" s="640"/>
      <c r="E47" s="640"/>
      <c r="F47" s="640"/>
      <c r="G47" s="640"/>
      <c r="H47" s="640"/>
      <c r="I47" s="588"/>
      <c r="J47" s="588"/>
    </row>
    <row r="48" spans="1:19" x14ac:dyDescent="0.35">
      <c r="A48" s="156" t="s">
        <v>559</v>
      </c>
    </row>
    <row r="49" spans="1:19" x14ac:dyDescent="0.35">
      <c r="A49" s="156" t="s">
        <v>560</v>
      </c>
    </row>
    <row r="51" spans="1:19" x14ac:dyDescent="0.35">
      <c r="A51" t="s">
        <v>561</v>
      </c>
      <c r="B51" s="612">
        <v>4.0418458992540263E-2</v>
      </c>
      <c r="C51" s="612">
        <v>1.2460743612776159E-2</v>
      </c>
      <c r="D51" s="612">
        <v>2.0470130012032461E-2</v>
      </c>
      <c r="E51" s="612">
        <v>-9.3142319245946847E-3</v>
      </c>
      <c r="F51" s="612">
        <v>-2.768180888347771E-2</v>
      </c>
      <c r="G51" s="612">
        <v>-5.9439862643380192E-2</v>
      </c>
      <c r="H51" s="612">
        <v>-2.8236814934843313E-2</v>
      </c>
      <c r="I51" s="612">
        <v>6.3129380408367242E-2</v>
      </c>
      <c r="J51" s="612">
        <v>-2.7152207587159416E-2</v>
      </c>
      <c r="L51" s="474">
        <v>100</v>
      </c>
      <c r="M51" s="474">
        <v>102.04701300120324</v>
      </c>
      <c r="N51" s="474">
        <v>101.09652345489791</v>
      </c>
      <c r="O51" s="474">
        <v>98.297988813835403</v>
      </c>
      <c r="P51" s="474">
        <v>92.455169860620501</v>
      </c>
      <c r="Q51" s="474">
        <v>89.844530339496657</v>
      </c>
      <c r="R51" s="474">
        <v>95.516359872909831</v>
      </c>
      <c r="S51" s="474">
        <v>92.922879841670763</v>
      </c>
    </row>
    <row r="52" spans="1:19" x14ac:dyDescent="0.35">
      <c r="A52" t="s">
        <v>549</v>
      </c>
      <c r="B52" s="612">
        <v>2.3858166941191916E-2</v>
      </c>
      <c r="C52" s="612">
        <v>4.9834931394437509E-2</v>
      </c>
      <c r="D52" s="612">
        <v>5.1282168409284346E-2</v>
      </c>
      <c r="E52" s="612">
        <v>2.3889548316142983E-2</v>
      </c>
      <c r="F52" s="612">
        <v>3.1566149102376651E-2</v>
      </c>
      <c r="G52" s="612">
        <v>1.0828203344534382E-2</v>
      </c>
      <c r="H52" s="612">
        <v>2.1615418051039281E-2</v>
      </c>
      <c r="I52" s="612">
        <v>-9.5825363203370983E-2</v>
      </c>
      <c r="J52" s="612">
        <v>9.4061146899318659E-2</v>
      </c>
      <c r="L52" s="474">
        <v>100</v>
      </c>
      <c r="M52" s="474">
        <v>105.12821684092843</v>
      </c>
      <c r="N52" s="474">
        <v>107.63968245653975</v>
      </c>
      <c r="O52" s="474">
        <v>111.03745272229536</v>
      </c>
      <c r="P52" s="474">
        <v>112.23978883923149</v>
      </c>
      <c r="Q52" s="474">
        <v>114.66589879695185</v>
      </c>
      <c r="R52" s="474">
        <v>103.67799739769296</v>
      </c>
      <c r="S52" s="474">
        <v>113.43006874114454</v>
      </c>
    </row>
    <row r="53" spans="1:19" x14ac:dyDescent="0.35">
      <c r="A53" t="s">
        <v>562</v>
      </c>
      <c r="I53" s="612">
        <v>-0.15662860713017523</v>
      </c>
      <c r="J53" s="612">
        <v>0.12905013134469945</v>
      </c>
    </row>
    <row r="57" spans="1:19" x14ac:dyDescent="0.35">
      <c r="A57" s="747" t="s">
        <v>653</v>
      </c>
    </row>
    <row r="58" spans="1:19" ht="15" thickBot="1" x14ac:dyDescent="0.4">
      <c r="A58" s="748" t="s">
        <v>143</v>
      </c>
    </row>
    <row r="59" spans="1:19" x14ac:dyDescent="0.35">
      <c r="A59" s="721" t="s">
        <v>656</v>
      </c>
      <c r="B59" s="744">
        <v>2012</v>
      </c>
      <c r="C59" s="744">
        <v>2013</v>
      </c>
      <c r="D59" s="744">
        <v>2014</v>
      </c>
      <c r="E59" s="744">
        <v>2015</v>
      </c>
      <c r="F59" s="744">
        <v>2016</v>
      </c>
      <c r="G59" s="744">
        <v>2017</v>
      </c>
      <c r="H59" s="744">
        <v>2018</v>
      </c>
      <c r="I59" s="745">
        <v>2019</v>
      </c>
      <c r="J59" s="745">
        <v>2020</v>
      </c>
      <c r="K59" s="745">
        <v>2021</v>
      </c>
    </row>
    <row r="60" spans="1:19" x14ac:dyDescent="0.35">
      <c r="A60" s="234" t="s">
        <v>149</v>
      </c>
      <c r="B60" s="723">
        <v>84.619738742999999</v>
      </c>
      <c r="C60" s="723">
        <v>87.415261509000004</v>
      </c>
      <c r="D60" s="723">
        <v>89.604776811999997</v>
      </c>
      <c r="E60" s="723">
        <v>91.318250391999996</v>
      </c>
      <c r="F60" s="723">
        <v>91.152350749999997</v>
      </c>
      <c r="G60" s="723">
        <v>92.659542264999999</v>
      </c>
      <c r="H60" s="723">
        <v>92.957819689000004</v>
      </c>
      <c r="I60" s="723">
        <v>96.151151486000003</v>
      </c>
      <c r="J60" s="723">
        <v>96.274952347999999</v>
      </c>
      <c r="K60" s="723">
        <v>98.886273724000006</v>
      </c>
    </row>
    <row r="61" spans="1:19" x14ac:dyDescent="0.35">
      <c r="A61" s="211" t="s">
        <v>35</v>
      </c>
      <c r="B61" s="724">
        <v>22.491859849000001</v>
      </c>
      <c r="C61" s="724">
        <v>23.298259220999999</v>
      </c>
      <c r="D61" s="724">
        <v>23.202084601999999</v>
      </c>
      <c r="E61" s="724">
        <v>22.956471101999998</v>
      </c>
      <c r="F61" s="724">
        <v>22.689064369</v>
      </c>
      <c r="G61" s="724">
        <v>23.047102339999999</v>
      </c>
      <c r="H61" s="724">
        <v>23.549358564999999</v>
      </c>
      <c r="I61" s="724">
        <v>24.231573223000002</v>
      </c>
      <c r="J61" s="724">
        <v>23.088619376</v>
      </c>
      <c r="K61" s="724">
        <v>24.418138316</v>
      </c>
    </row>
    <row r="62" spans="1:19" x14ac:dyDescent="0.35">
      <c r="A62" s="211" t="s">
        <v>37</v>
      </c>
      <c r="B62" s="724">
        <v>40.388480027999996</v>
      </c>
      <c r="C62" s="724">
        <v>41.738533861000001</v>
      </c>
      <c r="D62" s="724">
        <v>43.641680755000003</v>
      </c>
      <c r="E62" s="724">
        <v>44.689784598000003</v>
      </c>
      <c r="F62" s="724">
        <v>45.208724957999998</v>
      </c>
      <c r="G62" s="724">
        <v>46.650927088000003</v>
      </c>
      <c r="H62" s="724">
        <v>47.078825983000002</v>
      </c>
      <c r="I62" s="724">
        <v>48.031754481</v>
      </c>
      <c r="J62" s="724">
        <v>48.454301029</v>
      </c>
      <c r="K62" s="724">
        <v>49.845072414000001</v>
      </c>
    </row>
    <row r="63" spans="1:19" x14ac:dyDescent="0.35">
      <c r="A63" s="211" t="s">
        <v>150</v>
      </c>
      <c r="B63" s="724">
        <v>2.92529291</v>
      </c>
      <c r="C63" s="724">
        <v>2.987616821</v>
      </c>
      <c r="D63" s="724">
        <v>3.0009865260000002</v>
      </c>
      <c r="E63" s="724">
        <v>3.0690929850000002</v>
      </c>
      <c r="F63" s="724">
        <v>2.9521254699999999</v>
      </c>
      <c r="G63" s="724">
        <v>2.5945653659999999</v>
      </c>
      <c r="H63" s="724">
        <v>2.4074840740000001</v>
      </c>
      <c r="I63" s="724">
        <v>2.2649262129999999</v>
      </c>
      <c r="J63" s="724">
        <v>2.0979470180000002</v>
      </c>
      <c r="K63" s="724">
        <v>1.953423336</v>
      </c>
    </row>
    <row r="64" spans="1:19" x14ac:dyDescent="0.35">
      <c r="A64" s="211" t="s">
        <v>39</v>
      </c>
      <c r="B64" s="724">
        <v>15.073238285</v>
      </c>
      <c r="C64" s="724">
        <v>15.442871908000001</v>
      </c>
      <c r="D64" s="724">
        <v>15.738992246</v>
      </c>
      <c r="E64" s="724">
        <v>16.465212793999999</v>
      </c>
      <c r="F64" s="724">
        <v>16.114905164</v>
      </c>
      <c r="G64" s="724">
        <v>16.019495179</v>
      </c>
      <c r="H64" s="724">
        <v>15.800250057</v>
      </c>
      <c r="I64" s="724">
        <v>17.525658393000001</v>
      </c>
      <c r="J64" s="724">
        <v>17.968226993999998</v>
      </c>
      <c r="K64" s="724">
        <v>18.042910282000001</v>
      </c>
    </row>
    <row r="65" spans="1:11" x14ac:dyDescent="0.35">
      <c r="A65" s="211" t="s">
        <v>151</v>
      </c>
      <c r="B65" s="724">
        <v>3.740867669</v>
      </c>
      <c r="C65" s="724">
        <v>3.947979696</v>
      </c>
      <c r="D65" s="724">
        <v>4.0210326810000003</v>
      </c>
      <c r="E65" s="724">
        <v>4.1376889099999996</v>
      </c>
      <c r="F65" s="724">
        <v>4.187530787</v>
      </c>
      <c r="G65" s="724">
        <v>4.3474522909999997</v>
      </c>
      <c r="H65" s="724">
        <v>4.121901007</v>
      </c>
      <c r="I65" s="724">
        <v>4.0972391750000003</v>
      </c>
      <c r="J65" s="724">
        <v>4.6658579290000004</v>
      </c>
      <c r="K65" s="724">
        <v>4.626729375</v>
      </c>
    </row>
    <row r="66" spans="1:11" x14ac:dyDescent="0.35">
      <c r="A66" s="235" t="s">
        <v>152</v>
      </c>
      <c r="B66" s="723">
        <v>102.231938791</v>
      </c>
      <c r="C66" s="723">
        <v>104.197257205</v>
      </c>
      <c r="D66" s="723">
        <v>104.937931826</v>
      </c>
      <c r="E66" s="723">
        <v>107.48126724700001</v>
      </c>
      <c r="F66" s="723">
        <v>107.10628667899999</v>
      </c>
      <c r="G66" s="723">
        <v>109.260650914</v>
      </c>
      <c r="H66" s="723">
        <v>110.826855503</v>
      </c>
      <c r="I66" s="723">
        <v>115.137940876</v>
      </c>
      <c r="J66" s="723">
        <v>113.947576928</v>
      </c>
      <c r="K66" s="723">
        <v>118.47941437999999</v>
      </c>
    </row>
    <row r="67" spans="1:11" x14ac:dyDescent="0.35">
      <c r="A67" s="211" t="s">
        <v>60</v>
      </c>
      <c r="B67" s="724">
        <v>58.795217448000002</v>
      </c>
      <c r="C67" s="724">
        <v>60.680175312000003</v>
      </c>
      <c r="D67" s="724">
        <v>61.473477017</v>
      </c>
      <c r="E67" s="724">
        <v>64.867565644999999</v>
      </c>
      <c r="F67" s="724">
        <v>66.208655618999998</v>
      </c>
      <c r="G67" s="724">
        <v>68.312112854000006</v>
      </c>
      <c r="H67" s="724">
        <v>69.813553756000005</v>
      </c>
      <c r="I67" s="724">
        <v>73.326158925000001</v>
      </c>
      <c r="J67" s="724">
        <v>73.831836405000004</v>
      </c>
      <c r="K67" s="724">
        <v>74.987842934</v>
      </c>
    </row>
    <row r="68" spans="1:11" x14ac:dyDescent="0.35">
      <c r="A68" s="614" t="s">
        <v>153</v>
      </c>
      <c r="B68" s="724">
        <v>48.037313908000002</v>
      </c>
      <c r="C68" s="724">
        <v>50.161126797999998</v>
      </c>
      <c r="D68" s="724">
        <v>50.830227991000001</v>
      </c>
      <c r="E68" s="724">
        <v>53.728596744000001</v>
      </c>
      <c r="F68" s="724">
        <v>54.662692817999996</v>
      </c>
      <c r="G68" s="724">
        <v>56.062883994000003</v>
      </c>
      <c r="H68" s="724">
        <v>57.453914228000002</v>
      </c>
      <c r="I68" s="724">
        <v>59.61411786</v>
      </c>
      <c r="J68" s="724">
        <v>60.769601819999998</v>
      </c>
      <c r="K68" s="724">
        <v>52.519002753999999</v>
      </c>
    </row>
    <row r="69" spans="1:11" x14ac:dyDescent="0.35">
      <c r="A69" s="614" t="s">
        <v>155</v>
      </c>
      <c r="B69" s="724">
        <v>10.757903539000001</v>
      </c>
      <c r="C69" s="724">
        <v>10.519048514</v>
      </c>
      <c r="D69" s="724">
        <v>10.643249024999999</v>
      </c>
      <c r="E69" s="724">
        <v>11.1389689</v>
      </c>
      <c r="F69" s="724">
        <v>11.545962801</v>
      </c>
      <c r="G69" s="724">
        <v>12.249228859</v>
      </c>
      <c r="H69" s="724">
        <v>12.359639527000001</v>
      </c>
      <c r="I69" s="724">
        <v>13.712041064999999</v>
      </c>
      <c r="J69" s="724">
        <v>13.062234584</v>
      </c>
      <c r="K69" s="724">
        <v>22.468840179000001</v>
      </c>
    </row>
    <row r="70" spans="1:11" x14ac:dyDescent="0.35">
      <c r="A70" s="1519" t="s">
        <v>228</v>
      </c>
      <c r="B70" s="1523"/>
      <c r="C70" s="1523"/>
      <c r="D70" s="1523"/>
      <c r="E70" s="1523"/>
      <c r="F70" s="1523"/>
      <c r="G70" s="1523"/>
      <c r="H70" s="1523"/>
      <c r="I70" s="1523"/>
      <c r="J70" s="1523">
        <v>0</v>
      </c>
      <c r="K70" s="1523">
        <v>8.1008163940000006</v>
      </c>
    </row>
    <row r="71" spans="1:11" x14ac:dyDescent="0.35">
      <c r="A71" s="211" t="s">
        <v>156</v>
      </c>
      <c r="B71" s="724">
        <v>28.018659555999999</v>
      </c>
      <c r="C71" s="724">
        <v>27.731173413</v>
      </c>
      <c r="D71" s="724">
        <v>26.891856661999999</v>
      </c>
      <c r="E71" s="724">
        <v>25.191224686000002</v>
      </c>
      <c r="F71" s="724">
        <v>23.058939039999998</v>
      </c>
      <c r="G71" s="724">
        <v>22.546747229000001</v>
      </c>
      <c r="H71" s="724">
        <v>22.412252582000001</v>
      </c>
      <c r="I71" s="724">
        <v>22.589574483</v>
      </c>
      <c r="J71" s="724">
        <v>22.735508066000001</v>
      </c>
      <c r="K71" s="724">
        <v>24.476534391000001</v>
      </c>
    </row>
    <row r="72" spans="1:11" x14ac:dyDescent="0.35">
      <c r="A72" s="614" t="s">
        <v>157</v>
      </c>
      <c r="B72" s="724">
        <v>23.487998034</v>
      </c>
      <c r="C72" s="724">
        <v>23.647874444999999</v>
      </c>
      <c r="D72" s="724">
        <v>22.922104855000001</v>
      </c>
      <c r="E72" s="724">
        <v>21.187639486999998</v>
      </c>
      <c r="F72" s="724">
        <v>19.369094622999999</v>
      </c>
      <c r="G72" s="724">
        <v>18.517006417000001</v>
      </c>
      <c r="H72" s="724">
        <v>18.373151053000001</v>
      </c>
      <c r="I72" s="724">
        <v>18.34221737</v>
      </c>
      <c r="J72" s="724">
        <v>18.302980637000001</v>
      </c>
      <c r="K72" s="724">
        <v>18.336894663999999</v>
      </c>
    </row>
    <row r="73" spans="1:11" x14ac:dyDescent="0.35">
      <c r="A73" s="614" t="s">
        <v>158</v>
      </c>
      <c r="B73" s="724">
        <v>0.235455575</v>
      </c>
      <c r="C73" s="724">
        <v>0.22619062000000001</v>
      </c>
      <c r="D73" s="724">
        <v>0.22953247299999999</v>
      </c>
      <c r="E73" s="724">
        <v>0.22235606099999999</v>
      </c>
      <c r="F73" s="724">
        <v>0.22699850999999999</v>
      </c>
      <c r="G73" s="724">
        <v>0.328244164</v>
      </c>
      <c r="H73" s="724">
        <v>0.37507886699999998</v>
      </c>
      <c r="I73" s="724">
        <v>0.39495750000000002</v>
      </c>
      <c r="J73" s="724">
        <v>0.44533883200000002</v>
      </c>
      <c r="K73" s="724">
        <v>0.47877986700000003</v>
      </c>
    </row>
    <row r="74" spans="1:11" x14ac:dyDescent="0.35">
      <c r="A74" s="614" t="s">
        <v>159</v>
      </c>
      <c r="B74" s="724">
        <v>4.2952059460000003</v>
      </c>
      <c r="C74" s="724">
        <v>3.857108346</v>
      </c>
      <c r="D74" s="724">
        <v>3.7402193330000002</v>
      </c>
      <c r="E74" s="724">
        <v>3.781229137</v>
      </c>
      <c r="F74" s="724">
        <v>3.4628459070000002</v>
      </c>
      <c r="G74" s="724">
        <v>3.701496648</v>
      </c>
      <c r="H74" s="724">
        <v>3.6640226610000002</v>
      </c>
      <c r="I74" s="724">
        <v>3.8523996120000001</v>
      </c>
      <c r="J74" s="724">
        <v>3.9871885960000002</v>
      </c>
      <c r="K74" s="724">
        <v>5.6608598590000003</v>
      </c>
    </row>
    <row r="75" spans="1:11" x14ac:dyDescent="0.35">
      <c r="A75" s="211" t="s">
        <v>160</v>
      </c>
      <c r="B75" s="724">
        <v>4.0551426319999999</v>
      </c>
      <c r="C75" s="724">
        <v>4.1061192110000002</v>
      </c>
      <c r="D75" s="724">
        <v>4.3987418229999999</v>
      </c>
      <c r="E75" s="724">
        <v>4.9491656170000002</v>
      </c>
      <c r="F75" s="724">
        <v>4.9486347510000002</v>
      </c>
      <c r="G75" s="724">
        <v>5.0212446469999996</v>
      </c>
      <c r="H75" s="724">
        <v>4.8512562839999998</v>
      </c>
      <c r="I75" s="724">
        <v>4.9481708710000003</v>
      </c>
      <c r="J75" s="724">
        <v>5.3419183290000003</v>
      </c>
      <c r="K75" s="724">
        <v>5.4231769080000003</v>
      </c>
    </row>
    <row r="76" spans="1:11" x14ac:dyDescent="0.35">
      <c r="A76" s="211" t="s">
        <v>94</v>
      </c>
      <c r="B76" s="724">
        <v>7.1789201800000004</v>
      </c>
      <c r="C76" s="724">
        <v>7.4547460619999999</v>
      </c>
      <c r="D76" s="724">
        <v>7.6794736859999997</v>
      </c>
      <c r="E76" s="724">
        <v>8.0831980370000007</v>
      </c>
      <c r="F76" s="724">
        <v>8.3992402189999993</v>
      </c>
      <c r="G76" s="724">
        <v>8.5807923590000001</v>
      </c>
      <c r="H76" s="724">
        <v>9.2972170280000004</v>
      </c>
      <c r="I76" s="724">
        <v>9.6622821010000006</v>
      </c>
      <c r="J76" s="724">
        <v>7.990900946</v>
      </c>
      <c r="K76" s="724">
        <v>9.1703499409999996</v>
      </c>
    </row>
    <row r="77" spans="1:11" x14ac:dyDescent="0.35">
      <c r="A77" s="236" t="s">
        <v>161</v>
      </c>
      <c r="B77" s="724">
        <v>4.1839989739999996</v>
      </c>
      <c r="C77" s="724">
        <v>4.2250432050000004</v>
      </c>
      <c r="D77" s="724">
        <v>4.494382635</v>
      </c>
      <c r="E77" s="724">
        <v>4.3901132589999996</v>
      </c>
      <c r="F77" s="724">
        <v>4.4908170470000002</v>
      </c>
      <c r="G77" s="724">
        <v>4.7997538229999996</v>
      </c>
      <c r="H77" s="724">
        <v>4.4525758499999997</v>
      </c>
      <c r="I77" s="724">
        <v>4.6117544940000004</v>
      </c>
      <c r="J77" s="724">
        <v>4.0474131790000003</v>
      </c>
      <c r="K77" s="724">
        <v>4.4215102030000004</v>
      </c>
    </row>
    <row r="78" spans="1:11" x14ac:dyDescent="0.35">
      <c r="A78" s="237" t="s">
        <v>162</v>
      </c>
      <c r="B78" s="725">
        <v>17.612200047999998</v>
      </c>
      <c r="C78" s="725">
        <v>16.781995694999999</v>
      </c>
      <c r="D78" s="725">
        <v>15.333155013000001</v>
      </c>
      <c r="E78" s="725">
        <v>16.163016854999999</v>
      </c>
      <c r="F78" s="725">
        <v>15.953935929</v>
      </c>
      <c r="G78" s="725">
        <v>16.601108649</v>
      </c>
      <c r="H78" s="725">
        <v>17.869035813</v>
      </c>
      <c r="I78" s="725">
        <v>18.986789388999998</v>
      </c>
      <c r="J78" s="725">
        <v>17.672624579000001</v>
      </c>
      <c r="K78" s="725">
        <v>19.593140654999999</v>
      </c>
    </row>
    <row r="79" spans="1:11" x14ac:dyDescent="0.35">
      <c r="A79" s="239" t="s">
        <v>163</v>
      </c>
      <c r="B79" s="726">
        <v>10.121728435</v>
      </c>
      <c r="C79" s="726">
        <v>9.0239378899999991</v>
      </c>
      <c r="D79" s="726">
        <v>7.548810596</v>
      </c>
      <c r="E79" s="726">
        <v>7.9402619479999998</v>
      </c>
      <c r="F79" s="726">
        <v>7.6316209199999996</v>
      </c>
      <c r="G79" s="726">
        <v>8.2274255010000008</v>
      </c>
      <c r="H79" s="726">
        <v>9.1475444249999995</v>
      </c>
      <c r="I79" s="726">
        <v>10.039535786</v>
      </c>
      <c r="J79" s="726">
        <v>9.0005846930000004</v>
      </c>
      <c r="K79" s="726">
        <v>10.511191236</v>
      </c>
    </row>
    <row r="80" spans="1:11" x14ac:dyDescent="0.35">
      <c r="A80" s="224" t="s">
        <v>164</v>
      </c>
      <c r="B80" s="723">
        <v>32.951967713999998</v>
      </c>
      <c r="C80" s="723">
        <v>35.301322327999998</v>
      </c>
      <c r="D80" s="723">
        <v>31.065169385000001</v>
      </c>
      <c r="E80" s="723">
        <v>27.516645289</v>
      </c>
      <c r="F80" s="723">
        <v>27.346117252999999</v>
      </c>
      <c r="G80" s="723">
        <v>29.587007386</v>
      </c>
      <c r="H80" s="723">
        <v>31.500151343999999</v>
      </c>
      <c r="I80" s="723">
        <v>36.386644185000002</v>
      </c>
      <c r="J80" s="723">
        <v>31.477386417000002</v>
      </c>
      <c r="K80" s="723">
        <v>32.818202831999997</v>
      </c>
    </row>
    <row r="81" spans="1:11" x14ac:dyDescent="0.35">
      <c r="A81" s="238" t="s">
        <v>109</v>
      </c>
      <c r="B81" s="724">
        <v>28.395407604999999</v>
      </c>
      <c r="C81" s="724">
        <v>30.502943538</v>
      </c>
      <c r="D81" s="724">
        <v>26.353184674000001</v>
      </c>
      <c r="E81" s="724">
        <v>22.740310244</v>
      </c>
      <c r="F81" s="724">
        <v>22.672353871999999</v>
      </c>
      <c r="G81" s="724">
        <v>24.79135234</v>
      </c>
      <c r="H81" s="724">
        <v>26.763738975999999</v>
      </c>
      <c r="I81" s="724">
        <v>30.898598584999998</v>
      </c>
      <c r="J81" s="724">
        <v>26.139425435</v>
      </c>
      <c r="K81" s="724">
        <v>27.392980095999999</v>
      </c>
    </row>
    <row r="82" spans="1:11" x14ac:dyDescent="0.35">
      <c r="A82" s="238" t="s">
        <v>165</v>
      </c>
      <c r="B82" s="724">
        <v>2.9649856429999999</v>
      </c>
      <c r="C82" s="724">
        <v>3.1182808230000001</v>
      </c>
      <c r="D82" s="724">
        <v>3.059118427</v>
      </c>
      <c r="E82" s="724">
        <v>2.7843969670000002</v>
      </c>
      <c r="F82" s="724">
        <v>2.8742974179999998</v>
      </c>
      <c r="G82" s="724">
        <v>2.7986358849999999</v>
      </c>
      <c r="H82" s="724">
        <v>2.9922916060000002</v>
      </c>
      <c r="I82" s="724">
        <v>3.6278436940000001</v>
      </c>
      <c r="J82" s="724">
        <v>3.6442743270000002</v>
      </c>
      <c r="K82" s="724">
        <v>3.6254534719999998</v>
      </c>
    </row>
    <row r="83" spans="1:11" x14ac:dyDescent="0.35">
      <c r="A83" s="238" t="s">
        <v>166</v>
      </c>
      <c r="B83" s="724">
        <v>1.5915744650000001</v>
      </c>
      <c r="C83" s="724">
        <v>1.6800979650000001</v>
      </c>
      <c r="D83" s="724">
        <v>1.652866282</v>
      </c>
      <c r="E83" s="724">
        <v>1.9919380769999999</v>
      </c>
      <c r="F83" s="724">
        <v>1.7994659609999999</v>
      </c>
      <c r="G83" s="724">
        <v>1.9970191589999999</v>
      </c>
      <c r="H83" s="724">
        <v>1.7441207599999999</v>
      </c>
      <c r="I83" s="724">
        <v>1.860201905</v>
      </c>
      <c r="J83" s="724">
        <v>1.693686654</v>
      </c>
      <c r="K83" s="724">
        <v>1.7997692620000001</v>
      </c>
    </row>
    <row r="84" spans="1:11" x14ac:dyDescent="0.35">
      <c r="A84" s="239" t="s">
        <v>167</v>
      </c>
      <c r="B84" s="723">
        <v>14.425668050000001</v>
      </c>
      <c r="C84" s="723">
        <v>14.715534692</v>
      </c>
      <c r="D84" s="723">
        <v>14.561811278</v>
      </c>
      <c r="E84" s="723">
        <v>14.664946914</v>
      </c>
      <c r="F84" s="723">
        <v>13.32803043</v>
      </c>
      <c r="G84" s="723">
        <v>13.496219785999999</v>
      </c>
      <c r="H84" s="723">
        <v>14.846439365</v>
      </c>
      <c r="I84" s="723">
        <v>16.104141804000001</v>
      </c>
      <c r="J84" s="723">
        <v>15.167858223</v>
      </c>
      <c r="K84" s="723">
        <v>15.846399984</v>
      </c>
    </row>
    <row r="85" spans="1:11" x14ac:dyDescent="0.35">
      <c r="A85" s="238" t="s">
        <v>124</v>
      </c>
      <c r="B85" s="724">
        <v>3.3950697989999998</v>
      </c>
      <c r="C85" s="724">
        <v>3.5218420830000001</v>
      </c>
      <c r="D85" s="724">
        <v>3.8628974989999998</v>
      </c>
      <c r="E85" s="724">
        <v>3.636955688</v>
      </c>
      <c r="F85" s="724">
        <v>3.2505127150000002</v>
      </c>
      <c r="G85" s="724">
        <v>3.0808829119999999</v>
      </c>
      <c r="H85" s="724">
        <v>3.3851327869999999</v>
      </c>
      <c r="I85" s="724">
        <v>3.6991587080000001</v>
      </c>
      <c r="J85" s="724">
        <v>4.0204258639999999</v>
      </c>
      <c r="K85" s="724">
        <v>4.1260551000000003</v>
      </c>
    </row>
    <row r="86" spans="1:11" x14ac:dyDescent="0.35">
      <c r="A86" s="238" t="s">
        <v>168</v>
      </c>
      <c r="B86" s="724">
        <v>6.9297539749999997</v>
      </c>
      <c r="C86" s="724">
        <v>6.9989645510000003</v>
      </c>
      <c r="D86" s="724">
        <v>7.0695798400000003</v>
      </c>
      <c r="E86" s="724">
        <v>6.7696175009999999</v>
      </c>
      <c r="F86" s="724">
        <v>6.3244485539999999</v>
      </c>
      <c r="G86" s="724">
        <v>6.3473766840000003</v>
      </c>
      <c r="H86" s="724">
        <v>7.2000470339999998</v>
      </c>
      <c r="I86" s="724">
        <v>8.1408298240000008</v>
      </c>
      <c r="J86" s="724">
        <v>7.760175083</v>
      </c>
      <c r="K86" s="724">
        <v>8.3595056430000003</v>
      </c>
    </row>
    <row r="87" spans="1:11" x14ac:dyDescent="0.35">
      <c r="A87" s="240" t="s">
        <v>169</v>
      </c>
      <c r="B87" s="724">
        <v>4.100844275</v>
      </c>
      <c r="C87" s="724">
        <v>4.1947280579999999</v>
      </c>
      <c r="D87" s="724">
        <v>3.6293339379999998</v>
      </c>
      <c r="E87" s="724">
        <v>4.2583737230000001</v>
      </c>
      <c r="F87" s="724">
        <v>3.753069161</v>
      </c>
      <c r="G87" s="724">
        <v>4.0679601889999999</v>
      </c>
      <c r="H87" s="724">
        <v>4.2612595430000004</v>
      </c>
      <c r="I87" s="724">
        <v>4.2641532709999996</v>
      </c>
      <c r="J87" s="724">
        <v>3.3872572750000001</v>
      </c>
      <c r="K87" s="724">
        <v>3.3608392409999999</v>
      </c>
    </row>
    <row r="88" spans="1:11" x14ac:dyDescent="0.35">
      <c r="A88" s="224" t="s">
        <v>170</v>
      </c>
      <c r="B88" s="728">
        <v>117.571706457</v>
      </c>
      <c r="C88" s="728">
        <v>122.71658383800001</v>
      </c>
      <c r="D88" s="728">
        <v>120.669946197</v>
      </c>
      <c r="E88" s="728">
        <v>118.83489568100001</v>
      </c>
      <c r="F88" s="728">
        <v>118.498468003</v>
      </c>
      <c r="G88" s="728">
        <v>122.246549651</v>
      </c>
      <c r="H88" s="728">
        <v>124.45797103300001</v>
      </c>
      <c r="I88" s="728">
        <v>132.53779567199999</v>
      </c>
      <c r="J88" s="728">
        <v>127.75233876599999</v>
      </c>
      <c r="K88" s="728">
        <v>131.70447655699999</v>
      </c>
    </row>
    <row r="89" spans="1:11" x14ac:dyDescent="0.35">
      <c r="A89" s="239" t="s">
        <v>171</v>
      </c>
      <c r="B89" s="729">
        <v>116.657606841</v>
      </c>
      <c r="C89" s="729">
        <v>118.91279189799999</v>
      </c>
      <c r="D89" s="729">
        <v>119.499743104</v>
      </c>
      <c r="E89" s="729">
        <v>122.146214161</v>
      </c>
      <c r="F89" s="729">
        <v>120.43431710999999</v>
      </c>
      <c r="G89" s="729">
        <v>122.75687069999999</v>
      </c>
      <c r="H89" s="729">
        <v>125.673294868</v>
      </c>
      <c r="I89" s="729">
        <v>131.24208268000001</v>
      </c>
      <c r="J89" s="729">
        <v>129.115435152</v>
      </c>
      <c r="K89" s="729">
        <v>134.325814364</v>
      </c>
    </row>
    <row r="90" spans="1:11" x14ac:dyDescent="0.35">
      <c r="A90" s="241" t="s">
        <v>172</v>
      </c>
      <c r="B90" s="730">
        <v>-0.91409961500000003</v>
      </c>
      <c r="C90" s="730">
        <v>-3.8037919389999999</v>
      </c>
      <c r="D90" s="730">
        <v>-1.1702030919999999</v>
      </c>
      <c r="E90" s="730">
        <v>3.3113184790000001</v>
      </c>
      <c r="F90" s="730">
        <v>1.9358491069999999</v>
      </c>
      <c r="G90" s="730">
        <v>0.510321048</v>
      </c>
      <c r="H90" s="730">
        <v>1.215323835</v>
      </c>
      <c r="I90" s="730">
        <v>-1.295712991</v>
      </c>
      <c r="J90" s="730">
        <v>1.363096385</v>
      </c>
      <c r="K90" s="730">
        <v>2.6213378070000002</v>
      </c>
    </row>
    <row r="91" spans="1:11" x14ac:dyDescent="0.35">
      <c r="A91" s="242" t="s">
        <v>173</v>
      </c>
      <c r="B91" s="724">
        <v>7.4904716120000003</v>
      </c>
      <c r="C91" s="724">
        <v>7.758057805</v>
      </c>
      <c r="D91" s="724">
        <v>7.7843444169999998</v>
      </c>
      <c r="E91" s="724">
        <v>8.2227549070000006</v>
      </c>
      <c r="F91" s="724">
        <v>8.3223150090000004</v>
      </c>
      <c r="G91" s="724">
        <v>8.3736831469999995</v>
      </c>
      <c r="H91" s="724">
        <v>8.7214913880000005</v>
      </c>
      <c r="I91" s="724">
        <v>8.947253602</v>
      </c>
      <c r="J91" s="724">
        <v>8.6720398860000003</v>
      </c>
      <c r="K91" s="724">
        <v>9.0819494180000007</v>
      </c>
    </row>
    <row r="92" spans="1:11" x14ac:dyDescent="0.35">
      <c r="A92" s="238" t="s">
        <v>174</v>
      </c>
      <c r="B92" s="724">
        <v>10.427059849999999</v>
      </c>
      <c r="C92" s="724">
        <v>9.7199432370000007</v>
      </c>
      <c r="D92" s="724">
        <v>8.5510536290000001</v>
      </c>
      <c r="E92" s="724">
        <v>8.4832633210000008</v>
      </c>
      <c r="F92" s="724">
        <v>7.9224601830000001</v>
      </c>
      <c r="G92" s="724">
        <v>8.8204261820000003</v>
      </c>
      <c r="H92" s="724">
        <v>8.1704356409999992</v>
      </c>
      <c r="I92" s="724">
        <v>9.1510124919999996</v>
      </c>
      <c r="J92" s="724">
        <v>9.3768481010000002</v>
      </c>
      <c r="K92" s="724">
        <v>9.3667067460000002</v>
      </c>
    </row>
    <row r="93" spans="1:11" x14ac:dyDescent="0.35">
      <c r="A93" s="238" t="s">
        <v>175</v>
      </c>
      <c r="B93" s="724">
        <v>2.936588237</v>
      </c>
      <c r="C93" s="724">
        <v>1.961885431</v>
      </c>
      <c r="D93" s="724">
        <v>0.766709211</v>
      </c>
      <c r="E93" s="724">
        <v>0.26050841400000002</v>
      </c>
      <c r="F93" s="724">
        <v>-0.39985482500000002</v>
      </c>
      <c r="G93" s="724">
        <v>0.44674303399999998</v>
      </c>
      <c r="H93" s="724">
        <v>-0.55105574599999996</v>
      </c>
      <c r="I93" s="724">
        <v>0.203758889</v>
      </c>
      <c r="J93" s="724">
        <v>0.70480821400000004</v>
      </c>
      <c r="K93" s="724">
        <v>0.284757327</v>
      </c>
    </row>
    <row r="94" spans="1:11" x14ac:dyDescent="0.35">
      <c r="A94" s="224" t="s">
        <v>176</v>
      </c>
      <c r="B94" s="728">
        <v>125.062178069</v>
      </c>
      <c r="C94" s="728">
        <v>130.47464164300001</v>
      </c>
      <c r="D94" s="728">
        <v>128.454290614</v>
      </c>
      <c r="E94" s="728">
        <v>127.057650588</v>
      </c>
      <c r="F94" s="728">
        <v>126.82078301200001</v>
      </c>
      <c r="G94" s="728">
        <v>130.62023279900001</v>
      </c>
      <c r="H94" s="728">
        <v>133.179462422</v>
      </c>
      <c r="I94" s="728">
        <v>141.48504927499999</v>
      </c>
      <c r="J94" s="728">
        <v>136.424378652</v>
      </c>
      <c r="K94" s="728">
        <v>140.78642597499999</v>
      </c>
    </row>
    <row r="95" spans="1:11" x14ac:dyDescent="0.35">
      <c r="A95" s="239" t="s">
        <v>177</v>
      </c>
      <c r="B95" s="729">
        <v>127.084666692</v>
      </c>
      <c r="C95" s="729">
        <v>128.63273513499999</v>
      </c>
      <c r="D95" s="729">
        <v>128.050796733</v>
      </c>
      <c r="E95" s="729">
        <v>130.62947748299999</v>
      </c>
      <c r="F95" s="729">
        <v>128.35677729400001</v>
      </c>
      <c r="G95" s="729">
        <v>131.577296883</v>
      </c>
      <c r="H95" s="729">
        <v>133.84373051</v>
      </c>
      <c r="I95" s="729">
        <v>140.39309517300001</v>
      </c>
      <c r="J95" s="729">
        <v>138.49228325300001</v>
      </c>
      <c r="K95" s="729">
        <v>143.69252111</v>
      </c>
    </row>
    <row r="96" spans="1:11" x14ac:dyDescent="0.35">
      <c r="A96" s="243" t="s">
        <v>178</v>
      </c>
      <c r="B96" s="726">
        <v>2.022488622</v>
      </c>
      <c r="C96" s="726">
        <v>-1.8419065080000001</v>
      </c>
      <c r="D96" s="726">
        <v>-0.403493881</v>
      </c>
      <c r="E96" s="726">
        <v>3.571826894</v>
      </c>
      <c r="F96" s="726">
        <v>1.535994281</v>
      </c>
      <c r="G96" s="726">
        <v>0.95706408300000001</v>
      </c>
      <c r="H96" s="726">
        <v>0.66426808800000003</v>
      </c>
      <c r="I96" s="726">
        <v>-1.091954101</v>
      </c>
      <c r="J96" s="726">
        <v>2.0679045999999999</v>
      </c>
      <c r="K96" s="726">
        <v>2.9060951340000001</v>
      </c>
    </row>
    <row r="97" spans="1:11" x14ac:dyDescent="0.35">
      <c r="A97" s="244" t="s">
        <v>643</v>
      </c>
      <c r="B97" s="723">
        <v>82.644345174999998</v>
      </c>
      <c r="C97" s="723">
        <v>84.968750869999994</v>
      </c>
      <c r="D97" s="723">
        <v>86.284689720000003</v>
      </c>
      <c r="E97" s="723">
        <v>87.733636892999996</v>
      </c>
      <c r="F97" s="723">
        <v>88.788164070999997</v>
      </c>
      <c r="G97" s="723">
        <v>90.282505102000002</v>
      </c>
      <c r="H97" s="723">
        <v>90.319535982999994</v>
      </c>
      <c r="I97" s="723">
        <v>90.663425072999999</v>
      </c>
      <c r="J97" s="723">
        <v>92.146284350000002</v>
      </c>
      <c r="K97" s="723">
        <v>92.991340605999994</v>
      </c>
    </row>
    <row r="98" spans="1:11" x14ac:dyDescent="0.35">
      <c r="A98" t="s">
        <v>179</v>
      </c>
    </row>
    <row r="99" spans="1:11" x14ac:dyDescent="0.35">
      <c r="A99" s="238" t="s">
        <v>180</v>
      </c>
      <c r="B99" s="113">
        <v>0.17227688583707554</v>
      </c>
      <c r="C99" s="113">
        <v>0.16105986035681083</v>
      </c>
      <c r="D99" s="113">
        <v>0.14611642088033769</v>
      </c>
      <c r="E99" s="113">
        <v>0.1503798500798858</v>
      </c>
      <c r="F99" s="113">
        <v>0.14895424371133612</v>
      </c>
      <c r="G99" s="113">
        <v>0.15194041505451836</v>
      </c>
      <c r="H99" s="113">
        <v>0.1612338068413057</v>
      </c>
      <c r="I99" s="113">
        <v>0.16490471554852787</v>
      </c>
      <c r="J99" s="113">
        <v>0.15509434299043315</v>
      </c>
      <c r="K99" s="113">
        <v>0.16537168720431686</v>
      </c>
    </row>
    <row r="100" spans="1:11" x14ac:dyDescent="0.35">
      <c r="A100" s="238" t="s">
        <v>181</v>
      </c>
      <c r="B100" s="113">
        <v>9.9007497604956585E-2</v>
      </c>
      <c r="C100" s="113">
        <v>8.6604370710508277E-2</v>
      </c>
      <c r="D100" s="113">
        <v>7.1935957424021438E-2</v>
      </c>
      <c r="E100" s="113">
        <v>7.387577529908243E-2</v>
      </c>
      <c r="F100" s="113">
        <v>7.1252782228107145E-2</v>
      </c>
      <c r="G100" s="113">
        <v>7.5300901396568448E-2</v>
      </c>
      <c r="H100" s="113">
        <v>8.2539059540062312E-2</v>
      </c>
      <c r="I100" s="113">
        <v>8.719572114644876E-2</v>
      </c>
      <c r="J100" s="113">
        <v>7.8988820435270821E-2</v>
      </c>
      <c r="K100" s="113">
        <v>8.8717447592097057E-2</v>
      </c>
    </row>
    <row r="101" spans="1:11" x14ac:dyDescent="0.35">
      <c r="A101" s="238" t="s">
        <v>182</v>
      </c>
      <c r="B101" s="113">
        <v>0.80840044855214666</v>
      </c>
      <c r="C101" s="113">
        <v>0.81546053273581465</v>
      </c>
      <c r="D101" s="113">
        <v>0.82224499967343201</v>
      </c>
      <c r="E101" s="113">
        <v>0.81626909637547851</v>
      </c>
      <c r="F101" s="113">
        <v>0.82897247980503863</v>
      </c>
      <c r="G101" s="113">
        <v>0.82630392869489799</v>
      </c>
      <c r="H101" s="113">
        <v>0.81496073828924176</v>
      </c>
      <c r="I101" s="113">
        <v>0.78743309445356247</v>
      </c>
      <c r="J101" s="113">
        <v>0.80867260923173845</v>
      </c>
      <c r="K101" s="113">
        <v>0.78487339840951698</v>
      </c>
    </row>
    <row r="102" spans="1:11" x14ac:dyDescent="0.35">
      <c r="A102" s="622" t="s">
        <v>183</v>
      </c>
      <c r="B102" s="116">
        <v>4.6924486974802955</v>
      </c>
      <c r="C102" s="116">
        <v>5.0630897787272966</v>
      </c>
      <c r="D102" s="116">
        <v>5.6273278165416531</v>
      </c>
      <c r="E102" s="116">
        <v>5.4280483451862365</v>
      </c>
      <c r="F102" s="116">
        <v>5.5652827281076638</v>
      </c>
      <c r="G102" s="116">
        <v>5.4383419210643105</v>
      </c>
      <c r="H102" s="116">
        <v>5.054527671677234</v>
      </c>
      <c r="I102" s="116">
        <v>4.7750793046414612</v>
      </c>
      <c r="J102" s="116">
        <v>5.2140690217284114</v>
      </c>
      <c r="K102" s="116">
        <v>4.7461171357573759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57"/>
  <sheetViews>
    <sheetView workbookViewId="0">
      <pane xSplit="1" ySplit="5" topLeftCell="B6" activePane="bottomRight" state="frozen"/>
      <selection pane="topRight" activeCell="B1" sqref="B1"/>
      <selection pane="bottomLeft" activeCell="A6" sqref="A6"/>
      <selection pane="bottomRight" activeCell="A20" sqref="A20:XFD20"/>
    </sheetView>
  </sheetViews>
  <sheetFormatPr baseColWidth="10" defaultColWidth="11.453125" defaultRowHeight="14.5" x14ac:dyDescent="0.35"/>
  <cols>
    <col min="1" max="1" width="51" style="2" customWidth="1"/>
    <col min="2" max="2" width="9.7265625" style="2" customWidth="1"/>
    <col min="3" max="3" width="10.81640625" style="2" customWidth="1"/>
    <col min="4" max="4" width="9.7265625" style="2" customWidth="1"/>
    <col min="5" max="5" width="9.453125" customWidth="1"/>
    <col min="6" max="6" width="9.7265625" style="2" customWidth="1"/>
    <col min="7" max="7" width="9.7265625" customWidth="1"/>
    <col min="8" max="8" width="9.7265625" style="2" customWidth="1"/>
    <col min="9" max="16384" width="11.453125" style="2"/>
  </cols>
  <sheetData>
    <row r="1" spans="1:10" ht="18" x14ac:dyDescent="0.4">
      <c r="A1" s="121" t="s">
        <v>210</v>
      </c>
      <c r="B1" s="182"/>
      <c r="C1" s="182"/>
      <c r="D1" s="182"/>
      <c r="E1" s="182"/>
      <c r="F1" s="182"/>
      <c r="G1" s="182"/>
      <c r="H1" s="182"/>
    </row>
    <row r="2" spans="1:10" x14ac:dyDescent="0.35">
      <c r="A2" s="183"/>
      <c r="B2" s="184"/>
      <c r="C2" s="184"/>
      <c r="D2" s="184"/>
      <c r="E2" s="185"/>
      <c r="F2" s="129"/>
      <c r="G2" s="185"/>
      <c r="H2" s="129"/>
    </row>
    <row r="3" spans="1:10" ht="17.5" x14ac:dyDescent="0.35">
      <c r="A3" s="186" t="s">
        <v>211</v>
      </c>
      <c r="B3" s="184"/>
      <c r="C3" s="184"/>
      <c r="D3" s="184"/>
      <c r="E3" s="185"/>
      <c r="F3" s="129"/>
      <c r="G3" s="185"/>
      <c r="H3" s="129"/>
    </row>
    <row r="4" spans="1:10" ht="13" x14ac:dyDescent="0.3">
      <c r="A4" s="69" t="s">
        <v>143</v>
      </c>
      <c r="B4" s="187"/>
      <c r="C4" s="184"/>
      <c r="D4" s="187"/>
      <c r="E4" s="184"/>
      <c r="F4" s="187"/>
      <c r="G4" s="1675" t="s">
        <v>144</v>
      </c>
      <c r="H4" s="1675"/>
    </row>
    <row r="5" spans="1:10" ht="42" x14ac:dyDescent="0.25">
      <c r="A5" s="70" t="s">
        <v>145</v>
      </c>
      <c r="B5" s="188">
        <v>2018</v>
      </c>
      <c r="C5" s="72" t="s">
        <v>219</v>
      </c>
      <c r="D5" s="188" t="s">
        <v>220</v>
      </c>
      <c r="E5" s="72" t="s">
        <v>147</v>
      </c>
      <c r="F5" s="188">
        <v>2020</v>
      </c>
      <c r="G5" s="72" t="s">
        <v>2011</v>
      </c>
      <c r="H5" s="188">
        <v>2021</v>
      </c>
    </row>
    <row r="6" spans="1:10" s="124" customFormat="1" ht="13" x14ac:dyDescent="0.3">
      <c r="A6" s="189" t="s">
        <v>149</v>
      </c>
      <c r="B6" s="190">
        <v>57.279889996000001</v>
      </c>
      <c r="C6" s="191">
        <v>1.3172019855950179E-2</v>
      </c>
      <c r="D6" s="190">
        <v>56.008894472000001</v>
      </c>
      <c r="E6" s="191">
        <v>1.8253135749913607E-2</v>
      </c>
      <c r="F6" s="190">
        <v>57.031232426000003</v>
      </c>
      <c r="G6" s="191">
        <v>1.4076871739387542E-2</v>
      </c>
      <c r="H6" s="190">
        <v>57.834053769999997</v>
      </c>
    </row>
    <row r="7" spans="1:10" s="124" customFormat="1" ht="13" x14ac:dyDescent="0.3">
      <c r="A7" s="80" t="s">
        <v>35</v>
      </c>
      <c r="B7" s="81">
        <v>3.7325609219999998</v>
      </c>
      <c r="C7" s="82">
        <v>1.5488653725094892E-2</v>
      </c>
      <c r="D7" s="81">
        <v>3.6877735989999998</v>
      </c>
      <c r="E7" s="82">
        <v>1.5744228446059605E-3</v>
      </c>
      <c r="F7" s="81">
        <v>3.6935797140000002</v>
      </c>
      <c r="G7" s="82">
        <v>1.0403996116381098E-2</v>
      </c>
      <c r="H7" s="81">
        <v>3.7320077029999998</v>
      </c>
    </row>
    <row r="8" spans="1:10" s="124" customFormat="1" ht="13" x14ac:dyDescent="0.3">
      <c r="A8" s="80" t="s">
        <v>37</v>
      </c>
      <c r="B8" s="81">
        <v>11.919630851999999</v>
      </c>
      <c r="C8" s="82">
        <v>1.021347410289497E-2</v>
      </c>
      <c r="D8" s="81">
        <v>11.848654696000001</v>
      </c>
      <c r="E8" s="82">
        <v>1.5748454384698629E-2</v>
      </c>
      <c r="F8" s="81">
        <v>12.035252694</v>
      </c>
      <c r="G8" s="82">
        <v>2.500536155339983E-2</v>
      </c>
      <c r="H8" s="81">
        <v>12.336198539</v>
      </c>
    </row>
    <row r="9" spans="1:10" s="124" customFormat="1" ht="13" x14ac:dyDescent="0.3">
      <c r="A9" s="80" t="s">
        <v>150</v>
      </c>
      <c r="B9" s="81">
        <v>0.73310714300000002</v>
      </c>
      <c r="C9" s="82">
        <v>-5.962908616755902E-2</v>
      </c>
      <c r="D9" s="81">
        <v>0.68939263399999995</v>
      </c>
      <c r="E9" s="82">
        <v>-8.5403620660095436E-2</v>
      </c>
      <c r="F9" s="81">
        <v>0.63051600699999999</v>
      </c>
      <c r="G9" s="82">
        <v>-8.5571573760220176E-2</v>
      </c>
      <c r="H9" s="81">
        <v>0.57656176000000003</v>
      </c>
    </row>
    <row r="10" spans="1:10" ht="12.5" x14ac:dyDescent="0.25">
      <c r="A10" s="80" t="s">
        <v>39</v>
      </c>
      <c r="B10" s="81">
        <v>40.006197301</v>
      </c>
      <c r="C10" s="82">
        <v>1.9222298611386135E-2</v>
      </c>
      <c r="D10" s="81">
        <v>39.055996843000003</v>
      </c>
      <c r="E10" s="82">
        <v>2.1571191624852881E-2</v>
      </c>
      <c r="F10" s="81">
        <v>39.898481234999998</v>
      </c>
      <c r="G10" s="82">
        <v>1.3077293141231072E-2</v>
      </c>
      <c r="H10" s="81">
        <v>40.420245370000004</v>
      </c>
    </row>
    <row r="11" spans="1:10" s="124" customFormat="1" ht="13" x14ac:dyDescent="0.3">
      <c r="A11" s="80" t="s">
        <v>151</v>
      </c>
      <c r="B11" s="81">
        <v>0.88839377600000002</v>
      </c>
      <c r="C11" s="82">
        <v>-0.16219019834592996</v>
      </c>
      <c r="D11" s="81">
        <v>0.72707669799999997</v>
      </c>
      <c r="E11" s="82">
        <v>6.3715531150195126E-2</v>
      </c>
      <c r="F11" s="81">
        <v>0.77340277599999996</v>
      </c>
      <c r="G11" s="82">
        <v>-5.6405008300616233E-3</v>
      </c>
      <c r="H11" s="81">
        <v>0.76904039700000004</v>
      </c>
    </row>
    <row r="12" spans="1:10" ht="13" x14ac:dyDescent="0.3">
      <c r="A12" s="192" t="s">
        <v>152</v>
      </c>
      <c r="B12" s="193">
        <v>65.062897629000005</v>
      </c>
      <c r="C12" s="194">
        <v>3.2205614448663544E-2</v>
      </c>
      <c r="D12" s="193">
        <v>65.147502298000006</v>
      </c>
      <c r="E12" s="194">
        <v>-4.0419483128532052E-3</v>
      </c>
      <c r="F12" s="193">
        <v>64.884179461000002</v>
      </c>
      <c r="G12" s="194">
        <v>6.5905391784607747E-2</v>
      </c>
      <c r="H12" s="193">
        <v>69.160396728999999</v>
      </c>
    </row>
    <row r="13" spans="1:10" ht="12.5" x14ac:dyDescent="0.25">
      <c r="A13" s="195" t="s">
        <v>60</v>
      </c>
      <c r="B13" s="81">
        <v>47.283314546</v>
      </c>
      <c r="C13" s="82">
        <v>4.7961095098384199E-2</v>
      </c>
      <c r="D13" s="81">
        <v>47.668670446999997</v>
      </c>
      <c r="E13" s="82">
        <v>-4.3807710188226157E-4</v>
      </c>
      <c r="F13" s="81">
        <v>47.647787893999997</v>
      </c>
      <c r="G13" s="82">
        <v>8.1964756216768464E-2</v>
      </c>
      <c r="H13" s="81">
        <v>51.553227213</v>
      </c>
    </row>
    <row r="14" spans="1:10" ht="12.5" x14ac:dyDescent="0.25">
      <c r="A14" s="86" t="s">
        <v>153</v>
      </c>
      <c r="B14" s="81">
        <v>21.088969389999999</v>
      </c>
      <c r="C14" s="82">
        <v>3.151358583612196E-2</v>
      </c>
      <c r="D14" s="81">
        <v>21.339866493999999</v>
      </c>
      <c r="E14" s="82">
        <v>1.302519409285674E-2</v>
      </c>
      <c r="F14" s="81">
        <v>21.617822397000001</v>
      </c>
      <c r="G14" s="82">
        <v>-0.66064690983778007</v>
      </c>
      <c r="H14" s="81">
        <v>7.3360748329999996</v>
      </c>
    </row>
    <row r="15" spans="1:10" ht="12.5" x14ac:dyDescent="0.25">
      <c r="A15" s="86" t="s">
        <v>155</v>
      </c>
      <c r="B15" s="81">
        <v>26.194345155000001</v>
      </c>
      <c r="C15" s="82">
        <v>6.1681918530795965E-2</v>
      </c>
      <c r="D15" s="81">
        <v>26.328803953000001</v>
      </c>
      <c r="E15" s="82">
        <v>-1.1350248098374038E-2</v>
      </c>
      <c r="F15" s="81">
        <v>26.029965495999999</v>
      </c>
      <c r="G15" s="82">
        <v>0.69870192051521562</v>
      </c>
      <c r="H15" s="81">
        <v>44.217152378999998</v>
      </c>
    </row>
    <row r="16" spans="1:10" ht="13" x14ac:dyDescent="0.3">
      <c r="A16" s="196" t="s">
        <v>215</v>
      </c>
      <c r="B16" s="81"/>
      <c r="C16" s="82"/>
      <c r="D16" s="81"/>
      <c r="E16" s="82"/>
      <c r="F16" s="81">
        <v>0</v>
      </c>
      <c r="G16" s="210" t="s">
        <v>2003</v>
      </c>
      <c r="H16" s="197">
        <v>14.689837604999999</v>
      </c>
      <c r="J16" s="162" t="s">
        <v>230</v>
      </c>
    </row>
    <row r="17" spans="1:8" ht="13" x14ac:dyDescent="0.3">
      <c r="A17" s="196" t="s">
        <v>216</v>
      </c>
      <c r="B17" s="197">
        <v>11.524972946</v>
      </c>
      <c r="C17" s="198">
        <v>0.11084374423259691</v>
      </c>
      <c r="D17" s="197">
        <v>11.495102409999999</v>
      </c>
      <c r="E17" s="198">
        <v>-1.6476279396626992E-2</v>
      </c>
      <c r="F17" s="197">
        <v>11.305705891000001</v>
      </c>
      <c r="G17" s="198">
        <v>0.26969734578247584</v>
      </c>
      <c r="H17" s="197">
        <v>14.354824762</v>
      </c>
    </row>
    <row r="18" spans="1:8" ht="13" x14ac:dyDescent="0.3">
      <c r="A18" s="196" t="s">
        <v>217</v>
      </c>
      <c r="B18" s="197">
        <v>6.0970700830000002</v>
      </c>
      <c r="C18" s="198">
        <v>-1.3704335833260028E-3</v>
      </c>
      <c r="D18" s="197">
        <v>5.8264716019999998</v>
      </c>
      <c r="E18" s="198">
        <v>-8.0932821647690556E-2</v>
      </c>
      <c r="F18" s="197">
        <v>5.3549188150000004</v>
      </c>
      <c r="G18" s="198">
        <v>1.5777628554019429E-2</v>
      </c>
      <c r="H18" s="197">
        <v>5.4394067350000004</v>
      </c>
    </row>
    <row r="19" spans="1:8" s="125" customFormat="1" ht="13" x14ac:dyDescent="0.3">
      <c r="A19" s="196" t="s">
        <v>218</v>
      </c>
      <c r="B19" s="197">
        <v>7.1217968359999997</v>
      </c>
      <c r="C19" s="198">
        <v>3.1209383619773767E-2</v>
      </c>
      <c r="D19" s="197">
        <v>7.2723830639999996</v>
      </c>
      <c r="E19" s="198">
        <v>3.3405561679306972E-2</v>
      </c>
      <c r="F19" s="197">
        <v>7.5153211049999999</v>
      </c>
      <c r="G19" s="198">
        <v>5.483978891145469E-2</v>
      </c>
      <c r="H19" s="197">
        <v>7.9274597279999997</v>
      </c>
    </row>
    <row r="20" spans="1:8" s="125" customFormat="1" ht="13" x14ac:dyDescent="0.3">
      <c r="A20" s="80" t="s">
        <v>156</v>
      </c>
      <c r="B20" s="81">
        <v>10.360936806</v>
      </c>
      <c r="C20" s="82">
        <v>7.1354620976307181E-3</v>
      </c>
      <c r="D20" s="81">
        <v>10.434123202</v>
      </c>
      <c r="E20" s="82">
        <v>-1.5426514608256392E-2</v>
      </c>
      <c r="F20" s="81">
        <v>10.273161048</v>
      </c>
      <c r="G20" s="82">
        <v>-5.7934755156580087E-3</v>
      </c>
      <c r="H20" s="81">
        <v>10.213643741</v>
      </c>
    </row>
    <row r="21" spans="1:8" s="125" customFormat="1" ht="13" x14ac:dyDescent="0.3">
      <c r="A21" s="86" t="s">
        <v>157</v>
      </c>
      <c r="B21" s="81">
        <v>8.1397515550000001</v>
      </c>
      <c r="C21" s="82">
        <v>-8.5683364570454668E-4</v>
      </c>
      <c r="D21" s="81">
        <v>8.1327771420000001</v>
      </c>
      <c r="E21" s="82">
        <v>-1.5614167065294948E-2</v>
      </c>
      <c r="F21" s="81">
        <v>8.0057906009999993</v>
      </c>
      <c r="G21" s="82">
        <v>-3.7353916047048186E-3</v>
      </c>
      <c r="H21" s="81">
        <v>7.9758858379999999</v>
      </c>
    </row>
    <row r="22" spans="1:8" ht="12.5" x14ac:dyDescent="0.25">
      <c r="A22" s="86" t="s">
        <v>158</v>
      </c>
      <c r="B22" s="81">
        <v>0.462950582</v>
      </c>
      <c r="C22" s="82">
        <v>-1.2320111581249238E-2</v>
      </c>
      <c r="D22" s="81">
        <v>0.45653349700000001</v>
      </c>
      <c r="E22" s="82">
        <v>-7.6810355057033153E-4</v>
      </c>
      <c r="F22" s="81">
        <v>0.45618283199999998</v>
      </c>
      <c r="G22" s="82">
        <v>3.9066704728598634E-3</v>
      </c>
      <c r="H22" s="81">
        <v>0.45796498800000002</v>
      </c>
    </row>
    <row r="23" spans="1:8" ht="12.5" x14ac:dyDescent="0.25">
      <c r="A23" s="86" t="s">
        <v>159</v>
      </c>
      <c r="B23" s="81">
        <v>1.7582346680000001</v>
      </c>
      <c r="C23" s="82">
        <v>4.9250938923186105E-2</v>
      </c>
      <c r="D23" s="81">
        <v>1.844812562</v>
      </c>
      <c r="E23" s="82">
        <v>-1.8226755765120339E-2</v>
      </c>
      <c r="F23" s="81">
        <v>1.8111876140000001</v>
      </c>
      <c r="G23" s="82">
        <v>-1.7333764739404844E-2</v>
      </c>
      <c r="H23" s="81">
        <v>1.7797929139999999</v>
      </c>
    </row>
    <row r="24" spans="1:8" ht="12.5" x14ac:dyDescent="0.25">
      <c r="A24" s="199" t="s">
        <v>160</v>
      </c>
      <c r="B24" s="200">
        <v>4.8092827720000004</v>
      </c>
      <c r="C24" s="201">
        <v>-2.8833633764785205E-2</v>
      </c>
      <c r="D24" s="200">
        <v>4.5966164139999997</v>
      </c>
      <c r="E24" s="201">
        <v>1.7219883686383275E-2</v>
      </c>
      <c r="F24" s="200">
        <v>4.675769614</v>
      </c>
      <c r="G24" s="201">
        <v>6.5385698449427432E-2</v>
      </c>
      <c r="H24" s="200">
        <v>4.9814980760000003</v>
      </c>
    </row>
    <row r="25" spans="1:8" s="124" customFormat="1" ht="13" x14ac:dyDescent="0.3">
      <c r="A25" s="80" t="s">
        <v>94</v>
      </c>
      <c r="B25" s="81">
        <v>0.434893737</v>
      </c>
      <c r="C25" s="82">
        <v>7.0865099117120023E-2</v>
      </c>
      <c r="D25" s="81">
        <v>0.46508005899999999</v>
      </c>
      <c r="E25" s="82">
        <v>-7.0315293823423164E-2</v>
      </c>
      <c r="F25" s="81">
        <v>0.43237781800000002</v>
      </c>
      <c r="G25" s="82">
        <v>-3.2128230037924865E-2</v>
      </c>
      <c r="H25" s="81">
        <v>0.41848628399999999</v>
      </c>
    </row>
    <row r="26" spans="1:8" ht="12.5" x14ac:dyDescent="0.25">
      <c r="A26" s="97" t="s">
        <v>161</v>
      </c>
      <c r="B26" s="81">
        <v>2.1744697660000001</v>
      </c>
      <c r="C26" s="82">
        <v>-5.5797746708152962E-2</v>
      </c>
      <c r="D26" s="81">
        <v>1.983012174</v>
      </c>
      <c r="E26" s="82">
        <v>-6.4512508131480573E-2</v>
      </c>
      <c r="F26" s="81">
        <v>1.855083085</v>
      </c>
      <c r="G26" s="82">
        <v>7.463726564031492E-2</v>
      </c>
      <c r="H26" s="81">
        <v>1.9935414140000001</v>
      </c>
    </row>
    <row r="27" spans="1:8" s="124" customFormat="1" ht="13" x14ac:dyDescent="0.3">
      <c r="A27" s="202" t="s">
        <v>162</v>
      </c>
      <c r="B27" s="190">
        <v>7.7830076330000004</v>
      </c>
      <c r="C27" s="191">
        <v>0.16651449400727625</v>
      </c>
      <c r="D27" s="190">
        <v>9.1386078249999994</v>
      </c>
      <c r="E27" s="191">
        <v>-0.14068453484598464</v>
      </c>
      <c r="F27" s="190">
        <v>7.8529470339999996</v>
      </c>
      <c r="G27" s="191">
        <v>0.44230476902004279</v>
      </c>
      <c r="H27" s="190">
        <v>11.326342958</v>
      </c>
    </row>
    <row r="28" spans="1:8" s="124" customFormat="1" ht="13" x14ac:dyDescent="0.3">
      <c r="A28" s="203" t="s">
        <v>163</v>
      </c>
      <c r="B28" s="173">
        <v>4.5565050610000002</v>
      </c>
      <c r="C28" s="204">
        <v>0.24645017709198513</v>
      </c>
      <c r="D28" s="173">
        <v>5.7431583970000002</v>
      </c>
      <c r="E28" s="204">
        <v>-0.20382126002505241</v>
      </c>
      <c r="F28" s="173">
        <v>4.5725806159999998</v>
      </c>
      <c r="G28" s="204">
        <v>0.7072889386976311</v>
      </c>
      <c r="H28" s="173">
        <v>7.8067163070000003</v>
      </c>
    </row>
    <row r="29" spans="1:8" ht="26" x14ac:dyDescent="0.3">
      <c r="A29" s="205" t="s">
        <v>164</v>
      </c>
      <c r="B29" s="193">
        <v>9.2792336720000002</v>
      </c>
      <c r="C29" s="194">
        <v>0.13538432317736193</v>
      </c>
      <c r="D29" s="193">
        <v>10.310968151000001</v>
      </c>
      <c r="E29" s="194">
        <v>9.553405127184611E-3</v>
      </c>
      <c r="F29" s="193">
        <v>10.409473007000001</v>
      </c>
      <c r="G29" s="194">
        <v>9.4128027359416055E-2</v>
      </c>
      <c r="H29" s="193">
        <v>11.389296166999999</v>
      </c>
    </row>
    <row r="30" spans="1:8" ht="12.5" x14ac:dyDescent="0.25">
      <c r="A30" s="97" t="s">
        <v>109</v>
      </c>
      <c r="B30" s="81">
        <v>5.7734295099999997</v>
      </c>
      <c r="C30" s="82">
        <v>0.11854622025065598</v>
      </c>
      <c r="D30" s="81">
        <v>6.4078527479999998</v>
      </c>
      <c r="E30" s="82">
        <v>1.514795732943397E-2</v>
      </c>
      <c r="F30" s="81">
        <v>6.5049186280000004</v>
      </c>
      <c r="G30" s="82">
        <v>0.13531326236906782</v>
      </c>
      <c r="H30" s="81">
        <v>7.3851203889999999</v>
      </c>
    </row>
    <row r="31" spans="1:8" s="124" customFormat="1" ht="13" x14ac:dyDescent="0.3">
      <c r="A31" s="97" t="s">
        <v>165</v>
      </c>
      <c r="B31" s="81">
        <v>3.2849073010000001</v>
      </c>
      <c r="C31" s="82">
        <v>0.16935478130737991</v>
      </c>
      <c r="D31" s="81">
        <v>3.6811121519999999</v>
      </c>
      <c r="E31" s="82">
        <v>-1.2197942672190543E-2</v>
      </c>
      <c r="F31" s="81">
        <v>3.6362101569999998</v>
      </c>
      <c r="G31" s="82">
        <v>2.6820092565953413E-2</v>
      </c>
      <c r="H31" s="81">
        <v>3.73373365</v>
      </c>
    </row>
    <row r="32" spans="1:8" ht="12.5" x14ac:dyDescent="0.25">
      <c r="A32" s="97" t="s">
        <v>212</v>
      </c>
      <c r="B32" s="81">
        <v>0.22089686</v>
      </c>
      <c r="C32" s="82">
        <v>8.42144607896822E-2</v>
      </c>
      <c r="D32" s="81">
        <v>0.22200325100000001</v>
      </c>
      <c r="E32" s="82">
        <v>0.20874005128870832</v>
      </c>
      <c r="F32" s="81">
        <v>0.26834422099999999</v>
      </c>
      <c r="G32" s="82">
        <v>7.8179660146286967E-3</v>
      </c>
      <c r="H32" s="81">
        <v>0.27044212699999998</v>
      </c>
    </row>
    <row r="33" spans="1:8" ht="13" x14ac:dyDescent="0.3">
      <c r="A33" s="205" t="s">
        <v>167</v>
      </c>
      <c r="B33" s="193">
        <v>2.4850864559999999</v>
      </c>
      <c r="C33" s="194">
        <v>0.11149461372395719</v>
      </c>
      <c r="D33" s="193">
        <v>2.531365283</v>
      </c>
      <c r="E33" s="194">
        <v>-3.4714387366432065E-2</v>
      </c>
      <c r="F33" s="193">
        <v>2.4434904880000001</v>
      </c>
      <c r="G33" s="194">
        <v>7.503068127351753E-2</v>
      </c>
      <c r="H33" s="193">
        <v>2.6268272439999998</v>
      </c>
    </row>
    <row r="34" spans="1:8" ht="12.5" x14ac:dyDescent="0.25">
      <c r="A34" s="97" t="s">
        <v>124</v>
      </c>
      <c r="B34" s="81">
        <v>0.84010630900000005</v>
      </c>
      <c r="C34" s="82">
        <v>6.0663007853934969E-2</v>
      </c>
      <c r="D34" s="81">
        <v>0.88541745599999999</v>
      </c>
      <c r="E34" s="82">
        <v>0.10511352398726603</v>
      </c>
      <c r="F34" s="81">
        <v>0.97848680499999996</v>
      </c>
      <c r="G34" s="82">
        <v>2.5673027854473673E-2</v>
      </c>
      <c r="H34" s="81">
        <v>1.003607524</v>
      </c>
    </row>
    <row r="35" spans="1:8" s="124" customFormat="1" ht="13" x14ac:dyDescent="0.3">
      <c r="A35" s="97" t="s">
        <v>213</v>
      </c>
      <c r="B35" s="81">
        <v>1.2113036660000001</v>
      </c>
      <c r="C35" s="82">
        <v>0.13077148946622552</v>
      </c>
      <c r="D35" s="81">
        <v>1.2209364579999999</v>
      </c>
      <c r="E35" s="82">
        <v>-7.2201194765207033E-2</v>
      </c>
      <c r="F35" s="81">
        <v>1.1327833869999999</v>
      </c>
      <c r="G35" s="82">
        <v>8.2320528417142214E-2</v>
      </c>
      <c r="H35" s="81">
        <v>1.2260347140000001</v>
      </c>
    </row>
    <row r="36" spans="1:8" ht="12.5" x14ac:dyDescent="0.25">
      <c r="A36" s="97" t="s">
        <v>169</v>
      </c>
      <c r="B36" s="81">
        <v>0.433676479</v>
      </c>
      <c r="C36" s="82">
        <v>0.17106323387708811</v>
      </c>
      <c r="D36" s="81">
        <v>0.425011368</v>
      </c>
      <c r="E36" s="82">
        <v>-0.21832609898566291</v>
      </c>
      <c r="F36" s="81">
        <v>0.33222029400000003</v>
      </c>
      <c r="G36" s="82">
        <v>0.19554709081077393</v>
      </c>
      <c r="H36" s="81">
        <v>0.39718500600000001</v>
      </c>
    </row>
    <row r="37" spans="1:8" s="124" customFormat="1" ht="13" x14ac:dyDescent="0.3">
      <c r="A37" s="202" t="s">
        <v>170</v>
      </c>
      <c r="B37" s="190">
        <v>66.559123669000002</v>
      </c>
      <c r="C37" s="191">
        <v>3.0416118854164731E-2</v>
      </c>
      <c r="D37" s="190">
        <v>66.319862623999995</v>
      </c>
      <c r="E37" s="191">
        <v>1.6900559887384148E-2</v>
      </c>
      <c r="F37" s="190">
        <v>67.440705433999995</v>
      </c>
      <c r="G37" s="191">
        <v>2.6432767755440567E-2</v>
      </c>
      <c r="H37" s="190">
        <v>69.223349937999998</v>
      </c>
    </row>
    <row r="38" spans="1:8" s="124" customFormat="1" ht="13" x14ac:dyDescent="0.3">
      <c r="A38" s="205" t="s">
        <v>171</v>
      </c>
      <c r="B38" s="193">
        <v>67.547984084999996</v>
      </c>
      <c r="C38" s="194">
        <v>3.496704312742982E-2</v>
      </c>
      <c r="D38" s="193">
        <v>67.678867581000006</v>
      </c>
      <c r="E38" s="194">
        <v>-5.1891771324287239E-3</v>
      </c>
      <c r="F38" s="193">
        <v>67.327669948999997</v>
      </c>
      <c r="G38" s="194">
        <v>6.62365714924944E-2</v>
      </c>
      <c r="H38" s="193">
        <v>71.787223972999996</v>
      </c>
    </row>
    <row r="39" spans="1:8" ht="13" x14ac:dyDescent="0.3">
      <c r="A39" s="203" t="s">
        <v>172</v>
      </c>
      <c r="B39" s="173">
        <v>0.98886041599999996</v>
      </c>
      <c r="C39" s="204"/>
      <c r="D39" s="173">
        <v>1.359004957</v>
      </c>
      <c r="E39" s="204"/>
      <c r="F39" s="169">
        <v>-0.11303548400000001</v>
      </c>
      <c r="G39" s="204"/>
      <c r="H39" s="169">
        <v>2.563874035</v>
      </c>
    </row>
    <row r="40" spans="1:8" ht="12.5" x14ac:dyDescent="0.25">
      <c r="A40" s="206" t="s">
        <v>173</v>
      </c>
      <c r="B40" s="103">
        <v>3.2265025710000002</v>
      </c>
      <c r="C40" s="104">
        <v>5.2362226058179751E-2</v>
      </c>
      <c r="D40" s="103">
        <v>3.395449428</v>
      </c>
      <c r="E40" s="104">
        <v>-3.3893307039412068E-2</v>
      </c>
      <c r="F40" s="103">
        <v>3.2803664179999998</v>
      </c>
      <c r="G40" s="104">
        <v>7.29370449859299E-2</v>
      </c>
      <c r="H40" s="103">
        <v>3.5196266509999998</v>
      </c>
    </row>
    <row r="41" spans="1:8" ht="12.5" x14ac:dyDescent="0.25">
      <c r="A41" s="97" t="s">
        <v>174</v>
      </c>
      <c r="B41" s="81">
        <v>2.494007533</v>
      </c>
      <c r="C41" s="82">
        <v>-2.2019515287486469E-2</v>
      </c>
      <c r="D41" s="81">
        <v>2.4390906960000001</v>
      </c>
      <c r="E41" s="82">
        <v>0.72340326167190638</v>
      </c>
      <c r="F41" s="81">
        <v>4.2035368609999999</v>
      </c>
      <c r="G41" s="82">
        <v>-0.31230681385952996</v>
      </c>
      <c r="H41" s="81">
        <v>2.8907436569999998</v>
      </c>
    </row>
    <row r="42" spans="1:8" s="125" customFormat="1" ht="13" x14ac:dyDescent="0.3">
      <c r="A42" s="97" t="s">
        <v>214</v>
      </c>
      <c r="B42" s="81">
        <v>-0.73249503699999996</v>
      </c>
      <c r="C42" s="82"/>
      <c r="D42" s="81">
        <v>-0.95635873100000002</v>
      </c>
      <c r="E42" s="82"/>
      <c r="F42" s="105">
        <v>0.92317044199999998</v>
      </c>
      <c r="G42" s="82"/>
      <c r="H42" s="105">
        <v>-0.62888299299999995</v>
      </c>
    </row>
    <row r="43" spans="1:8" ht="13" x14ac:dyDescent="0.3">
      <c r="A43" s="202" t="s">
        <v>176</v>
      </c>
      <c r="B43" s="190">
        <v>69.785626239999999</v>
      </c>
      <c r="C43" s="191">
        <v>3.1463766687093608E-2</v>
      </c>
      <c r="D43" s="190">
        <v>69.715312053000005</v>
      </c>
      <c r="E43" s="191">
        <v>1.4426669986578933E-2</v>
      </c>
      <c r="F43" s="190">
        <v>70.721071852999998</v>
      </c>
      <c r="G43" s="191">
        <v>2.8589848584346989E-2</v>
      </c>
      <c r="H43" s="190">
        <v>72.742976588999994</v>
      </c>
    </row>
    <row r="44" spans="1:8" ht="13" x14ac:dyDescent="0.3">
      <c r="A44" s="205" t="s">
        <v>177</v>
      </c>
      <c r="B44" s="193">
        <v>70.041991619000001</v>
      </c>
      <c r="C44" s="194">
        <v>3.2873470403726568E-2</v>
      </c>
      <c r="D44" s="193">
        <v>70.117958278000003</v>
      </c>
      <c r="E44" s="194">
        <v>2.0155300677706878E-2</v>
      </c>
      <c r="F44" s="193">
        <v>71.53120681</v>
      </c>
      <c r="G44" s="194">
        <v>4.3991440398291726E-2</v>
      </c>
      <c r="H44" s="193">
        <v>74.677967631000001</v>
      </c>
    </row>
    <row r="45" spans="1:8" ht="13" x14ac:dyDescent="0.3">
      <c r="A45" s="115" t="s">
        <v>178</v>
      </c>
      <c r="B45" s="107">
        <v>0.25636537799999998</v>
      </c>
      <c r="C45" s="204"/>
      <c r="D45" s="107">
        <v>0.40264622500000002</v>
      </c>
      <c r="E45" s="204"/>
      <c r="F45" s="107">
        <v>0.81013495700000004</v>
      </c>
      <c r="G45" s="204"/>
      <c r="H45" s="107">
        <v>1.934991041</v>
      </c>
    </row>
    <row r="46" spans="1:8" ht="16" x14ac:dyDescent="0.25">
      <c r="A46" s="205" t="s">
        <v>202</v>
      </c>
      <c r="B46" s="110">
        <v>32.218833494000002</v>
      </c>
      <c r="C46" s="139">
        <v>-2.5446494894133198E-2</v>
      </c>
      <c r="D46" s="110">
        <v>31.398977112000001</v>
      </c>
      <c r="E46" s="111">
        <v>3.1965350986431273E-2</v>
      </c>
      <c r="F46" s="110">
        <v>32.402656436000001</v>
      </c>
      <c r="G46" s="111">
        <v>-1.9266326488787899E-2</v>
      </c>
      <c r="H46" s="110">
        <v>31.778376278</v>
      </c>
    </row>
    <row r="47" spans="1:8" ht="13" x14ac:dyDescent="0.25">
      <c r="A47" s="202" t="s">
        <v>179</v>
      </c>
      <c r="B47" s="103"/>
      <c r="C47" s="112"/>
      <c r="D47" s="103"/>
      <c r="E47" s="112"/>
      <c r="F47" s="103"/>
      <c r="G47" s="112"/>
      <c r="H47" s="103"/>
    </row>
    <row r="48" spans="1:8" ht="12.5" x14ac:dyDescent="0.25">
      <c r="A48" s="97" t="s">
        <v>180</v>
      </c>
      <c r="B48" s="153">
        <v>0.11962282524488946</v>
      </c>
      <c r="C48" s="152">
        <v>1.6150904803317336</v>
      </c>
      <c r="D48" s="153">
        <v>0.14027564377215657</v>
      </c>
      <c r="E48" s="152">
        <v>-1.9245415768422953</v>
      </c>
      <c r="F48" s="153">
        <v>0.12103022800373361</v>
      </c>
      <c r="G48" s="152">
        <v>4.2738973644739469</v>
      </c>
      <c r="H48" s="153">
        <v>0.16376920164847308</v>
      </c>
    </row>
    <row r="49" spans="1:232" ht="12.5" x14ac:dyDescent="0.25">
      <c r="A49" s="97" t="s">
        <v>181</v>
      </c>
      <c r="B49" s="153">
        <v>7.0032310687759211E-2</v>
      </c>
      <c r="C49" s="152">
        <v>1.5152626191636127</v>
      </c>
      <c r="D49" s="153">
        <v>8.8156233077508361E-2</v>
      </c>
      <c r="E49" s="152">
        <v>-1.7683266416221601</v>
      </c>
      <c r="F49" s="153">
        <v>7.0472966661286746E-2</v>
      </c>
      <c r="G49" s="152">
        <v>4.2405453304839984</v>
      </c>
      <c r="H49" s="153">
        <v>0.11287841996612674</v>
      </c>
    </row>
    <row r="50" spans="1:232" ht="15" customHeight="1" x14ac:dyDescent="0.25">
      <c r="A50" s="97" t="s">
        <v>182</v>
      </c>
      <c r="B50" s="153">
        <v>0.49519518294001308</v>
      </c>
      <c r="C50" s="152">
        <v>-2.8511971234090994</v>
      </c>
      <c r="D50" s="153">
        <v>0.48196747387756617</v>
      </c>
      <c r="E50" s="152">
        <v>1.7424777132963976</v>
      </c>
      <c r="F50" s="153">
        <v>0.4993922510105302</v>
      </c>
      <c r="G50" s="152">
        <v>-3.9904194536226512</v>
      </c>
      <c r="H50" s="153">
        <v>0.45948805647430369</v>
      </c>
    </row>
    <row r="51" spans="1:232" ht="15" customHeight="1" x14ac:dyDescent="0.35">
      <c r="A51" s="115" t="s">
        <v>193</v>
      </c>
      <c r="B51" s="116">
        <v>4.1396379154752401</v>
      </c>
      <c r="C51" s="117">
        <v>-0.67677257380919409</v>
      </c>
      <c r="D51" s="116">
        <v>3.435860003326054</v>
      </c>
      <c r="E51" s="117">
        <v>0.69031788832531626</v>
      </c>
      <c r="F51" s="116">
        <v>4.1261778916513707</v>
      </c>
      <c r="G51" s="117">
        <v>-1.3204729614863902</v>
      </c>
      <c r="H51" s="116">
        <v>2.8057049301649797</v>
      </c>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row>
    <row r="52" spans="1:232" ht="13" x14ac:dyDescent="0.3">
      <c r="A52" s="180" t="s">
        <v>221</v>
      </c>
      <c r="B52" s="184"/>
      <c r="C52" s="184"/>
      <c r="D52" s="184"/>
      <c r="E52" s="129"/>
      <c r="F52" s="129"/>
      <c r="G52" s="129"/>
      <c r="H52" s="129"/>
    </row>
    <row r="53" spans="1:232" ht="24" customHeight="1" x14ac:dyDescent="0.25">
      <c r="A53" s="1681" t="s">
        <v>204</v>
      </c>
      <c r="B53" s="1681"/>
      <c r="C53" s="1681"/>
      <c r="D53" s="1681"/>
      <c r="E53" s="1681"/>
      <c r="F53" s="1681"/>
      <c r="G53" s="1681"/>
      <c r="H53" s="1681"/>
    </row>
    <row r="54" spans="1:232" ht="13" x14ac:dyDescent="0.3">
      <c r="A54" s="180" t="s">
        <v>222</v>
      </c>
      <c r="B54" s="208"/>
      <c r="C54" s="208"/>
      <c r="D54" s="208"/>
      <c r="E54" s="129"/>
      <c r="F54" s="129"/>
      <c r="G54" s="129"/>
      <c r="H54" s="129"/>
    </row>
    <row r="55" spans="1:232" ht="13" x14ac:dyDescent="0.3">
      <c r="A55" s="1530" t="s">
        <v>223</v>
      </c>
      <c r="B55" s="1531"/>
      <c r="C55" s="1531"/>
      <c r="D55" s="1531"/>
      <c r="E55" s="144"/>
      <c r="F55" s="144"/>
      <c r="G55" s="144"/>
      <c r="H55" s="144"/>
    </row>
    <row r="56" spans="1:232" s="594" customFormat="1" ht="28.5" customHeight="1" x14ac:dyDescent="0.3">
      <c r="A56" s="1676" t="s">
        <v>2012</v>
      </c>
      <c r="B56" s="1676"/>
      <c r="C56" s="1676"/>
      <c r="D56" s="1676"/>
      <c r="E56" s="1676"/>
      <c r="F56" s="1676"/>
      <c r="G56" s="1676"/>
      <c r="H56" s="1676"/>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3"/>
      <c r="CA56" s="593"/>
      <c r="CB56" s="593"/>
      <c r="CC56" s="593"/>
      <c r="CD56" s="593"/>
      <c r="CE56" s="593"/>
      <c r="CF56" s="593"/>
      <c r="CG56" s="593"/>
      <c r="CH56" s="593"/>
      <c r="CI56" s="593"/>
      <c r="CJ56" s="593"/>
      <c r="CK56" s="593"/>
      <c r="CL56" s="593"/>
      <c r="CM56" s="593"/>
      <c r="CN56" s="593"/>
      <c r="CO56" s="593"/>
      <c r="CP56" s="593"/>
      <c r="CQ56" s="593"/>
      <c r="CR56" s="593"/>
      <c r="CS56" s="593"/>
      <c r="CT56" s="593"/>
      <c r="CU56" s="593"/>
      <c r="CV56" s="593"/>
      <c r="CW56" s="593"/>
      <c r="CX56" s="593"/>
      <c r="CY56" s="593"/>
      <c r="CZ56" s="593"/>
      <c r="DA56" s="593"/>
      <c r="DB56" s="593"/>
      <c r="DC56" s="593"/>
      <c r="DD56" s="593"/>
      <c r="DE56" s="593"/>
      <c r="DF56" s="593"/>
      <c r="DG56" s="593"/>
      <c r="DH56" s="593"/>
      <c r="DI56" s="593"/>
      <c r="DJ56" s="593"/>
      <c r="DK56" s="593"/>
      <c r="DL56" s="593"/>
      <c r="DM56" s="593"/>
      <c r="DN56" s="593"/>
      <c r="DO56" s="593"/>
      <c r="DP56" s="593"/>
      <c r="DQ56" s="593"/>
      <c r="DR56" s="593"/>
      <c r="DS56" s="593"/>
      <c r="DT56" s="593"/>
      <c r="DU56" s="593"/>
      <c r="DV56" s="593"/>
      <c r="DW56" s="593"/>
      <c r="DX56" s="593"/>
      <c r="DY56" s="593"/>
      <c r="DZ56" s="593"/>
      <c r="EA56" s="593"/>
      <c r="EB56" s="593"/>
      <c r="EC56" s="593"/>
      <c r="ED56" s="593"/>
      <c r="EE56" s="593"/>
      <c r="EF56" s="593"/>
      <c r="EG56" s="593"/>
      <c r="EH56" s="593"/>
      <c r="EI56" s="593"/>
      <c r="EJ56" s="593"/>
      <c r="EK56" s="593"/>
      <c r="EL56" s="593"/>
      <c r="EM56" s="593"/>
      <c r="EN56" s="593"/>
      <c r="EO56" s="593"/>
      <c r="EP56" s="593"/>
      <c r="EQ56" s="593"/>
      <c r="ER56" s="593"/>
      <c r="ES56" s="593"/>
      <c r="ET56" s="593"/>
      <c r="EU56" s="593"/>
      <c r="EV56" s="593"/>
      <c r="EW56" s="593"/>
      <c r="EX56" s="593"/>
      <c r="EY56" s="593"/>
      <c r="EZ56" s="593"/>
      <c r="FA56" s="593"/>
      <c r="FB56" s="593"/>
      <c r="FC56" s="593"/>
      <c r="FD56" s="593"/>
      <c r="FE56" s="593"/>
      <c r="FF56" s="593"/>
      <c r="FG56" s="593"/>
      <c r="FH56" s="593"/>
      <c r="FI56" s="593"/>
      <c r="FJ56" s="593"/>
      <c r="FK56" s="593"/>
      <c r="FL56" s="593"/>
      <c r="FM56" s="593"/>
      <c r="FN56" s="593"/>
      <c r="FO56" s="593"/>
      <c r="FP56" s="593"/>
      <c r="FQ56" s="593"/>
      <c r="FR56" s="593"/>
      <c r="FS56" s="593"/>
      <c r="FT56" s="593"/>
      <c r="FU56" s="593"/>
      <c r="FV56" s="593"/>
      <c r="FW56" s="593"/>
      <c r="FX56" s="593"/>
      <c r="FY56" s="593"/>
      <c r="FZ56" s="593"/>
      <c r="GA56" s="593"/>
      <c r="GB56" s="593"/>
      <c r="GC56" s="593"/>
      <c r="GD56" s="593"/>
      <c r="GE56" s="593"/>
      <c r="GF56" s="593"/>
      <c r="GG56" s="593"/>
      <c r="GH56" s="593"/>
      <c r="GI56" s="593"/>
      <c r="GJ56" s="593"/>
      <c r="GK56" s="593"/>
      <c r="GL56" s="593"/>
      <c r="GM56" s="593"/>
      <c r="GN56" s="593"/>
      <c r="GO56" s="593"/>
      <c r="GP56" s="593"/>
      <c r="GQ56" s="593"/>
      <c r="GR56" s="593"/>
      <c r="GS56" s="593"/>
      <c r="GT56" s="593"/>
      <c r="GU56" s="593"/>
      <c r="GV56" s="593"/>
      <c r="GW56" s="593"/>
      <c r="GX56" s="593"/>
      <c r="GY56" s="593"/>
      <c r="GZ56" s="593"/>
      <c r="HA56" s="593"/>
      <c r="HB56" s="593"/>
      <c r="HC56" s="593"/>
      <c r="HD56" s="593"/>
      <c r="HE56" s="593"/>
      <c r="HF56" s="593"/>
      <c r="HG56" s="593"/>
      <c r="HH56" s="593"/>
      <c r="HI56" s="593"/>
      <c r="HJ56" s="593"/>
      <c r="HK56" s="593"/>
      <c r="HL56" s="593"/>
      <c r="HM56" s="593"/>
      <c r="HN56" s="593"/>
      <c r="HO56" s="593"/>
      <c r="HP56" s="593"/>
      <c r="HQ56" s="593"/>
      <c r="HR56" s="593"/>
      <c r="HS56" s="593"/>
      <c r="HT56" s="593"/>
      <c r="HU56" s="593"/>
      <c r="HV56" s="593"/>
      <c r="HW56" s="593"/>
      <c r="HX56" s="593"/>
    </row>
    <row r="57" spans="1:232" ht="13" x14ac:dyDescent="0.3">
      <c r="A57" s="120" t="s">
        <v>195</v>
      </c>
      <c r="B57" s="209"/>
      <c r="C57" s="209"/>
      <c r="D57" s="209"/>
      <c r="E57" s="129"/>
      <c r="F57" s="129"/>
      <c r="G57" s="129"/>
      <c r="H57" s="129"/>
    </row>
  </sheetData>
  <mergeCells count="3">
    <mergeCell ref="G4:H4"/>
    <mergeCell ref="A53:H53"/>
    <mergeCell ref="A56:H56"/>
  </mergeCell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workbookViewId="0">
      <pane xSplit="1" ySplit="3" topLeftCell="B99" activePane="bottomRight" state="frozen"/>
      <selection pane="topRight" activeCell="B1" sqref="B1"/>
      <selection pane="bottomLeft" activeCell="A4" sqref="A4"/>
      <selection pane="bottomRight" activeCell="D109" sqref="D109:K109"/>
    </sheetView>
  </sheetViews>
  <sheetFormatPr baseColWidth="10" defaultRowHeight="14.5" x14ac:dyDescent="0.35"/>
  <cols>
    <col min="1" max="1" width="52.81640625" customWidth="1"/>
    <col min="2" max="9" width="8.81640625" customWidth="1"/>
    <col min="10" max="10" width="9.6328125" customWidth="1"/>
    <col min="11" max="11" width="8.81640625" customWidth="1"/>
    <col min="12" max="12" width="12.7265625" customWidth="1"/>
    <col min="13" max="20" width="8.81640625" customWidth="1"/>
    <col min="21" max="21" width="8.6328125" customWidth="1"/>
  </cols>
  <sheetData>
    <row r="1" spans="1:21" ht="17.5" x14ac:dyDescent="0.35">
      <c r="A1" s="68" t="s">
        <v>572</v>
      </c>
      <c r="N1" s="607" t="s">
        <v>542</v>
      </c>
    </row>
    <row r="2" spans="1:21" ht="15.5" x14ac:dyDescent="0.35">
      <c r="A2" s="69"/>
      <c r="B2" s="607" t="s">
        <v>541</v>
      </c>
      <c r="N2" s="607"/>
    </row>
    <row r="3" spans="1:21" s="221" customFormat="1" ht="45" customHeight="1" x14ac:dyDescent="0.35">
      <c r="A3" s="233" t="s">
        <v>145</v>
      </c>
      <c r="B3" s="608" t="s">
        <v>543</v>
      </c>
      <c r="C3" s="608" t="s">
        <v>544</v>
      </c>
      <c r="D3" s="608" t="s">
        <v>563</v>
      </c>
      <c r="E3" s="608" t="s">
        <v>564</v>
      </c>
      <c r="F3" s="608" t="s">
        <v>546</v>
      </c>
      <c r="G3" s="608" t="s">
        <v>565</v>
      </c>
      <c r="H3" s="608" t="s">
        <v>558</v>
      </c>
      <c r="I3" s="608" t="s">
        <v>147</v>
      </c>
      <c r="J3" s="608" t="s">
        <v>148</v>
      </c>
      <c r="K3" s="641"/>
      <c r="L3" s="650" t="s">
        <v>566</v>
      </c>
      <c r="N3" s="642">
        <v>2014</v>
      </c>
      <c r="O3" s="642">
        <v>2015</v>
      </c>
      <c r="P3" s="642">
        <v>2016</v>
      </c>
      <c r="Q3" s="642">
        <v>2017</v>
      </c>
      <c r="R3" s="642">
        <v>2018</v>
      </c>
      <c r="S3" s="642">
        <v>2019</v>
      </c>
      <c r="T3" s="642">
        <v>2020</v>
      </c>
      <c r="U3" s="642">
        <v>2021</v>
      </c>
    </row>
    <row r="4" spans="1:21" s="275" customFormat="1" x14ac:dyDescent="0.35">
      <c r="A4" s="189" t="s">
        <v>149</v>
      </c>
      <c r="B4" s="610">
        <v>2.6651697049929535E-2</v>
      </c>
      <c r="C4" s="610">
        <v>2.7705373465248817E-2</v>
      </c>
      <c r="D4" s="610">
        <v>1.4579870082127133E-2</v>
      </c>
      <c r="E4" s="610">
        <v>1.2046271858754398E-3</v>
      </c>
      <c r="F4" s="610">
        <v>-2.0880311271451735E-3</v>
      </c>
      <c r="G4" s="610">
        <v>-8.479543953943347E-3</v>
      </c>
      <c r="H4" s="610">
        <v>1.3172019855950179E-2</v>
      </c>
      <c r="I4" s="610">
        <v>1.8253135749913607E-2</v>
      </c>
      <c r="J4" s="610">
        <v>1.4076871739387542E-2</v>
      </c>
      <c r="K4" s="610"/>
      <c r="L4" s="643">
        <v>3.078649756542795E-2</v>
      </c>
      <c r="N4" s="611">
        <v>100</v>
      </c>
      <c r="O4" s="611">
        <v>100</v>
      </c>
      <c r="P4" s="611">
        <v>100.12046271858755</v>
      </c>
      <c r="Q4" s="611">
        <v>99.91140807596696</v>
      </c>
      <c r="R4" s="611">
        <v>99.06420489968643</v>
      </c>
      <c r="S4" s="611">
        <v>100.36908057363901</v>
      </c>
      <c r="T4" s="611">
        <v>102.20113102644366</v>
      </c>
      <c r="U4" s="611">
        <v>103.63980323952325</v>
      </c>
    </row>
    <row r="5" spans="1:21" x14ac:dyDescent="0.35">
      <c r="A5" s="80" t="s">
        <v>35</v>
      </c>
      <c r="B5" s="612">
        <v>3.3246180168806649E-3</v>
      </c>
      <c r="C5" s="612">
        <v>-1.443778608579438E-2</v>
      </c>
      <c r="D5" s="612">
        <v>-3.6169654831733289E-2</v>
      </c>
      <c r="E5" s="612">
        <v>-4.593436816822094E-2</v>
      </c>
      <c r="F5" s="612">
        <v>-0.10832372442518301</v>
      </c>
      <c r="G5" s="612">
        <v>-0.16001479504749649</v>
      </c>
      <c r="H5" s="612">
        <v>1.5488653725094892E-2</v>
      </c>
      <c r="I5" s="612">
        <v>1.5744228446059605E-3</v>
      </c>
      <c r="J5" s="612">
        <v>1.0403996116381098E-2</v>
      </c>
      <c r="K5" s="612"/>
      <c r="L5" s="644">
        <v>-1.123936253846769E-3</v>
      </c>
      <c r="N5" s="474">
        <v>100</v>
      </c>
      <c r="O5" s="474">
        <v>100</v>
      </c>
      <c r="P5" s="474">
        <v>95.406563183177909</v>
      </c>
      <c r="Q5" s="474">
        <v>85.07176892456954</v>
      </c>
      <c r="R5" s="474">
        <v>71.459027255776562</v>
      </c>
      <c r="S5" s="474">
        <v>72.565831384473398</v>
      </c>
      <c r="T5" s="474">
        <v>72.680080687142933</v>
      </c>
      <c r="U5" s="474">
        <v>73.43624396435024</v>
      </c>
    </row>
    <row r="6" spans="1:21" x14ac:dyDescent="0.35">
      <c r="A6" s="80" t="s">
        <v>37</v>
      </c>
      <c r="B6" s="612">
        <v>2.4963747201037556E-2</v>
      </c>
      <c r="C6" s="612">
        <v>2.725657002968207E-2</v>
      </c>
      <c r="D6" s="612">
        <v>1.4659878468412879E-2</v>
      </c>
      <c r="E6" s="612">
        <v>-1.1570046874144202E-3</v>
      </c>
      <c r="F6" s="612">
        <v>1.3993551561699347E-2</v>
      </c>
      <c r="G6" s="612">
        <v>-1.7172568630957619E-3</v>
      </c>
      <c r="H6" s="612">
        <v>1.021347410289497E-2</v>
      </c>
      <c r="I6" s="612">
        <v>1.5748454384698629E-2</v>
      </c>
      <c r="J6" s="612">
        <v>2.500536155339983E-2</v>
      </c>
      <c r="K6" s="612"/>
      <c r="L6" s="644">
        <v>1.4716073306177746E-2</v>
      </c>
      <c r="N6" s="474">
        <v>100</v>
      </c>
      <c r="O6" s="474">
        <v>100</v>
      </c>
      <c r="P6" s="474">
        <v>99.884299531258563</v>
      </c>
      <c r="Q6" s="474">
        <v>101.28203562695346</v>
      </c>
      <c r="R6" s="474">
        <v>101.10810835616476</v>
      </c>
      <c r="S6" s="474">
        <v>102.14077340245315</v>
      </c>
      <c r="T6" s="474">
        <v>103.74933271319952</v>
      </c>
      <c r="U6" s="474">
        <v>106.34362228861704</v>
      </c>
    </row>
    <row r="7" spans="1:21" x14ac:dyDescent="0.35">
      <c r="A7" s="80" t="s">
        <v>150</v>
      </c>
      <c r="B7" s="612">
        <v>-2.3187111128460502E-2</v>
      </c>
      <c r="C7" s="612">
        <v>3.2266808641796985E-2</v>
      </c>
      <c r="D7" s="612">
        <v>-3.4563859048909351E-2</v>
      </c>
      <c r="E7" s="612">
        <v>-6.4144935479261811E-2</v>
      </c>
      <c r="F7" s="612">
        <v>-4.037407035933982E-2</v>
      </c>
      <c r="G7" s="612">
        <v>-7.8862632829029167E-2</v>
      </c>
      <c r="H7" s="612">
        <v>-5.962908616755902E-2</v>
      </c>
      <c r="I7" s="612">
        <v>-8.5403620660095436E-2</v>
      </c>
      <c r="J7" s="612">
        <v>-8.5571573760220176E-2</v>
      </c>
      <c r="K7" s="612"/>
      <c r="L7" s="644">
        <v>-8.5932054887691067E-2</v>
      </c>
      <c r="N7" s="474">
        <v>100</v>
      </c>
      <c r="O7" s="474">
        <v>100</v>
      </c>
      <c r="P7" s="474">
        <v>93.585506452073815</v>
      </c>
      <c r="Q7" s="474">
        <v>89.807078629963343</v>
      </c>
      <c r="R7" s="474">
        <v>82.724655962520785</v>
      </c>
      <c r="S7" s="474">
        <v>77.791860323949962</v>
      </c>
      <c r="T7" s="474">
        <v>71.148153794400216</v>
      </c>
      <c r="U7" s="474">
        <v>65.059894304079208</v>
      </c>
    </row>
    <row r="8" spans="1:21" x14ac:dyDescent="0.35">
      <c r="A8" s="80" t="s">
        <v>39</v>
      </c>
      <c r="B8" s="612">
        <v>3.1742230548032158E-2</v>
      </c>
      <c r="C8" s="612">
        <v>3.6628675342344597E-2</v>
      </c>
      <c r="D8" s="612">
        <v>2.3485317129859462E-2</v>
      </c>
      <c r="E8" s="612">
        <v>1.1225365769365281E-2</v>
      </c>
      <c r="F8" s="612">
        <v>6.7280320048470621E-3</v>
      </c>
      <c r="G8" s="612">
        <v>6.5439311242336817E-3</v>
      </c>
      <c r="H8" s="612">
        <v>1.9222298611386135E-2</v>
      </c>
      <c r="I8" s="612">
        <v>2.1571191624852881E-2</v>
      </c>
      <c r="J8" s="612">
        <v>1.3077293141231072E-2</v>
      </c>
      <c r="K8" s="612"/>
      <c r="L8" s="645">
        <v>4.0171837826455059E-2</v>
      </c>
      <c r="N8" s="474">
        <v>100</v>
      </c>
      <c r="O8" s="474">
        <v>100</v>
      </c>
      <c r="P8" s="474">
        <v>101.12253657693653</v>
      </c>
      <c r="Q8" s="474">
        <v>101.80289223943747</v>
      </c>
      <c r="R8" s="474">
        <v>102.46908335450013</v>
      </c>
      <c r="S8" s="474">
        <v>104.43877467317535</v>
      </c>
      <c r="T8" s="474">
        <v>106.69164349471524</v>
      </c>
      <c r="U8" s="474">
        <v>108.08688139241535</v>
      </c>
    </row>
    <row r="9" spans="1:21" x14ac:dyDescent="0.35">
      <c r="A9" s="80" t="s">
        <v>151</v>
      </c>
      <c r="B9" s="612">
        <v>3.5940601407188799E-2</v>
      </c>
      <c r="C9" s="612">
        <v>-7.6079782693971976E-2</v>
      </c>
      <c r="D9" s="612">
        <v>-9.134509631508414E-3</v>
      </c>
      <c r="E9" s="612">
        <v>-6.4248283477060575E-2</v>
      </c>
      <c r="F9" s="612">
        <v>2.8777533198568017E-2</v>
      </c>
      <c r="G9" s="612">
        <v>5.2549868139718514E-2</v>
      </c>
      <c r="H9" s="612">
        <v>-0.16219019834592996</v>
      </c>
      <c r="I9" s="612">
        <v>6.3715531150195126E-2</v>
      </c>
      <c r="J9" s="612">
        <v>-5.6405008300616233E-3</v>
      </c>
      <c r="K9" s="612"/>
      <c r="L9" s="644">
        <v>6.4781102753861175E-2</v>
      </c>
      <c r="N9" s="474">
        <v>100</v>
      </c>
      <c r="O9" s="474">
        <v>100</v>
      </c>
      <c r="P9" s="474">
        <v>93.575171652293946</v>
      </c>
      <c r="Q9" s="474">
        <v>96.268034261079535</v>
      </c>
      <c r="R9" s="474">
        <v>101.32690676756917</v>
      </c>
      <c r="S9" s="474">
        <v>84.892675661157568</v>
      </c>
      <c r="T9" s="474">
        <v>90.30165758166946</v>
      </c>
      <c r="U9" s="474">
        <v>89.792311007124113</v>
      </c>
    </row>
    <row r="10" spans="1:21" s="275" customFormat="1" x14ac:dyDescent="0.35">
      <c r="A10" s="192" t="s">
        <v>152</v>
      </c>
      <c r="B10" s="610">
        <v>1.1733878527047326E-2</v>
      </c>
      <c r="C10" s="610">
        <v>2.2286057674925086E-2</v>
      </c>
      <c r="D10" s="610">
        <v>1.2066988074405538E-2</v>
      </c>
      <c r="E10" s="610">
        <v>2.1444827529729871E-2</v>
      </c>
      <c r="F10" s="610">
        <v>-1.2563981848430217E-3</v>
      </c>
      <c r="G10" s="610">
        <v>-7.2821318218377895E-3</v>
      </c>
      <c r="H10" s="610">
        <v>3.2205614448663544E-2</v>
      </c>
      <c r="I10" s="610">
        <v>-4.0419483128532052E-3</v>
      </c>
      <c r="J10" s="610">
        <v>6.5905391784607747E-2</v>
      </c>
      <c r="K10" s="610"/>
      <c r="L10" s="643">
        <v>5.3429100302597732E-3</v>
      </c>
      <c r="N10" s="611">
        <v>100</v>
      </c>
      <c r="O10" s="611">
        <v>100</v>
      </c>
      <c r="P10" s="611">
        <v>102.14448275297299</v>
      </c>
      <c r="Q10" s="611">
        <v>102.01614861025043</v>
      </c>
      <c r="R10" s="611">
        <v>101.27325356811438</v>
      </c>
      <c r="S10" s="611">
        <v>104.53482092649081</v>
      </c>
      <c r="T10" s="611">
        <v>104.11229658341257</v>
      </c>
      <c r="U10" s="611">
        <v>110.97385827933766</v>
      </c>
    </row>
    <row r="11" spans="1:21" x14ac:dyDescent="0.35">
      <c r="A11" s="195" t="s">
        <v>60</v>
      </c>
      <c r="B11" s="612">
        <v>1.1462015479331455E-2</v>
      </c>
      <c r="C11" s="612">
        <v>3.5620924009672095E-2</v>
      </c>
      <c r="D11" s="612">
        <v>4.853675623470699E-2</v>
      </c>
      <c r="E11" s="612">
        <v>4.3840793978489501E-2</v>
      </c>
      <c r="F11" s="612">
        <v>1.3741777469165273E-2</v>
      </c>
      <c r="G11" s="612">
        <v>6.9755476445962916E-3</v>
      </c>
      <c r="H11" s="612">
        <v>4.7961095098384199E-2</v>
      </c>
      <c r="I11" s="612">
        <v>-4.3807710188226157E-4</v>
      </c>
      <c r="J11" s="612">
        <v>8.1964756216768464E-2</v>
      </c>
      <c r="K11" s="612"/>
      <c r="L11" s="645">
        <v>8.4931376593870844E-3</v>
      </c>
      <c r="N11" s="474">
        <v>100</v>
      </c>
      <c r="O11" s="474">
        <v>100</v>
      </c>
      <c r="P11" s="474">
        <v>104.38407939784895</v>
      </c>
      <c r="Q11" s="474">
        <v>105.81850218825787</v>
      </c>
      <c r="R11" s="474">
        <v>106.55664419195188</v>
      </c>
      <c r="S11" s="474">
        <v>111.66721753740677</v>
      </c>
      <c r="T11" s="474">
        <v>111.61829868637273</v>
      </c>
      <c r="U11" s="474">
        <v>120.76706532753171</v>
      </c>
    </row>
    <row r="12" spans="1:21" x14ac:dyDescent="0.35">
      <c r="A12" s="86" t="s">
        <v>153</v>
      </c>
      <c r="B12" s="612">
        <v>5.7972908933168643E-2</v>
      </c>
      <c r="C12" s="612">
        <v>3.9914760361762447E-2</v>
      </c>
      <c r="D12" s="612">
        <v>3.5567790285116807E-2</v>
      </c>
      <c r="E12" s="612">
        <v>4.8296937094097325E-2</v>
      </c>
      <c r="F12" s="612">
        <v>-5.0276873115996823E-2</v>
      </c>
      <c r="G12" s="612">
        <v>-7.5896423766872445E-3</v>
      </c>
      <c r="H12" s="612">
        <v>3.151358583612196E-2</v>
      </c>
      <c r="I12" s="612">
        <v>1.302519409285674E-2</v>
      </c>
      <c r="J12" s="612">
        <v>-0.66064690983778007</v>
      </c>
      <c r="K12" s="612"/>
      <c r="L12" s="644">
        <v>1.3348775034869087E-2</v>
      </c>
      <c r="N12" s="474">
        <v>100</v>
      </c>
      <c r="O12" s="474">
        <v>100</v>
      </c>
      <c r="P12" s="474">
        <v>104.82969370940974</v>
      </c>
      <c r="Q12" s="474">
        <v>99.559184499992938</v>
      </c>
      <c r="R12" s="474">
        <v>98.80356589432337</v>
      </c>
      <c r="S12" s="474">
        <v>101.91722054904906</v>
      </c>
      <c r="T12" s="474">
        <v>103.24471212810491</v>
      </c>
      <c r="U12" s="474">
        <v>35.036412103581227</v>
      </c>
    </row>
    <row r="13" spans="1:21" x14ac:dyDescent="0.35">
      <c r="A13" s="86" t="s">
        <v>155</v>
      </c>
      <c r="B13" s="612">
        <v>-2.8460815808061146E-2</v>
      </c>
      <c r="C13" s="612">
        <v>3.16073953282765E-2</v>
      </c>
      <c r="D13" s="612">
        <v>6.0665341049601196E-2</v>
      </c>
      <c r="E13" s="612">
        <v>3.9723904883399497E-2</v>
      </c>
      <c r="F13" s="612">
        <v>7.3374253229955055E-2</v>
      </c>
      <c r="G13" s="612">
        <v>1.901630512293484E-2</v>
      </c>
      <c r="H13" s="612">
        <v>6.1681918530795965E-2</v>
      </c>
      <c r="I13" s="612">
        <v>-1.1350248098374038E-2</v>
      </c>
      <c r="J13" s="612">
        <v>0.69870192051521562</v>
      </c>
      <c r="K13" s="612"/>
      <c r="L13" s="645">
        <v>4.4238186043021877E-3</v>
      </c>
      <c r="N13" s="474">
        <v>100</v>
      </c>
      <c r="O13" s="474">
        <v>100</v>
      </c>
      <c r="P13" s="474">
        <v>103.97239048833995</v>
      </c>
      <c r="Q13" s="474">
        <v>111.60128699695518</v>
      </c>
      <c r="R13" s="474">
        <v>113.7235311226015</v>
      </c>
      <c r="S13" s="474">
        <v>120.73821670434025</v>
      </c>
      <c r="T13" s="474">
        <v>119.36780798979073</v>
      </c>
      <c r="U13" s="474">
        <v>202.77032467994903</v>
      </c>
    </row>
    <row r="14" spans="1:21" x14ac:dyDescent="0.35">
      <c r="A14" s="196" t="s">
        <v>215</v>
      </c>
      <c r="B14" s="612"/>
      <c r="C14" s="612"/>
      <c r="D14" s="612"/>
      <c r="E14" s="612"/>
      <c r="F14" s="612"/>
      <c r="G14" s="612"/>
      <c r="H14" s="612">
        <v>6.7527894202981775E-2</v>
      </c>
      <c r="I14" s="612">
        <v>-0.18771924163161791</v>
      </c>
      <c r="J14" s="612">
        <v>21613.526777884374</v>
      </c>
      <c r="K14" s="612"/>
      <c r="L14" s="645"/>
      <c r="N14" s="474"/>
      <c r="O14" s="474"/>
      <c r="P14" s="474"/>
      <c r="Q14" s="474"/>
      <c r="R14" s="474"/>
      <c r="S14" s="474"/>
      <c r="T14" s="474"/>
      <c r="U14" s="474"/>
    </row>
    <row r="15" spans="1:21" x14ac:dyDescent="0.35">
      <c r="A15" s="196" t="s">
        <v>216</v>
      </c>
      <c r="B15" s="612">
        <v>-0.10051039260720718</v>
      </c>
      <c r="C15" s="612">
        <v>9.4496946127020642E-2</v>
      </c>
      <c r="D15" s="612">
        <v>0.16179105241770242</v>
      </c>
      <c r="E15" s="612">
        <v>8.1523822325561213E-2</v>
      </c>
      <c r="F15" s="612">
        <v>0.1676467399739443</v>
      </c>
      <c r="G15" s="612">
        <v>3.9722489601709432E-2</v>
      </c>
      <c r="H15" s="612">
        <v>0.11084374423259691</v>
      </c>
      <c r="I15" s="612">
        <v>-1.6476279396626992E-2</v>
      </c>
      <c r="J15" s="612">
        <v>0.26969734578247584</v>
      </c>
      <c r="K15" s="612"/>
      <c r="L15" s="644">
        <v>-1.7357378214632124E-2</v>
      </c>
      <c r="N15" s="474">
        <v>100</v>
      </c>
      <c r="O15" s="474">
        <v>100</v>
      </c>
      <c r="P15" s="474">
        <v>108.15238223255612</v>
      </c>
      <c r="Q15" s="474">
        <v>126.28377653426008</v>
      </c>
      <c r="R15" s="474">
        <v>131.30008253450683</v>
      </c>
      <c r="S15" s="474">
        <v>145.85387530068056</v>
      </c>
      <c r="T15" s="474">
        <v>143.45074610014575</v>
      </c>
      <c r="U15" s="474">
        <v>182.13903157387091</v>
      </c>
    </row>
    <row r="16" spans="1:21" x14ac:dyDescent="0.35">
      <c r="A16" s="196" t="s">
        <v>217</v>
      </c>
      <c r="B16" s="612">
        <v>-1.0602387354260334E-2</v>
      </c>
      <c r="C16" s="612">
        <v>4.4344732234957718E-3</v>
      </c>
      <c r="D16" s="612">
        <v>-2.0370963490524696E-3</v>
      </c>
      <c r="E16" s="612">
        <v>3.2581058838969668E-3</v>
      </c>
      <c r="F16" s="612">
        <v>7.058387410270317E-4</v>
      </c>
      <c r="G16" s="612">
        <v>-1.2440873045743706E-3</v>
      </c>
      <c r="H16" s="612">
        <v>-1.3704335833260028E-3</v>
      </c>
      <c r="I16" s="612">
        <v>-8.0932821647690556E-2</v>
      </c>
      <c r="J16" s="612">
        <v>1.5777628554019429E-2</v>
      </c>
      <c r="K16" s="612"/>
      <c r="L16" s="645">
        <v>-1.2037442279093091E-2</v>
      </c>
      <c r="N16" s="474">
        <v>100</v>
      </c>
      <c r="O16" s="474">
        <v>100</v>
      </c>
      <c r="P16" s="474">
        <v>100.3258105883897</v>
      </c>
      <c r="Q16" s="474">
        <v>100.39662443222792</v>
      </c>
      <c r="R16" s="474">
        <v>100.27172226634967</v>
      </c>
      <c r="S16" s="474">
        <v>100.13430653069793</v>
      </c>
      <c r="T16" s="474">
        <v>92.030154559433782</v>
      </c>
      <c r="U16" s="474">
        <v>93.482172153841532</v>
      </c>
    </row>
    <row r="17" spans="1:21" x14ac:dyDescent="0.35">
      <c r="A17" s="196" t="s">
        <v>218</v>
      </c>
      <c r="B17" s="612">
        <v>7.7278810908367745E-3</v>
      </c>
      <c r="C17" s="612">
        <v>7.5670382380488288E-3</v>
      </c>
      <c r="D17" s="612">
        <v>1.1112354523343804E-2</v>
      </c>
      <c r="E17" s="612">
        <v>2.1575306236497838E-2</v>
      </c>
      <c r="F17" s="612">
        <v>1.5633312402367983E-2</v>
      </c>
      <c r="G17" s="612">
        <v>3.0502361083549978E-2</v>
      </c>
      <c r="H17" s="612">
        <v>3.1209383619773767E-2</v>
      </c>
      <c r="I17" s="612">
        <v>3.3405561679306972E-2</v>
      </c>
      <c r="J17" s="612">
        <v>5.483978891145469E-2</v>
      </c>
      <c r="K17" s="612"/>
      <c r="L17" s="644">
        <v>3.3387533757235133E-2</v>
      </c>
      <c r="N17" s="474">
        <v>100</v>
      </c>
      <c r="O17" s="474">
        <v>100</v>
      </c>
      <c r="P17" s="474">
        <v>102.15753062364979</v>
      </c>
      <c r="Q17" s="474">
        <v>103.75459121414379</v>
      </c>
      <c r="R17" s="474">
        <v>106.91935121943372</v>
      </c>
      <c r="S17" s="474">
        <v>110.25623826801835</v>
      </c>
      <c r="T17" s="474">
        <v>113.93940983600901</v>
      </c>
      <c r="U17" s="474">
        <v>120.18782302011147</v>
      </c>
    </row>
    <row r="18" spans="1:21" x14ac:dyDescent="0.35">
      <c r="A18" s="80" t="s">
        <v>156</v>
      </c>
      <c r="B18" s="612">
        <v>-6.12751184240512E-3</v>
      </c>
      <c r="C18" s="612">
        <v>-3.5580115358261333E-2</v>
      </c>
      <c r="D18" s="612">
        <v>-7.9226019428229821E-2</v>
      </c>
      <c r="E18" s="612">
        <v>-7.9018600704355069E-2</v>
      </c>
      <c r="F18" s="612">
        <v>-0.10920883832269379</v>
      </c>
      <c r="G18" s="612">
        <v>-1.8511220913963733E-4</v>
      </c>
      <c r="H18" s="612">
        <v>7.1354620976307181E-3</v>
      </c>
      <c r="I18" s="612">
        <v>-1.5426514608256392E-2</v>
      </c>
      <c r="J18" s="612">
        <v>-5.7934755156580087E-3</v>
      </c>
      <c r="K18" s="612"/>
      <c r="L18" s="645">
        <v>-3.668116803476007E-3</v>
      </c>
      <c r="N18" s="474">
        <v>100</v>
      </c>
      <c r="O18" s="474">
        <v>100</v>
      </c>
      <c r="P18" s="474">
        <v>92.098139929564496</v>
      </c>
      <c r="Q18" s="474">
        <v>82.040209056175854</v>
      </c>
      <c r="R18" s="474">
        <v>82.025022411839188</v>
      </c>
      <c r="S18" s="474">
        <v>82.610308850316173</v>
      </c>
      <c r="T18" s="474">
        <v>81.335919714044195</v>
      </c>
      <c r="U18" s="474">
        <v>80.864702054637348</v>
      </c>
    </row>
    <row r="19" spans="1:21" x14ac:dyDescent="0.35">
      <c r="A19" s="86" t="s">
        <v>157</v>
      </c>
      <c r="B19" s="612">
        <v>5.5457927018576214E-4</v>
      </c>
      <c r="C19" s="612">
        <v>-3.6355154490195329E-2</v>
      </c>
      <c r="D19" s="612">
        <v>-8.9420698500214058E-2</v>
      </c>
      <c r="E19" s="612">
        <v>-9.7385680939184427E-2</v>
      </c>
      <c r="F19" s="612">
        <v>-0.11305023681319515</v>
      </c>
      <c r="G19" s="612">
        <v>-2.1556288172996929E-3</v>
      </c>
      <c r="H19" s="612">
        <v>-8.5683364570454668E-4</v>
      </c>
      <c r="I19" s="612">
        <v>-1.5614167065294948E-2</v>
      </c>
      <c r="J19" s="612">
        <v>-3.7353916047048186E-3</v>
      </c>
      <c r="K19" s="612"/>
      <c r="L19" s="645">
        <v>1.4834817019027113E-5</v>
      </c>
      <c r="N19" s="474">
        <v>100</v>
      </c>
      <c r="O19" s="474">
        <v>100</v>
      </c>
      <c r="P19" s="474">
        <v>90.261431906081555</v>
      </c>
      <c r="Q19" s="474">
        <v>80.057355654000943</v>
      </c>
      <c r="R19" s="474">
        <v>79.884781711116375</v>
      </c>
      <c r="S19" s="474">
        <v>79.816333742366524</v>
      </c>
      <c r="T19" s="474">
        <v>78.570068172773873</v>
      </c>
      <c r="U19" s="474">
        <v>78.276578199740214</v>
      </c>
    </row>
    <row r="20" spans="1:21" x14ac:dyDescent="0.35">
      <c r="A20" s="86" t="s">
        <v>158</v>
      </c>
      <c r="B20" s="612">
        <v>-9.3930864815904291E-3</v>
      </c>
      <c r="C20" s="612">
        <v>-1.1671219619044826E-2</v>
      </c>
      <c r="D20" s="612">
        <v>5.6474542727467103E-3</v>
      </c>
      <c r="E20" s="612">
        <v>-3.3422349198097834E-3</v>
      </c>
      <c r="F20" s="612">
        <v>0.10930827523501896</v>
      </c>
      <c r="G20" s="612">
        <v>1.964700378288442E-2</v>
      </c>
      <c r="H20" s="612">
        <v>-1.2320111581249238E-2</v>
      </c>
      <c r="I20" s="612">
        <v>-7.6810355057033153E-4</v>
      </c>
      <c r="J20" s="612">
        <v>3.9066704728598634E-3</v>
      </c>
      <c r="K20" s="612"/>
      <c r="L20" s="644">
        <v>-7.5119589717353996E-4</v>
      </c>
      <c r="N20" s="474">
        <v>100</v>
      </c>
      <c r="O20" s="474">
        <v>100</v>
      </c>
      <c r="P20" s="474">
        <v>99.665776508019022</v>
      </c>
      <c r="Q20" s="474">
        <v>110.56007063806945</v>
      </c>
      <c r="R20" s="474">
        <v>112.73224476413156</v>
      </c>
      <c r="S20" s="474">
        <v>111.34337092983276</v>
      </c>
      <c r="T20" s="474">
        <v>111.25784769128909</v>
      </c>
      <c r="U20" s="474">
        <v>111.69249543973858</v>
      </c>
    </row>
    <row r="21" spans="1:21" x14ac:dyDescent="0.35">
      <c r="A21" s="86" t="s">
        <v>159</v>
      </c>
      <c r="B21" s="612">
        <v>-4.0219352678157572E-2</v>
      </c>
      <c r="C21" s="612">
        <v>-3.5956438460277962E-2</v>
      </c>
      <c r="D21" s="612">
        <v>-4.1115791407404623E-2</v>
      </c>
      <c r="E21" s="612">
        <v>-1.9968527051879015E-3</v>
      </c>
      <c r="F21" s="612">
        <v>-0.13607118248327443</v>
      </c>
      <c r="G21" s="612">
        <v>3.8513302656255632E-3</v>
      </c>
      <c r="H21" s="612">
        <v>4.9250938923186105E-2</v>
      </c>
      <c r="I21" s="612">
        <v>-1.8226755765120339E-2</v>
      </c>
      <c r="J21" s="612">
        <v>-1.7333764739404844E-2</v>
      </c>
      <c r="K21" s="612"/>
      <c r="L21" s="644">
        <v>-2.0971324950057157E-2</v>
      </c>
      <c r="N21" s="474">
        <v>100</v>
      </c>
      <c r="O21" s="474">
        <v>100</v>
      </c>
      <c r="P21" s="474">
        <v>99.800314729481215</v>
      </c>
      <c r="Q21" s="474">
        <v>86.220367892037757</v>
      </c>
      <c r="R21" s="474">
        <v>86.552431004413734</v>
      </c>
      <c r="S21" s="474">
        <v>90.815219497465392</v>
      </c>
      <c r="T21" s="474">
        <v>89.15995267192929</v>
      </c>
      <c r="U21" s="474">
        <v>87.614475028137591</v>
      </c>
    </row>
    <row r="22" spans="1:21" x14ac:dyDescent="0.35">
      <c r="A22" s="199" t="s">
        <v>160</v>
      </c>
      <c r="B22" s="612">
        <v>9.2557008619396308E-2</v>
      </c>
      <c r="C22" s="612">
        <v>6.2724897686923908E-2</v>
      </c>
      <c r="D22" s="612">
        <v>-9.8994896956903222E-3</v>
      </c>
      <c r="E22" s="612">
        <v>6.4807131543392016E-2</v>
      </c>
      <c r="F22" s="612">
        <v>0.11758263193100116</v>
      </c>
      <c r="G22" s="612">
        <v>-8.8788352939789927E-2</v>
      </c>
      <c r="H22" s="612">
        <v>-2.8833633764785205E-2</v>
      </c>
      <c r="I22" s="612">
        <v>1.7219883686383275E-2</v>
      </c>
      <c r="J22" s="612">
        <v>6.5385698449427432E-2</v>
      </c>
      <c r="K22" s="612"/>
      <c r="L22" s="645">
        <v>3.1217483204577956E-2</v>
      </c>
      <c r="N22" s="474">
        <v>100</v>
      </c>
      <c r="O22" s="474">
        <v>100</v>
      </c>
      <c r="P22" s="474">
        <v>106.4807131543392</v>
      </c>
      <c r="Q22" s="474">
        <v>119.00099565691637</v>
      </c>
      <c r="R22" s="474">
        <v>108.43509325434367</v>
      </c>
      <c r="S22" s="474">
        <v>105.3085154881976</v>
      </c>
      <c r="T22" s="474">
        <v>107.12191587609006</v>
      </c>
      <c r="U22" s="474">
        <v>114.12615716488901</v>
      </c>
    </row>
    <row r="23" spans="1:21" x14ac:dyDescent="0.35">
      <c r="A23" s="80" t="s">
        <v>94</v>
      </c>
      <c r="B23" s="612">
        <v>0.23341197730352414</v>
      </c>
      <c r="C23" s="612">
        <v>6.0559331611937495E-2</v>
      </c>
      <c r="D23" s="612">
        <v>-2.5482658007138226E-2</v>
      </c>
      <c r="E23" s="612">
        <v>8.3957203233988142E-2</v>
      </c>
      <c r="F23" s="612">
        <v>0.28666010549457166</v>
      </c>
      <c r="G23" s="612">
        <v>-0.26562137151005316</v>
      </c>
      <c r="H23" s="612">
        <v>7.0865099117120023E-2</v>
      </c>
      <c r="I23" s="612">
        <v>-7.0315293823423164E-2</v>
      </c>
      <c r="J23" s="612">
        <v>-3.2128230037924865E-2</v>
      </c>
      <c r="K23" s="612"/>
      <c r="L23" s="644">
        <v>-6.8795741188305115E-2</v>
      </c>
      <c r="N23" s="474">
        <v>100</v>
      </c>
      <c r="O23" s="474">
        <v>100</v>
      </c>
      <c r="P23" s="474">
        <v>108.39572032339882</v>
      </c>
      <c r="Q23" s="474">
        <v>139.46844894646441</v>
      </c>
      <c r="R23" s="474">
        <v>102.4226482549247</v>
      </c>
      <c r="S23" s="474">
        <v>109.68083937534786</v>
      </c>
      <c r="T23" s="474">
        <v>101.96859892787059</v>
      </c>
      <c r="U23" s="474">
        <v>98.692528324871063</v>
      </c>
    </row>
    <row r="24" spans="1:21" x14ac:dyDescent="0.35">
      <c r="A24" s="97" t="s">
        <v>161</v>
      </c>
      <c r="B24" s="612">
        <v>-3.3198410652190979E-2</v>
      </c>
      <c r="C24" s="612">
        <v>6.7513273123570361E-2</v>
      </c>
      <c r="D24" s="612">
        <v>-5.5019138399034162E-2</v>
      </c>
      <c r="E24" s="612">
        <v>4.901221129382316E-2</v>
      </c>
      <c r="F24" s="612">
        <v>-5.1115251808848683E-2</v>
      </c>
      <c r="G24" s="612">
        <v>-7.526463719061971E-2</v>
      </c>
      <c r="H24" s="612">
        <v>-5.5797746708152962E-2</v>
      </c>
      <c r="I24" s="612">
        <v>-6.4512508131480573E-2</v>
      </c>
      <c r="J24" s="612">
        <v>7.463726564031492E-2</v>
      </c>
      <c r="K24" s="612"/>
      <c r="L24" s="644">
        <v>-6.5173128381870837E-2</v>
      </c>
      <c r="N24" s="474">
        <v>100</v>
      </c>
      <c r="O24" s="474">
        <v>100</v>
      </c>
      <c r="P24" s="474">
        <v>104.90122112938232</v>
      </c>
      <c r="Q24" s="474">
        <v>99.539168796298227</v>
      </c>
      <c r="R24" s="474">
        <v>92.047389370588988</v>
      </c>
      <c r="S24" s="474">
        <v>86.911352453342133</v>
      </c>
      <c r="T24" s="474">
        <v>81.304483121477929</v>
      </c>
      <c r="U24" s="474">
        <v>87.372827425964175</v>
      </c>
    </row>
    <row r="25" spans="1:21" s="275" customFormat="1" x14ac:dyDescent="0.35">
      <c r="A25" s="202" t="s">
        <v>162</v>
      </c>
      <c r="B25" s="610">
        <v>-9.8498323980757641E-2</v>
      </c>
      <c r="C25" s="610">
        <v>-2.331807645682582E-2</v>
      </c>
      <c r="D25" s="610">
        <v>-1.0226564286916928E-2</v>
      </c>
      <c r="E25" s="610">
        <v>0.20407174411788986</v>
      </c>
      <c r="F25" s="610">
        <v>4.9831358195366882E-3</v>
      </c>
      <c r="G25" s="610">
        <v>1.6201170844380997E-3</v>
      </c>
      <c r="H25" s="610">
        <v>0.16651449400727625</v>
      </c>
      <c r="I25" s="610">
        <v>-0.14068453484598464</v>
      </c>
      <c r="J25" s="610">
        <v>0.44230476902004279</v>
      </c>
      <c r="K25" s="610"/>
      <c r="L25" s="646">
        <v>-0.14782470077986876</v>
      </c>
      <c r="N25" s="611">
        <v>100</v>
      </c>
      <c r="O25" s="611">
        <v>100</v>
      </c>
      <c r="P25" s="611">
        <v>120.40717441178899</v>
      </c>
      <c r="Q25" s="611">
        <v>121.00717971552957</v>
      </c>
      <c r="R25" s="611">
        <v>121.20322551472637</v>
      </c>
      <c r="S25" s="611">
        <v>141.38531928336081</v>
      </c>
      <c r="T25" s="611">
        <v>121.49459140593018</v>
      </c>
      <c r="U25" s="611">
        <v>175.2322285949146</v>
      </c>
    </row>
    <row r="26" spans="1:21" x14ac:dyDescent="0.35">
      <c r="A26" s="203" t="s">
        <v>163</v>
      </c>
      <c r="B26" s="612">
        <v>-8.2752605651946864E-2</v>
      </c>
      <c r="C26" s="612">
        <v>-6.6594851277126499E-2</v>
      </c>
      <c r="D26" s="612">
        <v>-5.1304287334065779E-2</v>
      </c>
      <c r="E26" s="612">
        <v>0.3201306038155054</v>
      </c>
      <c r="F26" s="612">
        <v>-2.068849245108606E-2</v>
      </c>
      <c r="G26" s="612">
        <v>1.7135426778703389E-2</v>
      </c>
      <c r="H26" s="612">
        <v>0.24645017709198513</v>
      </c>
      <c r="I26" s="612">
        <v>-0.20382126002505241</v>
      </c>
      <c r="J26" s="612">
        <v>0.7072889386976311</v>
      </c>
      <c r="K26" s="612"/>
      <c r="L26" s="644">
        <v>-0.21450947314870561</v>
      </c>
      <c r="N26" s="474">
        <v>100</v>
      </c>
      <c r="O26" s="474">
        <v>100</v>
      </c>
      <c r="P26" s="474">
        <v>132.01306038155053</v>
      </c>
      <c r="Q26" s="474">
        <v>129.28190917840206</v>
      </c>
      <c r="R26" s="474">
        <v>131.49720986693956</v>
      </c>
      <c r="S26" s="474">
        <v>163.90472052574876</v>
      </c>
      <c r="T26" s="474">
        <v>130.49745386413659</v>
      </c>
      <c r="U26" s="474">
        <v>222.79685951044485</v>
      </c>
    </row>
    <row r="27" spans="1:21" s="275" customFormat="1" x14ac:dyDescent="0.35">
      <c r="A27" s="205" t="s">
        <v>164</v>
      </c>
      <c r="B27" s="610">
        <v>-2.5012786067072135E-2</v>
      </c>
      <c r="C27" s="610">
        <v>-3.3667884659394742E-2</v>
      </c>
      <c r="D27" s="610">
        <v>-8.0217292688607555E-2</v>
      </c>
      <c r="E27" s="610">
        <v>-5.6783937305198151E-2</v>
      </c>
      <c r="F27" s="610">
        <v>-1.0659691959875706E-2</v>
      </c>
      <c r="G27" s="610">
        <v>4.1395313848458626E-2</v>
      </c>
      <c r="H27" s="610">
        <v>0.13538432317736193</v>
      </c>
      <c r="I27" s="610">
        <v>9.553405127184611E-3</v>
      </c>
      <c r="J27" s="610">
        <v>9.4128027359416055E-2</v>
      </c>
      <c r="K27" s="610"/>
      <c r="L27" s="646">
        <v>5.945349569403291E-3</v>
      </c>
      <c r="N27" s="611">
        <v>100</v>
      </c>
      <c r="O27" s="611">
        <v>100</v>
      </c>
      <c r="P27" s="611">
        <v>94.321606269480185</v>
      </c>
      <c r="Q27" s="611">
        <v>93.316167001486846</v>
      </c>
      <c r="R27" s="611">
        <v>97.179019021648571</v>
      </c>
      <c r="S27" s="611">
        <v>110.33553473893444</v>
      </c>
      <c r="T27" s="611">
        <v>111.38961480222004</v>
      </c>
      <c r="U27" s="611">
        <v>121.87449951187823</v>
      </c>
    </row>
    <row r="28" spans="1:21" x14ac:dyDescent="0.35">
      <c r="A28" s="97" t="s">
        <v>109</v>
      </c>
      <c r="B28" s="612">
        <v>-8.6667695421405178E-4</v>
      </c>
      <c r="C28" s="612">
        <v>-2.9971685704723972E-2</v>
      </c>
      <c r="D28" s="612">
        <v>-8.0723907630101066E-2</v>
      </c>
      <c r="E28" s="612">
        <v>-3.3347439807498991E-2</v>
      </c>
      <c r="F28" s="612">
        <v>-1.7148606475682615E-2</v>
      </c>
      <c r="G28" s="612">
        <v>7.9497093030005406E-2</v>
      </c>
      <c r="H28" s="612">
        <v>0.11854622025065598</v>
      </c>
      <c r="I28" s="612">
        <v>1.514795732943397E-2</v>
      </c>
      <c r="J28" s="612">
        <v>0.13531326236906782</v>
      </c>
      <c r="K28" s="612"/>
      <c r="L28" s="644">
        <v>1.4547426268957553E-2</v>
      </c>
      <c r="N28" s="474">
        <v>100</v>
      </c>
      <c r="O28" s="474">
        <v>100</v>
      </c>
      <c r="P28" s="474">
        <v>96.665256019250094</v>
      </c>
      <c r="Q28" s="474">
        <v>95.007581583904866</v>
      </c>
      <c r="R28" s="474">
        <v>102.56040813563638</v>
      </c>
      <c r="S28" s="474">
        <v>114.7185568674807</v>
      </c>
      <c r="T28" s="474">
        <v>116.45630867180354</v>
      </c>
      <c r="U28" s="474">
        <v>132.21439172164443</v>
      </c>
    </row>
    <row r="29" spans="1:21" x14ac:dyDescent="0.35">
      <c r="A29" s="97" t="s">
        <v>165</v>
      </c>
      <c r="B29" s="612">
        <v>-3.5111323963587959E-2</v>
      </c>
      <c r="C29" s="612">
        <v>-4.1686817440939938E-2</v>
      </c>
      <c r="D29" s="612">
        <v>-8.2922464507977911E-2</v>
      </c>
      <c r="E29" s="612">
        <v>-8.6623893968813426E-2</v>
      </c>
      <c r="F29" s="612">
        <v>4.5869496176189628E-3</v>
      </c>
      <c r="G29" s="612">
        <v>-2.4290212219211127E-2</v>
      </c>
      <c r="H29" s="612">
        <v>0.16935478130737991</v>
      </c>
      <c r="I29" s="612">
        <v>-1.2197942672190543E-2</v>
      </c>
      <c r="J29" s="612">
        <v>2.6820092565953413E-2</v>
      </c>
      <c r="K29" s="612"/>
      <c r="L29" s="644">
        <v>-2.0154868315816921E-2</v>
      </c>
      <c r="N29" s="474">
        <v>100</v>
      </c>
      <c r="O29" s="474">
        <v>100</v>
      </c>
      <c r="P29" s="474">
        <v>91.337610603118662</v>
      </c>
      <c r="Q29" s="474">
        <v>91.756571621148865</v>
      </c>
      <c r="R29" s="474">
        <v>89.527785023963915</v>
      </c>
      <c r="S29" s="474">
        <v>104.68974347763145</v>
      </c>
      <c r="T29" s="474">
        <v>103.41274398832498</v>
      </c>
      <c r="U29" s="474">
        <v>106.1862833545911</v>
      </c>
    </row>
    <row r="30" spans="1:21" x14ac:dyDescent="0.35">
      <c r="A30" s="97" t="s">
        <v>212</v>
      </c>
      <c r="B30" s="612">
        <v>-0.32108598488947471</v>
      </c>
      <c r="C30" s="612">
        <v>6.78074813847096E-3</v>
      </c>
      <c r="D30" s="612">
        <v>-2.5848909331758096E-2</v>
      </c>
      <c r="E30" s="612">
        <v>-0.14820928540172185</v>
      </c>
      <c r="F30" s="612">
        <v>-8.4756284824871631E-2</v>
      </c>
      <c r="G30" s="612">
        <v>0.1302415267353787</v>
      </c>
      <c r="H30" s="612">
        <v>8.42144607896822E-2</v>
      </c>
      <c r="I30" s="612">
        <v>0.20874005128870832</v>
      </c>
      <c r="J30" s="612">
        <v>7.8179660146286967E-3</v>
      </c>
      <c r="K30" s="612"/>
      <c r="L30" s="644">
        <v>0.19151216298806406</v>
      </c>
      <c r="N30" s="474">
        <v>100</v>
      </c>
      <c r="O30" s="474">
        <v>100</v>
      </c>
      <c r="P30" s="474">
        <v>85.17907145982781</v>
      </c>
      <c r="Q30" s="474">
        <v>77.959609818060557</v>
      </c>
      <c r="R30" s="474">
        <v>88.113188424459182</v>
      </c>
      <c r="S30" s="474">
        <v>95.533593076084685</v>
      </c>
      <c r="T30" s="474">
        <v>115.47528019458119</v>
      </c>
      <c r="U30" s="474">
        <v>116.37806201067215</v>
      </c>
    </row>
    <row r="31" spans="1:21" s="275" customFormat="1" x14ac:dyDescent="0.35">
      <c r="A31" s="205" t="s">
        <v>167</v>
      </c>
      <c r="B31" s="610">
        <v>8.2153197039089854E-3</v>
      </c>
      <c r="C31" s="610">
        <v>-2.8540329445821411E-2</v>
      </c>
      <c r="D31" s="610">
        <v>2.3327514687772721E-2</v>
      </c>
      <c r="E31" s="610">
        <v>-0.12476786976814902</v>
      </c>
      <c r="F31" s="610">
        <v>-6.0298928297354726E-2</v>
      </c>
      <c r="G31" s="610">
        <v>3.5997999633750499E-2</v>
      </c>
      <c r="H31" s="610">
        <v>0.11149461372395719</v>
      </c>
      <c r="I31" s="610">
        <v>-3.4714387366432065E-2</v>
      </c>
      <c r="J31" s="610">
        <v>7.503068127351753E-2</v>
      </c>
      <c r="K31" s="610"/>
      <c r="L31" s="646">
        <v>-3.9120077768417305E-2</v>
      </c>
      <c r="N31" s="611">
        <v>100</v>
      </c>
      <c r="O31" s="611">
        <v>100</v>
      </c>
      <c r="P31" s="611">
        <v>87.523213023185093</v>
      </c>
      <c r="Q31" s="611">
        <v>82.245657076745957</v>
      </c>
      <c r="R31" s="611">
        <v>85.206336210072223</v>
      </c>
      <c r="S31" s="611">
        <v>94.706383752647852</v>
      </c>
      <c r="T31" s="611">
        <v>91.418709660984462</v>
      </c>
      <c r="U31" s="611">
        <v>98.277917727994023</v>
      </c>
    </row>
    <row r="32" spans="1:21" x14ac:dyDescent="0.35">
      <c r="A32" s="97" t="s">
        <v>124</v>
      </c>
      <c r="B32" s="612">
        <v>-5.2625006626314752E-2</v>
      </c>
      <c r="C32" s="612">
        <v>2.7311787367105822E-2</v>
      </c>
      <c r="D32" s="612">
        <v>-1.8866124980182808E-2</v>
      </c>
      <c r="E32" s="612">
        <v>-4.6161815765439762E-2</v>
      </c>
      <c r="F32" s="612">
        <v>-5.6848486592596448E-2</v>
      </c>
      <c r="G32" s="612">
        <v>1.94948387493592E-2</v>
      </c>
      <c r="H32" s="612">
        <v>6.0663007853934969E-2</v>
      </c>
      <c r="I32" s="612">
        <v>0.10511352398726603</v>
      </c>
      <c r="J32" s="612">
        <v>2.5673027854473673E-2</v>
      </c>
      <c r="K32" s="612"/>
      <c r="L32" s="644">
        <v>0.10093026576636843</v>
      </c>
      <c r="N32" s="474">
        <v>100</v>
      </c>
      <c r="O32" s="474">
        <v>100</v>
      </c>
      <c r="P32" s="474">
        <v>95.38381842345602</v>
      </c>
      <c r="Q32" s="474">
        <v>89.96139270065953</v>
      </c>
      <c r="R32" s="474">
        <v>91.715175545026668</v>
      </c>
      <c r="S32" s="474">
        <v>97.278893959439642</v>
      </c>
      <c r="T32" s="474">
        <v>107.5042213130999</v>
      </c>
      <c r="U32" s="474">
        <v>110.26418018134461</v>
      </c>
    </row>
    <row r="33" spans="1:21" x14ac:dyDescent="0.35">
      <c r="A33" s="97" t="s">
        <v>213</v>
      </c>
      <c r="B33" s="612">
        <v>4.2632549175960044E-2</v>
      </c>
      <c r="C33" s="612">
        <v>-4.7282505712440415E-2</v>
      </c>
      <c r="D33" s="612">
        <v>-0.10600458074915664</v>
      </c>
      <c r="E33" s="612">
        <v>-9.1127428137582789E-2</v>
      </c>
      <c r="F33" s="612">
        <v>-1.6689698051227664E-2</v>
      </c>
      <c r="G33" s="612">
        <v>2.9235776471949082E-2</v>
      </c>
      <c r="H33" s="612">
        <v>0.13077148946622552</v>
      </c>
      <c r="I33" s="612">
        <v>-7.2201194765207033E-2</v>
      </c>
      <c r="J33" s="612">
        <v>8.2320528417142214E-2</v>
      </c>
      <c r="K33" s="612"/>
      <c r="L33" s="644">
        <v>-7.422027257560504E-2</v>
      </c>
      <c r="N33" s="474">
        <v>100</v>
      </c>
      <c r="O33" s="474">
        <v>100</v>
      </c>
      <c r="P33" s="474">
        <v>90.887257186241726</v>
      </c>
      <c r="Q33" s="474">
        <v>89.370376307099079</v>
      </c>
      <c r="R33" s="474">
        <v>91.983188652027408</v>
      </c>
      <c r="S33" s="474">
        <v>104.01196723790585</v>
      </c>
      <c r="T33" s="474">
        <v>96.502178933449471</v>
      </c>
      <c r="U33" s="474">
        <v>104.44628929665664</v>
      </c>
    </row>
    <row r="34" spans="1:21" x14ac:dyDescent="0.35">
      <c r="A34" s="97" t="s">
        <v>169</v>
      </c>
      <c r="B34" s="612">
        <v>2.4328888523382775E-2</v>
      </c>
      <c r="C34" s="612">
        <v>-7.4472859262044167E-2</v>
      </c>
      <c r="D34" s="612">
        <v>0.5717124511772278</v>
      </c>
      <c r="E34" s="612">
        <v>-0.29664413423606117</v>
      </c>
      <c r="F34" s="612">
        <v>-0.17697569466099194</v>
      </c>
      <c r="G34" s="612">
        <v>9.0190540574066169E-2</v>
      </c>
      <c r="H34" s="612">
        <v>0.17106323387708811</v>
      </c>
      <c r="I34" s="612">
        <v>-0.21832609898566291</v>
      </c>
      <c r="J34" s="612">
        <v>0.19554709081077393</v>
      </c>
      <c r="K34" s="612"/>
      <c r="L34" s="644">
        <v>-0.23053882289655414</v>
      </c>
      <c r="N34" s="474">
        <v>100</v>
      </c>
      <c r="O34" s="474">
        <v>100</v>
      </c>
      <c r="P34" s="474">
        <v>70.335586576393879</v>
      </c>
      <c r="Q34" s="474">
        <v>57.887897282648233</v>
      </c>
      <c r="R34" s="474">
        <v>63.108838031266295</v>
      </c>
      <c r="S34" s="474">
        <v>73.904439951120068</v>
      </c>
      <c r="T34" s="474">
        <v>57.769171878871845</v>
      </c>
      <c r="U34" s="474">
        <v>69.065765378332799</v>
      </c>
    </row>
    <row r="35" spans="1:21" x14ac:dyDescent="0.35">
      <c r="A35" s="202" t="s">
        <v>170</v>
      </c>
      <c r="B35" s="612">
        <v>1.7882194148618469E-2</v>
      </c>
      <c r="C35" s="612">
        <v>1.7726914621252421E-2</v>
      </c>
      <c r="D35" s="612">
        <v>-3.2639826787583814E-5</v>
      </c>
      <c r="E35" s="612">
        <v>-7.0506979227031863E-3</v>
      </c>
      <c r="F35" s="612">
        <v>-3.2471845328757576E-3</v>
      </c>
      <c r="G35" s="612">
        <v>-1.814827430660193E-3</v>
      </c>
      <c r="H35" s="612">
        <v>3.0416118854164731E-2</v>
      </c>
      <c r="I35" s="612">
        <v>1.6900559887384148E-2</v>
      </c>
      <c r="J35" s="612">
        <v>2.6432767755440567E-2</v>
      </c>
      <c r="K35" s="612"/>
      <c r="L35" s="645">
        <v>2.6880259273106111E-2</v>
      </c>
      <c r="N35" s="474">
        <v>100</v>
      </c>
      <c r="O35" s="474">
        <v>100</v>
      </c>
      <c r="P35" s="474">
        <v>99.294930207729678</v>
      </c>
      <c r="Q35" s="474">
        <v>98.972501246166161</v>
      </c>
      <c r="R35" s="474">
        <v>98.79288323602357</v>
      </c>
      <c r="S35" s="474">
        <v>101.79777931447609</v>
      </c>
      <c r="T35" s="474">
        <v>103.5182187801831</v>
      </c>
      <c r="U35" s="474">
        <v>106.25449181565656</v>
      </c>
    </row>
    <row r="36" spans="1:21" x14ac:dyDescent="0.35">
      <c r="A36" s="205" t="s">
        <v>171</v>
      </c>
      <c r="B36" s="612">
        <v>1.1572903247365707E-2</v>
      </c>
      <c r="C36" s="612">
        <v>1.9968451303056245E-2</v>
      </c>
      <c r="D36" s="612">
        <v>1.2555920519444763E-2</v>
      </c>
      <c r="E36" s="612">
        <v>1.504254358389967E-2</v>
      </c>
      <c r="F36" s="612">
        <v>-3.4856226808080981E-3</v>
      </c>
      <c r="G36" s="612">
        <v>-5.7540289215050056E-3</v>
      </c>
      <c r="H36" s="612">
        <v>3.496704312742982E-2</v>
      </c>
      <c r="I36" s="612">
        <v>-5.1891771324287239E-3</v>
      </c>
      <c r="J36" s="612">
        <v>6.62365714924944E-2</v>
      </c>
      <c r="K36" s="612"/>
      <c r="L36" s="645">
        <v>3.6690929437537267E-3</v>
      </c>
      <c r="N36" s="474">
        <v>100</v>
      </c>
      <c r="O36" s="474">
        <v>100</v>
      </c>
      <c r="P36" s="474">
        <v>101.50425435838997</v>
      </c>
      <c r="Q36" s="474">
        <v>101.15044882719985</v>
      </c>
      <c r="R36" s="474">
        <v>100.56842621922493</v>
      </c>
      <c r="S36" s="474">
        <v>104.08500671609032</v>
      </c>
      <c r="T36" s="474">
        <v>103.5448911794105</v>
      </c>
      <c r="U36" s="474">
        <v>110.40334976669807</v>
      </c>
    </row>
    <row r="37" spans="1:21" x14ac:dyDescent="0.35">
      <c r="A37" s="203" t="s">
        <v>172</v>
      </c>
      <c r="L37" s="647"/>
    </row>
    <row r="38" spans="1:21" x14ac:dyDescent="0.35">
      <c r="A38" s="206" t="s">
        <v>173</v>
      </c>
      <c r="B38" s="612">
        <v>-0.12067308726845394</v>
      </c>
      <c r="C38" s="612">
        <v>4.0257092449424547E-2</v>
      </c>
      <c r="D38" s="612">
        <v>4.2832847681970598E-2</v>
      </c>
      <c r="E38" s="612">
        <v>6.766994263150683E-2</v>
      </c>
      <c r="F38" s="612">
        <v>4.2288828025069281E-2</v>
      </c>
      <c r="G38" s="612">
        <v>-1.950156083542598E-2</v>
      </c>
      <c r="H38" s="612">
        <v>5.2362226058179751E-2</v>
      </c>
      <c r="I38" s="612">
        <v>-3.3893307039412068E-2</v>
      </c>
      <c r="J38" s="612">
        <v>7.29370449859299E-2</v>
      </c>
      <c r="K38" s="612"/>
      <c r="L38" s="644">
        <v>-3.5139315768055734E-2</v>
      </c>
      <c r="N38" s="474">
        <v>100</v>
      </c>
      <c r="O38" s="474">
        <v>100</v>
      </c>
      <c r="P38" s="474">
        <v>106.76699426315068</v>
      </c>
      <c r="Q38" s="474">
        <v>111.28204532229861</v>
      </c>
      <c r="R38" s="474">
        <v>109.11187174555518</v>
      </c>
      <c r="S38" s="474">
        <v>114.82521223952705</v>
      </c>
      <c r="T38" s="474">
        <v>110.9334060652271</v>
      </c>
      <c r="U38" s="474">
        <v>119.024560893849</v>
      </c>
    </row>
    <row r="39" spans="1:21" x14ac:dyDescent="0.35">
      <c r="A39" s="97" t="s">
        <v>174</v>
      </c>
      <c r="B39" s="612">
        <v>-3.5287185400186605E-2</v>
      </c>
      <c r="C39" s="612">
        <v>3.486622347981827E-2</v>
      </c>
      <c r="D39" s="612">
        <v>-5.2554033224995744E-2</v>
      </c>
      <c r="E39" s="612">
        <v>-0.20889037307034086</v>
      </c>
      <c r="F39" s="612">
        <v>-0.11670603499330168</v>
      </c>
      <c r="G39" s="612">
        <v>8.6996608751468418E-3</v>
      </c>
      <c r="H39" s="612">
        <v>-2.2019515287486469E-2</v>
      </c>
      <c r="I39" s="612">
        <v>0.72340326167190638</v>
      </c>
      <c r="J39" s="612">
        <v>-0.31230681385952996</v>
      </c>
      <c r="K39" s="612"/>
      <c r="L39" s="644">
        <v>0.72923676932969217</v>
      </c>
      <c r="N39" s="474">
        <v>100</v>
      </c>
      <c r="O39" s="474">
        <v>100</v>
      </c>
      <c r="P39" s="474">
        <v>79.110962692965913</v>
      </c>
      <c r="Q39" s="474">
        <v>69.878235912566851</v>
      </c>
      <c r="R39" s="474">
        <v>70.486152867559696</v>
      </c>
      <c r="S39" s="474">
        <v>68.934081946936359</v>
      </c>
      <c r="T39" s="474">
        <v>118.8012216677086</v>
      </c>
      <c r="U39" s="474">
        <v>81.698790646046774</v>
      </c>
    </row>
    <row r="40" spans="1:21" x14ac:dyDescent="0.35">
      <c r="A40" s="97" t="s">
        <v>214</v>
      </c>
      <c r="L40" s="647"/>
    </row>
    <row r="41" spans="1:21" x14ac:dyDescent="0.35">
      <c r="A41" s="202" t="s">
        <v>176</v>
      </c>
      <c r="B41" s="612">
        <v>1.170602318329772E-2</v>
      </c>
      <c r="C41" s="612">
        <v>1.8599799308581577E-2</v>
      </c>
      <c r="D41" s="612">
        <v>1.6795002446348128E-3</v>
      </c>
      <c r="E41" s="612">
        <v>-3.9224175393561822E-3</v>
      </c>
      <c r="F41" s="612">
        <v>-1.2037349096226668E-3</v>
      </c>
      <c r="G41" s="612">
        <v>-2.6466215039011587E-3</v>
      </c>
      <c r="H41" s="612">
        <v>3.1463766687093608E-2</v>
      </c>
      <c r="I41" s="612">
        <v>1.4426669986578933E-2</v>
      </c>
      <c r="J41" s="612">
        <v>2.8589848584346989E-2</v>
      </c>
      <c r="K41" s="612"/>
      <c r="L41" s="645">
        <v>2.3812075410007294E-2</v>
      </c>
      <c r="N41" s="474">
        <v>100</v>
      </c>
      <c r="O41" s="474">
        <v>100</v>
      </c>
      <c r="P41" s="474">
        <v>99.607758246064378</v>
      </c>
      <c r="Q41" s="474">
        <v>99.487856910194338</v>
      </c>
      <c r="R41" s="474">
        <v>99.224550208718782</v>
      </c>
      <c r="S41" s="474">
        <v>102.34652830611772</v>
      </c>
      <c r="T41" s="474">
        <v>103.82304789426213</v>
      </c>
      <c r="U41" s="474">
        <v>106.79133311312449</v>
      </c>
    </row>
    <row r="42" spans="1:21" x14ac:dyDescent="0.35">
      <c r="A42" s="205" t="s">
        <v>177</v>
      </c>
      <c r="B42" s="612">
        <v>9.0000899122011369E-3</v>
      </c>
      <c r="C42" s="612">
        <v>2.0750499173492365E-2</v>
      </c>
      <c r="D42" s="612">
        <v>9.0806502235385445E-3</v>
      </c>
      <c r="E42" s="612">
        <v>3.7998245510544315E-3</v>
      </c>
      <c r="F42" s="612">
        <v>-7.9655163763967529E-3</v>
      </c>
      <c r="G42" s="612">
        <v>-5.2464873468587303E-3</v>
      </c>
      <c r="H42" s="612">
        <v>3.2873470403726568E-2</v>
      </c>
      <c r="I42" s="612">
        <v>2.0155300677706878E-2</v>
      </c>
      <c r="J42" s="612">
        <v>4.3991440398291726E-2</v>
      </c>
      <c r="K42" s="612"/>
      <c r="L42" s="645">
        <v>2.9217030150124224E-2</v>
      </c>
      <c r="N42" s="474">
        <v>100</v>
      </c>
      <c r="O42" s="474">
        <v>100</v>
      </c>
      <c r="P42" s="474">
        <v>100.37998245510545</v>
      </c>
      <c r="Q42" s="474">
        <v>99.580404060996884</v>
      </c>
      <c r="R42" s="474">
        <v>99.057956731095786</v>
      </c>
      <c r="S42" s="474">
        <v>102.31433553994908</v>
      </c>
      <c r="T42" s="474">
        <v>104.37651173639655</v>
      </c>
      <c r="U42" s="474">
        <v>108.96818483142984</v>
      </c>
    </row>
    <row r="43" spans="1:21" x14ac:dyDescent="0.35">
      <c r="A43" s="115" t="s">
        <v>178</v>
      </c>
      <c r="L43" s="647"/>
    </row>
    <row r="44" spans="1:21" s="275" customFormat="1" ht="16" x14ac:dyDescent="0.35">
      <c r="A44" s="205" t="s">
        <v>202</v>
      </c>
      <c r="B44" s="610">
        <v>3.551150835815764E-2</v>
      </c>
      <c r="C44" s="610">
        <v>4.1469161860612891E-2</v>
      </c>
      <c r="D44" s="610">
        <v>2.6823630976780644E-2</v>
      </c>
      <c r="E44" s="610">
        <v>-1.1611305653025372E-3</v>
      </c>
      <c r="F44" s="610">
        <v>-1.9905078977902724E-2</v>
      </c>
      <c r="G44" s="610">
        <v>-1.8150385159291793E-2</v>
      </c>
      <c r="H44" s="610">
        <v>-2.5446494894133198E-2</v>
      </c>
      <c r="I44" s="610">
        <v>3.1965350986431273E-2</v>
      </c>
      <c r="J44" s="610">
        <v>-1.9266326488787899E-2</v>
      </c>
      <c r="K44" s="610"/>
      <c r="L44" s="646">
        <v>3.2115698389165503E-2</v>
      </c>
      <c r="N44" s="611">
        <v>100</v>
      </c>
      <c r="O44" s="611">
        <v>100</v>
      </c>
      <c r="P44" s="611">
        <v>99.883886943469747</v>
      </c>
      <c r="Q44" s="611">
        <v>97.895690285240079</v>
      </c>
      <c r="R44" s="611">
        <v>96.118845801128231</v>
      </c>
      <c r="S44" s="611">
        <v>93.67295808221985</v>
      </c>
      <c r="T44" s="611">
        <v>96.667247065255268</v>
      </c>
      <c r="U44" s="611">
        <v>94.804824322523729</v>
      </c>
    </row>
    <row r="45" spans="1:21" x14ac:dyDescent="0.35">
      <c r="A45" s="202" t="s">
        <v>179</v>
      </c>
    </row>
    <row r="46" spans="1:21" x14ac:dyDescent="0.35">
      <c r="A46" s="97" t="s">
        <v>180</v>
      </c>
      <c r="B46" s="114">
        <v>-1.2987231597647226</v>
      </c>
      <c r="C46" s="114">
        <v>-0.47381239239095152</v>
      </c>
      <c r="D46" s="114">
        <v>-0.223140176788518</v>
      </c>
      <c r="E46" s="114">
        <v>1.7838281901948028</v>
      </c>
      <c r="F46" s="114">
        <v>7.3474856558083945E-2</v>
      </c>
      <c r="G46" s="114">
        <v>0.1063189673447984</v>
      </c>
      <c r="H46" s="114">
        <v>1.6150904803317336</v>
      </c>
      <c r="I46" s="114">
        <v>-1.9245415768422953</v>
      </c>
      <c r="J46" s="114">
        <v>4.2738973644739469</v>
      </c>
      <c r="K46" s="114"/>
      <c r="L46" s="114"/>
    </row>
    <row r="47" spans="1:21" x14ac:dyDescent="0.35">
      <c r="A47" s="97" t="s">
        <v>181</v>
      </c>
      <c r="B47" s="114">
        <v>-0.65097294189174892</v>
      </c>
      <c r="C47" s="114">
        <v>-0.54943432049934515</v>
      </c>
      <c r="D47" s="114">
        <v>-0.35751346327777406</v>
      </c>
      <c r="E47" s="114">
        <v>1.57626477045216</v>
      </c>
      <c r="F47" s="114">
        <v>-0.13554925196027634</v>
      </c>
      <c r="G47" s="114">
        <v>0.16812098026762617</v>
      </c>
      <c r="H47" s="114">
        <v>1.5152626191636127</v>
      </c>
      <c r="I47" s="114">
        <v>-1.7683266416221601</v>
      </c>
      <c r="J47" s="114">
        <v>4.2405453304839984</v>
      </c>
      <c r="K47" s="114"/>
      <c r="L47" s="114"/>
    </row>
    <row r="48" spans="1:21" x14ac:dyDescent="0.35">
      <c r="A48" s="97" t="s">
        <v>182</v>
      </c>
      <c r="B48" s="114">
        <v>1.1488013493863636</v>
      </c>
      <c r="C48" s="114">
        <v>0.93881009939477122</v>
      </c>
      <c r="D48" s="114">
        <v>0.74180608194196473</v>
      </c>
      <c r="E48" s="114">
        <v>-1.1534687646103881</v>
      </c>
      <c r="F48" s="114">
        <v>-0.95163949936947212</v>
      </c>
      <c r="G48" s="114">
        <v>-0.54813961510308262</v>
      </c>
      <c r="H48" s="114">
        <v>-2.8511971234090994</v>
      </c>
      <c r="I48" s="114">
        <v>1.7424777132963976</v>
      </c>
      <c r="J48" s="114">
        <v>-3.9904194536226512</v>
      </c>
      <c r="K48" s="114"/>
      <c r="L48" s="114"/>
    </row>
    <row r="49" spans="1:12" x14ac:dyDescent="0.35">
      <c r="A49" s="115" t="s">
        <v>183</v>
      </c>
      <c r="B49" s="117">
        <v>0.60959079500921032</v>
      </c>
      <c r="C49" s="117">
        <v>0.3124589609829318</v>
      </c>
      <c r="D49" s="117">
        <v>0.1880005124373918</v>
      </c>
      <c r="E49" s="117">
        <v>-0.89040839809710359</v>
      </c>
      <c r="F49" s="117">
        <v>-0.10731803837380127</v>
      </c>
      <c r="G49" s="117">
        <v>-8.3355657993927856E-2</v>
      </c>
      <c r="H49" s="117">
        <v>-0.67677257380919409</v>
      </c>
      <c r="I49" s="117">
        <v>0.69031788832531626</v>
      </c>
      <c r="J49" s="117">
        <v>-1.3204729614863902</v>
      </c>
      <c r="K49" s="605"/>
      <c r="L49" s="605"/>
    </row>
    <row r="50" spans="1:12" x14ac:dyDescent="0.35">
      <c r="A50" s="606" t="s">
        <v>221</v>
      </c>
      <c r="B50" s="648"/>
      <c r="C50" s="648"/>
      <c r="D50" s="648"/>
      <c r="E50" s="634"/>
      <c r="F50" s="634"/>
      <c r="G50" s="634"/>
      <c r="H50" s="634"/>
      <c r="I50" s="605"/>
      <c r="J50" s="605"/>
      <c r="K50" s="605"/>
      <c r="L50" s="605"/>
    </row>
    <row r="51" spans="1:12" x14ac:dyDescent="0.35">
      <c r="A51" s="649" t="s">
        <v>204</v>
      </c>
      <c r="B51" s="649"/>
      <c r="C51" s="649"/>
      <c r="D51" s="649"/>
      <c r="E51" s="649"/>
      <c r="F51" s="649"/>
      <c r="G51" s="649"/>
      <c r="H51" s="649"/>
      <c r="I51" s="605"/>
      <c r="J51" s="605"/>
      <c r="K51" s="605"/>
      <c r="L51" s="605"/>
    </row>
    <row r="52" spans="1:12" x14ac:dyDescent="0.35">
      <c r="A52" s="606" t="s">
        <v>567</v>
      </c>
    </row>
    <row r="53" spans="1:12" x14ac:dyDescent="0.35">
      <c r="A53" s="606" t="s">
        <v>568</v>
      </c>
    </row>
    <row r="54" spans="1:12" x14ac:dyDescent="0.35">
      <c r="A54" s="606" t="s">
        <v>569</v>
      </c>
    </row>
    <row r="55" spans="1:12" x14ac:dyDescent="0.35">
      <c r="A55" s="606" t="s">
        <v>570</v>
      </c>
    </row>
    <row r="56" spans="1:12" x14ac:dyDescent="0.35">
      <c r="A56" t="s">
        <v>548</v>
      </c>
      <c r="B56" s="612">
        <v>6.5535148633080187E-3</v>
      </c>
      <c r="C56" s="612">
        <v>-2.3821489826341802E-2</v>
      </c>
      <c r="F56" s="612">
        <v>-6.0486824829975028E-3</v>
      </c>
      <c r="H56" s="612">
        <v>-0.11522503669058193</v>
      </c>
      <c r="I56" s="612">
        <v>-8.8604452750693508E-3</v>
      </c>
      <c r="J56" s="612">
        <v>-4.1538461274365668E-2</v>
      </c>
      <c r="K56" s="612"/>
      <c r="L56" s="612"/>
    </row>
    <row r="57" spans="1:12" x14ac:dyDescent="0.35">
      <c r="A57" t="s">
        <v>549</v>
      </c>
      <c r="B57" s="612">
        <v>5.3320710787457148E-2</v>
      </c>
      <c r="C57" s="612">
        <v>6.4219346499543306E-2</v>
      </c>
      <c r="F57" s="612">
        <v>7.3155608400689687E-2</v>
      </c>
      <c r="H57" s="612">
        <v>-3.066787571484153E-2</v>
      </c>
      <c r="I57" s="612">
        <v>-1.1565862278023031E-2</v>
      </c>
      <c r="J57" s="612">
        <v>6.1795348574124942E-2</v>
      </c>
      <c r="K57" s="612"/>
      <c r="L57" s="612"/>
    </row>
    <row r="61" spans="1:12" ht="15.5" x14ac:dyDescent="0.35">
      <c r="A61" s="68" t="s">
        <v>655</v>
      </c>
    </row>
    <row r="62" spans="1:12" ht="15" thickBot="1" x14ac:dyDescent="0.4">
      <c r="A62" s="69" t="s">
        <v>143</v>
      </c>
    </row>
    <row r="63" spans="1:12" x14ac:dyDescent="0.35">
      <c r="A63" s="721" t="s">
        <v>656</v>
      </c>
      <c r="B63" s="749">
        <v>2012</v>
      </c>
      <c r="C63" s="749">
        <v>2013</v>
      </c>
      <c r="D63" s="749">
        <v>2014</v>
      </c>
      <c r="E63" s="749">
        <v>2015</v>
      </c>
      <c r="F63" s="749">
        <v>2016</v>
      </c>
      <c r="G63" s="749">
        <v>2017</v>
      </c>
      <c r="H63" s="749">
        <v>2018</v>
      </c>
      <c r="I63" s="750">
        <v>2019</v>
      </c>
      <c r="J63" s="750">
        <v>2020</v>
      </c>
      <c r="K63" s="750">
        <v>2021</v>
      </c>
    </row>
    <row r="64" spans="1:12" x14ac:dyDescent="0.35">
      <c r="A64" s="189" t="s">
        <v>149</v>
      </c>
      <c r="B64" s="723">
        <v>56.198702664000002</v>
      </c>
      <c r="C64" s="723">
        <v>57.696493461999999</v>
      </c>
      <c r="D64" s="723">
        <v>59.294996361000003</v>
      </c>
      <c r="E64" s="723">
        <v>59.147872857000003</v>
      </c>
      <c r="F64" s="723">
        <v>58.308307964000001</v>
      </c>
      <c r="G64" s="723">
        <v>58.186558402000003</v>
      </c>
      <c r="H64" s="723">
        <v>57.279889996000001</v>
      </c>
      <c r="I64" s="723">
        <v>56.008894472000001</v>
      </c>
      <c r="J64" s="723">
        <v>57.031232426000003</v>
      </c>
      <c r="K64" s="723">
        <v>57.834053769999997</v>
      </c>
    </row>
    <row r="65" spans="1:11" x14ac:dyDescent="0.35">
      <c r="A65" s="80" t="s">
        <v>35</v>
      </c>
      <c r="B65" s="724">
        <v>5.6364998640000001</v>
      </c>
      <c r="C65" s="724">
        <v>5.6552390729999997</v>
      </c>
      <c r="D65" s="724">
        <v>5.5735899409999998</v>
      </c>
      <c r="E65" s="724">
        <v>5.3400069549999998</v>
      </c>
      <c r="F65" s="724">
        <v>5.0347508349999996</v>
      </c>
      <c r="G65" s="724">
        <v>4.489367873</v>
      </c>
      <c r="H65" s="724">
        <v>3.7325609219999998</v>
      </c>
      <c r="I65" s="724">
        <v>3.6877735989999998</v>
      </c>
      <c r="J65" s="724">
        <v>3.6935797140000002</v>
      </c>
      <c r="K65" s="724">
        <v>3.7320077029999998</v>
      </c>
    </row>
    <row r="66" spans="1:11" x14ac:dyDescent="0.35">
      <c r="A66" s="80" t="s">
        <v>37</v>
      </c>
      <c r="B66" s="724">
        <v>11.537769137</v>
      </c>
      <c r="C66" s="724">
        <v>11.825795089</v>
      </c>
      <c r="D66" s="724">
        <v>12.148125701</v>
      </c>
      <c r="E66" s="724">
        <v>12.156726539999999</v>
      </c>
      <c r="F66" s="724">
        <v>11.906303575999999</v>
      </c>
      <c r="G66" s="724">
        <v>12.072915049000001</v>
      </c>
      <c r="H66" s="724">
        <v>11.919630851999999</v>
      </c>
      <c r="I66" s="724">
        <v>11.848654696000001</v>
      </c>
      <c r="J66" s="724">
        <v>12.035252694</v>
      </c>
      <c r="K66" s="724">
        <v>12.336198539</v>
      </c>
    </row>
    <row r="67" spans="1:11" x14ac:dyDescent="0.35">
      <c r="A67" s="80" t="s">
        <v>150</v>
      </c>
      <c r="B67" s="724">
        <v>0.94113052200000002</v>
      </c>
      <c r="C67" s="724">
        <v>0.91930842400000001</v>
      </c>
      <c r="D67" s="724">
        <v>0.94897157300000001</v>
      </c>
      <c r="E67" s="724">
        <v>0.90574778600000005</v>
      </c>
      <c r="F67" s="724">
        <v>0.83951671699999997</v>
      </c>
      <c r="G67" s="724">
        <v>0.80562201</v>
      </c>
      <c r="H67" s="724">
        <v>0.73310714300000002</v>
      </c>
      <c r="I67" s="724">
        <v>0.68939263399999995</v>
      </c>
      <c r="J67" s="724">
        <v>0.63051600699999999</v>
      </c>
      <c r="K67" s="724">
        <v>0.57656176000000003</v>
      </c>
    </row>
    <row r="68" spans="1:11" x14ac:dyDescent="0.35">
      <c r="A68" s="80" t="s">
        <v>39</v>
      </c>
      <c r="B68" s="724">
        <v>37.130850404999997</v>
      </c>
      <c r="C68" s="724">
        <v>38.309466419000003</v>
      </c>
      <c r="D68" s="724">
        <v>39.712691427000003</v>
      </c>
      <c r="E68" s="724">
        <v>39.852169830000001</v>
      </c>
      <c r="F68" s="724">
        <v>39.700293014000003</v>
      </c>
      <c r="G68" s="724">
        <v>39.967397855999998</v>
      </c>
      <c r="H68" s="724">
        <v>40.006197301</v>
      </c>
      <c r="I68" s="724">
        <v>39.055996843000003</v>
      </c>
      <c r="J68" s="724">
        <v>39.898481234999998</v>
      </c>
      <c r="K68" s="724">
        <v>40.420245370000004</v>
      </c>
    </row>
    <row r="69" spans="1:11" x14ac:dyDescent="0.35">
      <c r="A69" s="80" t="s">
        <v>151</v>
      </c>
      <c r="B69" s="724">
        <v>0.95245273200000002</v>
      </c>
      <c r="C69" s="724">
        <v>0.98668445599999999</v>
      </c>
      <c r="D69" s="724">
        <v>0.91161771700000005</v>
      </c>
      <c r="E69" s="724">
        <v>0.89322174300000001</v>
      </c>
      <c r="F69" s="724">
        <v>0.82744382000000005</v>
      </c>
      <c r="G69" s="724">
        <v>0.85125561199999999</v>
      </c>
      <c r="H69" s="724">
        <v>0.88839377600000002</v>
      </c>
      <c r="I69" s="724">
        <v>0.72707669799999997</v>
      </c>
      <c r="J69" s="724">
        <v>0.77340277599999996</v>
      </c>
      <c r="K69" s="724">
        <v>0.76904039700000004</v>
      </c>
    </row>
    <row r="70" spans="1:11" x14ac:dyDescent="0.35">
      <c r="A70" s="192" t="s">
        <v>152</v>
      </c>
      <c r="B70" s="723">
        <v>63.804121311999999</v>
      </c>
      <c r="C70" s="723">
        <v>64.552791120999998</v>
      </c>
      <c r="D70" s="723">
        <v>65.991418347000007</v>
      </c>
      <c r="E70" s="723">
        <v>65.633462237000003</v>
      </c>
      <c r="F70" s="723">
        <v>66.079899670000003</v>
      </c>
      <c r="G70" s="723">
        <v>65.996877003999998</v>
      </c>
      <c r="H70" s="723">
        <v>65.062897629000005</v>
      </c>
      <c r="I70" s="723">
        <v>65.147502298000006</v>
      </c>
      <c r="J70" s="723">
        <v>64.884179461000002</v>
      </c>
      <c r="K70" s="723">
        <v>69.160396728999999</v>
      </c>
    </row>
    <row r="71" spans="1:11" x14ac:dyDescent="0.35">
      <c r="A71" s="195" t="s">
        <v>60</v>
      </c>
      <c r="B71" s="724">
        <v>42.045311652999999</v>
      </c>
      <c r="C71" s="724">
        <v>42.527235666000003</v>
      </c>
      <c r="D71" s="724">
        <v>44.042095095999997</v>
      </c>
      <c r="E71" s="724">
        <v>45.264068514000002</v>
      </c>
      <c r="F71" s="724">
        <v>46.597650735999999</v>
      </c>
      <c r="G71" s="724">
        <v>47.237985283</v>
      </c>
      <c r="H71" s="724">
        <v>47.283314546</v>
      </c>
      <c r="I71" s="724">
        <v>47.668670446999997</v>
      </c>
      <c r="J71" s="724">
        <v>47.647787893999997</v>
      </c>
      <c r="K71" s="724">
        <v>51.553227213</v>
      </c>
    </row>
    <row r="72" spans="1:11" x14ac:dyDescent="0.35">
      <c r="A72" s="86" t="s">
        <v>153</v>
      </c>
      <c r="B72" s="724">
        <v>19.420288661000001</v>
      </c>
      <c r="C72" s="724">
        <v>20.546139286999999</v>
      </c>
      <c r="D72" s="724">
        <v>21.366233513000001</v>
      </c>
      <c r="E72" s="724">
        <v>21.603424663999999</v>
      </c>
      <c r="F72" s="724">
        <v>22.472365283999999</v>
      </c>
      <c r="G72" s="724">
        <v>21.342525026000001</v>
      </c>
      <c r="H72" s="724">
        <v>21.088969389999999</v>
      </c>
      <c r="I72" s="724">
        <v>21.339866493999999</v>
      </c>
      <c r="J72" s="724">
        <v>21.617822397000001</v>
      </c>
      <c r="K72" s="724">
        <v>7.3360748329999996</v>
      </c>
    </row>
    <row r="73" spans="1:11" x14ac:dyDescent="0.35">
      <c r="A73" s="86" t="s">
        <v>155</v>
      </c>
      <c r="B73" s="724">
        <v>22.625022991000002</v>
      </c>
      <c r="C73" s="724">
        <v>21.981096379</v>
      </c>
      <c r="D73" s="724">
        <v>22.675861582</v>
      </c>
      <c r="E73" s="724">
        <v>23.660643849</v>
      </c>
      <c r="F73" s="724">
        <v>24.125285452</v>
      </c>
      <c r="G73" s="724">
        <v>25.895460256</v>
      </c>
      <c r="H73" s="724">
        <v>26.194345155000001</v>
      </c>
      <c r="I73" s="724">
        <v>26.328803953000001</v>
      </c>
      <c r="J73" s="724">
        <v>26.029965495999999</v>
      </c>
      <c r="K73" s="724">
        <v>44.217152378999998</v>
      </c>
    </row>
    <row r="74" spans="1:11" x14ac:dyDescent="0.35">
      <c r="A74" s="196" t="s">
        <v>215</v>
      </c>
      <c r="B74" s="724"/>
      <c r="C74" s="724"/>
      <c r="D74" s="724"/>
      <c r="E74" s="724"/>
      <c r="F74" s="724"/>
      <c r="G74" s="724"/>
      <c r="H74" s="724">
        <v>7.8376499999999996E-4</v>
      </c>
      <c r="I74" s="724">
        <v>8.3669099999999998E-4</v>
      </c>
      <c r="J74" s="724">
        <v>6.7962800000000005E-4</v>
      </c>
      <c r="K74" s="724">
        <v>14.689837604999999</v>
      </c>
    </row>
    <row r="75" spans="1:11" x14ac:dyDescent="0.35">
      <c r="A75" s="196" t="s">
        <v>216</v>
      </c>
      <c r="B75" s="724">
        <v>7.9635841950000001</v>
      </c>
      <c r="C75" s="724">
        <v>7.1631612210000002</v>
      </c>
      <c r="D75" s="724">
        <v>7.8400580809999996</v>
      </c>
      <c r="E75" s="724">
        <v>8.8498753400000005</v>
      </c>
      <c r="F75" s="724">
        <v>9.5463600500000005</v>
      </c>
      <c r="G75" s="724">
        <v>11.146776191000001</v>
      </c>
      <c r="H75" s="724">
        <v>11.524972946</v>
      </c>
      <c r="I75" s="724">
        <v>11.495102409999999</v>
      </c>
      <c r="J75" s="724">
        <v>11.305705891000001</v>
      </c>
      <c r="K75" s="724">
        <v>14.354824762</v>
      </c>
    </row>
    <row r="76" spans="1:11" x14ac:dyDescent="0.35">
      <c r="A76" s="196" t="s">
        <v>217</v>
      </c>
      <c r="B76" s="724">
        <v>6.5355447489999996</v>
      </c>
      <c r="C76" s="724">
        <v>6.4662523719999996</v>
      </c>
      <c r="D76" s="724">
        <v>6.4949267949999996</v>
      </c>
      <c r="E76" s="724">
        <v>6.3682788869999998</v>
      </c>
      <c r="F76" s="724">
        <v>6.1377022090000004</v>
      </c>
      <c r="G76" s="724">
        <v>6.1420344370000004</v>
      </c>
      <c r="H76" s="724">
        <v>6.0970700830000002</v>
      </c>
      <c r="I76" s="724">
        <v>5.8264716019999998</v>
      </c>
      <c r="J76" s="724">
        <v>5.3549188150000004</v>
      </c>
      <c r="K76" s="724">
        <v>5.4394067350000004</v>
      </c>
    </row>
    <row r="77" spans="1:11" x14ac:dyDescent="0.35">
      <c r="A77" s="196" t="s">
        <v>218</v>
      </c>
      <c r="B77" s="724">
        <v>6.633414567</v>
      </c>
      <c r="C77" s="724">
        <v>6.6846768059999997</v>
      </c>
      <c r="D77" s="724">
        <v>6.7352600110000003</v>
      </c>
      <c r="E77" s="724">
        <v>6.7554043520000002</v>
      </c>
      <c r="F77" s="724">
        <v>6.8550015660000003</v>
      </c>
      <c r="G77" s="724">
        <v>6.9621679470000002</v>
      </c>
      <c r="H77" s="724">
        <v>7.1217968359999997</v>
      </c>
      <c r="I77" s="724">
        <v>7.2723830639999996</v>
      </c>
      <c r="J77" s="724">
        <v>7.5153211049999999</v>
      </c>
      <c r="K77" s="724">
        <v>7.9274597279999997</v>
      </c>
    </row>
    <row r="78" spans="1:11" x14ac:dyDescent="0.35">
      <c r="A78" s="80" t="s">
        <v>156</v>
      </c>
      <c r="B78" s="724">
        <v>15.029034683000001</v>
      </c>
      <c r="C78" s="724">
        <v>14.936944094999999</v>
      </c>
      <c r="D78" s="724">
        <v>14.405485901</v>
      </c>
      <c r="E78" s="724">
        <v>13.033355138999999</v>
      </c>
      <c r="F78" s="724">
        <v>11.781863325</v>
      </c>
      <c r="G78" s="724">
        <v>10.495179717999999</v>
      </c>
      <c r="H78" s="724">
        <v>10.360936806</v>
      </c>
      <c r="I78" s="724">
        <v>10.434123202</v>
      </c>
      <c r="J78" s="724">
        <v>10.273161048</v>
      </c>
      <c r="K78" s="724">
        <v>10.213643741</v>
      </c>
    </row>
    <row r="79" spans="1:11" x14ac:dyDescent="0.35">
      <c r="A79" s="86" t="s">
        <v>157</v>
      </c>
      <c r="B79" s="724">
        <v>12.235998286999999</v>
      </c>
      <c r="C79" s="724">
        <v>12.242784117999999</v>
      </c>
      <c r="D79" s="724">
        <v>11.79769581</v>
      </c>
      <c r="E79" s="724">
        <v>10.534369372</v>
      </c>
      <c r="F79" s="724">
        <v>9.3182394189999993</v>
      </c>
      <c r="G79" s="724">
        <v>8.2648102459999997</v>
      </c>
      <c r="H79" s="724">
        <v>8.1397515550000001</v>
      </c>
      <c r="I79" s="724">
        <v>8.1327771420000001</v>
      </c>
      <c r="J79" s="724">
        <v>8.0057906009999993</v>
      </c>
      <c r="K79" s="724">
        <v>7.9758858379999999</v>
      </c>
    </row>
    <row r="80" spans="1:11" x14ac:dyDescent="0.35">
      <c r="A80" s="86" t="s">
        <v>158</v>
      </c>
      <c r="B80" s="724">
        <v>0.43656587299999999</v>
      </c>
      <c r="C80" s="724">
        <v>0.43246517200000001</v>
      </c>
      <c r="D80" s="724">
        <v>0.42741777600000003</v>
      </c>
      <c r="E80" s="724">
        <v>0.42977777499999997</v>
      </c>
      <c r="F80" s="724">
        <v>0.41557588299999998</v>
      </c>
      <c r="G80" s="724">
        <v>0.46100176599999998</v>
      </c>
      <c r="H80" s="724">
        <v>0.462950582</v>
      </c>
      <c r="I80" s="724">
        <v>0.45653349700000001</v>
      </c>
      <c r="J80" s="724">
        <v>0.45618283199999998</v>
      </c>
      <c r="K80" s="724">
        <v>0.45796498800000002</v>
      </c>
    </row>
    <row r="81" spans="1:11" x14ac:dyDescent="0.35">
      <c r="A81" s="86" t="s">
        <v>159</v>
      </c>
      <c r="B81" s="724">
        <v>2.356470522</v>
      </c>
      <c r="C81" s="724">
        <v>2.2616948030000001</v>
      </c>
      <c r="D81" s="724">
        <v>2.1803723129999999</v>
      </c>
      <c r="E81" s="724">
        <v>2.0692079909999999</v>
      </c>
      <c r="F81" s="724">
        <v>2.0480480210000001</v>
      </c>
      <c r="G81" s="724">
        <v>1.7693677050000001</v>
      </c>
      <c r="H81" s="724">
        <v>1.7582346680000001</v>
      </c>
      <c r="I81" s="724">
        <v>1.844812562</v>
      </c>
      <c r="J81" s="724">
        <v>1.8111876140000001</v>
      </c>
      <c r="K81" s="724">
        <v>1.7797929139999999</v>
      </c>
    </row>
    <row r="82" spans="1:11" x14ac:dyDescent="0.35">
      <c r="A82" s="199" t="s">
        <v>160</v>
      </c>
      <c r="B82" s="724">
        <v>3.8938352630000002</v>
      </c>
      <c r="C82" s="724">
        <v>4.2542370070000004</v>
      </c>
      <c r="D82" s="724">
        <v>4.5210835879999998</v>
      </c>
      <c r="E82" s="724">
        <v>4.5113930519999998</v>
      </c>
      <c r="F82" s="724">
        <v>4.7494014450000002</v>
      </c>
      <c r="G82" s="724">
        <v>5.3078485669999997</v>
      </c>
      <c r="H82" s="724">
        <v>4.8092827720000004</v>
      </c>
      <c r="I82" s="724">
        <v>4.5966164139999997</v>
      </c>
      <c r="J82" s="724">
        <v>4.675769614</v>
      </c>
      <c r="K82" s="724">
        <v>4.9814980760000003</v>
      </c>
    </row>
    <row r="83" spans="1:11" x14ac:dyDescent="0.35">
      <c r="A83" s="80" t="s">
        <v>94</v>
      </c>
      <c r="B83" s="724">
        <v>0.34726078300000002</v>
      </c>
      <c r="C83" s="724">
        <v>0.42831560899999999</v>
      </c>
      <c r="D83" s="724">
        <v>0.45425411599999999</v>
      </c>
      <c r="E83" s="724">
        <v>0.430220151</v>
      </c>
      <c r="F83" s="724">
        <v>0.46101519000000002</v>
      </c>
      <c r="G83" s="724">
        <v>0.59316985300000002</v>
      </c>
      <c r="H83" s="724">
        <v>0.434893737</v>
      </c>
      <c r="I83" s="724">
        <v>0.46508005899999999</v>
      </c>
      <c r="J83" s="724">
        <v>0.43237781800000002</v>
      </c>
      <c r="K83" s="724">
        <v>0.41848628399999999</v>
      </c>
    </row>
    <row r="84" spans="1:11" x14ac:dyDescent="0.35">
      <c r="A84" s="97" t="s">
        <v>161</v>
      </c>
      <c r="B84" s="724">
        <v>2.488678927</v>
      </c>
      <c r="C84" s="724">
        <v>2.4060587419999999</v>
      </c>
      <c r="D84" s="724">
        <v>2.568499643</v>
      </c>
      <c r="E84" s="724">
        <v>2.3944253799999999</v>
      </c>
      <c r="F84" s="724">
        <v>2.4899689719999998</v>
      </c>
      <c r="G84" s="724">
        <v>2.3626935809999998</v>
      </c>
      <c r="H84" s="724">
        <v>2.1744697660000001</v>
      </c>
      <c r="I84" s="724">
        <v>1.983012174</v>
      </c>
      <c r="J84" s="724">
        <v>1.855083085</v>
      </c>
      <c r="K84" s="724">
        <v>1.9935414140000001</v>
      </c>
    </row>
    <row r="85" spans="1:11" x14ac:dyDescent="0.35">
      <c r="A85" s="202" t="s">
        <v>162</v>
      </c>
      <c r="B85" s="725">
        <v>7.6054186479999997</v>
      </c>
      <c r="C85" s="725">
        <v>6.8562976579999999</v>
      </c>
      <c r="D85" s="725">
        <v>6.6964219849999997</v>
      </c>
      <c r="E85" s="725">
        <v>6.4855893800000004</v>
      </c>
      <c r="F85" s="725">
        <v>7.7715917049999996</v>
      </c>
      <c r="G85" s="725">
        <v>7.8103186019999997</v>
      </c>
      <c r="H85" s="725">
        <v>7.7830076330000004</v>
      </c>
      <c r="I85" s="725">
        <v>9.1386078249999994</v>
      </c>
      <c r="J85" s="725">
        <v>7.8529470339999996</v>
      </c>
      <c r="K85" s="725">
        <v>11.326342958</v>
      </c>
    </row>
    <row r="86" spans="1:11" x14ac:dyDescent="0.35">
      <c r="A86" s="203" t="s">
        <v>163</v>
      </c>
      <c r="B86" s="726">
        <v>4.4474213120000003</v>
      </c>
      <c r="C86" s="726">
        <v>4.0793856100000001</v>
      </c>
      <c r="D86" s="726">
        <v>3.8077195320000001</v>
      </c>
      <c r="E86" s="726">
        <v>3.4864035489999998</v>
      </c>
      <c r="F86" s="726">
        <v>4.6036351959999999</v>
      </c>
      <c r="G86" s="726">
        <v>4.5083929239999998</v>
      </c>
      <c r="H86" s="726">
        <v>4.5565050610000002</v>
      </c>
      <c r="I86" s="726">
        <v>5.7431583970000002</v>
      </c>
      <c r="J86" s="726">
        <v>4.5725806159999998</v>
      </c>
      <c r="K86" s="726">
        <v>7.8067163070000003</v>
      </c>
    </row>
    <row r="87" spans="1:11" x14ac:dyDescent="0.35">
      <c r="A87" s="205" t="s">
        <v>164</v>
      </c>
      <c r="B87" s="723">
        <v>11.489332425000001</v>
      </c>
      <c r="C87" s="723">
        <v>11.201952211</v>
      </c>
      <c r="D87" s="723">
        <v>10.824806175999999</v>
      </c>
      <c r="E87" s="723">
        <v>9.7716662840000001</v>
      </c>
      <c r="F87" s="723">
        <v>9.1181390950000001</v>
      </c>
      <c r="G87" s="723">
        <v>9.0209425410000001</v>
      </c>
      <c r="H87" s="723">
        <v>9.2792336720000002</v>
      </c>
      <c r="I87" s="723">
        <v>10.310968151000001</v>
      </c>
      <c r="J87" s="723">
        <v>10.409473007000001</v>
      </c>
      <c r="K87" s="723">
        <v>11.389296166999999</v>
      </c>
    </row>
    <row r="88" spans="1:11" x14ac:dyDescent="0.35">
      <c r="A88" s="97" t="s">
        <v>109</v>
      </c>
      <c r="B88" s="724">
        <v>6.5948274869999999</v>
      </c>
      <c r="C88" s="724">
        <v>6.589111902</v>
      </c>
      <c r="D88" s="724">
        <v>6.3916251109999997</v>
      </c>
      <c r="E88" s="724">
        <v>5.7794699019999998</v>
      </c>
      <c r="F88" s="724">
        <v>5.5150816560000004</v>
      </c>
      <c r="G88" s="724">
        <v>5.4205056909999998</v>
      </c>
      <c r="H88" s="724">
        <v>5.7734295099999997</v>
      </c>
      <c r="I88" s="724">
        <v>6.4078527479999998</v>
      </c>
      <c r="J88" s="724">
        <v>6.5049186280000004</v>
      </c>
      <c r="K88" s="724">
        <v>7.3851203889999999</v>
      </c>
    </row>
    <row r="89" spans="1:11" x14ac:dyDescent="0.35">
      <c r="A89" s="97" t="s">
        <v>165</v>
      </c>
      <c r="B89" s="724">
        <v>4.5105125959999999</v>
      </c>
      <c r="C89" s="724">
        <v>4.3521425269999998</v>
      </c>
      <c r="D89" s="724">
        <v>4.1707155560000002</v>
      </c>
      <c r="E89" s="724">
        <v>3.739350398</v>
      </c>
      <c r="F89" s="724">
        <v>3.3887420389999998</v>
      </c>
      <c r="G89" s="724">
        <v>3.404286028</v>
      </c>
      <c r="H89" s="724">
        <v>3.2849073010000001</v>
      </c>
      <c r="I89" s="724">
        <v>3.6811121519999999</v>
      </c>
      <c r="J89" s="724">
        <v>3.6362101569999998</v>
      </c>
      <c r="K89" s="724">
        <v>3.73373365</v>
      </c>
    </row>
    <row r="90" spans="1:11" x14ac:dyDescent="0.35">
      <c r="A90" s="97" t="s">
        <v>212</v>
      </c>
      <c r="B90" s="724">
        <v>0.38399234100000001</v>
      </c>
      <c r="C90" s="724">
        <v>0.26069778199999999</v>
      </c>
      <c r="D90" s="724">
        <v>0.26246550800000001</v>
      </c>
      <c r="E90" s="724">
        <v>0.252845983</v>
      </c>
      <c r="F90" s="724">
        <v>0.21431539899999999</v>
      </c>
      <c r="G90" s="724">
        <v>0.196150822</v>
      </c>
      <c r="H90" s="724">
        <v>0.22089686</v>
      </c>
      <c r="I90" s="724">
        <v>0.22200325100000001</v>
      </c>
      <c r="J90" s="724">
        <v>0.26834422099999999</v>
      </c>
      <c r="K90" s="724">
        <v>0.27044212699999998</v>
      </c>
    </row>
    <row r="91" spans="1:11" x14ac:dyDescent="0.35">
      <c r="A91" s="205" t="s">
        <v>167</v>
      </c>
      <c r="B91" s="723">
        <v>3.0590110799999999</v>
      </c>
      <c r="C91" s="723">
        <v>3.084141834</v>
      </c>
      <c r="D91" s="723">
        <v>2.9961194099999999</v>
      </c>
      <c r="E91" s="723">
        <v>3.015734181</v>
      </c>
      <c r="F91" s="723">
        <v>2.592824523</v>
      </c>
      <c r="G91" s="723">
        <v>2.4364799829999999</v>
      </c>
      <c r="H91" s="723">
        <v>2.4850864559999999</v>
      </c>
      <c r="I91" s="723">
        <v>2.531365283</v>
      </c>
      <c r="J91" s="723">
        <v>2.4434904880000001</v>
      </c>
      <c r="K91" s="723">
        <v>2.6268272439999998</v>
      </c>
    </row>
    <row r="92" spans="1:11" x14ac:dyDescent="0.35">
      <c r="A92" s="97" t="s">
        <v>124</v>
      </c>
      <c r="B92" s="724">
        <v>1.011082362</v>
      </c>
      <c r="C92" s="724">
        <v>0.95787414599999998</v>
      </c>
      <c r="D92" s="724">
        <v>0.98403540099999998</v>
      </c>
      <c r="E92" s="724">
        <v>0.94371805099999995</v>
      </c>
      <c r="F92" s="724">
        <v>0.884638959</v>
      </c>
      <c r="G92" s="724">
        <v>0.83434857299999998</v>
      </c>
      <c r="H92" s="724">
        <v>0.84010630900000005</v>
      </c>
      <c r="I92" s="724">
        <v>0.88541745599999999</v>
      </c>
      <c r="J92" s="724">
        <v>0.97848680499999996</v>
      </c>
      <c r="K92" s="724">
        <v>1.003607524</v>
      </c>
    </row>
    <row r="93" spans="1:11" x14ac:dyDescent="0.35">
      <c r="A93" s="97" t="s">
        <v>213</v>
      </c>
      <c r="B93" s="724">
        <v>1.557892767</v>
      </c>
      <c r="C93" s="724">
        <v>1.6243097070000001</v>
      </c>
      <c r="D93" s="724">
        <v>1.5475082739999999</v>
      </c>
      <c r="E93" s="724">
        <v>1.3777039090000001</v>
      </c>
      <c r="F93" s="724">
        <v>1.224393751</v>
      </c>
      <c r="G93" s="724">
        <v>1.203958989</v>
      </c>
      <c r="H93" s="724">
        <v>1.2113036660000001</v>
      </c>
      <c r="I93" s="724">
        <v>1.2209364579999999</v>
      </c>
      <c r="J93" s="724">
        <v>1.1327833869999999</v>
      </c>
      <c r="K93" s="724">
        <v>1.2260347140000001</v>
      </c>
    </row>
    <row r="94" spans="1:11" x14ac:dyDescent="0.35">
      <c r="A94" s="97" t="s">
        <v>169</v>
      </c>
      <c r="B94" s="724">
        <v>0.49003595</v>
      </c>
      <c r="C94" s="724">
        <v>0.50195798000000003</v>
      </c>
      <c r="D94" s="724">
        <v>0.46457573400000002</v>
      </c>
      <c r="E94" s="724">
        <v>0.69431222100000001</v>
      </c>
      <c r="F94" s="724">
        <v>0.48379181199999999</v>
      </c>
      <c r="G94" s="724">
        <v>0.39817242000000003</v>
      </c>
      <c r="H94" s="724">
        <v>0.433676479</v>
      </c>
      <c r="I94" s="724">
        <v>0.425011368</v>
      </c>
      <c r="J94" s="724">
        <v>0.33222029400000003</v>
      </c>
      <c r="K94" s="724">
        <v>0.39718500600000001</v>
      </c>
    </row>
    <row r="95" spans="1:11" x14ac:dyDescent="0.35">
      <c r="A95" s="202" t="s">
        <v>170</v>
      </c>
      <c r="B95" s="728">
        <v>67.688035088999996</v>
      </c>
      <c r="C95" s="728">
        <v>68.898445674000001</v>
      </c>
      <c r="D95" s="728">
        <v>70.119802538000002</v>
      </c>
      <c r="E95" s="728">
        <v>68.919539141000001</v>
      </c>
      <c r="F95" s="728">
        <v>67.426447060000001</v>
      </c>
      <c r="G95" s="728">
        <v>67.207500944000003</v>
      </c>
      <c r="H95" s="728">
        <v>66.559123669000002</v>
      </c>
      <c r="I95" s="728">
        <v>66.319862623999995</v>
      </c>
      <c r="J95" s="728">
        <v>67.440705433999995</v>
      </c>
      <c r="K95" s="728">
        <v>69.223349937999998</v>
      </c>
    </row>
    <row r="96" spans="1:11" x14ac:dyDescent="0.35">
      <c r="A96" s="205" t="s">
        <v>171</v>
      </c>
      <c r="B96" s="729">
        <v>66.863132393000001</v>
      </c>
      <c r="C96" s="729">
        <v>67.636932955000006</v>
      </c>
      <c r="D96" s="729">
        <v>68.987537756999998</v>
      </c>
      <c r="E96" s="729">
        <v>68.649196419000006</v>
      </c>
      <c r="F96" s="729">
        <v>68.672724192999993</v>
      </c>
      <c r="G96" s="729">
        <v>68.433356988</v>
      </c>
      <c r="H96" s="729">
        <v>67.547984084999996</v>
      </c>
      <c r="I96" s="729">
        <v>67.678867581000006</v>
      </c>
      <c r="J96" s="729">
        <v>67.327669948999997</v>
      </c>
      <c r="K96" s="729">
        <v>71.787223972999996</v>
      </c>
    </row>
    <row r="97" spans="1:11" x14ac:dyDescent="0.35">
      <c r="A97" s="203" t="s">
        <v>172</v>
      </c>
      <c r="B97" s="730">
        <v>-0.82490269500000002</v>
      </c>
      <c r="C97" s="730">
        <v>-1.2615127189999999</v>
      </c>
      <c r="D97" s="730">
        <v>-1.1322647809999999</v>
      </c>
      <c r="E97" s="730">
        <v>-0.27034272100000001</v>
      </c>
      <c r="F97" s="730">
        <v>1.246277133</v>
      </c>
      <c r="G97" s="730">
        <v>1.2258560439999999</v>
      </c>
      <c r="H97" s="730">
        <v>0.98886041599999996</v>
      </c>
      <c r="I97" s="730">
        <v>1.359004957</v>
      </c>
      <c r="J97" s="730">
        <v>-0.11303548400000001</v>
      </c>
      <c r="K97" s="730">
        <v>2.563874035</v>
      </c>
    </row>
    <row r="98" spans="1:11" x14ac:dyDescent="0.35">
      <c r="A98" s="206" t="s">
        <v>173</v>
      </c>
      <c r="B98" s="724">
        <v>3.1579973350000001</v>
      </c>
      <c r="C98" s="724">
        <v>2.7769120470000002</v>
      </c>
      <c r="D98" s="724">
        <v>2.888702452</v>
      </c>
      <c r="E98" s="724">
        <v>2.9991858310000001</v>
      </c>
      <c r="F98" s="724">
        <v>3.1679565090000001</v>
      </c>
      <c r="G98" s="724">
        <v>3.3019256769999998</v>
      </c>
      <c r="H98" s="724">
        <v>3.2265025710000002</v>
      </c>
      <c r="I98" s="724">
        <v>3.395449428</v>
      </c>
      <c r="J98" s="724">
        <v>3.2803664179999998</v>
      </c>
      <c r="K98" s="724">
        <v>3.5196266509999998</v>
      </c>
    </row>
    <row r="99" spans="1:11" x14ac:dyDescent="0.35">
      <c r="A99" s="97" t="s">
        <v>174</v>
      </c>
      <c r="B99" s="724">
        <v>3.884329267</v>
      </c>
      <c r="C99" s="724">
        <v>3.7472622200000001</v>
      </c>
      <c r="D99" s="724">
        <v>3.8779151019999998</v>
      </c>
      <c r="E99" s="724">
        <v>3.6262174150000002</v>
      </c>
      <c r="F99" s="724">
        <v>2.8291800249999999</v>
      </c>
      <c r="G99" s="724">
        <v>2.498997642</v>
      </c>
      <c r="H99" s="724">
        <v>2.494007533</v>
      </c>
      <c r="I99" s="724">
        <v>2.4390906960000001</v>
      </c>
      <c r="J99" s="724">
        <v>4.2035368609999999</v>
      </c>
      <c r="K99" s="724">
        <v>2.8907436569999998</v>
      </c>
    </row>
    <row r="100" spans="1:11" x14ac:dyDescent="0.35">
      <c r="A100" s="97" t="s">
        <v>214</v>
      </c>
      <c r="B100" s="724">
        <v>0.72633193100000004</v>
      </c>
      <c r="C100" s="724">
        <v>0.97035017199999996</v>
      </c>
      <c r="D100" s="724">
        <v>0.98921264900000005</v>
      </c>
      <c r="E100" s="724">
        <v>0.62703158400000003</v>
      </c>
      <c r="F100" s="724">
        <v>-0.33877648300000002</v>
      </c>
      <c r="G100" s="724">
        <v>-0.80292803499999998</v>
      </c>
      <c r="H100" s="724">
        <v>-0.73249503699999996</v>
      </c>
      <c r="I100" s="724">
        <v>-0.95635873100000002</v>
      </c>
      <c r="J100" s="724">
        <v>0.92317044199999998</v>
      </c>
      <c r="K100" s="724">
        <v>-0.62888299299999995</v>
      </c>
    </row>
    <row r="101" spans="1:11" x14ac:dyDescent="0.35">
      <c r="A101" s="202" t="s">
        <v>176</v>
      </c>
      <c r="B101" s="728">
        <v>70.846032424000001</v>
      </c>
      <c r="C101" s="728">
        <v>71.675357722000001</v>
      </c>
      <c r="D101" s="728">
        <v>73.008504990999995</v>
      </c>
      <c r="E101" s="728">
        <v>71.918724972000007</v>
      </c>
      <c r="F101" s="728">
        <v>70.594403568999994</v>
      </c>
      <c r="G101" s="728">
        <v>70.509426621000003</v>
      </c>
      <c r="H101" s="728">
        <v>69.785626239999999</v>
      </c>
      <c r="I101" s="728">
        <v>69.715312053000005</v>
      </c>
      <c r="J101" s="728">
        <v>70.721071852999998</v>
      </c>
      <c r="K101" s="728">
        <v>72.742976588999994</v>
      </c>
    </row>
    <row r="102" spans="1:11" x14ac:dyDescent="0.35">
      <c r="A102" s="205" t="s">
        <v>177</v>
      </c>
      <c r="B102" s="729">
        <v>70.747461659999999</v>
      </c>
      <c r="C102" s="729">
        <v>71.384195176000006</v>
      </c>
      <c r="D102" s="729">
        <v>72.865452859000001</v>
      </c>
      <c r="E102" s="729">
        <v>72.275413834000005</v>
      </c>
      <c r="F102" s="729">
        <v>71.501904218999996</v>
      </c>
      <c r="G102" s="729">
        <v>70.932354630000006</v>
      </c>
      <c r="H102" s="729">
        <v>70.041991619000001</v>
      </c>
      <c r="I102" s="729">
        <v>70.117958278000003</v>
      </c>
      <c r="J102" s="729">
        <v>71.53120681</v>
      </c>
      <c r="K102" s="729">
        <v>74.677967631000001</v>
      </c>
    </row>
    <row r="103" spans="1:11" x14ac:dyDescent="0.35">
      <c r="A103" s="115" t="s">
        <v>178</v>
      </c>
      <c r="B103" s="726">
        <v>-9.8570764000000005E-2</v>
      </c>
      <c r="C103" s="726">
        <v>-0.29116254600000002</v>
      </c>
      <c r="D103" s="726">
        <v>-0.143052131</v>
      </c>
      <c r="E103" s="726">
        <v>0.356688862</v>
      </c>
      <c r="F103" s="726">
        <v>0.90750064900000005</v>
      </c>
      <c r="G103" s="726">
        <v>0.42292800800000002</v>
      </c>
      <c r="H103" s="726">
        <v>0.25636537799999998</v>
      </c>
      <c r="I103" s="726">
        <v>0.40264622500000002</v>
      </c>
      <c r="J103" s="726">
        <v>0.81013495700000004</v>
      </c>
      <c r="K103" s="726">
        <v>1.934991041</v>
      </c>
    </row>
    <row r="104" spans="1:11" x14ac:dyDescent="0.35">
      <c r="A104" s="128" t="s">
        <v>654</v>
      </c>
      <c r="B104" s="723">
        <v>31.188278257</v>
      </c>
      <c r="C104" s="723">
        <v>32.295821060999998</v>
      </c>
      <c r="D104" s="723">
        <v>33.635101691999999</v>
      </c>
      <c r="E104" s="723">
        <v>34.063583225999999</v>
      </c>
      <c r="F104" s="723">
        <v>33.678111438000002</v>
      </c>
      <c r="G104" s="723">
        <v>33.007745970000002</v>
      </c>
      <c r="H104" s="723">
        <v>32.218833494000002</v>
      </c>
      <c r="I104" s="723">
        <v>31.398977112000001</v>
      </c>
      <c r="J104" s="723">
        <v>32.402656436000001</v>
      </c>
      <c r="K104" s="723">
        <v>31.778376278</v>
      </c>
    </row>
    <row r="105" spans="1:11" x14ac:dyDescent="0.35">
      <c r="A105" s="205"/>
      <c r="B105" s="723"/>
      <c r="C105" s="723"/>
      <c r="D105" s="723"/>
      <c r="E105" s="723"/>
      <c r="F105" s="723"/>
      <c r="G105" s="723"/>
      <c r="H105" s="723"/>
      <c r="I105" s="723"/>
      <c r="J105" s="723"/>
      <c r="K105" s="723"/>
    </row>
    <row r="106" spans="1:11" x14ac:dyDescent="0.35">
      <c r="A106" s="97" t="s">
        <v>180</v>
      </c>
      <c r="B106" s="113">
        <v>0.11919948886702411</v>
      </c>
      <c r="C106" s="113">
        <v>0.10621225726937689</v>
      </c>
      <c r="D106" s="113">
        <v>0.10147413334546736</v>
      </c>
      <c r="E106" s="113">
        <v>9.8815286577154451E-2</v>
      </c>
      <c r="F106" s="113">
        <v>0.11760901187518404</v>
      </c>
      <c r="G106" s="113">
        <v>0.11834376044076488</v>
      </c>
      <c r="H106" s="113">
        <v>0.11962282524488946</v>
      </c>
      <c r="I106" s="113">
        <v>0.14027564377215657</v>
      </c>
      <c r="J106" s="113">
        <v>0.12103022800373361</v>
      </c>
      <c r="K106" s="113">
        <v>0.16376920164847308</v>
      </c>
    </row>
    <row r="107" spans="1:11" x14ac:dyDescent="0.35">
      <c r="A107" s="97" t="s">
        <v>181</v>
      </c>
      <c r="B107" s="113">
        <v>6.9704295279802694E-2</v>
      </c>
      <c r="C107" s="113">
        <v>6.3194565860885205E-2</v>
      </c>
      <c r="D107" s="113">
        <v>5.7700222655891746E-2</v>
      </c>
      <c r="E107" s="113">
        <v>5.3119299670810076E-2</v>
      </c>
      <c r="F107" s="113">
        <v>6.966770862229428E-2</v>
      </c>
      <c r="G107" s="113">
        <v>6.8312216102691517E-2</v>
      </c>
      <c r="H107" s="113">
        <v>7.0032310687759211E-2</v>
      </c>
      <c r="I107" s="113">
        <v>8.8156233077508361E-2</v>
      </c>
      <c r="J107" s="113">
        <v>7.0472966661286746E-2</v>
      </c>
      <c r="K107" s="113">
        <v>0.11287841996612674</v>
      </c>
    </row>
    <row r="108" spans="1:11" x14ac:dyDescent="0.35">
      <c r="A108" s="97" t="s">
        <v>182</v>
      </c>
      <c r="B108" s="113">
        <v>0.48881291075995503</v>
      </c>
      <c r="C108" s="113">
        <v>0.50030092425381867</v>
      </c>
      <c r="D108" s="113">
        <v>0.50968902524776638</v>
      </c>
      <c r="E108" s="113">
        <v>0.5189972015036729</v>
      </c>
      <c r="F108" s="113">
        <v>0.50965742390934232</v>
      </c>
      <c r="G108" s="113">
        <v>0.5001410289156476</v>
      </c>
      <c r="H108" s="113">
        <v>0.49519518294001308</v>
      </c>
      <c r="I108" s="113">
        <v>0.48196747387756617</v>
      </c>
      <c r="J108" s="113">
        <v>0.4993922510105302</v>
      </c>
      <c r="K108" s="113">
        <v>0.45948805647430369</v>
      </c>
    </row>
    <row r="109" spans="1:11" x14ac:dyDescent="0.35">
      <c r="A109" s="115" t="s">
        <v>183</v>
      </c>
      <c r="B109" s="116">
        <v>4.1007970370180207</v>
      </c>
      <c r="C109" s="116">
        <v>4.710387832027231</v>
      </c>
      <c r="D109" s="116">
        <v>5.0228467930101628</v>
      </c>
      <c r="E109" s="116">
        <v>5.2521954798809656</v>
      </c>
      <c r="F109" s="116">
        <v>4.3334895496803512</v>
      </c>
      <c r="G109" s="116">
        <v>4.2261715113065499</v>
      </c>
      <c r="H109" s="116">
        <v>4.1396379154752401</v>
      </c>
      <c r="I109" s="116">
        <v>3.435860003326054</v>
      </c>
      <c r="J109" s="116">
        <v>4.1261778916513707</v>
      </c>
      <c r="K109" s="116">
        <v>2.8057049301649797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pane xSplit="1" ySplit="5" topLeftCell="B6" activePane="bottomRight" state="frozen"/>
      <selection pane="topRight" activeCell="B1" sqref="B1"/>
      <selection pane="bottomLeft" activeCell="A6" sqref="A6"/>
      <selection pane="bottomRight" activeCell="A19" sqref="A19:XFD19"/>
    </sheetView>
  </sheetViews>
  <sheetFormatPr baseColWidth="10" defaultColWidth="11.453125" defaultRowHeight="12.5" x14ac:dyDescent="0.25"/>
  <cols>
    <col min="1" max="1" width="52.81640625" style="2" customWidth="1"/>
    <col min="2" max="2" width="9.54296875" style="2" customWidth="1"/>
    <col min="3" max="3" width="9.26953125" style="2" customWidth="1"/>
    <col min="4" max="4" width="9.54296875" style="2" customWidth="1"/>
    <col min="5" max="5" width="10.54296875" style="2" customWidth="1"/>
    <col min="6" max="6" width="9.54296875" style="2" customWidth="1"/>
    <col min="7" max="7" width="11.08984375" style="2" customWidth="1"/>
    <col min="8" max="8" width="9.54296875" style="2" customWidth="1"/>
    <col min="9" max="16384" width="11.453125" style="2"/>
  </cols>
  <sheetData>
    <row r="1" spans="1:10" ht="18" x14ac:dyDescent="0.4">
      <c r="A1" s="121" t="s">
        <v>224</v>
      </c>
      <c r="B1" s="182"/>
      <c r="C1" s="182"/>
      <c r="D1" s="182"/>
      <c r="E1" s="182"/>
      <c r="F1" s="182"/>
      <c r="G1" s="182"/>
      <c r="H1" s="182"/>
    </row>
    <row r="2" spans="1:10" ht="13" x14ac:dyDescent="0.3">
      <c r="A2" s="183"/>
      <c r="B2" s="184"/>
      <c r="C2" s="184"/>
      <c r="D2" s="184"/>
      <c r="E2" s="129"/>
      <c r="F2" s="129"/>
      <c r="G2" s="129"/>
      <c r="H2" s="129"/>
    </row>
    <row r="3" spans="1:10" ht="17.5" x14ac:dyDescent="0.35">
      <c r="A3" s="186" t="s">
        <v>225</v>
      </c>
      <c r="B3" s="184"/>
      <c r="C3" s="184"/>
      <c r="D3" s="184"/>
      <c r="E3" s="129"/>
      <c r="F3" s="129"/>
      <c r="G3" s="129"/>
      <c r="H3" s="129"/>
    </row>
    <row r="4" spans="1:10" ht="13" x14ac:dyDescent="0.3">
      <c r="A4" s="69" t="s">
        <v>143</v>
      </c>
      <c r="B4" s="187"/>
      <c r="C4" s="184"/>
      <c r="D4" s="187"/>
      <c r="E4" s="184"/>
      <c r="F4" s="187"/>
      <c r="G4" s="1675" t="s">
        <v>144</v>
      </c>
      <c r="H4" s="1675"/>
    </row>
    <row r="5" spans="1:10" ht="46.15" customHeight="1" x14ac:dyDescent="0.25">
      <c r="A5" s="70" t="s">
        <v>145</v>
      </c>
      <c r="B5" s="188">
        <v>2018</v>
      </c>
      <c r="C5" s="72" t="s">
        <v>191</v>
      </c>
      <c r="D5" s="188">
        <v>2019</v>
      </c>
      <c r="E5" s="72" t="s">
        <v>540</v>
      </c>
      <c r="F5" s="188">
        <v>2020</v>
      </c>
      <c r="G5" s="72" t="s">
        <v>2013</v>
      </c>
      <c r="H5" s="188">
        <v>2021</v>
      </c>
    </row>
    <row r="6" spans="1:10" s="124" customFormat="1" ht="15" customHeight="1" x14ac:dyDescent="0.3">
      <c r="A6" s="189" t="s">
        <v>149</v>
      </c>
      <c r="B6" s="190">
        <v>22.260469858</v>
      </c>
      <c r="C6" s="191">
        <v>1.2440950517514482E-2</v>
      </c>
      <c r="D6" s="190">
        <v>22.537411261999999</v>
      </c>
      <c r="E6" s="191">
        <v>-3.2291864382272273E-2</v>
      </c>
      <c r="F6" s="190">
        <v>21.809636233999999</v>
      </c>
      <c r="G6" s="191">
        <v>3.4536028291282328E-2</v>
      </c>
      <c r="H6" s="190">
        <v>22.562854448</v>
      </c>
    </row>
    <row r="7" spans="1:10" s="124" customFormat="1" ht="15" customHeight="1" x14ac:dyDescent="0.3">
      <c r="A7" s="80" t="s">
        <v>35</v>
      </c>
      <c r="B7" s="81">
        <v>3.582666551</v>
      </c>
      <c r="C7" s="82">
        <v>3.8912664914653394E-2</v>
      </c>
      <c r="D7" s="81">
        <v>3.722077654</v>
      </c>
      <c r="E7" s="82">
        <v>2.931084360444669E-2</v>
      </c>
      <c r="F7" s="81">
        <v>3.8311748900000002</v>
      </c>
      <c r="G7" s="82">
        <v>8.3696209180364578E-2</v>
      </c>
      <c r="H7" s="81">
        <v>4.1518297049999999</v>
      </c>
    </row>
    <row r="8" spans="1:10" s="124" customFormat="1" ht="15" customHeight="1" x14ac:dyDescent="0.3">
      <c r="A8" s="80" t="s">
        <v>37</v>
      </c>
      <c r="B8" s="81">
        <v>3.953895535</v>
      </c>
      <c r="C8" s="82">
        <v>2.343251160276294E-2</v>
      </c>
      <c r="D8" s="81">
        <v>4.0465452380000002</v>
      </c>
      <c r="E8" s="82">
        <v>1.8687767108066522E-2</v>
      </c>
      <c r="F8" s="81">
        <v>4.1221661330000003</v>
      </c>
      <c r="G8" s="82">
        <v>3.7439617672003322E-2</v>
      </c>
      <c r="H8" s="81">
        <v>4.2764984569999998</v>
      </c>
    </row>
    <row r="9" spans="1:10" s="124" customFormat="1" ht="15" customHeight="1" x14ac:dyDescent="0.3">
      <c r="A9" s="80" t="s">
        <v>150</v>
      </c>
      <c r="B9" s="81">
        <v>0.60058498999999999</v>
      </c>
      <c r="C9" s="82">
        <v>-2.337623356188101E-2</v>
      </c>
      <c r="D9" s="81">
        <v>0.58654557500000004</v>
      </c>
      <c r="E9" s="82">
        <v>-3.7709864233482659E-2</v>
      </c>
      <c r="F9" s="81">
        <v>0.56442702099999997</v>
      </c>
      <c r="G9" s="82">
        <v>-7.4952258531223448E-3</v>
      </c>
      <c r="H9" s="81">
        <v>0.56019651299999995</v>
      </c>
    </row>
    <row r="10" spans="1:10" ht="15" customHeight="1" x14ac:dyDescent="0.25">
      <c r="A10" s="80" t="s">
        <v>39</v>
      </c>
      <c r="B10" s="81">
        <v>13.864780645</v>
      </c>
      <c r="C10" s="82">
        <v>6.6591828146445042E-3</v>
      </c>
      <c r="D10" s="81">
        <v>13.957108754</v>
      </c>
      <c r="E10" s="82">
        <v>-7.4845603943626049E-2</v>
      </c>
      <c r="F10" s="81">
        <v>12.912480520000001</v>
      </c>
      <c r="G10" s="82">
        <v>3.5227103676591653E-3</v>
      </c>
      <c r="H10" s="81">
        <v>12.957967449</v>
      </c>
    </row>
    <row r="11" spans="1:10" s="124" customFormat="1" ht="15" customHeight="1" x14ac:dyDescent="0.3">
      <c r="A11" s="80" t="s">
        <v>151</v>
      </c>
      <c r="B11" s="81">
        <v>0.25854213399999998</v>
      </c>
      <c r="C11" s="82">
        <v>-0.12921722074128161</v>
      </c>
      <c r="D11" s="81">
        <v>0.22513403800000001</v>
      </c>
      <c r="E11" s="82">
        <v>0.68516352023144544</v>
      </c>
      <c r="F11" s="81">
        <v>0.37938766800000001</v>
      </c>
      <c r="G11" s="82">
        <v>0.62462402968775455</v>
      </c>
      <c r="H11" s="81">
        <v>0.61636232199999996</v>
      </c>
    </row>
    <row r="12" spans="1:10" ht="15" customHeight="1" x14ac:dyDescent="0.3">
      <c r="A12" s="192" t="s">
        <v>152</v>
      </c>
      <c r="B12" s="193">
        <v>27.998650076000001</v>
      </c>
      <c r="C12" s="194">
        <v>3.506929778166934E-2</v>
      </c>
      <c r="D12" s="193">
        <v>28.980543073</v>
      </c>
      <c r="E12" s="194">
        <v>-7.3070361713576726E-2</v>
      </c>
      <c r="F12" s="193">
        <v>26.862924308</v>
      </c>
      <c r="G12" s="194">
        <v>5.4231675684175196E-2</v>
      </c>
      <c r="H12" s="193">
        <v>28.319745706999999</v>
      </c>
    </row>
    <row r="13" spans="1:10" ht="15" customHeight="1" x14ac:dyDescent="0.25">
      <c r="A13" s="195" t="s">
        <v>60</v>
      </c>
      <c r="B13" s="81">
        <v>23.803635534000001</v>
      </c>
      <c r="C13" s="82">
        <v>2.6495464783064415E-2</v>
      </c>
      <c r="D13" s="81">
        <v>24.434323921000001</v>
      </c>
      <c r="E13" s="82">
        <v>-9.7846845762129542E-2</v>
      </c>
      <c r="F13" s="81">
        <v>22.043502397000001</v>
      </c>
      <c r="G13" s="82">
        <v>2.6945757498174849E-2</v>
      </c>
      <c r="H13" s="81">
        <v>22.637481266999998</v>
      </c>
    </row>
    <row r="14" spans="1:10" ht="15" customHeight="1" x14ac:dyDescent="0.25">
      <c r="A14" s="86" t="s">
        <v>153</v>
      </c>
      <c r="B14" s="81">
        <v>7.9669932919999997</v>
      </c>
      <c r="C14" s="82">
        <v>6.8963243454931211E-2</v>
      </c>
      <c r="D14" s="81">
        <v>8.5164229900000006</v>
      </c>
      <c r="E14" s="82">
        <v>2.6135941963117526E-2</v>
      </c>
      <c r="F14" s="81">
        <v>8.7390077270000006</v>
      </c>
      <c r="G14" s="82">
        <v>-1.1463673504999981</v>
      </c>
      <c r="H14" s="81">
        <v>-1.2791054070000001</v>
      </c>
    </row>
    <row r="15" spans="1:10" ht="15" customHeight="1" x14ac:dyDescent="0.25">
      <c r="A15" s="86" t="s">
        <v>155</v>
      </c>
      <c r="B15" s="81">
        <v>15.836642242</v>
      </c>
      <c r="C15" s="82">
        <v>5.1310553561976224E-3</v>
      </c>
      <c r="D15" s="81">
        <v>15.91790093</v>
      </c>
      <c r="E15" s="82">
        <v>-0.16418033203577675</v>
      </c>
      <c r="F15" s="81">
        <v>13.30449467</v>
      </c>
      <c r="G15" s="82">
        <v>0.79763209856658168</v>
      </c>
      <c r="H15" s="81">
        <v>23.916586674000001</v>
      </c>
    </row>
    <row r="16" spans="1:10" ht="15" customHeight="1" x14ac:dyDescent="0.3">
      <c r="A16" s="214" t="s">
        <v>228</v>
      </c>
      <c r="B16" s="81">
        <v>4.1969475770000004</v>
      </c>
      <c r="C16" s="82">
        <v>2.2523840783251314E-2</v>
      </c>
      <c r="D16" s="81">
        <v>4.2914789559999997</v>
      </c>
      <c r="E16" s="82">
        <v>-6.2038889559918875E-2</v>
      </c>
      <c r="F16" s="81">
        <v>4.0252403670000003</v>
      </c>
      <c r="G16" s="82">
        <v>2.6384202128816621</v>
      </c>
      <c r="H16" s="81">
        <v>14.645515913000001</v>
      </c>
      <c r="J16" s="162" t="s">
        <v>230</v>
      </c>
    </row>
    <row r="17" spans="1:8" ht="15" customHeight="1" x14ac:dyDescent="0.3">
      <c r="A17" s="215" t="s">
        <v>229</v>
      </c>
      <c r="B17" s="197">
        <v>2.3262298100000001</v>
      </c>
      <c r="C17" s="198">
        <v>-1.1860496276591026E-2</v>
      </c>
      <c r="D17" s="197">
        <v>2.2986395700000002</v>
      </c>
      <c r="E17" s="198">
        <v>-9.0205055070900042E-2</v>
      </c>
      <c r="F17" s="197">
        <v>2.0912906609999999</v>
      </c>
      <c r="G17" s="198">
        <v>3.4520029351386317E-2</v>
      </c>
      <c r="H17" s="197">
        <v>2.1634820760000002</v>
      </c>
    </row>
    <row r="18" spans="1:8" ht="15" customHeight="1" x14ac:dyDescent="0.3">
      <c r="A18" s="215" t="s">
        <v>217</v>
      </c>
      <c r="B18" s="197">
        <v>5.5337569430000002</v>
      </c>
      <c r="C18" s="198">
        <v>-1.403417041983368E-2</v>
      </c>
      <c r="D18" s="197">
        <v>5.4560952550000001</v>
      </c>
      <c r="E18" s="198">
        <v>-7.7629009246467096E-2</v>
      </c>
      <c r="F18" s="197">
        <v>5.0325439860000003</v>
      </c>
      <c r="G18" s="198">
        <v>2.1688401592442563E-2</v>
      </c>
      <c r="H18" s="197">
        <v>5.1416918210000002</v>
      </c>
    </row>
    <row r="19" spans="1:8" s="125" customFormat="1" ht="15" customHeight="1" x14ac:dyDescent="0.3">
      <c r="A19" s="211" t="s">
        <v>156</v>
      </c>
      <c r="B19" s="81">
        <v>1.923293028</v>
      </c>
      <c r="C19" s="82">
        <v>-3.4448488626247942E-2</v>
      </c>
      <c r="D19" s="81">
        <v>1.8570384900000001</v>
      </c>
      <c r="E19" s="82">
        <v>3.9820085796929305E-2</v>
      </c>
      <c r="F19" s="81">
        <v>1.9309859220000001</v>
      </c>
      <c r="G19" s="82">
        <v>0.14221564273009757</v>
      </c>
      <c r="H19" s="81">
        <v>2.2056023260000002</v>
      </c>
    </row>
    <row r="20" spans="1:8" s="125" customFormat="1" ht="15" customHeight="1" x14ac:dyDescent="0.3">
      <c r="A20" s="86" t="s">
        <v>157</v>
      </c>
      <c r="B20" s="81">
        <v>0.304387142</v>
      </c>
      <c r="C20" s="82">
        <v>-4.7373880202039587E-6</v>
      </c>
      <c r="D20" s="81">
        <v>0.30438569999999998</v>
      </c>
      <c r="E20" s="82">
        <v>-1.4231384720110318E-3</v>
      </c>
      <c r="F20" s="81">
        <v>0.30395251699999998</v>
      </c>
      <c r="G20" s="82">
        <v>3.8070321358780745E-3</v>
      </c>
      <c r="H20" s="81">
        <v>0.305109674</v>
      </c>
    </row>
    <row r="21" spans="1:8" ht="15" customHeight="1" x14ac:dyDescent="0.25">
      <c r="A21" s="86" t="s">
        <v>158</v>
      </c>
      <c r="B21" s="81">
        <v>0.89773578200000004</v>
      </c>
      <c r="C21" s="82">
        <v>-2.6170928541645266E-2</v>
      </c>
      <c r="D21" s="81">
        <v>0.87424120299999997</v>
      </c>
      <c r="E21" s="82">
        <v>0.14752702521617489</v>
      </c>
      <c r="F21" s="81">
        <v>1.0032154069999999</v>
      </c>
      <c r="G21" s="82">
        <v>2.3103451998719216E-2</v>
      </c>
      <c r="H21" s="81">
        <v>1.026393146</v>
      </c>
    </row>
    <row r="22" spans="1:8" ht="15" customHeight="1" x14ac:dyDescent="0.25">
      <c r="A22" s="86" t="s">
        <v>159</v>
      </c>
      <c r="B22" s="81">
        <v>0.72117010299999995</v>
      </c>
      <c r="C22" s="82">
        <v>-5.9290472278493822E-2</v>
      </c>
      <c r="D22" s="81">
        <v>0.67841158700000004</v>
      </c>
      <c r="E22" s="82">
        <v>-8.0472667398589159E-2</v>
      </c>
      <c r="F22" s="81">
        <v>0.62381799699999996</v>
      </c>
      <c r="G22" s="82">
        <v>0.40120918152991347</v>
      </c>
      <c r="H22" s="81">
        <v>0.874099505</v>
      </c>
    </row>
    <row r="23" spans="1:8" ht="15" customHeight="1" x14ac:dyDescent="0.25">
      <c r="A23" s="212" t="s">
        <v>160</v>
      </c>
      <c r="B23" s="81">
        <v>1.7666292480000001</v>
      </c>
      <c r="C23" s="82">
        <v>0.19742211581453462</v>
      </c>
      <c r="D23" s="81">
        <v>2.115400932</v>
      </c>
      <c r="E23" s="82">
        <v>0.10700222240423973</v>
      </c>
      <c r="F23" s="81">
        <v>2.3417535329999999</v>
      </c>
      <c r="G23" s="82">
        <v>0.14129330492612513</v>
      </c>
      <c r="H23" s="81">
        <v>2.6726276289999999</v>
      </c>
    </row>
    <row r="24" spans="1:8" s="124" customFormat="1" ht="15" customHeight="1" x14ac:dyDescent="0.3">
      <c r="A24" s="199" t="s">
        <v>94</v>
      </c>
      <c r="B24" s="200">
        <v>0.13485534199999999</v>
      </c>
      <c r="C24" s="201">
        <v>0.2484763265811154</v>
      </c>
      <c r="D24" s="200">
        <v>0.168363702</v>
      </c>
      <c r="E24" s="201">
        <v>-0.13348117042472729</v>
      </c>
      <c r="F24" s="200">
        <v>0.14589031799999999</v>
      </c>
      <c r="G24" s="201">
        <v>0.14565416191635139</v>
      </c>
      <c r="H24" s="200">
        <v>0.16713985000000001</v>
      </c>
    </row>
    <row r="25" spans="1:8" ht="15" customHeight="1" x14ac:dyDescent="0.25">
      <c r="A25" s="80" t="s">
        <v>161</v>
      </c>
      <c r="B25" s="81">
        <v>0.370236921</v>
      </c>
      <c r="C25" s="82">
        <v>9.5017822385142336E-2</v>
      </c>
      <c r="D25" s="81">
        <v>0.40541602700000001</v>
      </c>
      <c r="E25" s="82">
        <v>-1.1405301448529026E-2</v>
      </c>
      <c r="F25" s="81">
        <v>0.40079213499999999</v>
      </c>
      <c r="G25" s="82">
        <v>0.58908965117292045</v>
      </c>
      <c r="H25" s="81">
        <v>0.63689463400000002</v>
      </c>
    </row>
    <row r="26" spans="1:8" s="124" customFormat="1" ht="15" customHeight="1" x14ac:dyDescent="0.3">
      <c r="A26" s="202" t="s">
        <v>162</v>
      </c>
      <c r="B26" s="190">
        <v>5.738180217</v>
      </c>
      <c r="C26" s="191">
        <v>0.12285281523774771</v>
      </c>
      <c r="D26" s="190">
        <v>6.4431318109999998</v>
      </c>
      <c r="E26" s="191">
        <v>-0.21570934411541876</v>
      </c>
      <c r="F26" s="190">
        <v>5.0532880740000001</v>
      </c>
      <c r="G26" s="191">
        <v>0.13923670562542334</v>
      </c>
      <c r="H26" s="190">
        <v>5.7568912579999996</v>
      </c>
    </row>
    <row r="27" spans="1:8" s="124" customFormat="1" ht="15" customHeight="1" x14ac:dyDescent="0.3">
      <c r="A27" s="203" t="s">
        <v>163</v>
      </c>
      <c r="B27" s="173">
        <v>3.6324951209999998</v>
      </c>
      <c r="C27" s="204">
        <v>0.25288398673667478</v>
      </c>
      <c r="D27" s="173">
        <v>4.5510949690000002</v>
      </c>
      <c r="E27" s="204">
        <v>-0.41405113117515346</v>
      </c>
      <c r="F27" s="173">
        <v>2.6667089490000002</v>
      </c>
      <c r="G27" s="204">
        <v>0.50204722922688938</v>
      </c>
      <c r="H27" s="173">
        <v>4.0055227880000004</v>
      </c>
    </row>
    <row r="28" spans="1:8" ht="15" customHeight="1" x14ac:dyDescent="0.3">
      <c r="A28" s="205" t="s">
        <v>164</v>
      </c>
      <c r="B28" s="193">
        <v>10.030316827</v>
      </c>
      <c r="C28" s="194">
        <v>0.1054332413661454</v>
      </c>
      <c r="D28" s="193">
        <v>11.087845642</v>
      </c>
      <c r="E28" s="194">
        <v>0.14249207934635488</v>
      </c>
      <c r="F28" s="193">
        <v>12.667775822999999</v>
      </c>
      <c r="G28" s="194">
        <v>4.4103425084742964E-2</v>
      </c>
      <c r="H28" s="193">
        <v>13.226468125</v>
      </c>
    </row>
    <row r="29" spans="1:8" ht="15" customHeight="1" x14ac:dyDescent="0.25">
      <c r="A29" s="97" t="s">
        <v>109</v>
      </c>
      <c r="B29" s="81">
        <v>3.196054717</v>
      </c>
      <c r="C29" s="82">
        <v>5.8352852661752497E-2</v>
      </c>
      <c r="D29" s="81">
        <v>3.3825536270000001</v>
      </c>
      <c r="E29" s="82">
        <v>-4.17816415006389E-2</v>
      </c>
      <c r="F29" s="81">
        <v>3.241224984</v>
      </c>
      <c r="G29" s="82">
        <v>0.2006749535162784</v>
      </c>
      <c r="H29" s="81">
        <v>3.8916576570000001</v>
      </c>
    </row>
    <row r="30" spans="1:8" s="124" customFormat="1" ht="15" customHeight="1" x14ac:dyDescent="0.3">
      <c r="A30" s="97" t="s">
        <v>165</v>
      </c>
      <c r="B30" s="81">
        <v>6.347387683</v>
      </c>
      <c r="C30" s="82">
        <v>0.12444950906585417</v>
      </c>
      <c r="D30" s="81">
        <v>7.137316964</v>
      </c>
      <c r="E30" s="82">
        <v>0.19971120873426296</v>
      </c>
      <c r="F30" s="81">
        <v>8.5627191620000005</v>
      </c>
      <c r="G30" s="82">
        <v>7.6849482921299561E-3</v>
      </c>
      <c r="H30" s="81">
        <v>8.6285232159999996</v>
      </c>
    </row>
    <row r="31" spans="1:8" ht="15" customHeight="1" x14ac:dyDescent="0.25">
      <c r="A31" s="97" t="s">
        <v>212</v>
      </c>
      <c r="B31" s="81">
        <v>0.48687442600000003</v>
      </c>
      <c r="C31" s="82">
        <v>0.16657400690830282</v>
      </c>
      <c r="D31" s="81">
        <v>0.56797505000000004</v>
      </c>
      <c r="E31" s="82">
        <v>0.52089722251003812</v>
      </c>
      <c r="F31" s="81">
        <v>0.86383167599999999</v>
      </c>
      <c r="G31" s="82">
        <v>-0.18237861539126976</v>
      </c>
      <c r="H31" s="81">
        <v>0.706287251</v>
      </c>
    </row>
    <row r="32" spans="1:8" ht="15" customHeight="1" x14ac:dyDescent="0.3">
      <c r="A32" s="205" t="s">
        <v>167</v>
      </c>
      <c r="B32" s="193">
        <v>4.2011840720000002</v>
      </c>
      <c r="C32" s="194">
        <v>0.10119552933504505</v>
      </c>
      <c r="D32" s="193">
        <v>4.6263251179999996</v>
      </c>
      <c r="E32" s="194">
        <v>0.13903062962381285</v>
      </c>
      <c r="F32" s="193">
        <v>5.269526012</v>
      </c>
      <c r="G32" s="194">
        <v>1.2011698747830479E-2</v>
      </c>
      <c r="H32" s="193">
        <v>5.3328219710000004</v>
      </c>
    </row>
    <row r="33" spans="1:8" ht="15" customHeight="1" x14ac:dyDescent="0.25">
      <c r="A33" s="97" t="s">
        <v>124</v>
      </c>
      <c r="B33" s="81">
        <v>0.57174291300000002</v>
      </c>
      <c r="C33" s="82">
        <v>-0.10325155705078237</v>
      </c>
      <c r="D33" s="81">
        <v>0.51270956700000003</v>
      </c>
      <c r="E33" s="82">
        <v>9.2287745432297896E-3</v>
      </c>
      <c r="F33" s="81">
        <v>0.51744124800000002</v>
      </c>
      <c r="G33" s="82">
        <v>0.10216833544742832</v>
      </c>
      <c r="H33" s="81">
        <v>0.57030735899999996</v>
      </c>
    </row>
    <row r="34" spans="1:8" s="124" customFormat="1" ht="15" customHeight="1" x14ac:dyDescent="0.3">
      <c r="A34" s="97" t="s">
        <v>213</v>
      </c>
      <c r="B34" s="81">
        <v>3.1617919909999999</v>
      </c>
      <c r="C34" s="82">
        <v>0.14392598731837314</v>
      </c>
      <c r="D34" s="81">
        <v>3.6168560250000001</v>
      </c>
      <c r="E34" s="82">
        <v>0.15947096677700912</v>
      </c>
      <c r="F34" s="81">
        <v>4.1936395519999996</v>
      </c>
      <c r="G34" s="82">
        <v>2.6504810111063204E-3</v>
      </c>
      <c r="H34" s="81">
        <v>4.2047547139999999</v>
      </c>
    </row>
    <row r="35" spans="1:8" ht="15" customHeight="1" x14ac:dyDescent="0.25">
      <c r="A35" s="97" t="s">
        <v>169</v>
      </c>
      <c r="B35" s="81">
        <v>0.46764916699999998</v>
      </c>
      <c r="C35" s="82">
        <v>6.2248283658334902E-2</v>
      </c>
      <c r="D35" s="81">
        <v>0.49675952499999998</v>
      </c>
      <c r="E35" s="82">
        <v>0.12417615142860128</v>
      </c>
      <c r="F35" s="81">
        <v>0.558445211</v>
      </c>
      <c r="G35" s="82">
        <v>-1.2271821595046806E-3</v>
      </c>
      <c r="H35" s="81">
        <v>0.55775989699999995</v>
      </c>
    </row>
    <row r="36" spans="1:8" s="124" customFormat="1" ht="15" customHeight="1" x14ac:dyDescent="0.3">
      <c r="A36" s="202" t="s">
        <v>170</v>
      </c>
      <c r="B36" s="190">
        <v>32.290786685</v>
      </c>
      <c r="C36" s="191">
        <v>4.1326655557137659E-2</v>
      </c>
      <c r="D36" s="190">
        <v>33.625256903999997</v>
      </c>
      <c r="E36" s="191">
        <v>2.5342710553346803E-2</v>
      </c>
      <c r="F36" s="190">
        <v>34.477412057000002</v>
      </c>
      <c r="G36" s="191">
        <v>3.8051304832017907E-2</v>
      </c>
      <c r="H36" s="190">
        <v>35.789322573</v>
      </c>
    </row>
    <row r="37" spans="1:8" s="124" customFormat="1" ht="15" customHeight="1" x14ac:dyDescent="0.3">
      <c r="A37" s="205" t="s">
        <v>171</v>
      </c>
      <c r="B37" s="193">
        <v>32.199834148000001</v>
      </c>
      <c r="C37" s="194">
        <v>4.3696934479005467E-2</v>
      </c>
      <c r="D37" s="193">
        <v>33.606868190999997</v>
      </c>
      <c r="E37" s="194">
        <v>-4.3872516225562874E-2</v>
      </c>
      <c r="F37" s="193">
        <v>32.132450321</v>
      </c>
      <c r="G37" s="194">
        <v>4.73078567869607E-2</v>
      </c>
      <c r="H37" s="193">
        <v>33.652567679000001</v>
      </c>
    </row>
    <row r="38" spans="1:8" ht="15" customHeight="1" x14ac:dyDescent="0.3">
      <c r="A38" s="203" t="s">
        <v>172</v>
      </c>
      <c r="B38" s="169">
        <v>-9.0952536E-2</v>
      </c>
      <c r="C38" s="204"/>
      <c r="D38" s="169">
        <v>-1.8388712000000002E-2</v>
      </c>
      <c r="E38" s="204"/>
      <c r="F38" s="169">
        <v>-2.3449617360000001</v>
      </c>
      <c r="G38" s="204"/>
      <c r="H38" s="169">
        <v>-2.1367548940000001</v>
      </c>
    </row>
    <row r="39" spans="1:8" ht="15" customHeight="1" x14ac:dyDescent="0.25">
      <c r="A39" s="206" t="s">
        <v>173</v>
      </c>
      <c r="B39" s="103">
        <v>2.1056850950000001</v>
      </c>
      <c r="C39" s="104">
        <v>-0.10146258550593013</v>
      </c>
      <c r="D39" s="103">
        <v>1.8920368409999999</v>
      </c>
      <c r="E39" s="104">
        <v>0.26138089506683126</v>
      </c>
      <c r="F39" s="103">
        <v>2.3865791239999998</v>
      </c>
      <c r="G39" s="104">
        <v>-0.26615947806304541</v>
      </c>
      <c r="H39" s="103">
        <v>1.7513684700000001</v>
      </c>
    </row>
    <row r="40" spans="1:8" ht="15" customHeight="1" x14ac:dyDescent="0.25">
      <c r="A40" s="97" t="s">
        <v>174</v>
      </c>
      <c r="B40" s="81">
        <v>2.696703716</v>
      </c>
      <c r="C40" s="82">
        <v>-0.24655068484357001</v>
      </c>
      <c r="D40" s="81">
        <v>2.031829568</v>
      </c>
      <c r="E40" s="82">
        <v>1.3618576693534958</v>
      </c>
      <c r="F40" s="81">
        <v>4.7988922479999996</v>
      </c>
      <c r="G40" s="82">
        <v>-0.15402515951635509</v>
      </c>
      <c r="H40" s="81">
        <v>4.0597421039999997</v>
      </c>
    </row>
    <row r="41" spans="1:8" ht="15" customHeight="1" x14ac:dyDescent="0.25">
      <c r="A41" s="97" t="s">
        <v>214</v>
      </c>
      <c r="B41" s="105">
        <v>0.59101862000000005</v>
      </c>
      <c r="C41" s="82"/>
      <c r="D41" s="105">
        <v>0.13979272600000001</v>
      </c>
      <c r="E41" s="82"/>
      <c r="F41" s="105">
        <v>2.4123131230000001</v>
      </c>
      <c r="G41" s="82"/>
      <c r="H41" s="105">
        <v>2.3083736340000001</v>
      </c>
    </row>
    <row r="42" spans="1:8" ht="15" customHeight="1" x14ac:dyDescent="0.3">
      <c r="A42" s="202" t="s">
        <v>176</v>
      </c>
      <c r="B42" s="190">
        <v>34.396471781000002</v>
      </c>
      <c r="C42" s="191">
        <v>3.2585375969262032E-2</v>
      </c>
      <c r="D42" s="190">
        <v>35.517293746</v>
      </c>
      <c r="E42" s="191">
        <v>3.79166680218046E-2</v>
      </c>
      <c r="F42" s="190">
        <v>36.863991181999999</v>
      </c>
      <c r="G42" s="191">
        <v>1.8356662946751756E-2</v>
      </c>
      <c r="H42" s="190">
        <v>37.540691043000002</v>
      </c>
    </row>
    <row r="43" spans="1:8" ht="15" customHeight="1" x14ac:dyDescent="0.3">
      <c r="A43" s="205" t="s">
        <v>177</v>
      </c>
      <c r="B43" s="193">
        <v>34.896537864999999</v>
      </c>
      <c r="C43" s="194">
        <v>2.1267436267491835E-2</v>
      </c>
      <c r="D43" s="193">
        <v>35.638697759999999</v>
      </c>
      <c r="E43" s="194">
        <v>3.627082049139374E-2</v>
      </c>
      <c r="F43" s="193">
        <v>36.931342569000002</v>
      </c>
      <c r="G43" s="194">
        <v>2.1146461505993086E-2</v>
      </c>
      <c r="H43" s="193">
        <v>37.712309783000002</v>
      </c>
    </row>
    <row r="44" spans="1:8" ht="15" customHeight="1" x14ac:dyDescent="0.25">
      <c r="A44" s="115" t="s">
        <v>178</v>
      </c>
      <c r="B44" s="107">
        <v>0.50006608299999999</v>
      </c>
      <c r="C44" s="93"/>
      <c r="D44" s="107">
        <v>0.12140401300000001</v>
      </c>
      <c r="E44" s="93"/>
      <c r="F44" s="107">
        <v>6.7351386999999999E-2</v>
      </c>
      <c r="G44" s="93"/>
      <c r="H44" s="107">
        <v>0.17161873899999999</v>
      </c>
    </row>
    <row r="45" spans="1:8" ht="21" customHeight="1" x14ac:dyDescent="0.25">
      <c r="A45" s="205" t="s">
        <v>226</v>
      </c>
      <c r="B45" s="110">
        <v>27.806294372</v>
      </c>
      <c r="C45" s="111">
        <v>6.6192492080261456E-3</v>
      </c>
      <c r="D45" s="110">
        <v>27.990351164</v>
      </c>
      <c r="E45" s="111">
        <v>8.9754105487291902E-2</v>
      </c>
      <c r="F45" s="110">
        <v>30.502600094999998</v>
      </c>
      <c r="G45" s="111">
        <v>7.9718168465205297E-2</v>
      </c>
      <c r="H45" s="110">
        <v>32.934211507999997</v>
      </c>
    </row>
    <row r="46" spans="1:8" ht="15" customHeight="1" x14ac:dyDescent="0.25">
      <c r="A46" s="202" t="s">
        <v>179</v>
      </c>
      <c r="B46" s="103"/>
      <c r="C46" s="112"/>
      <c r="D46" s="103"/>
      <c r="E46" s="112"/>
      <c r="F46" s="103"/>
      <c r="G46" s="112"/>
      <c r="H46" s="103"/>
    </row>
    <row r="47" spans="1:8" ht="15" customHeight="1" x14ac:dyDescent="0.25">
      <c r="A47" s="97" t="s">
        <v>180</v>
      </c>
      <c r="B47" s="113">
        <v>0.20494488846512915</v>
      </c>
      <c r="C47" s="114">
        <v>1.7381235471547711</v>
      </c>
      <c r="D47" s="113">
        <v>0.22232612393667686</v>
      </c>
      <c r="E47" s="114">
        <v>-3.4212275419630291</v>
      </c>
      <c r="F47" s="113">
        <v>0.18811384851704657</v>
      </c>
      <c r="G47" s="114">
        <v>1.5168035351600828</v>
      </c>
      <c r="H47" s="113">
        <v>0.2032818838686474</v>
      </c>
    </row>
    <row r="48" spans="1:8" ht="15" customHeight="1" x14ac:dyDescent="0.25">
      <c r="A48" s="97" t="s">
        <v>181</v>
      </c>
      <c r="B48" s="113">
        <v>0.12973822349077169</v>
      </c>
      <c r="C48" s="114">
        <v>2.7301448179151948</v>
      </c>
      <c r="D48" s="113">
        <v>0.15703967166992366</v>
      </c>
      <c r="E48" s="114">
        <v>-5.776868693183121</v>
      </c>
      <c r="F48" s="113">
        <v>9.9270984738092427E-2</v>
      </c>
      <c r="G48" s="114">
        <v>4.2168236836906567</v>
      </c>
      <c r="H48" s="113">
        <v>0.14143922157499902</v>
      </c>
    </row>
    <row r="49" spans="1:8" ht="15" customHeight="1" x14ac:dyDescent="0.25">
      <c r="A49" s="97" t="s">
        <v>182</v>
      </c>
      <c r="B49" s="113">
        <v>0.99312982220650403</v>
      </c>
      <c r="C49" s="114">
        <v>-2.7297294724385246</v>
      </c>
      <c r="D49" s="113">
        <v>0.96583252748211879</v>
      </c>
      <c r="E49" s="114">
        <v>16.965814900823172</v>
      </c>
      <c r="F49" s="113">
        <v>1.1354906764903505</v>
      </c>
      <c r="G49" s="114">
        <v>2.7450963196032907</v>
      </c>
      <c r="H49" s="113">
        <v>1.1629416396863834</v>
      </c>
    </row>
    <row r="50" spans="1:8" ht="15" customHeight="1" x14ac:dyDescent="0.35">
      <c r="A50" s="115" t="s">
        <v>193</v>
      </c>
      <c r="B50" s="116">
        <v>4.8458384575689601</v>
      </c>
      <c r="C50" s="117">
        <v>-0.50162325523309725</v>
      </c>
      <c r="D50" s="116">
        <v>4.3442152023358629</v>
      </c>
      <c r="E50" s="117">
        <v>1.6919734432196725</v>
      </c>
      <c r="F50" s="116">
        <v>6.0361886455555345</v>
      </c>
      <c r="G50" s="117">
        <v>-0.31535598917465624</v>
      </c>
      <c r="H50" s="116">
        <v>5.7208326563808791</v>
      </c>
    </row>
    <row r="51" spans="1:8" s="66" customFormat="1" ht="13.75" customHeight="1" x14ac:dyDescent="0.25">
      <c r="A51" s="649" t="s">
        <v>227</v>
      </c>
      <c r="B51" s="67"/>
      <c r="C51" s="67"/>
      <c r="D51" s="67"/>
      <c r="E51" s="67"/>
      <c r="F51" s="67"/>
      <c r="G51" s="67"/>
      <c r="H51" s="67"/>
    </row>
    <row r="52" spans="1:8" s="66" customFormat="1" ht="13.75" customHeight="1" x14ac:dyDescent="0.25">
      <c r="A52" s="1684" t="s">
        <v>204</v>
      </c>
      <c r="B52" s="1684"/>
      <c r="C52" s="1684"/>
      <c r="D52" s="1684"/>
      <c r="E52" s="1684"/>
      <c r="F52" s="1684"/>
      <c r="G52" s="1684"/>
      <c r="H52" s="1684"/>
    </row>
    <row r="53" spans="1:8" s="66" customFormat="1" ht="27" customHeight="1" x14ac:dyDescent="0.25">
      <c r="A53" s="1682" t="s">
        <v>2015</v>
      </c>
      <c r="B53" s="1683"/>
      <c r="C53" s="1683"/>
      <c r="D53" s="1683"/>
      <c r="E53" s="1683"/>
      <c r="F53" s="1683"/>
      <c r="G53" s="1683"/>
      <c r="H53" s="1683"/>
    </row>
    <row r="54" spans="1:8" s="66" customFormat="1" ht="13.75" customHeight="1" x14ac:dyDescent="0.3">
      <c r="A54" s="120" t="s">
        <v>195</v>
      </c>
      <c r="B54" s="213"/>
      <c r="C54" s="213"/>
      <c r="D54" s="213"/>
      <c r="E54" s="67"/>
      <c r="F54" s="67"/>
      <c r="G54" s="67"/>
      <c r="H54" s="67"/>
    </row>
    <row r="55" spans="1:8" x14ac:dyDescent="0.25">
      <c r="A55" s="160"/>
      <c r="B55" s="160"/>
      <c r="C55" s="160"/>
      <c r="D55" s="160"/>
    </row>
    <row r="56" spans="1:8" x14ac:dyDescent="0.25">
      <c r="A56" s="160"/>
      <c r="B56" s="160"/>
      <c r="C56" s="160"/>
      <c r="D56" s="160"/>
    </row>
    <row r="57" spans="1:8" x14ac:dyDescent="0.25">
      <c r="A57" s="160"/>
      <c r="B57" s="160"/>
      <c r="C57" s="160"/>
      <c r="D57" s="160"/>
    </row>
  </sheetData>
  <mergeCells count="3">
    <mergeCell ref="G4:H4"/>
    <mergeCell ref="A53:H53"/>
    <mergeCell ref="A52:H52"/>
  </mergeCells>
  <pageMargins left="0.7" right="0.7"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workbookViewId="0">
      <pane xSplit="1" ySplit="3" topLeftCell="B94" activePane="bottomRight" state="frozen"/>
      <selection pane="topRight" activeCell="B1" sqref="B1"/>
      <selection pane="bottomLeft" activeCell="A4" sqref="A4"/>
      <selection pane="bottomRight" activeCell="D105" sqref="D105:K105"/>
    </sheetView>
  </sheetViews>
  <sheetFormatPr baseColWidth="10" defaultRowHeight="14.5" x14ac:dyDescent="0.35"/>
  <cols>
    <col min="1" max="1" width="54.1796875" customWidth="1"/>
    <col min="2" max="11" width="9.81640625" customWidth="1"/>
    <col min="12" max="13" width="9.1796875" customWidth="1"/>
    <col min="14" max="21" width="9.7265625" customWidth="1"/>
  </cols>
  <sheetData>
    <row r="1" spans="1:21" ht="17.5" x14ac:dyDescent="0.35">
      <c r="A1" s="607" t="s">
        <v>581</v>
      </c>
      <c r="N1" s="607" t="s">
        <v>542</v>
      </c>
    </row>
    <row r="2" spans="1:21" ht="15.5" x14ac:dyDescent="0.35">
      <c r="A2" s="232"/>
      <c r="B2" s="607" t="s">
        <v>541</v>
      </c>
      <c r="L2" s="651" t="s">
        <v>573</v>
      </c>
      <c r="N2" s="607"/>
    </row>
    <row r="3" spans="1:21" ht="45.5" x14ac:dyDescent="0.35">
      <c r="A3" s="233" t="s">
        <v>145</v>
      </c>
      <c r="B3" s="608" t="s">
        <v>543</v>
      </c>
      <c r="C3" s="608" t="s">
        <v>544</v>
      </c>
      <c r="D3" s="608" t="s">
        <v>545</v>
      </c>
      <c r="E3" s="608" t="s">
        <v>574</v>
      </c>
      <c r="F3" s="608" t="s">
        <v>546</v>
      </c>
      <c r="G3" s="608" t="s">
        <v>575</v>
      </c>
      <c r="H3" s="608" t="s">
        <v>191</v>
      </c>
      <c r="I3" s="608" t="s">
        <v>147</v>
      </c>
      <c r="J3" s="608" t="s">
        <v>148</v>
      </c>
      <c r="K3" s="641"/>
      <c r="L3" s="652" t="s">
        <v>576</v>
      </c>
      <c r="M3" s="221"/>
      <c r="N3" s="642">
        <v>2014</v>
      </c>
      <c r="O3" s="642">
        <v>2015</v>
      </c>
      <c r="P3" s="642">
        <v>2016</v>
      </c>
      <c r="Q3" s="642">
        <v>2017</v>
      </c>
      <c r="R3" s="642">
        <v>2018</v>
      </c>
      <c r="S3" s="642">
        <v>2019</v>
      </c>
      <c r="T3" s="642">
        <v>2020</v>
      </c>
      <c r="U3" s="642">
        <v>2021</v>
      </c>
    </row>
    <row r="4" spans="1:21" s="275" customFormat="1" x14ac:dyDescent="0.35">
      <c r="A4" s="653" t="s">
        <v>149</v>
      </c>
      <c r="B4" s="610">
        <v>2.4154918522659496E-2</v>
      </c>
      <c r="C4" s="610">
        <v>1.4749505760783155E-2</v>
      </c>
      <c r="D4" s="610">
        <v>2.8003194508620322E-2</v>
      </c>
      <c r="E4" s="610">
        <v>-9.0883267004072676E-3</v>
      </c>
      <c r="F4" s="610">
        <v>0.10321211724172863</v>
      </c>
      <c r="G4" s="610">
        <v>3.4951656231209771E-2</v>
      </c>
      <c r="H4" s="610">
        <v>1.2440950517514482E-2</v>
      </c>
      <c r="I4" s="610">
        <v>-3.2291864382272273E-2</v>
      </c>
      <c r="J4" s="610">
        <v>3.4536028291282328E-2</v>
      </c>
      <c r="K4" s="610"/>
      <c r="L4" s="654">
        <v>2.019396337047441E-2</v>
      </c>
      <c r="N4" s="611">
        <v>100</v>
      </c>
      <c r="O4" s="611">
        <v>100</v>
      </c>
      <c r="P4" s="611">
        <v>99.091167329959276</v>
      </c>
      <c r="Q4" s="611">
        <v>109.31857651003878</v>
      </c>
      <c r="R4" s="611">
        <v>113.13944181590286</v>
      </c>
      <c r="S4" s="611">
        <v>114.54700401311371</v>
      </c>
      <c r="T4" s="611">
        <v>110.84806769412664</v>
      </c>
      <c r="U4" s="611">
        <v>114.67631969604497</v>
      </c>
    </row>
    <row r="5" spans="1:21" x14ac:dyDescent="0.35">
      <c r="A5" s="211" t="s">
        <v>35</v>
      </c>
      <c r="B5" s="612">
        <v>6.4088244339729261E-2</v>
      </c>
      <c r="C5" s="612">
        <v>2.0221072425172348E-2</v>
      </c>
      <c r="D5" s="612">
        <v>1.940303335188398E-2</v>
      </c>
      <c r="E5" s="612">
        <v>9.704691523912512E-3</v>
      </c>
      <c r="F5" s="612">
        <v>0.37048163145445212</v>
      </c>
      <c r="G5" s="612">
        <v>0.18448604142518921</v>
      </c>
      <c r="H5" s="612">
        <v>3.8912664914653394E-2</v>
      </c>
      <c r="I5" s="612">
        <v>2.931084360444669E-2</v>
      </c>
      <c r="J5" s="612">
        <v>8.3696209180364578E-2</v>
      </c>
      <c r="K5" s="612"/>
      <c r="L5" s="612">
        <v>3.9516933437471202E-2</v>
      </c>
      <c r="N5" s="474">
        <v>100</v>
      </c>
      <c r="O5" s="474">
        <v>100</v>
      </c>
      <c r="P5" s="474">
        <v>100.97046915239125</v>
      </c>
      <c r="Q5" s="474">
        <v>138.37817329269058</v>
      </c>
      <c r="R5" s="474">
        <v>163.9070147031079</v>
      </c>
      <c r="S5" s="474">
        <v>170.28507344341111</v>
      </c>
      <c r="T5" s="474">
        <v>175.27627259928266</v>
      </c>
      <c r="U5" s="474">
        <v>189.94623217510684</v>
      </c>
    </row>
    <row r="6" spans="1:21" x14ac:dyDescent="0.35">
      <c r="A6" s="211" t="s">
        <v>37</v>
      </c>
      <c r="B6" s="612">
        <v>3.1699773746758142E-2</v>
      </c>
      <c r="C6" s="612">
        <v>3.9699537032883869E-2</v>
      </c>
      <c r="D6" s="612">
        <v>2.7202018541919282E-2</v>
      </c>
      <c r="E6" s="612">
        <v>1.3587265416599825E-2</v>
      </c>
      <c r="F6" s="612">
        <v>3.4698307682635932E-2</v>
      </c>
      <c r="G6" s="612">
        <v>3.5460819171162949E-2</v>
      </c>
      <c r="H6" s="612">
        <v>2.343251160276294E-2</v>
      </c>
      <c r="I6" s="612">
        <v>1.8687767108066522E-2</v>
      </c>
      <c r="J6" s="612">
        <v>3.7439617672003322E-2</v>
      </c>
      <c r="K6" s="612"/>
      <c r="L6" s="612">
        <v>2.3424180365348768E-2</v>
      </c>
      <c r="N6" s="474">
        <v>100</v>
      </c>
      <c r="O6" s="474">
        <v>100</v>
      </c>
      <c r="P6" s="474">
        <v>101.35872654165998</v>
      </c>
      <c r="Q6" s="474">
        <v>104.87570282152265</v>
      </c>
      <c r="R6" s="474">
        <v>108.59468115472529</v>
      </c>
      <c r="S6" s="474">
        <v>111.13932728088173</v>
      </c>
      <c r="T6" s="474">
        <v>113.21627314565403</v>
      </c>
      <c r="U6" s="474">
        <v>117.45504712647642</v>
      </c>
    </row>
    <row r="7" spans="1:21" x14ac:dyDescent="0.35">
      <c r="A7" s="211" t="s">
        <v>150</v>
      </c>
      <c r="B7" s="612">
        <v>2.1860300740071725E-2</v>
      </c>
      <c r="C7" s="612">
        <v>1.1345810668139222E-2</v>
      </c>
      <c r="D7" s="612">
        <v>2.0304558376615489E-2</v>
      </c>
      <c r="E7" s="612">
        <v>-3.7983451992653294E-2</v>
      </c>
      <c r="F7" s="612">
        <v>-2.3769942617291484E-2</v>
      </c>
      <c r="G7" s="612">
        <v>-3.8064685209475702E-3</v>
      </c>
      <c r="H7" s="612">
        <v>-2.337623356188101E-2</v>
      </c>
      <c r="I7" s="612">
        <v>-3.7709864233482659E-2</v>
      </c>
      <c r="J7" s="612">
        <v>-7.4952258531223448E-3</v>
      </c>
      <c r="K7" s="612"/>
      <c r="L7" s="612">
        <v>-2.3095927550814577E-2</v>
      </c>
      <c r="N7" s="474">
        <v>100</v>
      </c>
      <c r="O7" s="474">
        <v>100</v>
      </c>
      <c r="P7" s="474">
        <v>96.201654800734673</v>
      </c>
      <c r="Q7" s="474">
        <v>93.914946986432724</v>
      </c>
      <c r="R7" s="474">
        <v>93.557462697082414</v>
      </c>
      <c r="S7" s="474">
        <v>91.370441597618452</v>
      </c>
      <c r="T7" s="474">
        <v>87.924874650018907</v>
      </c>
      <c r="U7" s="474">
        <v>87.265857856409539</v>
      </c>
    </row>
    <row r="8" spans="1:21" x14ac:dyDescent="0.35">
      <c r="A8" s="211" t="s">
        <v>39</v>
      </c>
      <c r="B8" s="612">
        <v>1.3974918451668872E-2</v>
      </c>
      <c r="C8" s="612">
        <v>1.5960896501587829E-3</v>
      </c>
      <c r="D8" s="612">
        <v>3.8915842318214322E-2</v>
      </c>
      <c r="E8" s="612">
        <v>-1.8099233151908645E-2</v>
      </c>
      <c r="F8" s="612">
        <v>8.6233109068921454E-2</v>
      </c>
      <c r="G8" s="612">
        <v>1.762103033219109E-3</v>
      </c>
      <c r="H8" s="612">
        <v>6.6591828146445042E-3</v>
      </c>
      <c r="I8" s="612">
        <v>-7.4845603943626049E-2</v>
      </c>
      <c r="J8" s="612">
        <v>3.5227103676591653E-3</v>
      </c>
      <c r="K8" s="612"/>
      <c r="L8" s="613">
        <v>1.8879491149512484E-2</v>
      </c>
      <c r="N8" s="474">
        <v>100</v>
      </c>
      <c r="O8" s="474">
        <v>100</v>
      </c>
      <c r="P8" s="474">
        <v>98.190076684809142</v>
      </c>
      <c r="Q8" s="474">
        <v>106.65731227705605</v>
      </c>
      <c r="R8" s="474">
        <v>106.84525345053444</v>
      </c>
      <c r="S8" s="474">
        <v>107.55675552613857</v>
      </c>
      <c r="T8" s="474">
        <v>99.50660520056779</v>
      </c>
      <c r="U8" s="474">
        <v>99.857138150358395</v>
      </c>
    </row>
    <row r="9" spans="1:21" x14ac:dyDescent="0.35">
      <c r="A9" s="211" t="s">
        <v>151</v>
      </c>
      <c r="B9" s="612">
        <v>0.11715631304052754</v>
      </c>
      <c r="C9" s="612">
        <v>0.28537413726562333</v>
      </c>
      <c r="D9" s="612">
        <v>-0.28980697155104063</v>
      </c>
      <c r="E9" s="612">
        <v>6.1256111134712965E-2</v>
      </c>
      <c r="F9" s="612">
        <v>-9.8830701179501879E-2</v>
      </c>
      <c r="G9" s="612">
        <v>0.11680149761612002</v>
      </c>
      <c r="H9" s="612">
        <v>-0.12921722074128161</v>
      </c>
      <c r="I9" s="612">
        <v>0.68516352023144544</v>
      </c>
      <c r="J9" s="612">
        <v>0.62462402968775455</v>
      </c>
      <c r="K9" s="612"/>
      <c r="L9" s="612">
        <v>-0.12497875215689958</v>
      </c>
      <c r="N9" s="474">
        <v>100</v>
      </c>
      <c r="O9" s="474">
        <v>100</v>
      </c>
      <c r="P9" s="474">
        <v>106.12561111347129</v>
      </c>
      <c r="Q9" s="474">
        <v>95.637142554023782</v>
      </c>
      <c r="R9" s="474">
        <v>106.80770403206012</v>
      </c>
      <c r="S9" s="474">
        <v>93.006309363279925</v>
      </c>
      <c r="T9" s="474">
        <v>156.73083969035963</v>
      </c>
      <c r="U9" s="474">
        <v>254.62868835409753</v>
      </c>
    </row>
    <row r="10" spans="1:21" s="275" customFormat="1" x14ac:dyDescent="0.35">
      <c r="A10" s="655" t="s">
        <v>152</v>
      </c>
      <c r="B10" s="610">
        <v>1.6205535917081626E-2</v>
      </c>
      <c r="C10" s="610">
        <v>-1.2047183456578847E-2</v>
      </c>
      <c r="D10" s="610">
        <v>1.5356070538769195E-2</v>
      </c>
      <c r="E10" s="610">
        <v>-2.3406996356751808E-3</v>
      </c>
      <c r="F10" s="610">
        <v>0.10547790377143373</v>
      </c>
      <c r="G10" s="610">
        <v>4.1777328995290297E-2</v>
      </c>
      <c r="H10" s="610">
        <v>3.506929778166934E-2</v>
      </c>
      <c r="I10" s="610">
        <v>-7.3070361713576726E-2</v>
      </c>
      <c r="J10" s="610">
        <v>5.4231675684175196E-2</v>
      </c>
      <c r="K10" s="610"/>
      <c r="L10" s="654">
        <v>4.1107135442712828E-2</v>
      </c>
      <c r="N10" s="611">
        <v>100</v>
      </c>
      <c r="O10" s="611">
        <v>100</v>
      </c>
      <c r="P10" s="611">
        <v>99.765930036432479</v>
      </c>
      <c r="Q10" s="611">
        <v>110.2890312044829</v>
      </c>
      <c r="R10" s="611">
        <v>114.89661234568442</v>
      </c>
      <c r="S10" s="611">
        <v>118.92595585814026</v>
      </c>
      <c r="T10" s="611">
        <v>110.23599324645309</v>
      </c>
      <c r="U10" s="611">
        <v>116.21427588091767</v>
      </c>
    </row>
    <row r="11" spans="1:21" x14ac:dyDescent="0.35">
      <c r="A11" s="195" t="s">
        <v>60</v>
      </c>
      <c r="B11" s="612">
        <v>2.2763620996261835E-2</v>
      </c>
      <c r="C11" s="612">
        <v>8.5032998252766889E-2</v>
      </c>
      <c r="D11" s="612">
        <v>9.8159493768961825E-2</v>
      </c>
      <c r="E11" s="612">
        <v>2.6748065151718015E-2</v>
      </c>
      <c r="F11" s="612">
        <v>0.1360002682289434</v>
      </c>
      <c r="G11" s="612">
        <v>0.2816496660756449</v>
      </c>
      <c r="H11" s="612">
        <v>2.6495464783064415E-2</v>
      </c>
      <c r="I11" s="612">
        <v>-9.7846845762129542E-2</v>
      </c>
      <c r="J11" s="612">
        <v>2.6945757498174849E-2</v>
      </c>
      <c r="K11" s="612"/>
      <c r="L11" s="612">
        <v>2.9763655700855818E-2</v>
      </c>
      <c r="N11" s="474">
        <v>100</v>
      </c>
      <c r="O11" s="474">
        <v>100</v>
      </c>
      <c r="P11" s="474">
        <v>102.6748065151718</v>
      </c>
      <c r="Q11" s="474">
        <v>116.63860774159002</v>
      </c>
      <c r="R11" s="474">
        <v>149.48983266353699</v>
      </c>
      <c r="S11" s="474">
        <v>153.45063526029992</v>
      </c>
      <c r="T11" s="474">
        <v>138.43597461988455</v>
      </c>
      <c r="U11" s="474">
        <v>142.16623682101545</v>
      </c>
    </row>
    <row r="12" spans="1:21" x14ac:dyDescent="0.35">
      <c r="A12" s="614" t="s">
        <v>153</v>
      </c>
      <c r="B12" s="612">
        <v>6.2668161140140066E-2</v>
      </c>
      <c r="C12" s="612">
        <v>-2.3608502744903004E-2</v>
      </c>
      <c r="D12" s="612">
        <v>3.6653179638244771E-2</v>
      </c>
      <c r="E12" s="612">
        <v>1.0416020954637117E-2</v>
      </c>
      <c r="F12" s="612">
        <v>0.41153682421440796</v>
      </c>
      <c r="G12" s="612">
        <v>0.1037795503353971</v>
      </c>
      <c r="H12" s="612">
        <v>6.8963243454931211E-2</v>
      </c>
      <c r="I12" s="612">
        <v>2.6135941963117526E-2</v>
      </c>
      <c r="J12" s="612">
        <v>-1.1463673504999981</v>
      </c>
      <c r="K12" s="612"/>
      <c r="L12" s="612">
        <v>7.1351685000056841E-2</v>
      </c>
      <c r="N12" s="474">
        <v>100</v>
      </c>
      <c r="O12" s="474">
        <v>100</v>
      </c>
      <c r="P12" s="474">
        <v>101.04160209546372</v>
      </c>
      <c r="Q12" s="474">
        <v>142.62394213536672</v>
      </c>
      <c r="R12" s="474">
        <v>157.42539071723678</v>
      </c>
      <c r="S12" s="474">
        <v>168.28195626325726</v>
      </c>
      <c r="T12" s="474">
        <v>172.68016370559363</v>
      </c>
      <c r="U12" s="474">
        <v>-25.274738045493663</v>
      </c>
    </row>
    <row r="13" spans="1:21" x14ac:dyDescent="0.35">
      <c r="A13" s="614" t="s">
        <v>155</v>
      </c>
      <c r="B13" s="612">
        <v>-6.2244575035674821E-5</v>
      </c>
      <c r="C13" s="612">
        <v>0.15107578722057502</v>
      </c>
      <c r="D13" s="612">
        <v>0.12987483723877702</v>
      </c>
      <c r="E13" s="612">
        <v>3.460292566791745E-2</v>
      </c>
      <c r="F13" s="612">
        <v>9.8159266443154092E-3</v>
      </c>
      <c r="G13" s="612">
        <v>0.39732923441320289</v>
      </c>
      <c r="H13" s="612">
        <v>5.1310553561976224E-3</v>
      </c>
      <c r="I13" s="612">
        <v>-0.16418033203577675</v>
      </c>
      <c r="J13" s="612">
        <v>0.79763209856658168</v>
      </c>
      <c r="K13" s="612"/>
      <c r="L13" s="613">
        <v>8.7187443773284468E-3</v>
      </c>
      <c r="N13" s="474">
        <v>100</v>
      </c>
      <c r="O13" s="474">
        <v>100</v>
      </c>
      <c r="P13" s="474">
        <v>103.46029256679175</v>
      </c>
      <c r="Q13" s="474">
        <v>104.47585120922679</v>
      </c>
      <c r="R13" s="474">
        <v>145.98716118485657</v>
      </c>
      <c r="S13" s="474">
        <v>146.73622939019023</v>
      </c>
      <c r="T13" s="474">
        <v>122.6450265272309</v>
      </c>
      <c r="U13" s="474">
        <v>220.47063641490016</v>
      </c>
    </row>
    <row r="14" spans="1:21" x14ac:dyDescent="0.35">
      <c r="A14" s="656" t="s">
        <v>228</v>
      </c>
      <c r="B14" s="612"/>
      <c r="C14" s="612"/>
      <c r="D14" s="612"/>
      <c r="E14" s="612"/>
      <c r="F14" s="612"/>
      <c r="G14" s="612"/>
      <c r="H14" s="612">
        <v>2.2523840783251314E-2</v>
      </c>
      <c r="I14" s="612">
        <v>-6.2038889559918875E-2</v>
      </c>
      <c r="J14" s="612">
        <v>2.6384202128816621</v>
      </c>
      <c r="K14" s="612"/>
      <c r="L14" s="613"/>
      <c r="N14" s="474"/>
      <c r="O14" s="474"/>
      <c r="P14" s="474"/>
      <c r="Q14" s="474"/>
      <c r="R14" s="474"/>
      <c r="S14" s="474"/>
      <c r="T14" s="474"/>
      <c r="U14" s="474"/>
    </row>
    <row r="15" spans="1:21" x14ac:dyDescent="0.35">
      <c r="A15" s="657" t="s">
        <v>577</v>
      </c>
      <c r="B15" s="612">
        <v>-3.5542920107908271E-2</v>
      </c>
      <c r="C15" s="612">
        <v>1.7239755896288234E-2</v>
      </c>
      <c r="D15" s="612">
        <v>4.5889420409945814E-3</v>
      </c>
      <c r="E15" s="612">
        <v>4.7836550852283333E-2</v>
      </c>
      <c r="F15" s="612">
        <v>1.9124639087853001E-2</v>
      </c>
      <c r="G15" s="612">
        <v>4.3755225070166937E-2</v>
      </c>
      <c r="H15" s="612">
        <v>-1.1860496276591026E-2</v>
      </c>
      <c r="I15" s="612">
        <v>-9.0205055070900042E-2</v>
      </c>
      <c r="J15" s="612">
        <v>3.4520029351386317E-2</v>
      </c>
      <c r="K15" s="612"/>
      <c r="L15" s="612">
        <v>-1.1781945056548726E-2</v>
      </c>
      <c r="N15" s="474">
        <v>100</v>
      </c>
      <c r="O15" s="474">
        <v>100</v>
      </c>
      <c r="P15" s="474">
        <v>104.78365508522833</v>
      </c>
      <c r="Q15" s="474">
        <v>106.7876046710394</v>
      </c>
      <c r="R15" s="474">
        <v>111.46012034812475</v>
      </c>
      <c r="S15" s="474">
        <v>110.13814800574742</v>
      </c>
      <c r="T15" s="474">
        <v>100.20313029948204</v>
      </c>
      <c r="U15" s="474">
        <v>103.66214529852095</v>
      </c>
    </row>
    <row r="16" spans="1:21" x14ac:dyDescent="0.35">
      <c r="A16" s="657" t="s">
        <v>578</v>
      </c>
      <c r="B16" s="612">
        <v>6.919139656372586E-3</v>
      </c>
      <c r="C16" s="612">
        <v>1.5831046316788777E-2</v>
      </c>
      <c r="D16" s="612">
        <v>0.23353490939707511</v>
      </c>
      <c r="E16" s="612">
        <v>9.6126959912921084E-3</v>
      </c>
      <c r="F16" s="612">
        <v>-1.0757167093012665E-2</v>
      </c>
      <c r="G16" s="612">
        <v>4.8671953248067279E-3</v>
      </c>
      <c r="H16" s="612">
        <v>-1.403417041983368E-2</v>
      </c>
      <c r="I16" s="612">
        <v>-7.7629009246467096E-2</v>
      </c>
      <c r="J16" s="612">
        <v>2.1688401592442563E-2</v>
      </c>
      <c r="K16" s="612"/>
      <c r="L16" s="613">
        <v>4.1030690474985754E-4</v>
      </c>
      <c r="N16" s="474">
        <v>100</v>
      </c>
      <c r="O16" s="474">
        <v>100</v>
      </c>
      <c r="P16" s="474">
        <v>100.96126959912921</v>
      </c>
      <c r="Q16" s="474">
        <v>99.875212352128671</v>
      </c>
      <c r="R16" s="474">
        <v>100.36132451875304</v>
      </c>
      <c r="S16" s="474">
        <v>98.952836586896623</v>
      </c>
      <c r="T16" s="474">
        <v>91.271225920528281</v>
      </c>
      <c r="U16" s="474">
        <v>93.250752922127248</v>
      </c>
    </row>
    <row r="17" spans="1:21" x14ac:dyDescent="0.35">
      <c r="A17" s="211" t="s">
        <v>156</v>
      </c>
      <c r="B17" s="612">
        <v>6.1581341167338266E-4</v>
      </c>
      <c r="C17" s="612">
        <v>-0.14906941973962606</v>
      </c>
      <c r="D17" s="612">
        <v>-0.17115564559902063</v>
      </c>
      <c r="E17" s="612">
        <v>-7.0323187358131145E-2</v>
      </c>
      <c r="F17" s="612">
        <v>-7.7369840476286811E-2</v>
      </c>
      <c r="G17" s="612">
        <v>-0.71281686499222663</v>
      </c>
      <c r="H17" s="612">
        <v>-3.4448488626247942E-2</v>
      </c>
      <c r="I17" s="612">
        <v>3.9820085796929305E-2</v>
      </c>
      <c r="J17" s="612">
        <v>0.14221564273009757</v>
      </c>
      <c r="K17" s="612"/>
      <c r="L17" s="612">
        <v>-3.5758869458709652E-2</v>
      </c>
      <c r="N17" s="474">
        <v>100</v>
      </c>
      <c r="O17" s="474">
        <v>100</v>
      </c>
      <c r="P17" s="474">
        <v>92.967681264186879</v>
      </c>
      <c r="Q17" s="474">
        <v>85.774786595326461</v>
      </c>
      <c r="R17" s="474">
        <v>24.63307211906859</v>
      </c>
      <c r="S17" s="474">
        <v>23.784500014345312</v>
      </c>
      <c r="T17" s="474">
        <v>24.731600845553608</v>
      </c>
      <c r="U17" s="474">
        <v>28.248821355548237</v>
      </c>
    </row>
    <row r="18" spans="1:21" x14ac:dyDescent="0.35">
      <c r="A18" s="614" t="s">
        <v>157</v>
      </c>
      <c r="B18" s="612">
        <v>1.8806426614768057E-3</v>
      </c>
      <c r="C18" s="612">
        <v>-3.3746830778426773E-2</v>
      </c>
      <c r="D18" s="612">
        <v>-8.5334095698035628E-2</v>
      </c>
      <c r="E18" s="612">
        <v>-9.1777172270834928E-2</v>
      </c>
      <c r="F18" s="612">
        <v>-9.9916501690817783E-2</v>
      </c>
      <c r="G18" s="612">
        <v>-0.95208972415943338</v>
      </c>
      <c r="H18" s="612">
        <v>-4.7373880202039587E-6</v>
      </c>
      <c r="I18" s="612">
        <v>-1.4231384720110318E-3</v>
      </c>
      <c r="J18" s="612">
        <v>3.8070321358780745E-3</v>
      </c>
      <c r="K18" s="612"/>
      <c r="L18" s="612">
        <v>-3.6536318389012168E-3</v>
      </c>
      <c r="N18" s="474">
        <v>100</v>
      </c>
      <c r="O18" s="474">
        <v>100</v>
      </c>
      <c r="P18" s="474">
        <v>90.822282772916509</v>
      </c>
      <c r="Q18" s="474">
        <v>81.74763800267246</v>
      </c>
      <c r="R18" s="474">
        <v>3.9165518860228241</v>
      </c>
      <c r="S18" s="474">
        <v>3.9165333317968387</v>
      </c>
      <c r="T18" s="474">
        <v>3.910959562535445</v>
      </c>
      <c r="U18" s="474">
        <v>3.925848711272137</v>
      </c>
    </row>
    <row r="19" spans="1:21" x14ac:dyDescent="0.35">
      <c r="A19" s="614" t="s">
        <v>158</v>
      </c>
      <c r="B19" s="612">
        <v>8.0917556645674349E-3</v>
      </c>
      <c r="C19" s="612">
        <v>-0.39224481985973825</v>
      </c>
      <c r="D19" s="612">
        <v>-0.48165710624610425</v>
      </c>
      <c r="E19" s="612">
        <v>-1.3547251410640504E-2</v>
      </c>
      <c r="F19" s="612">
        <v>1.5144875121565704E-2</v>
      </c>
      <c r="G19" s="612">
        <v>-8.8376588851224458E-4</v>
      </c>
      <c r="H19" s="612">
        <v>-2.6170928541645266E-2</v>
      </c>
      <c r="I19" s="612">
        <v>0.14752702521617489</v>
      </c>
      <c r="J19" s="612">
        <v>2.3103451998719216E-2</v>
      </c>
      <c r="K19" s="612"/>
      <c r="L19" s="612">
        <v>-2.6635817824302355E-2</v>
      </c>
      <c r="N19" s="474">
        <v>100</v>
      </c>
      <c r="O19" s="474">
        <v>100</v>
      </c>
      <c r="P19" s="474">
        <v>98.645274858935949</v>
      </c>
      <c r="Q19" s="474">
        <v>100.13924522800706</v>
      </c>
      <c r="R19" s="474">
        <v>100.05074557897318</v>
      </c>
      <c r="S19" s="474">
        <v>97.432324665887535</v>
      </c>
      <c r="T19" s="474">
        <v>111.80622568374247</v>
      </c>
      <c r="U19" s="474">
        <v>114.38933545198478</v>
      </c>
    </row>
    <row r="20" spans="1:21" x14ac:dyDescent="0.35">
      <c r="A20" s="614" t="s">
        <v>159</v>
      </c>
      <c r="B20" s="612">
        <v>-3.3517721101486431E-2</v>
      </c>
      <c r="C20" s="612">
        <v>-1.4358792181971114E-2</v>
      </c>
      <c r="D20" s="612">
        <v>-2.158596479229935E-2</v>
      </c>
      <c r="E20" s="612">
        <v>-6.2789770992263128E-3</v>
      </c>
      <c r="F20" s="612">
        <v>-6.0400330343052366E-2</v>
      </c>
      <c r="G20" s="612">
        <v>-8.5286033343157208E-2</v>
      </c>
      <c r="H20" s="612">
        <v>-5.9290472278493822E-2</v>
      </c>
      <c r="I20" s="612">
        <v>-8.0472667398589159E-2</v>
      </c>
      <c r="J20" s="612">
        <v>0.40120918152991347</v>
      </c>
      <c r="K20" s="612"/>
      <c r="L20" s="612">
        <v>-5.8454457619154465E-2</v>
      </c>
      <c r="N20" s="474">
        <v>100</v>
      </c>
      <c r="O20" s="474">
        <v>100</v>
      </c>
      <c r="P20" s="474">
        <v>99.372102290077365</v>
      </c>
      <c r="Q20" s="474">
        <v>93.369994484873104</v>
      </c>
      <c r="R20" s="474">
        <v>85.406838021985806</v>
      </c>
      <c r="S20" s="474">
        <v>80.343026259849438</v>
      </c>
      <c r="T20" s="474">
        <v>73.87760862984446</v>
      </c>
      <c r="U20" s="474">
        <v>103.51798352161163</v>
      </c>
    </row>
    <row r="21" spans="1:21" x14ac:dyDescent="0.35">
      <c r="A21" s="212" t="s">
        <v>160</v>
      </c>
      <c r="B21" s="612">
        <v>0.13431117055825981</v>
      </c>
      <c r="C21" s="612">
        <v>4.6973308559212557E-2</v>
      </c>
      <c r="D21" s="612">
        <v>0.46908103176680838</v>
      </c>
      <c r="E21" s="612">
        <v>3.0586268913019854E-2</v>
      </c>
      <c r="F21" s="612">
        <v>0.65352917791602971</v>
      </c>
      <c r="G21" s="612">
        <v>-5.531727722593105E-2</v>
      </c>
      <c r="H21" s="612">
        <v>0.19742211581453462</v>
      </c>
      <c r="I21" s="612">
        <v>0.10700222240423973</v>
      </c>
      <c r="J21" s="612">
        <v>0.14129330492612513</v>
      </c>
      <c r="K21" s="612"/>
      <c r="L21" s="613">
        <v>0.26001850243805036</v>
      </c>
      <c r="N21" s="474">
        <v>100</v>
      </c>
      <c r="O21" s="474">
        <v>100</v>
      </c>
      <c r="P21" s="474">
        <v>103.05862689130198</v>
      </c>
      <c r="Q21" s="474">
        <v>170.41044660072941</v>
      </c>
      <c r="R21" s="474">
        <v>160.98380468392216</v>
      </c>
      <c r="S21" s="474">
        <v>192.76556801649585</v>
      </c>
      <c r="T21" s="474">
        <v>213.39191219727653</v>
      </c>
      <c r="U21" s="474">
        <v>243.54276071613523</v>
      </c>
    </row>
    <row r="22" spans="1:21" x14ac:dyDescent="0.35">
      <c r="A22" s="195" t="s">
        <v>94</v>
      </c>
      <c r="B22" s="612">
        <v>0.59460640598940651</v>
      </c>
      <c r="C22" s="612">
        <v>0.45483425442697123</v>
      </c>
      <c r="D22" s="612">
        <v>0.15317507408001307</v>
      </c>
      <c r="E22" s="612">
        <v>-6.4633391573512888E-2</v>
      </c>
      <c r="F22" s="612">
        <v>1.5380025534502226</v>
      </c>
      <c r="G22" s="612">
        <v>0.62079994682415562</v>
      </c>
      <c r="H22" s="612">
        <v>0.2484763265811154</v>
      </c>
      <c r="I22" s="612">
        <v>-0.13348117042472729</v>
      </c>
      <c r="J22" s="612">
        <v>0.14565416191635139</v>
      </c>
      <c r="K22" s="612"/>
      <c r="L22" s="612">
        <v>0.24743427269960883</v>
      </c>
      <c r="N22" s="474">
        <v>100</v>
      </c>
      <c r="O22" s="474">
        <v>100</v>
      </c>
      <c r="P22" s="474">
        <v>93.536660842648715</v>
      </c>
      <c r="Q22" s="474">
        <v>237.3962840598499</v>
      </c>
      <c r="R22" s="474">
        <v>384.77188458045686</v>
      </c>
      <c r="S22" s="474">
        <v>480.37858903270171</v>
      </c>
      <c r="T22" s="474">
        <v>416.2570927216376</v>
      </c>
      <c r="U22" s="474">
        <v>476.8866707037447</v>
      </c>
    </row>
    <row r="23" spans="1:21" x14ac:dyDescent="0.35">
      <c r="A23" s="211" t="s">
        <v>161</v>
      </c>
      <c r="B23" s="612">
        <v>-1.8507175659211117E-2</v>
      </c>
      <c r="C23" s="612">
        <v>3.8274505516549873E-2</v>
      </c>
      <c r="D23" s="612">
        <v>0.15371885467357194</v>
      </c>
      <c r="E23" s="612">
        <v>-5.6483670506850769E-2</v>
      </c>
      <c r="F23" s="612">
        <v>0.15858799963149028</v>
      </c>
      <c r="G23" s="612">
        <v>8.8030765045745252E-2</v>
      </c>
      <c r="H23" s="612">
        <v>9.5017822385142336E-2</v>
      </c>
      <c r="I23" s="612">
        <v>-1.1405301448529026E-2</v>
      </c>
      <c r="J23" s="612">
        <v>0.58908965117292045</v>
      </c>
      <c r="K23" s="612"/>
      <c r="L23" s="612">
        <v>0.10375940830160668</v>
      </c>
      <c r="N23" s="474">
        <v>100</v>
      </c>
      <c r="O23" s="474">
        <v>100</v>
      </c>
      <c r="P23" s="474">
        <v>94.351632949314919</v>
      </c>
      <c r="Q23" s="474">
        <v>109.31466968071138</v>
      </c>
      <c r="R23" s="474">
        <v>118.93772368342734</v>
      </c>
      <c r="S23" s="474">
        <v>130.23892718727237</v>
      </c>
      <c r="T23" s="474">
        <v>128.75351296236849</v>
      </c>
      <c r="U23" s="474">
        <v>204.60087500065822</v>
      </c>
    </row>
    <row r="24" spans="1:21" s="275" customFormat="1" x14ac:dyDescent="0.35">
      <c r="A24" s="658" t="s">
        <v>162</v>
      </c>
      <c r="B24" s="610">
        <v>-9.3209433091896443E-3</v>
      </c>
      <c r="C24" s="610">
        <v>-0.10100238163455266</v>
      </c>
      <c r="D24" s="610">
        <v>-3.2033445349530565E-2</v>
      </c>
      <c r="E24" s="610">
        <v>2.4081111305120695E-2</v>
      </c>
      <c r="F24" s="610">
        <v>0.11456648248217816</v>
      </c>
      <c r="G24" s="610">
        <v>6.9063955801176302E-2</v>
      </c>
      <c r="H24" s="610">
        <v>0.12285281523774771</v>
      </c>
      <c r="I24" s="610">
        <v>-0.21570934411541876</v>
      </c>
      <c r="J24" s="610">
        <v>0.13923670562542334</v>
      </c>
      <c r="K24" s="610"/>
      <c r="L24" s="610">
        <v>0.12074814008713752</v>
      </c>
      <c r="N24" s="611">
        <v>100</v>
      </c>
      <c r="O24" s="611">
        <v>100</v>
      </c>
      <c r="P24" s="611">
        <v>102.40811113051207</v>
      </c>
      <c r="Q24" s="611">
        <v>114.14064820037883</v>
      </c>
      <c r="R24" s="611">
        <v>122.02365288280741</v>
      </c>
      <c r="S24" s="611">
        <v>137.01460216505401</v>
      </c>
      <c r="T24" s="611">
        <v>107.45927219779517</v>
      </c>
      <c r="U24" s="611">
        <v>122.42154724752181</v>
      </c>
    </row>
    <row r="25" spans="1:21" x14ac:dyDescent="0.35">
      <c r="A25" s="659" t="s">
        <v>163</v>
      </c>
      <c r="B25" s="612">
        <v>-0.11403268189735039</v>
      </c>
      <c r="C25" s="612">
        <v>-0.1415070844395192</v>
      </c>
      <c r="D25" s="612">
        <v>-0.10393020803306252</v>
      </c>
      <c r="E25" s="612">
        <v>0.14993199404669655</v>
      </c>
      <c r="F25" s="612">
        <v>0.23429664229128599</v>
      </c>
      <c r="G25" s="612">
        <v>2.5697252764615541E-2</v>
      </c>
      <c r="H25" s="612">
        <v>0.25288398673667478</v>
      </c>
      <c r="I25" s="612">
        <v>-0.41405113117515346</v>
      </c>
      <c r="J25" s="612">
        <v>0.50204722922688938</v>
      </c>
      <c r="K25" s="612"/>
      <c r="L25" s="612">
        <v>0.24960213577346302</v>
      </c>
      <c r="N25" s="474">
        <v>100</v>
      </c>
      <c r="O25" s="474">
        <v>100</v>
      </c>
      <c r="P25" s="474">
        <v>114.99319940466965</v>
      </c>
      <c r="Q25" s="474">
        <v>141.93571991151606</v>
      </c>
      <c r="R25" s="474">
        <v>145.58307798240997</v>
      </c>
      <c r="S25" s="474">
        <v>182.39870714399802</v>
      </c>
      <c r="T25" s="474">
        <v>106.8763161261401</v>
      </c>
      <c r="U25" s="474">
        <v>160.53327450724584</v>
      </c>
    </row>
    <row r="26" spans="1:21" s="275" customFormat="1" x14ac:dyDescent="0.35">
      <c r="A26" s="660" t="s">
        <v>164</v>
      </c>
      <c r="B26" s="610">
        <v>5.3814562755567952E-2</v>
      </c>
      <c r="C26" s="610">
        <v>3.7010684235627478E-2</v>
      </c>
      <c r="D26" s="610">
        <v>3.5420516178649608E-2</v>
      </c>
      <c r="E26" s="610">
        <v>-6.0753610859107132E-2</v>
      </c>
      <c r="F26" s="610">
        <v>7.2731988934981118E-2</v>
      </c>
      <c r="G26" s="610">
        <v>2.5831274552831074E-2</v>
      </c>
      <c r="H26" s="610">
        <v>0.1054332413661454</v>
      </c>
      <c r="I26" s="610">
        <v>0.14249207934635488</v>
      </c>
      <c r="J26" s="610">
        <v>4.4103425084742964E-2</v>
      </c>
      <c r="K26" s="610"/>
      <c r="L26" s="610">
        <v>0.10686154597692221</v>
      </c>
      <c r="N26" s="611">
        <v>100</v>
      </c>
      <c r="O26" s="611">
        <v>100</v>
      </c>
      <c r="P26" s="611">
        <v>93.924638914089286</v>
      </c>
      <c r="Q26" s="611">
        <v>100.75596471231093</v>
      </c>
      <c r="R26" s="611">
        <v>103.35861969962998</v>
      </c>
      <c r="S26" s="611">
        <v>114.2560539976927</v>
      </c>
      <c r="T26" s="611">
        <v>130.53663670973333</v>
      </c>
      <c r="U26" s="611">
        <v>136.29374948767537</v>
      </c>
    </row>
    <row r="27" spans="1:21" x14ac:dyDescent="0.35">
      <c r="A27" s="238" t="s">
        <v>109</v>
      </c>
      <c r="B27" s="612">
        <v>-1.8920474493160699E-2</v>
      </c>
      <c r="C27" s="612">
        <v>6.0843459082745577E-2</v>
      </c>
      <c r="D27" s="612">
        <v>5.631347295479272E-2</v>
      </c>
      <c r="E27" s="612">
        <v>2.4019468387804332E-2</v>
      </c>
      <c r="F27" s="612">
        <v>5.7076570993167541E-2</v>
      </c>
      <c r="G27" s="612">
        <v>-6.0432901025666785E-2</v>
      </c>
      <c r="H27" s="612">
        <v>5.8352852661752497E-2</v>
      </c>
      <c r="I27" s="612">
        <v>-4.17816415006389E-2</v>
      </c>
      <c r="J27" s="612">
        <v>0.2006749535162784</v>
      </c>
      <c r="K27" s="612"/>
      <c r="L27" s="612">
        <v>5.6814445938145441E-2</v>
      </c>
      <c r="N27" s="474">
        <v>100</v>
      </c>
      <c r="O27" s="474">
        <v>100</v>
      </c>
      <c r="P27" s="474">
        <v>102.40194683878043</v>
      </c>
      <c r="Q27" s="474">
        <v>108.24669882736265</v>
      </c>
      <c r="R27" s="474">
        <v>101.70503679077348</v>
      </c>
      <c r="S27" s="474">
        <v>107.6398158175836</v>
      </c>
      <c r="T27" s="474">
        <v>103.14244762189851</v>
      </c>
      <c r="U27" s="474">
        <v>123.84055350397817</v>
      </c>
    </row>
    <row r="28" spans="1:21" x14ac:dyDescent="0.35">
      <c r="A28" s="238" t="s">
        <v>165</v>
      </c>
      <c r="B28" s="612">
        <v>9.1524470344670483E-2</v>
      </c>
      <c r="C28" s="612">
        <v>2.3628315911090159E-2</v>
      </c>
      <c r="D28" s="612">
        <v>5.0795493641708767E-3</v>
      </c>
      <c r="E28" s="612">
        <v>-8.2529324316355734E-2</v>
      </c>
      <c r="F28" s="612">
        <v>4.8660917154845107E-2</v>
      </c>
      <c r="G28" s="612">
        <v>0.10321665774513633</v>
      </c>
      <c r="H28" s="612">
        <v>0.12444950906585417</v>
      </c>
      <c r="I28" s="612">
        <v>0.19971120873426296</v>
      </c>
      <c r="J28" s="612">
        <v>7.6849482921299561E-3</v>
      </c>
      <c r="K28" s="612"/>
      <c r="L28" s="612">
        <v>0.12591620807903103</v>
      </c>
      <c r="N28" s="474">
        <v>100</v>
      </c>
      <c r="O28" s="474">
        <v>100</v>
      </c>
      <c r="P28" s="474">
        <v>91.747067568364429</v>
      </c>
      <c r="Q28" s="474">
        <v>96.211564022508583</v>
      </c>
      <c r="R28" s="474">
        <v>106.14220009734413</v>
      </c>
      <c r="S28" s="474">
        <v>119.35154479062827</v>
      </c>
      <c r="T28" s="474">
        <v>143.18738606506616</v>
      </c>
      <c r="U28" s="474">
        <v>144.28777372306143</v>
      </c>
    </row>
    <row r="29" spans="1:21" x14ac:dyDescent="0.35">
      <c r="A29" s="238" t="s">
        <v>212</v>
      </c>
      <c r="B29" s="612">
        <v>6.7593262718032676E-2</v>
      </c>
      <c r="C29" s="612">
        <v>6.5410562771736735E-2</v>
      </c>
      <c r="D29" s="612">
        <v>0.31000147786526622</v>
      </c>
      <c r="E29" s="612">
        <v>-0.28017551660599882</v>
      </c>
      <c r="F29" s="612">
        <v>0.51891527761282363</v>
      </c>
      <c r="G29" s="612">
        <v>-0.23049601415592624</v>
      </c>
      <c r="H29" s="612">
        <v>0.16657400690830282</v>
      </c>
      <c r="I29" s="612">
        <v>0.52089722251003812</v>
      </c>
      <c r="J29" s="612">
        <v>-0.18237861539126976</v>
      </c>
      <c r="K29" s="612"/>
      <c r="L29" s="612">
        <v>0.18477247269055486</v>
      </c>
      <c r="N29" s="474">
        <v>100</v>
      </c>
      <c r="O29" s="474">
        <v>100</v>
      </c>
      <c r="P29" s="474">
        <v>71.982448339400122</v>
      </c>
      <c r="Q29" s="474">
        <v>109.33524050269067</v>
      </c>
      <c r="R29" s="474">
        <v>84.133903360040875</v>
      </c>
      <c r="S29" s="474">
        <v>98.148424759558807</v>
      </c>
      <c r="T29" s="474">
        <v>149.27366661054845</v>
      </c>
      <c r="U29" s="474">
        <v>122.0493419797386</v>
      </c>
    </row>
    <row r="30" spans="1:21" s="275" customFormat="1" x14ac:dyDescent="0.35">
      <c r="A30" s="660" t="s">
        <v>167</v>
      </c>
      <c r="B30" s="610">
        <v>6.9034887424250346E-2</v>
      </c>
      <c r="C30" s="610">
        <v>-6.7519126421600184E-4</v>
      </c>
      <c r="D30" s="610">
        <v>0.16643183257088556</v>
      </c>
      <c r="E30" s="610">
        <v>-3.7463362839174286E-2</v>
      </c>
      <c r="F30" s="610">
        <v>0.24963133941362137</v>
      </c>
      <c r="G30" s="610">
        <v>0.18734844120640282</v>
      </c>
      <c r="H30" s="610">
        <v>0.10119552933504505</v>
      </c>
      <c r="I30" s="610">
        <v>0.13903062962381285</v>
      </c>
      <c r="J30" s="610">
        <v>1.2011698747830479E-2</v>
      </c>
      <c r="K30" s="610"/>
      <c r="L30" s="610">
        <v>9.9832269308553157E-2</v>
      </c>
      <c r="N30" s="611">
        <v>100</v>
      </c>
      <c r="O30" s="611">
        <v>100</v>
      </c>
      <c r="P30" s="611">
        <v>96.253663716082571</v>
      </c>
      <c r="Q30" s="611">
        <v>120.28159471299655</v>
      </c>
      <c r="R30" s="611">
        <v>142.81616398829675</v>
      </c>
      <c r="S30" s="611">
        <v>157.26852130069304</v>
      </c>
      <c r="T30" s="611">
        <v>179.13366283713441</v>
      </c>
      <c r="U30" s="611">
        <v>181.28536243072949</v>
      </c>
    </row>
    <row r="31" spans="1:21" x14ac:dyDescent="0.35">
      <c r="A31" s="238" t="s">
        <v>124</v>
      </c>
      <c r="B31" s="612">
        <v>4.5109439176578725E-2</v>
      </c>
      <c r="C31" s="612">
        <v>-5.5700631029682701E-2</v>
      </c>
      <c r="D31" s="612">
        <v>-7.2912426421234411E-4</v>
      </c>
      <c r="E31" s="612">
        <v>3.317278538857682E-2</v>
      </c>
      <c r="F31" s="612">
        <v>7.4681114685700933E-2</v>
      </c>
      <c r="G31" s="612">
        <v>1.5908659728580465E-2</v>
      </c>
      <c r="H31" s="612">
        <v>-0.10325155705078237</v>
      </c>
      <c r="I31" s="612">
        <v>9.2287745432297896E-3</v>
      </c>
      <c r="J31" s="612">
        <v>0.10216833544742832</v>
      </c>
      <c r="K31" s="612"/>
      <c r="L31" s="612">
        <v>-0.10710794988723527</v>
      </c>
      <c r="N31" s="474">
        <v>100</v>
      </c>
      <c r="O31" s="474">
        <v>100</v>
      </c>
      <c r="P31" s="474">
        <v>103.31727853885768</v>
      </c>
      <c r="Q31" s="474">
        <v>111.03312806643261</v>
      </c>
      <c r="R31" s="474">
        <v>112.79951631944138</v>
      </c>
      <c r="S31" s="474">
        <v>101.15279062488392</v>
      </c>
      <c r="T31" s="474">
        <v>102.08630692397951</v>
      </c>
      <c r="U31" s="474">
        <v>112.51629497437777</v>
      </c>
    </row>
    <row r="32" spans="1:21" x14ac:dyDescent="0.35">
      <c r="A32" s="238" t="s">
        <v>213</v>
      </c>
      <c r="B32" s="612">
        <v>3.595645384984536E-2</v>
      </c>
      <c r="C32" s="612">
        <v>2.0457310200397538E-2</v>
      </c>
      <c r="D32" s="612">
        <v>0.14202734124090233</v>
      </c>
      <c r="E32" s="612">
        <v>8.9978718817691039E-2</v>
      </c>
      <c r="F32" s="612">
        <v>0.31044459759238574</v>
      </c>
      <c r="G32" s="612">
        <v>0.19571353209428088</v>
      </c>
      <c r="H32" s="612">
        <v>0.14392598731837314</v>
      </c>
      <c r="I32" s="612">
        <v>0.15947096677700912</v>
      </c>
      <c r="J32" s="612">
        <v>2.6504810111063204E-3</v>
      </c>
      <c r="K32" s="612"/>
      <c r="L32" s="612">
        <v>0.14070365487272873</v>
      </c>
      <c r="N32" s="474">
        <v>100</v>
      </c>
      <c r="O32" s="474">
        <v>100</v>
      </c>
      <c r="P32" s="474">
        <v>108.9978718817691</v>
      </c>
      <c r="Q32" s="474">
        <v>142.83567235653132</v>
      </c>
      <c r="R32" s="474">
        <v>170.7905463024895</v>
      </c>
      <c r="S32" s="474">
        <v>195.37174430371962</v>
      </c>
      <c r="T32" s="474">
        <v>226.5278652487444</v>
      </c>
      <c r="U32" s="474">
        <v>227.12827305407265</v>
      </c>
    </row>
    <row r="33" spans="1:21" x14ac:dyDescent="0.35">
      <c r="A33" s="238" t="s">
        <v>169</v>
      </c>
      <c r="B33" s="612">
        <v>0.26393605119710162</v>
      </c>
      <c r="C33" s="612">
        <v>-1.4070401573817892E-2</v>
      </c>
      <c r="D33" s="612">
        <v>0.46780865820443007</v>
      </c>
      <c r="E33" s="612">
        <v>-0.48618015083553201</v>
      </c>
      <c r="F33" s="612">
        <v>0.14232814685467754</v>
      </c>
      <c r="G33" s="612">
        <v>0.39780405926689166</v>
      </c>
      <c r="H33" s="612">
        <v>6.2248283658334902E-2</v>
      </c>
      <c r="I33" s="612">
        <v>0.12417615142860128</v>
      </c>
      <c r="J33" s="612">
        <v>-1.2271821595046806E-3</v>
      </c>
      <c r="K33" s="612"/>
      <c r="L33" s="612">
        <v>7.7171076783122183E-2</v>
      </c>
      <c r="N33" s="474">
        <v>100</v>
      </c>
      <c r="O33" s="474">
        <v>100</v>
      </c>
      <c r="P33" s="474">
        <v>51.381984916446797</v>
      </c>
      <c r="Q33" s="474">
        <v>58.695087611319664</v>
      </c>
      <c r="R33" s="474">
        <v>82.044231722128472</v>
      </c>
      <c r="S33" s="474">
        <v>87.151344330897686</v>
      </c>
      <c r="T33" s="474">
        <v>97.973462861737403</v>
      </c>
      <c r="U33" s="474">
        <v>97.853231576008582</v>
      </c>
    </row>
    <row r="34" spans="1:21" x14ac:dyDescent="0.35">
      <c r="A34" s="658" t="s">
        <v>170</v>
      </c>
      <c r="B34" s="612">
        <v>3.3973020515380092E-2</v>
      </c>
      <c r="C34" s="612">
        <v>2.2259934719924379E-2</v>
      </c>
      <c r="D34" s="612">
        <v>3.0541743770241769E-2</v>
      </c>
      <c r="E34" s="612">
        <v>-2.6726033843671781E-2</v>
      </c>
      <c r="F34" s="612">
        <v>9.3447138515191819E-2</v>
      </c>
      <c r="G34" s="612">
        <v>3.2078733469910858E-2</v>
      </c>
      <c r="H34" s="612">
        <v>4.1326655557137659E-2</v>
      </c>
      <c r="I34" s="612">
        <v>2.5342710553346803E-2</v>
      </c>
      <c r="J34" s="612">
        <v>3.8051304832017907E-2</v>
      </c>
      <c r="K34" s="612"/>
      <c r="L34" s="612">
        <v>4.7430420611309421E-2</v>
      </c>
      <c r="N34" s="474">
        <v>100</v>
      </c>
      <c r="O34" s="474">
        <v>100</v>
      </c>
      <c r="P34" s="474">
        <v>97.327396615632821</v>
      </c>
      <c r="Q34" s="474">
        <v>106.42236332849687</v>
      </c>
      <c r="R34" s="474">
        <v>109.83625795694974</v>
      </c>
      <c r="S34" s="474">
        <v>114.37542315722152</v>
      </c>
      <c r="T34" s="474">
        <v>117.27400640071154</v>
      </c>
      <c r="U34" s="474">
        <v>121.73643536713703</v>
      </c>
    </row>
    <row r="35" spans="1:21" x14ac:dyDescent="0.35">
      <c r="A35" s="660" t="s">
        <v>171</v>
      </c>
      <c r="B35" s="612">
        <v>2.1167528862260809E-2</v>
      </c>
      <c r="C35" s="612">
        <v>-1.0929001930647275E-2</v>
      </c>
      <c r="D35" s="612">
        <v>3.0365000762800243E-2</v>
      </c>
      <c r="E35" s="612">
        <v>-6.1575344218400829E-3</v>
      </c>
      <c r="F35" s="612">
        <v>0.12066034783546709</v>
      </c>
      <c r="G35" s="612">
        <v>5.9028786142333978E-2</v>
      </c>
      <c r="H35" s="612">
        <v>4.3696934479005467E-2</v>
      </c>
      <c r="I35" s="612">
        <v>-4.3872516225562874E-2</v>
      </c>
      <c r="J35" s="612">
        <v>4.73078567869607E-2</v>
      </c>
      <c r="K35" s="612"/>
      <c r="L35" s="612">
        <v>4.8823567905653897E-2</v>
      </c>
      <c r="N35" s="474">
        <v>100</v>
      </c>
      <c r="O35" s="474">
        <v>100</v>
      </c>
      <c r="P35" s="474">
        <v>99.384246557815999</v>
      </c>
      <c r="Q35" s="474">
        <v>111.37598431684791</v>
      </c>
      <c r="R35" s="474">
        <v>117.95037347647906</v>
      </c>
      <c r="S35" s="474">
        <v>123.10444321805498</v>
      </c>
      <c r="T35" s="474">
        <v>117.70354153553198</v>
      </c>
      <c r="U35" s="474">
        <v>123.27184382181301</v>
      </c>
    </row>
    <row r="36" spans="1:21" x14ac:dyDescent="0.35">
      <c r="A36" s="659" t="s">
        <v>172</v>
      </c>
      <c r="B36" s="612"/>
      <c r="C36" s="612"/>
      <c r="D36" s="612"/>
      <c r="E36" s="612"/>
      <c r="F36" s="612"/>
      <c r="G36" s="612"/>
      <c r="H36" s="612"/>
      <c r="I36" s="612"/>
      <c r="J36" s="612"/>
      <c r="K36" s="612"/>
      <c r="L36" s="612"/>
    </row>
    <row r="37" spans="1:21" x14ac:dyDescent="0.35">
      <c r="A37" s="661" t="s">
        <v>173</v>
      </c>
      <c r="B37" s="612">
        <v>0.23042866966103071</v>
      </c>
      <c r="C37" s="612">
        <v>-3.422501985657167E-2</v>
      </c>
      <c r="D37" s="612">
        <v>7.3330955822901389E-2</v>
      </c>
      <c r="E37" s="612">
        <v>-0.13149515352630525</v>
      </c>
      <c r="F37" s="612">
        <v>-6.1065625025058412E-2</v>
      </c>
      <c r="G37" s="612">
        <v>0.15017184526040572</v>
      </c>
      <c r="H37" s="612">
        <v>-0.10146258550593013</v>
      </c>
      <c r="I37" s="612">
        <v>0.26138089506683126</v>
      </c>
      <c r="J37" s="612">
        <v>-0.26615947806304541</v>
      </c>
      <c r="K37" s="612"/>
      <c r="L37" s="612">
        <v>-0.10221401133267571</v>
      </c>
      <c r="N37" s="474">
        <v>100</v>
      </c>
      <c r="O37" s="474">
        <v>100</v>
      </c>
      <c r="P37" s="474">
        <v>86.85048464736947</v>
      </c>
      <c r="Q37" s="474">
        <v>81.546905518648614</v>
      </c>
      <c r="R37" s="474">
        <v>93.792954795660037</v>
      </c>
      <c r="S37" s="474">
        <v>84.276479099851542</v>
      </c>
      <c r="T37" s="474">
        <v>106.30474064005183</v>
      </c>
      <c r="U37" s="474">
        <v>78.010726355668226</v>
      </c>
    </row>
    <row r="38" spans="1:21" x14ac:dyDescent="0.35">
      <c r="A38" s="238" t="s">
        <v>174</v>
      </c>
      <c r="B38" s="612">
        <v>0.11093097119289164</v>
      </c>
      <c r="C38" s="612">
        <v>0.18511334964313897</v>
      </c>
      <c r="D38" s="612">
        <v>0.15945996811610241</v>
      </c>
      <c r="E38" s="612">
        <v>-0.17958322575475227</v>
      </c>
      <c r="F38" s="612">
        <v>-0.28221075323679923</v>
      </c>
      <c r="G38" s="612">
        <v>7.0395536311119056E-2</v>
      </c>
      <c r="H38" s="612">
        <v>-0.24655068484357001</v>
      </c>
      <c r="I38" s="612">
        <v>1.3618576693534958</v>
      </c>
      <c r="J38" s="612">
        <v>-0.15402515951635509</v>
      </c>
      <c r="K38" s="612"/>
      <c r="L38" s="612">
        <v>-0.24655068484357001</v>
      </c>
      <c r="N38" s="474">
        <v>100</v>
      </c>
      <c r="O38" s="474">
        <v>100</v>
      </c>
      <c r="P38" s="474">
        <v>82.041677424524778</v>
      </c>
      <c r="Q38" s="474">
        <v>58.888633841739136</v>
      </c>
      <c r="R38" s="474">
        <v>63.034130803657476</v>
      </c>
      <c r="S38" s="474">
        <v>47.493022685496555</v>
      </c>
      <c r="T38" s="474">
        <v>112.17175987051959</v>
      </c>
      <c r="U38" s="474">
        <v>94.894486663232541</v>
      </c>
    </row>
    <row r="39" spans="1:21" x14ac:dyDescent="0.35">
      <c r="A39" s="238" t="s">
        <v>214</v>
      </c>
      <c r="B39" s="612"/>
      <c r="C39" s="612"/>
      <c r="D39" s="612"/>
      <c r="E39" s="612"/>
      <c r="F39" s="612"/>
      <c r="G39" s="612"/>
      <c r="H39" s="612"/>
      <c r="I39" s="612"/>
      <c r="J39" s="612"/>
      <c r="K39" s="612"/>
      <c r="L39" s="612"/>
    </row>
    <row r="40" spans="1:21" x14ac:dyDescent="0.35">
      <c r="A40" s="658" t="s">
        <v>176</v>
      </c>
      <c r="B40" s="612">
        <v>4.5673494408704496E-2</v>
      </c>
      <c r="C40" s="612">
        <v>1.8301421895016379E-2</v>
      </c>
      <c r="D40" s="612">
        <v>3.3385767145843515E-2</v>
      </c>
      <c r="E40" s="612">
        <v>-3.4055097525107492E-2</v>
      </c>
      <c r="F40" s="612">
        <v>8.3516921939766453E-2</v>
      </c>
      <c r="G40" s="612">
        <v>3.8731526922278103E-2</v>
      </c>
      <c r="H40" s="612">
        <v>3.2585375969262032E-2</v>
      </c>
      <c r="I40" s="612">
        <v>3.79166680218046E-2</v>
      </c>
      <c r="J40" s="612">
        <v>1.8356662946751756E-2</v>
      </c>
      <c r="K40" s="612"/>
      <c r="L40" s="612">
        <v>3.8171809930961365E-2</v>
      </c>
      <c r="N40" s="474">
        <v>100</v>
      </c>
      <c r="O40" s="474">
        <v>100</v>
      </c>
      <c r="P40" s="474">
        <v>96.594490247489247</v>
      </c>
      <c r="Q40" s="474">
        <v>104.66176474930033</v>
      </c>
      <c r="R40" s="474">
        <v>108.715474708421</v>
      </c>
      <c r="S40" s="474">
        <v>112.25800932547169</v>
      </c>
      <c r="T40" s="474">
        <v>116.51445899785425</v>
      </c>
      <c r="U40" s="474">
        <v>118.65327565010098</v>
      </c>
    </row>
    <row r="41" spans="1:21" x14ac:dyDescent="0.35">
      <c r="A41" s="660" t="s">
        <v>177</v>
      </c>
      <c r="B41" s="612">
        <v>2.9989619343705698E-2</v>
      </c>
      <c r="C41" s="612">
        <v>9.8524621369675547E-3</v>
      </c>
      <c r="D41" s="612">
        <v>4.6424703852849136E-2</v>
      </c>
      <c r="E41" s="612">
        <v>-3.0006814762442824E-2</v>
      </c>
      <c r="F41" s="612">
        <v>7.3668852044944222E-2</v>
      </c>
      <c r="G41" s="612">
        <v>5.992580949487647E-2</v>
      </c>
      <c r="H41" s="612">
        <v>2.1267436267491835E-2</v>
      </c>
      <c r="I41" s="612">
        <v>3.627082049139374E-2</v>
      </c>
      <c r="J41" s="612">
        <v>2.1146461505993086E-2</v>
      </c>
      <c r="K41" s="612"/>
      <c r="L41" s="612">
        <v>2.5591754946803658E-2</v>
      </c>
      <c r="N41" s="474">
        <v>100</v>
      </c>
      <c r="O41" s="474">
        <v>100</v>
      </c>
      <c r="P41" s="474">
        <v>96.999318523755719</v>
      </c>
      <c r="Q41" s="474">
        <v>104.14514696854269</v>
      </c>
      <c r="R41" s="474">
        <v>110.38612920559549</v>
      </c>
      <c r="S41" s="474">
        <v>112.73375917329062</v>
      </c>
      <c r="T41" s="474">
        <v>116.82270511558505</v>
      </c>
      <c r="U41" s="474">
        <v>119.29309195233775</v>
      </c>
    </row>
    <row r="42" spans="1:21" x14ac:dyDescent="0.35">
      <c r="A42" s="622" t="s">
        <v>178</v>
      </c>
      <c r="B42" s="612"/>
      <c r="C42" s="612"/>
      <c r="D42" s="612"/>
      <c r="E42" s="612"/>
      <c r="F42" s="612"/>
      <c r="G42" s="612"/>
      <c r="H42" s="612"/>
      <c r="I42" s="612"/>
      <c r="J42" s="612"/>
      <c r="K42" s="612"/>
      <c r="L42" s="612"/>
    </row>
    <row r="43" spans="1:21" s="275" customFormat="1" ht="16" x14ac:dyDescent="0.35">
      <c r="A43" s="660" t="s">
        <v>202</v>
      </c>
      <c r="B43" s="610">
        <v>6.0757611387918464E-2</v>
      </c>
      <c r="C43" s="610">
        <v>8.5249484428322253E-2</v>
      </c>
      <c r="D43" s="610">
        <v>9.2364070222489936E-2</v>
      </c>
      <c r="E43" s="610">
        <v>6.9257176483590754E-2</v>
      </c>
      <c r="F43" s="610">
        <v>2.8090212219316513E-2</v>
      </c>
      <c r="G43" s="610">
        <v>3.072710756043584E-2</v>
      </c>
      <c r="H43" s="610">
        <v>6.6192492080261456E-3</v>
      </c>
      <c r="I43" s="610">
        <v>8.9754105487291902E-2</v>
      </c>
      <c r="J43" s="610">
        <v>7.9718168465205297E-2</v>
      </c>
      <c r="K43" s="610"/>
      <c r="L43" s="610">
        <v>7.2151512766582826E-3</v>
      </c>
      <c r="N43" s="611">
        <v>100</v>
      </c>
      <c r="O43" s="611">
        <v>100</v>
      </c>
      <c r="P43" s="611">
        <v>106.92571764835907</v>
      </c>
      <c r="Q43" s="611">
        <v>109.9292837488042</v>
      </c>
      <c r="R43" s="611">
        <v>113.30709267459537</v>
      </c>
      <c r="S43" s="611">
        <v>114.05710055804543</v>
      </c>
      <c r="T43" s="611">
        <v>124.2941935931069</v>
      </c>
      <c r="U43" s="611">
        <v>134.20269905720903</v>
      </c>
    </row>
    <row r="44" spans="1:21" x14ac:dyDescent="0.35">
      <c r="A44" s="658" t="s">
        <v>179</v>
      </c>
    </row>
    <row r="45" spans="1:21" x14ac:dyDescent="0.35">
      <c r="A45" s="238" t="s">
        <v>180</v>
      </c>
      <c r="B45" s="621">
        <v>-0.59650075173592609</v>
      </c>
      <c r="C45" s="621">
        <v>-2.0844341840645568</v>
      </c>
      <c r="D45" s="621">
        <v>-0.98319417968261158</v>
      </c>
      <c r="E45" s="621">
        <v>0.53875744349478061</v>
      </c>
      <c r="F45" s="621">
        <v>0.1640597467031879</v>
      </c>
      <c r="G45" s="621">
        <v>0.52409427491688088</v>
      </c>
      <c r="H45" s="621">
        <v>1.7381235471547711</v>
      </c>
      <c r="I45" s="621">
        <v>-3.4212275419630291</v>
      </c>
      <c r="J45" s="621">
        <v>1.5168035351600828</v>
      </c>
      <c r="K45" s="621"/>
    </row>
    <row r="46" spans="1:21" x14ac:dyDescent="0.35">
      <c r="A46" s="238" t="s">
        <v>181</v>
      </c>
      <c r="B46" s="621">
        <v>-2.1182437570015589</v>
      </c>
      <c r="C46" s="621">
        <v>-1.8882272418890567</v>
      </c>
      <c r="D46" s="621">
        <v>-1.4710513210077103</v>
      </c>
      <c r="E46" s="621">
        <v>1.7164457598872223</v>
      </c>
      <c r="F46" s="621">
        <v>1.3827192399579538</v>
      </c>
      <c r="G46" s="621">
        <v>-0.20124729654662499</v>
      </c>
      <c r="H46" s="621">
        <v>2.7301448179151948</v>
      </c>
      <c r="I46" s="621">
        <v>-5.776868693183121</v>
      </c>
      <c r="J46" s="621">
        <v>4.2168236836906567</v>
      </c>
      <c r="K46" s="621"/>
    </row>
    <row r="47" spans="1:21" x14ac:dyDescent="0.35">
      <c r="A47" s="238" t="s">
        <v>182</v>
      </c>
      <c r="B47" s="621">
        <v>3.7259947688177641</v>
      </c>
      <c r="C47" s="621">
        <v>8.7367965079854457</v>
      </c>
      <c r="D47" s="621">
        <v>7.3909678697797858</v>
      </c>
      <c r="E47" s="621">
        <v>7.5428488997213439</v>
      </c>
      <c r="F47" s="621">
        <v>-7.6372651673110248</v>
      </c>
      <c r="G47" s="621">
        <v>-1.0753998665256503</v>
      </c>
      <c r="H47" s="621">
        <v>-2.7297294724385246</v>
      </c>
      <c r="I47" s="621">
        <v>16.965814900823172</v>
      </c>
      <c r="J47" s="621">
        <v>2.7450963196032907</v>
      </c>
      <c r="K47" s="621"/>
    </row>
    <row r="48" spans="1:21" x14ac:dyDescent="0.35">
      <c r="A48" s="622" t="s">
        <v>183</v>
      </c>
      <c r="B48" s="623">
        <v>0.2531665816357731</v>
      </c>
      <c r="C48" s="623">
        <v>0.79392502140368881</v>
      </c>
      <c r="D48" s="623">
        <v>0.59451087057083907</v>
      </c>
      <c r="E48" s="623">
        <v>0.22791799251786493</v>
      </c>
      <c r="F48" s="623">
        <v>-0.42418068112609753</v>
      </c>
      <c r="G48" s="623">
        <v>-0.18169883857792168</v>
      </c>
      <c r="H48" s="623">
        <v>-0.50162325523309725</v>
      </c>
      <c r="I48" s="623">
        <v>1.6919734432196725</v>
      </c>
      <c r="J48" s="623">
        <v>-0.31535598917465624</v>
      </c>
      <c r="K48" s="588"/>
    </row>
    <row r="49" spans="1:11" x14ac:dyDescent="0.35">
      <c r="A49" s="649" t="s">
        <v>227</v>
      </c>
      <c r="B49" s="230"/>
      <c r="C49" s="634"/>
      <c r="D49" s="634"/>
      <c r="E49" s="634"/>
      <c r="F49" s="634"/>
      <c r="G49" s="588"/>
      <c r="H49" s="588"/>
      <c r="I49" s="588"/>
      <c r="J49" s="588"/>
      <c r="K49" s="588"/>
    </row>
    <row r="50" spans="1:11" ht="14.5" customHeight="1" x14ac:dyDescent="0.35">
      <c r="A50" s="662" t="s">
        <v>204</v>
      </c>
      <c r="B50" s="662"/>
      <c r="C50" s="662"/>
      <c r="D50" s="662"/>
      <c r="E50" s="662"/>
      <c r="F50" s="662"/>
      <c r="G50" s="588"/>
      <c r="H50" s="588"/>
      <c r="I50" s="588"/>
      <c r="J50" s="588"/>
      <c r="K50" s="588"/>
    </row>
    <row r="51" spans="1:11" x14ac:dyDescent="0.35">
      <c r="A51" s="662" t="s">
        <v>579</v>
      </c>
    </row>
    <row r="52" spans="1:11" x14ac:dyDescent="0.35">
      <c r="A52" s="662" t="s">
        <v>580</v>
      </c>
    </row>
    <row r="53" spans="1:11" x14ac:dyDescent="0.35">
      <c r="A53" t="s">
        <v>548</v>
      </c>
      <c r="H53" s="612">
        <v>-5.5227578869922911E-2</v>
      </c>
      <c r="I53" s="612">
        <v>0.16279215824039683</v>
      </c>
      <c r="J53" s="612">
        <v>0.24659941057560708</v>
      </c>
      <c r="K53" s="612"/>
    </row>
    <row r="54" spans="1:11" x14ac:dyDescent="0.35">
      <c r="A54" t="s">
        <v>549</v>
      </c>
      <c r="H54" s="612">
        <v>0.18376334774249536</v>
      </c>
      <c r="I54" s="612">
        <v>7.409517995191317E-2</v>
      </c>
      <c r="J54" s="612">
        <v>0.20364866310040486</v>
      </c>
      <c r="K54" s="612"/>
    </row>
    <row r="58" spans="1:11" ht="15.5" x14ac:dyDescent="0.35">
      <c r="A58" s="607" t="s">
        <v>657</v>
      </c>
    </row>
    <row r="59" spans="1:11" ht="15" thickBot="1" x14ac:dyDescent="0.4">
      <c r="A59" s="232" t="s">
        <v>143</v>
      </c>
    </row>
    <row r="60" spans="1:11" x14ac:dyDescent="0.35">
      <c r="A60" s="721" t="s">
        <v>656</v>
      </c>
      <c r="B60" s="744">
        <v>2012</v>
      </c>
      <c r="C60" s="744">
        <v>2013</v>
      </c>
      <c r="D60" s="744">
        <v>2014</v>
      </c>
      <c r="E60" s="744">
        <v>2015</v>
      </c>
      <c r="F60" s="744">
        <v>2016</v>
      </c>
      <c r="G60" s="744">
        <v>2017</v>
      </c>
      <c r="H60" s="744">
        <v>2018</v>
      </c>
      <c r="I60" s="745">
        <v>2019</v>
      </c>
      <c r="J60" s="745">
        <v>2020</v>
      </c>
      <c r="K60" s="745">
        <v>2021</v>
      </c>
    </row>
    <row r="61" spans="1:11" x14ac:dyDescent="0.35">
      <c r="A61" s="653" t="s">
        <v>149</v>
      </c>
      <c r="B61" s="723">
        <v>17.155601191999999</v>
      </c>
      <c r="C61" s="723">
        <v>17.569993341</v>
      </c>
      <c r="D61" s="723">
        <v>17.829142058999999</v>
      </c>
      <c r="E61" s="723">
        <v>18.328414991999999</v>
      </c>
      <c r="F61" s="723">
        <v>19.149652073999999</v>
      </c>
      <c r="G61" s="723">
        <v>21.126128209000001</v>
      </c>
      <c r="H61" s="723">
        <v>22.260469858</v>
      </c>
      <c r="I61" s="723">
        <v>22.537411261999999</v>
      </c>
      <c r="J61" s="723">
        <v>21.809636233999999</v>
      </c>
      <c r="K61" s="723">
        <v>22.562854448</v>
      </c>
    </row>
    <row r="62" spans="1:11" x14ac:dyDescent="0.35">
      <c r="A62" s="211" t="s">
        <v>35</v>
      </c>
      <c r="B62" s="724">
        <v>1.878499454</v>
      </c>
      <c r="C62" s="724">
        <v>1.998889186</v>
      </c>
      <c r="D62" s="724">
        <v>2.0393088690000001</v>
      </c>
      <c r="E62" s="724">
        <v>2.0788776470000001</v>
      </c>
      <c r="F62" s="724">
        <v>2.187487757</v>
      </c>
      <c r="G62" s="724">
        <v>2.9979117899999999</v>
      </c>
      <c r="H62" s="724">
        <v>3.582666551</v>
      </c>
      <c r="I62" s="724">
        <v>3.722077654</v>
      </c>
      <c r="J62" s="724">
        <v>3.8311748900000002</v>
      </c>
      <c r="K62" s="724">
        <v>4.1518297049999999</v>
      </c>
    </row>
    <row r="63" spans="1:11" x14ac:dyDescent="0.35">
      <c r="A63" s="211" t="s">
        <v>37</v>
      </c>
      <c r="B63" s="724">
        <v>2.9699141309999999</v>
      </c>
      <c r="C63" s="724">
        <v>3.064059737</v>
      </c>
      <c r="D63" s="724">
        <v>3.18570149</v>
      </c>
      <c r="E63" s="724">
        <v>3.2723590009999999</v>
      </c>
      <c r="F63" s="724">
        <v>3.5623850629999998</v>
      </c>
      <c r="G63" s="724">
        <v>3.685993796</v>
      </c>
      <c r="H63" s="724">
        <v>3.953895535</v>
      </c>
      <c r="I63" s="724">
        <v>4.0465452380000002</v>
      </c>
      <c r="J63" s="724">
        <v>4.1221661330000003</v>
      </c>
      <c r="K63" s="724">
        <v>4.2764984569999998</v>
      </c>
    </row>
    <row r="64" spans="1:11" x14ac:dyDescent="0.35">
      <c r="A64" s="211" t="s">
        <v>150</v>
      </c>
      <c r="B64" s="724">
        <v>0.59514922299999995</v>
      </c>
      <c r="C64" s="724">
        <v>0.60815936400000004</v>
      </c>
      <c r="D64" s="724">
        <v>0.61505942499999999</v>
      </c>
      <c r="E64" s="724">
        <v>0.62754793499999995</v>
      </c>
      <c r="F64" s="724">
        <v>0.61254741899999998</v>
      </c>
      <c r="G64" s="724">
        <v>0.597987202</v>
      </c>
      <c r="H64" s="724">
        <v>0.60058498999999999</v>
      </c>
      <c r="I64" s="724">
        <v>0.58654557500000004</v>
      </c>
      <c r="J64" s="724">
        <v>0.56442702099999997</v>
      </c>
      <c r="K64" s="724">
        <v>0.56019651299999995</v>
      </c>
    </row>
    <row r="65" spans="1:11" x14ac:dyDescent="0.35">
      <c r="A65" s="211" t="s">
        <v>39</v>
      </c>
      <c r="B65" s="724">
        <v>11.487464099</v>
      </c>
      <c r="C65" s="724">
        <v>11.648000473</v>
      </c>
      <c r="D65" s="724">
        <v>11.666591726</v>
      </c>
      <c r="E65" s="724">
        <v>12.120606970000001</v>
      </c>
      <c r="F65" s="724">
        <v>12.540402540000001</v>
      </c>
      <c r="G65" s="724">
        <v>13.621800439999999</v>
      </c>
      <c r="H65" s="724">
        <v>13.864780645</v>
      </c>
      <c r="I65" s="724">
        <v>13.957108754</v>
      </c>
      <c r="J65" s="724">
        <v>12.912480520000001</v>
      </c>
      <c r="K65" s="724">
        <v>12.957967449</v>
      </c>
    </row>
    <row r="66" spans="1:11" x14ac:dyDescent="0.35">
      <c r="A66" s="211" t="s">
        <v>151</v>
      </c>
      <c r="B66" s="724">
        <v>0.22457428300000001</v>
      </c>
      <c r="C66" s="724">
        <v>0.25088457800000002</v>
      </c>
      <c r="D66" s="724">
        <v>0.32248054799999998</v>
      </c>
      <c r="E66" s="724">
        <v>0.229023437</v>
      </c>
      <c r="F66" s="724">
        <v>0.24682929200000001</v>
      </c>
      <c r="G66" s="724">
        <v>0.22243498</v>
      </c>
      <c r="H66" s="724">
        <v>0.25854213399999998</v>
      </c>
      <c r="I66" s="724">
        <v>0.22513403800000001</v>
      </c>
      <c r="J66" s="724">
        <v>0.37938766800000001</v>
      </c>
      <c r="K66" s="724">
        <v>0.61636232199999996</v>
      </c>
    </row>
    <row r="67" spans="1:11" x14ac:dyDescent="0.35">
      <c r="A67" s="655" t="s">
        <v>152</v>
      </c>
      <c r="B67" s="723">
        <v>22.498149081000001</v>
      </c>
      <c r="C67" s="723">
        <v>22.862743643999998</v>
      </c>
      <c r="D67" s="723">
        <v>22.587311976999999</v>
      </c>
      <c r="E67" s="723">
        <v>22.934164332999998</v>
      </c>
      <c r="F67" s="723">
        <v>23.923668462999998</v>
      </c>
      <c r="G67" s="723">
        <v>26.447086862999999</v>
      </c>
      <c r="H67" s="723">
        <v>27.998650076000001</v>
      </c>
      <c r="I67" s="723">
        <v>28.980543073</v>
      </c>
      <c r="J67" s="723">
        <v>26.862924308</v>
      </c>
      <c r="K67" s="723">
        <v>28.319745706999999</v>
      </c>
    </row>
    <row r="68" spans="1:11" x14ac:dyDescent="0.35">
      <c r="A68" s="195" t="s">
        <v>60</v>
      </c>
      <c r="B68" s="724">
        <v>12.299279585000001</v>
      </c>
      <c r="C68" s="724">
        <v>12.579255723999999</v>
      </c>
      <c r="D68" s="724">
        <v>13.648907554000001</v>
      </c>
      <c r="E68" s="724">
        <v>14.988677409999999</v>
      </c>
      <c r="F68" s="724">
        <v>16.089001973999999</v>
      </c>
      <c r="G68" s="724">
        <v>18.277110558</v>
      </c>
      <c r="H68" s="724">
        <v>23.803635534000001</v>
      </c>
      <c r="I68" s="724">
        <v>24.434323921000001</v>
      </c>
      <c r="J68" s="724">
        <v>22.043502397000001</v>
      </c>
      <c r="K68" s="724">
        <v>22.637481266999998</v>
      </c>
    </row>
    <row r="69" spans="1:11" x14ac:dyDescent="0.35">
      <c r="A69" s="614" t="s">
        <v>153</v>
      </c>
      <c r="B69" s="724">
        <v>4.4753688299999999</v>
      </c>
      <c r="C69" s="724">
        <v>4.7558319649999996</v>
      </c>
      <c r="D69" s="724">
        <v>4.643553893</v>
      </c>
      <c r="E69" s="724">
        <v>4.8137549079999999</v>
      </c>
      <c r="F69" s="724">
        <v>5.0537080149999998</v>
      </c>
      <c r="G69" s="724">
        <v>7.1334949620000003</v>
      </c>
      <c r="H69" s="724">
        <v>7.9669932919999997</v>
      </c>
      <c r="I69" s="724">
        <v>8.5164229900000006</v>
      </c>
      <c r="J69" s="724">
        <v>8.7390077270000006</v>
      </c>
      <c r="K69" s="724">
        <v>-1.2791054070000001</v>
      </c>
    </row>
    <row r="70" spans="1:11" x14ac:dyDescent="0.35">
      <c r="A70" s="614" t="s">
        <v>155</v>
      </c>
      <c r="B70" s="724">
        <v>7.8239107539999999</v>
      </c>
      <c r="C70" s="724">
        <v>7.8234237579999997</v>
      </c>
      <c r="D70" s="724">
        <v>9.0053536609999991</v>
      </c>
      <c r="E70" s="724">
        <v>10.174922501999999</v>
      </c>
      <c r="F70" s="724">
        <v>11.035293959000001</v>
      </c>
      <c r="G70" s="724">
        <v>11.143615595</v>
      </c>
      <c r="H70" s="724">
        <v>15.836642242</v>
      </c>
      <c r="I70" s="724">
        <v>15.91790093</v>
      </c>
      <c r="J70" s="724">
        <v>13.30449467</v>
      </c>
      <c r="K70" s="724">
        <v>23.916586674000001</v>
      </c>
    </row>
    <row r="71" spans="1:11" x14ac:dyDescent="0.35">
      <c r="A71" s="656" t="s">
        <v>228</v>
      </c>
      <c r="B71" s="724"/>
      <c r="C71" s="724"/>
      <c r="D71" s="724"/>
      <c r="E71" s="724"/>
      <c r="F71" s="724"/>
      <c r="G71" s="724">
        <v>0</v>
      </c>
      <c r="H71" s="724">
        <v>4.1969475770000004</v>
      </c>
      <c r="I71" s="724">
        <v>4.2914789559999997</v>
      </c>
      <c r="J71" s="724">
        <v>4.0252403670000003</v>
      </c>
      <c r="K71" s="724">
        <v>14.645515913000001</v>
      </c>
    </row>
    <row r="72" spans="1:11" x14ac:dyDescent="0.35">
      <c r="A72" s="657" t="s">
        <v>577</v>
      </c>
      <c r="B72" s="724">
        <v>2.1168495940000001</v>
      </c>
      <c r="C72" s="724">
        <v>2.0416105779999998</v>
      </c>
      <c r="D72" s="724">
        <v>2.0768074460000001</v>
      </c>
      <c r="E72" s="724">
        <v>2.0863377949999999</v>
      </c>
      <c r="F72" s="724">
        <v>2.1867167169999999</v>
      </c>
      <c r="G72" s="724">
        <v>2.228536885</v>
      </c>
      <c r="H72" s="724">
        <v>2.3262298100000001</v>
      </c>
      <c r="I72" s="724">
        <v>2.2986395700000002</v>
      </c>
      <c r="J72" s="724">
        <v>2.0912906609999999</v>
      </c>
      <c r="K72" s="724">
        <v>2.1634820760000002</v>
      </c>
    </row>
    <row r="73" spans="1:11" x14ac:dyDescent="0.35">
      <c r="A73" s="657" t="s">
        <v>578</v>
      </c>
      <c r="B73" s="724">
        <v>4.1477427000000002</v>
      </c>
      <c r="C73" s="724">
        <v>4.1764415110000002</v>
      </c>
      <c r="D73" s="724">
        <v>4.2425589500000003</v>
      </c>
      <c r="E73" s="724">
        <v>5.2333445699999999</v>
      </c>
      <c r="F73" s="724">
        <v>5.535957979</v>
      </c>
      <c r="G73" s="724">
        <v>5.4764067540000001</v>
      </c>
      <c r="H73" s="724">
        <v>5.5337569430000002</v>
      </c>
      <c r="I73" s="724">
        <v>5.4560952550000001</v>
      </c>
      <c r="J73" s="724">
        <v>5.0325439860000003</v>
      </c>
      <c r="K73" s="724">
        <v>5.1416918210000002</v>
      </c>
    </row>
    <row r="74" spans="1:11" x14ac:dyDescent="0.35">
      <c r="A74" s="211" t="s">
        <v>156</v>
      </c>
      <c r="B74" s="724">
        <v>9.3412174710000002</v>
      </c>
      <c r="C74" s="724">
        <v>9.3469699179999992</v>
      </c>
      <c r="D74" s="724">
        <v>7.9536225360000001</v>
      </c>
      <c r="E74" s="724">
        <v>6.5923151359999999</v>
      </c>
      <c r="F74" s="724">
        <v>6.3705775139999998</v>
      </c>
      <c r="G74" s="724">
        <v>5.877686948</v>
      </c>
      <c r="H74" s="724">
        <v>1.923293028</v>
      </c>
      <c r="I74" s="724">
        <v>1.8570384900000001</v>
      </c>
      <c r="J74" s="724">
        <v>1.9309859220000001</v>
      </c>
      <c r="K74" s="724">
        <v>2.2056023260000002</v>
      </c>
    </row>
    <row r="75" spans="1:11" x14ac:dyDescent="0.35">
      <c r="A75" s="614" t="s">
        <v>157</v>
      </c>
      <c r="B75" s="724">
        <v>5.4487613250000004</v>
      </c>
      <c r="C75" s="724">
        <v>5.4590084980000002</v>
      </c>
      <c r="D75" s="724">
        <v>5.2747842619999998</v>
      </c>
      <c r="E75" s="724">
        <v>4.824665317</v>
      </c>
      <c r="F75" s="724">
        <v>4.5842437260000004</v>
      </c>
      <c r="G75" s="724">
        <v>4.1262021300000002</v>
      </c>
      <c r="H75" s="724">
        <v>0.304387142</v>
      </c>
      <c r="I75" s="724">
        <v>0.30438569999999998</v>
      </c>
      <c r="J75" s="724">
        <v>0.30395251699999998</v>
      </c>
      <c r="K75" s="724">
        <v>0.305109674</v>
      </c>
    </row>
    <row r="76" spans="1:11" x14ac:dyDescent="0.35">
      <c r="A76" s="614" t="s">
        <v>158</v>
      </c>
      <c r="B76" s="724">
        <v>3.0274721599999999</v>
      </c>
      <c r="C76" s="724">
        <v>3.0519697250000002</v>
      </c>
      <c r="D76" s="724">
        <v>1.8548504100000001</v>
      </c>
      <c r="E76" s="724">
        <v>0.961448529</v>
      </c>
      <c r="F76" s="724">
        <v>0.96692015499999995</v>
      </c>
      <c r="G76" s="724">
        <v>0.98156403999999997</v>
      </c>
      <c r="H76" s="724">
        <v>0.89773578200000004</v>
      </c>
      <c r="I76" s="724">
        <v>0.87424120299999997</v>
      </c>
      <c r="J76" s="724">
        <v>1.0032154069999999</v>
      </c>
      <c r="K76" s="724">
        <v>1.026393146</v>
      </c>
    </row>
    <row r="77" spans="1:11" x14ac:dyDescent="0.35">
      <c r="A77" s="614" t="s">
        <v>159</v>
      </c>
      <c r="B77" s="724">
        <v>0.86498398600000004</v>
      </c>
      <c r="C77" s="724">
        <v>0.83599169399999995</v>
      </c>
      <c r="D77" s="724">
        <v>0.82398786300000004</v>
      </c>
      <c r="E77" s="724">
        <v>0.80620128999999996</v>
      </c>
      <c r="F77" s="724">
        <v>0.81941363099999998</v>
      </c>
      <c r="G77" s="724">
        <v>0.76992077699999995</v>
      </c>
      <c r="H77" s="724">
        <v>0.72117010299999995</v>
      </c>
      <c r="I77" s="724">
        <v>0.67841158700000004</v>
      </c>
      <c r="J77" s="724">
        <v>0.62381799699999996</v>
      </c>
      <c r="K77" s="724">
        <v>0.874099505</v>
      </c>
    </row>
    <row r="78" spans="1:11" x14ac:dyDescent="0.35">
      <c r="A78" s="212" t="s">
        <v>160</v>
      </c>
      <c r="B78" s="724">
        <v>0.57946672399999999</v>
      </c>
      <c r="C78" s="724">
        <v>0.65729557800000005</v>
      </c>
      <c r="D78" s="724">
        <v>0.68817092599999996</v>
      </c>
      <c r="E78" s="724">
        <v>1.010978854</v>
      </c>
      <c r="F78" s="724">
        <v>1.1132689520000001</v>
      </c>
      <c r="G78" s="724">
        <v>1.840822695</v>
      </c>
      <c r="H78" s="724">
        <v>1.7666292480000001</v>
      </c>
      <c r="I78" s="724">
        <v>2.115400932</v>
      </c>
      <c r="J78" s="724">
        <v>2.3417535329999999</v>
      </c>
      <c r="K78" s="724">
        <v>2.6726276289999999</v>
      </c>
    </row>
    <row r="79" spans="1:11" x14ac:dyDescent="0.35">
      <c r="A79" s="195" t="s">
        <v>94</v>
      </c>
      <c r="B79" s="724">
        <v>1.0088746000000001E-2</v>
      </c>
      <c r="C79" s="724">
        <v>1.6087579000000001E-2</v>
      </c>
      <c r="D79" s="724">
        <v>2.3404761E-2</v>
      </c>
      <c r="E79" s="724">
        <v>2.6989787000000001E-2</v>
      </c>
      <c r="F79" s="724">
        <v>3.2630359999999997E-2</v>
      </c>
      <c r="G79" s="724">
        <v>8.2815937000000006E-2</v>
      </c>
      <c r="H79" s="724">
        <v>0.13485534199999999</v>
      </c>
      <c r="I79" s="724">
        <v>0.168363702</v>
      </c>
      <c r="J79" s="724">
        <v>0.14589031799999999</v>
      </c>
      <c r="K79" s="724">
        <v>0.16713985000000001</v>
      </c>
    </row>
    <row r="80" spans="1:11" x14ac:dyDescent="0.35">
      <c r="A80" s="211" t="s">
        <v>161</v>
      </c>
      <c r="B80" s="724">
        <v>0.26809655300000002</v>
      </c>
      <c r="C80" s="724">
        <v>0.26313484300000001</v>
      </c>
      <c r="D80" s="724">
        <v>0.27320619899999998</v>
      </c>
      <c r="E80" s="724">
        <v>0.31520314300000002</v>
      </c>
      <c r="F80" s="724">
        <v>0.31818966199999998</v>
      </c>
      <c r="G80" s="724">
        <v>0.36865072399999999</v>
      </c>
      <c r="H80" s="724">
        <v>0.370236921</v>
      </c>
      <c r="I80" s="724">
        <v>0.40541602700000001</v>
      </c>
      <c r="J80" s="724">
        <v>0.40079213499999999</v>
      </c>
      <c r="K80" s="724">
        <v>0.63689463400000002</v>
      </c>
    </row>
    <row r="81" spans="1:11" x14ac:dyDescent="0.35">
      <c r="A81" s="658" t="s">
        <v>162</v>
      </c>
      <c r="B81" s="723">
        <v>5.3425478890000004</v>
      </c>
      <c r="C81" s="723">
        <v>5.292750303</v>
      </c>
      <c r="D81" s="723">
        <v>4.758169917</v>
      </c>
      <c r="E81" s="723">
        <v>4.6057493410000001</v>
      </c>
      <c r="F81" s="723">
        <v>4.7740163889999998</v>
      </c>
      <c r="G81" s="723">
        <v>5.320958654</v>
      </c>
      <c r="H81" s="723">
        <v>5.738180217</v>
      </c>
      <c r="I81" s="723">
        <v>6.4431318109999998</v>
      </c>
      <c r="J81" s="723">
        <v>5.0532880740000001</v>
      </c>
      <c r="K81" s="723">
        <v>5.7568912579999996</v>
      </c>
    </row>
    <row r="82" spans="1:11" x14ac:dyDescent="0.35">
      <c r="A82" s="659" t="s">
        <v>163</v>
      </c>
      <c r="B82" s="724">
        <v>3.7184833149999998</v>
      </c>
      <c r="C82" s="724">
        <v>3.2944546899999998</v>
      </c>
      <c r="D82" s="724">
        <v>2.8282660119999998</v>
      </c>
      <c r="E82" s="724">
        <v>2.5343237369999998</v>
      </c>
      <c r="F82" s="724">
        <v>2.8387869860000001</v>
      </c>
      <c r="G82" s="724">
        <v>3.5039052449999999</v>
      </c>
      <c r="H82" s="724">
        <v>3.6324951209999998</v>
      </c>
      <c r="I82" s="724">
        <v>4.5510949690000002</v>
      </c>
      <c r="J82" s="724">
        <v>2.6667089490000002</v>
      </c>
      <c r="K82" s="724">
        <v>4.0055227880000004</v>
      </c>
    </row>
    <row r="83" spans="1:11" x14ac:dyDescent="0.35">
      <c r="A83" s="660" t="s">
        <v>164</v>
      </c>
      <c r="B83" s="723">
        <v>8.4890297459999999</v>
      </c>
      <c r="C83" s="723">
        <v>8.9458631700000009</v>
      </c>
      <c r="D83" s="723">
        <v>9.2769556869999992</v>
      </c>
      <c r="E83" s="723">
        <v>9.605550246</v>
      </c>
      <c r="F83" s="723">
        <v>9.0270139399999998</v>
      </c>
      <c r="G83" s="723">
        <v>9.6835666180000004</v>
      </c>
      <c r="H83" s="723">
        <v>10.030316827</v>
      </c>
      <c r="I83" s="723">
        <v>11.087845642</v>
      </c>
      <c r="J83" s="723">
        <v>12.667775822999999</v>
      </c>
      <c r="K83" s="723">
        <v>13.226468125</v>
      </c>
    </row>
    <row r="84" spans="1:11" x14ac:dyDescent="0.35">
      <c r="A84" s="238" t="s">
        <v>109</v>
      </c>
      <c r="B84" s="724">
        <v>2.8164379820000001</v>
      </c>
      <c r="C84" s="724">
        <v>2.7631496389999999</v>
      </c>
      <c r="D84" s="724">
        <v>2.931269221</v>
      </c>
      <c r="E84" s="724">
        <v>3.0963391709999999</v>
      </c>
      <c r="F84" s="724">
        <v>3.1515853329999999</v>
      </c>
      <c r="G84" s="724">
        <v>3.331467017</v>
      </c>
      <c r="H84" s="724">
        <v>3.196054717</v>
      </c>
      <c r="I84" s="724">
        <v>3.3825536270000001</v>
      </c>
      <c r="J84" s="724">
        <v>3.241224984</v>
      </c>
      <c r="K84" s="724">
        <v>3.8916576570000001</v>
      </c>
    </row>
    <row r="85" spans="1:11" x14ac:dyDescent="0.35">
      <c r="A85" s="238" t="s">
        <v>165</v>
      </c>
      <c r="B85" s="724">
        <v>5.2940404699999997</v>
      </c>
      <c r="C85" s="724">
        <v>5.7785747199999999</v>
      </c>
      <c r="D85" s="724">
        <v>5.9151127089999997</v>
      </c>
      <c r="E85" s="724">
        <v>5.9451588160000002</v>
      </c>
      <c r="F85" s="724">
        <v>5.4697603859999999</v>
      </c>
      <c r="G85" s="724">
        <v>5.7359239430000004</v>
      </c>
      <c r="H85" s="724">
        <v>6.347387683</v>
      </c>
      <c r="I85" s="724">
        <v>7.137316964</v>
      </c>
      <c r="J85" s="724">
        <v>8.5627191620000005</v>
      </c>
      <c r="K85" s="724">
        <v>8.6285232159999996</v>
      </c>
    </row>
    <row r="86" spans="1:11" x14ac:dyDescent="0.35">
      <c r="A86" s="238" t="s">
        <v>212</v>
      </c>
      <c r="B86" s="724">
        <v>0.37855129300000001</v>
      </c>
      <c r="C86" s="724">
        <v>0.40413881000000001</v>
      </c>
      <c r="D86" s="724">
        <v>0.430573757</v>
      </c>
      <c r="E86" s="724">
        <v>0.56405225800000003</v>
      </c>
      <c r="F86" s="724">
        <v>0.40566822000000002</v>
      </c>
      <c r="G86" s="724">
        <v>0.61617565699999999</v>
      </c>
      <c r="H86" s="724">
        <v>0.48687442600000003</v>
      </c>
      <c r="I86" s="724">
        <v>0.56797505000000004</v>
      </c>
      <c r="J86" s="724">
        <v>0.86383167599999999</v>
      </c>
      <c r="K86" s="724">
        <v>0.706287251</v>
      </c>
    </row>
    <row r="87" spans="1:11" x14ac:dyDescent="0.35">
      <c r="A87" s="660" t="s">
        <v>167</v>
      </c>
      <c r="B87" s="723">
        <v>2.3321875360000002</v>
      </c>
      <c r="C87" s="723">
        <v>2.4931898399999999</v>
      </c>
      <c r="D87" s="723">
        <v>2.4915064600000001</v>
      </c>
      <c r="E87" s="723">
        <v>2.9061724459999998</v>
      </c>
      <c r="F87" s="723">
        <v>2.8162903450000001</v>
      </c>
      <c r="G87" s="723">
        <v>3.5193246760000001</v>
      </c>
      <c r="H87" s="723">
        <v>4.2011840720000002</v>
      </c>
      <c r="I87" s="723">
        <v>4.6263251179999996</v>
      </c>
      <c r="J87" s="723">
        <v>5.269526012</v>
      </c>
      <c r="K87" s="723">
        <v>5.3328219710000004</v>
      </c>
    </row>
    <row r="88" spans="1:11" x14ac:dyDescent="0.35">
      <c r="A88" s="238" t="s">
        <v>124</v>
      </c>
      <c r="B88" s="724">
        <v>0.48714374199999999</v>
      </c>
      <c r="C88" s="724">
        <v>0.50911852300000005</v>
      </c>
      <c r="D88" s="724">
        <v>0.48076029999999997</v>
      </c>
      <c r="E88" s="724">
        <v>0.48040976600000002</v>
      </c>
      <c r="F88" s="724">
        <v>0.51502442299999995</v>
      </c>
      <c r="G88" s="724">
        <v>0.55348702100000002</v>
      </c>
      <c r="H88" s="724">
        <v>0.57174291300000002</v>
      </c>
      <c r="I88" s="724">
        <v>0.51270956700000003</v>
      </c>
      <c r="J88" s="724">
        <v>0.51744124800000002</v>
      </c>
      <c r="K88" s="724">
        <v>0.57030735899999996</v>
      </c>
    </row>
    <row r="89" spans="1:11" x14ac:dyDescent="0.35">
      <c r="A89" s="238" t="s">
        <v>213</v>
      </c>
      <c r="B89" s="724">
        <v>1.526215745</v>
      </c>
      <c r="C89" s="724">
        <v>1.5810930510000001</v>
      </c>
      <c r="D89" s="724">
        <v>1.6134379619999999</v>
      </c>
      <c r="E89" s="724">
        <v>1.842590266</v>
      </c>
      <c r="F89" s="724">
        <v>2.0047819090000001</v>
      </c>
      <c r="G89" s="724">
        <v>2.6271556220000001</v>
      </c>
      <c r="H89" s="724">
        <v>3.1617919909999999</v>
      </c>
      <c r="I89" s="724">
        <v>3.6168560250000001</v>
      </c>
      <c r="J89" s="724">
        <v>4.1936395519999996</v>
      </c>
      <c r="K89" s="724">
        <v>4.2047547139999999</v>
      </c>
    </row>
    <row r="90" spans="1:11" x14ac:dyDescent="0.35">
      <c r="A90" s="238" t="s">
        <v>169</v>
      </c>
      <c r="B90" s="724">
        <v>0.31882804799999998</v>
      </c>
      <c r="C90" s="724">
        <v>0.40297826399999997</v>
      </c>
      <c r="D90" s="724">
        <v>0.397308198</v>
      </c>
      <c r="E90" s="724">
        <v>0.583172413</v>
      </c>
      <c r="F90" s="724">
        <v>0.29648401200000002</v>
      </c>
      <c r="G90" s="724">
        <v>0.33868203200000002</v>
      </c>
      <c r="H90" s="724">
        <v>0.46764916699999998</v>
      </c>
      <c r="I90" s="724">
        <v>0.49675952499999998</v>
      </c>
      <c r="J90" s="724">
        <v>0.558445211</v>
      </c>
      <c r="K90" s="724">
        <v>0.55775989699999995</v>
      </c>
    </row>
    <row r="91" spans="1:11" x14ac:dyDescent="0.35">
      <c r="A91" s="658" t="s">
        <v>170</v>
      </c>
      <c r="B91" s="724">
        <v>25.644630938999999</v>
      </c>
      <c r="C91" s="724">
        <v>26.515856511999999</v>
      </c>
      <c r="D91" s="724">
        <v>27.106097747</v>
      </c>
      <c r="E91" s="724">
        <v>27.933965238999999</v>
      </c>
      <c r="F91" s="724">
        <v>28.176666014999999</v>
      </c>
      <c r="G91" s="724">
        <v>30.809694827000001</v>
      </c>
      <c r="H91" s="724">
        <v>32.290786685</v>
      </c>
      <c r="I91" s="724">
        <v>33.625256903999997</v>
      </c>
      <c r="J91" s="724">
        <v>34.477412057000002</v>
      </c>
      <c r="K91" s="724">
        <v>35.789322573</v>
      </c>
    </row>
    <row r="92" spans="1:11" x14ac:dyDescent="0.35">
      <c r="A92" s="660" t="s">
        <v>171</v>
      </c>
      <c r="B92" s="724">
        <v>24.830336617</v>
      </c>
      <c r="C92" s="724">
        <v>25.355933484000001</v>
      </c>
      <c r="D92" s="724">
        <v>25.078818437999999</v>
      </c>
      <c r="E92" s="724">
        <v>25.840336779000001</v>
      </c>
      <c r="F92" s="724">
        <v>26.739958809000001</v>
      </c>
      <c r="G92" s="724">
        <v>29.966411539999999</v>
      </c>
      <c r="H92" s="724">
        <v>32.199834148000001</v>
      </c>
      <c r="I92" s="724">
        <v>33.606868190999997</v>
      </c>
      <c r="J92" s="724">
        <v>32.132450321</v>
      </c>
      <c r="K92" s="724">
        <v>33.652567679000001</v>
      </c>
    </row>
    <row r="93" spans="1:11" x14ac:dyDescent="0.35">
      <c r="A93" s="659" t="s">
        <v>172</v>
      </c>
      <c r="B93" s="723">
        <v>-0.81429432099999999</v>
      </c>
      <c r="C93" s="723">
        <v>-1.1599230270000001</v>
      </c>
      <c r="D93" s="723">
        <v>-2.0272793089999999</v>
      </c>
      <c r="E93" s="723">
        <v>-2.0936284590000001</v>
      </c>
      <c r="F93" s="723">
        <v>-1.4367072059999999</v>
      </c>
      <c r="G93" s="723">
        <v>-0.84328328699999999</v>
      </c>
      <c r="H93" s="723">
        <v>-9.0952536E-2</v>
      </c>
      <c r="I93" s="723">
        <v>-1.8388712000000002E-2</v>
      </c>
      <c r="J93" s="723">
        <v>-2.3449617360000001</v>
      </c>
      <c r="K93" s="723">
        <v>-2.1367548940000001</v>
      </c>
    </row>
    <row r="94" spans="1:11" x14ac:dyDescent="0.35">
      <c r="A94" s="661" t="s">
        <v>173</v>
      </c>
      <c r="B94" s="724">
        <v>1.6240645730000001</v>
      </c>
      <c r="C94" s="724">
        <v>1.9982956119999999</v>
      </c>
      <c r="D94" s="724">
        <v>1.929903905</v>
      </c>
      <c r="E94" s="724">
        <v>2.0714256029999998</v>
      </c>
      <c r="F94" s="724">
        <v>1.935229402</v>
      </c>
      <c r="G94" s="724">
        <v>1.8170534089999999</v>
      </c>
      <c r="H94" s="724">
        <v>2.1056850950000001</v>
      </c>
      <c r="I94" s="724">
        <v>1.8920368409999999</v>
      </c>
      <c r="J94" s="724">
        <v>2.3865791239999998</v>
      </c>
      <c r="K94" s="724">
        <v>1.7513684700000001</v>
      </c>
    </row>
    <row r="95" spans="1:11" x14ac:dyDescent="0.35">
      <c r="A95" s="238" t="s">
        <v>174</v>
      </c>
      <c r="B95" s="724">
        <v>2.7063481440000001</v>
      </c>
      <c r="C95" s="724">
        <v>3.0065659720000002</v>
      </c>
      <c r="D95" s="724">
        <v>3.56312147</v>
      </c>
      <c r="E95" s="724">
        <v>4.1312967059999997</v>
      </c>
      <c r="F95" s="724">
        <v>3.5308307729999999</v>
      </c>
      <c r="G95" s="724">
        <v>2.5343923610000001</v>
      </c>
      <c r="H95" s="724">
        <v>2.696703716</v>
      </c>
      <c r="I95" s="724">
        <v>2.031829568</v>
      </c>
      <c r="J95" s="724">
        <v>4.7988922479999996</v>
      </c>
      <c r="K95" s="724">
        <v>4.0597421039999997</v>
      </c>
    </row>
    <row r="96" spans="1:11" x14ac:dyDescent="0.35">
      <c r="A96" s="238" t="s">
        <v>214</v>
      </c>
      <c r="B96" s="724">
        <v>1.08228357</v>
      </c>
      <c r="C96" s="724">
        <v>1.0082703589999999</v>
      </c>
      <c r="D96" s="724">
        <v>1.633217565</v>
      </c>
      <c r="E96" s="724">
        <v>2.0598711019999998</v>
      </c>
      <c r="F96" s="724">
        <v>1.5956013710000001</v>
      </c>
      <c r="G96" s="724">
        <v>0.717338951</v>
      </c>
      <c r="H96" s="724">
        <v>0.59101862000000005</v>
      </c>
      <c r="I96" s="724">
        <v>0.13979272600000001</v>
      </c>
      <c r="J96" s="724">
        <v>2.4123131230000001</v>
      </c>
      <c r="K96" s="724">
        <v>2.3083736340000001</v>
      </c>
    </row>
    <row r="97" spans="1:11" x14ac:dyDescent="0.35">
      <c r="A97" s="658" t="s">
        <v>176</v>
      </c>
      <c r="B97" s="724">
        <v>27.268695512000001</v>
      </c>
      <c r="C97" s="724">
        <v>28.514152123999999</v>
      </c>
      <c r="D97" s="724">
        <v>29.036001651999999</v>
      </c>
      <c r="E97" s="724">
        <v>30.005390842000001</v>
      </c>
      <c r="F97" s="724">
        <v>30.111895416999999</v>
      </c>
      <c r="G97" s="724">
        <v>32.626748235999997</v>
      </c>
      <c r="H97" s="724">
        <v>34.396471781000002</v>
      </c>
      <c r="I97" s="724">
        <v>35.517293746</v>
      </c>
      <c r="J97" s="724">
        <v>36.863991181999999</v>
      </c>
      <c r="K97" s="724">
        <v>37.540691043000002</v>
      </c>
    </row>
    <row r="98" spans="1:11" x14ac:dyDescent="0.35">
      <c r="A98" s="660" t="s">
        <v>177</v>
      </c>
      <c r="B98" s="724">
        <v>27.536684762</v>
      </c>
      <c r="C98" s="724">
        <v>28.362499455999998</v>
      </c>
      <c r="D98" s="724">
        <v>28.641939908000001</v>
      </c>
      <c r="E98" s="724">
        <v>29.971633486000002</v>
      </c>
      <c r="F98" s="724">
        <v>30.270789581999999</v>
      </c>
      <c r="G98" s="724">
        <v>32.500803900999998</v>
      </c>
      <c r="H98" s="724">
        <v>34.896537864999999</v>
      </c>
      <c r="I98" s="724">
        <v>35.638697759999999</v>
      </c>
      <c r="J98" s="724">
        <v>36.931342569000002</v>
      </c>
      <c r="K98" s="724">
        <v>37.712309783000002</v>
      </c>
    </row>
    <row r="99" spans="1:11" x14ac:dyDescent="0.35">
      <c r="A99" s="622" t="s">
        <v>178</v>
      </c>
      <c r="B99" s="724">
        <v>0.26798924899999998</v>
      </c>
      <c r="C99" s="724">
        <v>-0.15165266799999999</v>
      </c>
      <c r="D99" s="724">
        <v>-0.39406174300000002</v>
      </c>
      <c r="E99" s="724">
        <v>-3.3757356000000002E-2</v>
      </c>
      <c r="F99" s="724">
        <v>0.158894165</v>
      </c>
      <c r="G99" s="724">
        <v>-0.12594433499999999</v>
      </c>
      <c r="H99" s="724">
        <v>0.50006608299999999</v>
      </c>
      <c r="I99" s="724">
        <v>0.12140401300000001</v>
      </c>
      <c r="J99" s="724">
        <v>6.7351386999999999E-2</v>
      </c>
      <c r="K99" s="724">
        <v>0.17161873899999999</v>
      </c>
    </row>
    <row r="100" spans="1:11" x14ac:dyDescent="0.35">
      <c r="A100" s="746" t="s">
        <v>651</v>
      </c>
      <c r="B100" s="723">
        <v>19.120649783000001</v>
      </c>
      <c r="C100" s="723">
        <v>20.282374791999999</v>
      </c>
      <c r="D100" s="723">
        <v>22.011436786000001</v>
      </c>
      <c r="E100" s="723">
        <v>24.044502679000001</v>
      </c>
      <c r="F100" s="723">
        <v>26.10019904</v>
      </c>
      <c r="G100" s="723">
        <v>26.833359170000001</v>
      </c>
      <c r="H100" s="723">
        <v>27.806294372</v>
      </c>
      <c r="I100" s="723">
        <v>27.990351164</v>
      </c>
      <c r="J100" s="723">
        <v>30.502600094999998</v>
      </c>
      <c r="K100" s="723">
        <v>32.934211507999997</v>
      </c>
    </row>
    <row r="101" spans="1:11" x14ac:dyDescent="0.35">
      <c r="A101" s="658" t="s">
        <v>179</v>
      </c>
    </row>
    <row r="102" spans="1:11" x14ac:dyDescent="0.35">
      <c r="A102" s="97" t="s">
        <v>180</v>
      </c>
      <c r="B102" s="151">
        <v>0.23746610753467964</v>
      </c>
      <c r="C102" s="151">
        <v>0.23150110001732041</v>
      </c>
      <c r="D102" s="151">
        <v>0.21065675817667484</v>
      </c>
      <c r="E102" s="151">
        <v>0.2008248163798487</v>
      </c>
      <c r="F102" s="151">
        <v>0.19955202089443033</v>
      </c>
      <c r="G102" s="151">
        <v>0.20119261836146221</v>
      </c>
      <c r="H102" s="151">
        <v>0.20494488846512915</v>
      </c>
      <c r="I102" s="151">
        <v>0.22232612393667686</v>
      </c>
      <c r="J102" s="151">
        <v>0.18811384851704657</v>
      </c>
      <c r="K102" s="151">
        <v>0.2032818838686474</v>
      </c>
    </row>
    <row r="103" spans="1:11" x14ac:dyDescent="0.35">
      <c r="A103" s="97" t="s">
        <v>181</v>
      </c>
      <c r="B103" s="151">
        <v>0.16527952151140782</v>
      </c>
      <c r="C103" s="151">
        <v>0.14409708394139226</v>
      </c>
      <c r="D103" s="151">
        <v>0.12521481152250169</v>
      </c>
      <c r="E103" s="151">
        <v>0.11050429831242459</v>
      </c>
      <c r="F103" s="151">
        <v>0.11866018752058979</v>
      </c>
      <c r="G103" s="151">
        <v>0.13248737992016932</v>
      </c>
      <c r="H103" s="151">
        <v>0.12973822349077169</v>
      </c>
      <c r="I103" s="151">
        <v>0.15703967166992366</v>
      </c>
      <c r="J103" s="151">
        <v>9.9270984738092427E-2</v>
      </c>
      <c r="K103" s="151">
        <v>0.14143922157499902</v>
      </c>
    </row>
    <row r="104" spans="1:11" x14ac:dyDescent="0.35">
      <c r="A104" s="97" t="s">
        <v>182</v>
      </c>
      <c r="B104" s="151">
        <v>0.84987657047519771</v>
      </c>
      <c r="C104" s="151">
        <v>0.88713651816337535</v>
      </c>
      <c r="D104" s="151">
        <v>0.97450448324322991</v>
      </c>
      <c r="E104" s="151">
        <v>1.0484141619410277</v>
      </c>
      <c r="F104" s="151">
        <v>1.0909781282233615</v>
      </c>
      <c r="G104" s="151">
        <v>1.0146054765502512</v>
      </c>
      <c r="H104" s="151">
        <v>0.99312982220650403</v>
      </c>
      <c r="I104" s="151">
        <v>0.96583252748211879</v>
      </c>
      <c r="J104" s="151">
        <v>1.1354906764903505</v>
      </c>
      <c r="K104" s="151">
        <v>1.1629416396863834</v>
      </c>
    </row>
    <row r="105" spans="1:11" x14ac:dyDescent="0.35">
      <c r="A105" s="115" t="s">
        <v>183</v>
      </c>
      <c r="B105" s="116">
        <v>3.5789383979820419</v>
      </c>
      <c r="C105" s="116">
        <v>3.832104979617815</v>
      </c>
      <c r="D105" s="116">
        <v>4.6260300010215039</v>
      </c>
      <c r="E105" s="116">
        <v>5.2205408715923429</v>
      </c>
      <c r="F105" s="116">
        <v>5.4671364556138728</v>
      </c>
      <c r="G105" s="116">
        <v>5.0429557744877753</v>
      </c>
      <c r="H105" s="116">
        <v>4.8458384575689601</v>
      </c>
      <c r="I105" s="116">
        <v>4.3442152023358629</v>
      </c>
      <c r="J105" s="116">
        <v>6.0361886455555345</v>
      </c>
      <c r="K105" s="116">
        <v>5.7208326563808791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workbookViewId="0">
      <selection activeCell="A23" sqref="A23"/>
    </sheetView>
  </sheetViews>
  <sheetFormatPr baseColWidth="10" defaultRowHeight="14.5" x14ac:dyDescent="0.35"/>
  <cols>
    <col min="1" max="1" width="33.26953125" customWidth="1"/>
    <col min="2" max="12" width="9" customWidth="1"/>
    <col min="15" max="15" width="37" customWidth="1"/>
  </cols>
  <sheetData>
    <row r="1" spans="1:12" ht="18" x14ac:dyDescent="0.4">
      <c r="A1" s="439" t="s">
        <v>413</v>
      </c>
      <c r="B1" s="440"/>
      <c r="C1" s="440"/>
      <c r="D1" s="440"/>
      <c r="E1" s="440"/>
      <c r="F1" s="440"/>
      <c r="G1" s="440"/>
      <c r="H1" s="440"/>
      <c r="I1" s="440"/>
      <c r="J1" s="440"/>
      <c r="K1" s="440"/>
      <c r="L1" s="440"/>
    </row>
    <row r="2" spans="1:12" ht="17.5" x14ac:dyDescent="0.35">
      <c r="A2" s="441"/>
      <c r="B2" s="441"/>
      <c r="C2" s="441"/>
      <c r="D2" s="441"/>
      <c r="E2" s="441"/>
      <c r="F2" s="441"/>
      <c r="G2" s="441"/>
      <c r="H2" s="441"/>
      <c r="I2" s="441"/>
      <c r="J2" s="441"/>
      <c r="K2" s="441"/>
    </row>
    <row r="3" spans="1:12" ht="15.5" x14ac:dyDescent="0.35">
      <c r="A3" s="442" t="s">
        <v>414</v>
      </c>
      <c r="B3" s="443"/>
      <c r="C3" s="443"/>
      <c r="D3" s="443"/>
      <c r="E3" s="443"/>
      <c r="F3" s="443"/>
      <c r="G3" s="443"/>
      <c r="H3" s="443"/>
      <c r="I3" s="443"/>
      <c r="J3" s="443"/>
      <c r="K3" s="443"/>
    </row>
    <row r="4" spans="1:12" x14ac:dyDescent="0.35">
      <c r="A4" s="444"/>
      <c r="B4" s="443"/>
      <c r="C4" s="443"/>
      <c r="D4" s="443"/>
      <c r="E4" s="443"/>
      <c r="F4" s="443"/>
      <c r="G4" s="443"/>
      <c r="H4" s="443"/>
      <c r="I4" s="443"/>
      <c r="J4" s="443"/>
      <c r="K4" s="443"/>
    </row>
    <row r="5" spans="1:12" x14ac:dyDescent="0.35">
      <c r="A5" s="445"/>
      <c r="B5" s="446" t="s">
        <v>415</v>
      </c>
      <c r="C5" s="447" t="s">
        <v>416</v>
      </c>
      <c r="D5" s="447" t="s">
        <v>417</v>
      </c>
      <c r="E5" s="446" t="s">
        <v>418</v>
      </c>
      <c r="F5" s="447" t="s">
        <v>419</v>
      </c>
      <c r="G5" s="446" t="s">
        <v>420</v>
      </c>
      <c r="H5" s="447" t="s">
        <v>421</v>
      </c>
      <c r="I5" s="446" t="s">
        <v>422</v>
      </c>
      <c r="J5" s="447" t="s">
        <v>423</v>
      </c>
      <c r="K5" s="446" t="s">
        <v>424</v>
      </c>
      <c r="L5" s="447" t="s">
        <v>425</v>
      </c>
    </row>
    <row r="6" spans="1:12" x14ac:dyDescent="0.35">
      <c r="A6" s="448"/>
      <c r="B6" s="449" t="s">
        <v>426</v>
      </c>
      <c r="C6" s="450" t="s">
        <v>426</v>
      </c>
      <c r="D6" s="450" t="s">
        <v>426</v>
      </c>
      <c r="E6" s="449" t="s">
        <v>426</v>
      </c>
      <c r="F6" s="450" t="s">
        <v>426</v>
      </c>
      <c r="G6" s="449" t="s">
        <v>426</v>
      </c>
      <c r="H6" s="450" t="s">
        <v>426</v>
      </c>
      <c r="I6" s="449" t="s">
        <v>427</v>
      </c>
      <c r="J6" s="450" t="s">
        <v>427</v>
      </c>
      <c r="K6" s="449" t="s">
        <v>427</v>
      </c>
      <c r="L6" s="450" t="s">
        <v>427</v>
      </c>
    </row>
    <row r="7" spans="1:12" x14ac:dyDescent="0.35">
      <c r="A7" s="451" t="s">
        <v>428</v>
      </c>
      <c r="B7" s="452">
        <v>971.05899999999997</v>
      </c>
      <c r="C7" s="453">
        <v>537.87900000000002</v>
      </c>
      <c r="D7" s="453">
        <v>686.14400000000001</v>
      </c>
      <c r="E7" s="452">
        <v>1170.1790000000001</v>
      </c>
      <c r="F7" s="453">
        <v>297.18200000000002</v>
      </c>
      <c r="G7" s="452">
        <v>851.35</v>
      </c>
      <c r="H7" s="453">
        <v>176.643</v>
      </c>
      <c r="I7" s="454">
        <v>56.395000000000003</v>
      </c>
      <c r="J7" s="455">
        <v>90.9</v>
      </c>
      <c r="K7" s="454">
        <v>25.396000000000001</v>
      </c>
      <c r="L7" s="455">
        <v>72.753</v>
      </c>
    </row>
    <row r="8" spans="1:12" x14ac:dyDescent="0.35">
      <c r="A8" s="451" t="s">
        <v>429</v>
      </c>
      <c r="B8" s="452">
        <v>1037.047</v>
      </c>
      <c r="C8" s="453">
        <v>552.41700000000003</v>
      </c>
      <c r="D8" s="453">
        <v>697.48900000000003</v>
      </c>
      <c r="E8" s="452">
        <v>1234.8019999999999</v>
      </c>
      <c r="F8" s="453">
        <v>300.64800000000002</v>
      </c>
      <c r="G8" s="452">
        <v>949.81500000000005</v>
      </c>
      <c r="H8" s="453">
        <v>171.25</v>
      </c>
      <c r="I8" s="454">
        <v>54.645000000000003</v>
      </c>
      <c r="J8" s="456">
        <v>91.581999999999994</v>
      </c>
      <c r="K8" s="454">
        <v>24.347000000000001</v>
      </c>
      <c r="L8" s="455">
        <v>76.92</v>
      </c>
    </row>
    <row r="9" spans="1:12" x14ac:dyDescent="0.35">
      <c r="A9" s="451" t="s">
        <v>430</v>
      </c>
      <c r="B9" s="452">
        <v>1270.4259999999999</v>
      </c>
      <c r="C9" s="453">
        <v>410.29</v>
      </c>
      <c r="D9" s="453">
        <v>490.14</v>
      </c>
      <c r="E9" s="452">
        <v>1424.8579999999999</v>
      </c>
      <c r="F9" s="453">
        <v>264.37099999999998</v>
      </c>
      <c r="G9" s="452">
        <v>960.67899999999997</v>
      </c>
      <c r="H9" s="453">
        <v>235.179</v>
      </c>
      <c r="I9" s="454">
        <v>65.801000000000002</v>
      </c>
      <c r="J9" s="455">
        <v>94.796000000000006</v>
      </c>
      <c r="K9" s="454">
        <v>18.553999999999998</v>
      </c>
      <c r="L9" s="455">
        <v>67.421999999999997</v>
      </c>
    </row>
    <row r="10" spans="1:12" x14ac:dyDescent="0.35">
      <c r="A10" s="457" t="s">
        <v>431</v>
      </c>
      <c r="B10" s="458">
        <v>1044.482</v>
      </c>
      <c r="C10" s="459">
        <v>547.88900000000001</v>
      </c>
      <c r="D10" s="459">
        <v>690.88300000000004</v>
      </c>
      <c r="E10" s="458">
        <v>1240.8579999999999</v>
      </c>
      <c r="F10" s="459">
        <v>299.49200000000002</v>
      </c>
      <c r="G10" s="458">
        <v>950.16099999999994</v>
      </c>
      <c r="H10" s="459">
        <v>173.28700000000001</v>
      </c>
      <c r="I10" s="460">
        <v>55.079000000000001</v>
      </c>
      <c r="J10" s="461">
        <v>91.698999999999998</v>
      </c>
      <c r="K10" s="460">
        <v>24.135000000000002</v>
      </c>
      <c r="L10" s="461">
        <v>76.572000000000003</v>
      </c>
    </row>
    <row r="11" spans="1:12" x14ac:dyDescent="0.35">
      <c r="A11" s="462" t="s">
        <v>432</v>
      </c>
      <c r="B11" s="463"/>
      <c r="C11" s="464"/>
      <c r="D11" s="464"/>
      <c r="E11" s="463"/>
      <c r="F11" s="464"/>
      <c r="G11" s="463"/>
      <c r="H11" s="464"/>
      <c r="I11" s="454"/>
      <c r="J11" s="455"/>
      <c r="K11" s="454"/>
      <c r="L11" s="455"/>
    </row>
    <row r="12" spans="1:12" x14ac:dyDescent="0.35">
      <c r="A12" s="451" t="s">
        <v>433</v>
      </c>
      <c r="B12" s="452">
        <v>668.98299999999995</v>
      </c>
      <c r="C12" s="453">
        <v>360.63400000000001</v>
      </c>
      <c r="D12" s="453">
        <v>428.26799999999997</v>
      </c>
      <c r="E12" s="452">
        <v>852.20299999999997</v>
      </c>
      <c r="F12" s="453">
        <v>300.75799999999998</v>
      </c>
      <c r="G12" s="452">
        <v>611.26800000000003</v>
      </c>
      <c r="H12" s="453">
        <v>158.21899999999999</v>
      </c>
      <c r="I12" s="454">
        <v>44.53</v>
      </c>
      <c r="J12" s="455">
        <v>87.626000000000005</v>
      </c>
      <c r="K12" s="454">
        <v>35.290999999999997</v>
      </c>
      <c r="L12" s="455">
        <v>71.727000000000004</v>
      </c>
    </row>
    <row r="13" spans="1:12" x14ac:dyDescent="0.35">
      <c r="A13" s="451" t="s">
        <v>434</v>
      </c>
      <c r="B13" s="452">
        <v>911.29399999999998</v>
      </c>
      <c r="C13" s="453">
        <v>500.61799999999999</v>
      </c>
      <c r="D13" s="453">
        <v>661.61599999999999</v>
      </c>
      <c r="E13" s="452">
        <v>1121.4829999999999</v>
      </c>
      <c r="F13" s="453">
        <v>303.74900000000002</v>
      </c>
      <c r="G13" s="452">
        <v>774.38</v>
      </c>
      <c r="H13" s="453">
        <v>153.69999999999999</v>
      </c>
      <c r="I13" s="454">
        <v>56.518000000000001</v>
      </c>
      <c r="J13" s="455">
        <v>88.563999999999993</v>
      </c>
      <c r="K13" s="454">
        <v>27.084</v>
      </c>
      <c r="L13" s="455">
        <v>69.049000000000007</v>
      </c>
    </row>
    <row r="14" spans="1:12" x14ac:dyDescent="0.35">
      <c r="A14" s="451" t="s">
        <v>435</v>
      </c>
      <c r="B14" s="452">
        <v>757.46799999999996</v>
      </c>
      <c r="C14" s="453">
        <v>411.75200000000001</v>
      </c>
      <c r="D14" s="453">
        <v>513.48</v>
      </c>
      <c r="E14" s="452">
        <v>950.53700000000003</v>
      </c>
      <c r="F14" s="453">
        <v>301.851</v>
      </c>
      <c r="G14" s="452">
        <v>670.83199999999999</v>
      </c>
      <c r="H14" s="453">
        <v>156.56899999999999</v>
      </c>
      <c r="I14" s="454">
        <v>49.805</v>
      </c>
      <c r="J14" s="455">
        <v>88.03</v>
      </c>
      <c r="K14" s="454">
        <v>31.754999999999999</v>
      </c>
      <c r="L14" s="455">
        <v>70.573999999999998</v>
      </c>
    </row>
    <row r="15" spans="1:12" x14ac:dyDescent="0.35">
      <c r="A15" s="465" t="s">
        <v>436</v>
      </c>
      <c r="B15" s="466">
        <v>1205.7860000000001</v>
      </c>
      <c r="C15" s="467">
        <v>676.48699999999997</v>
      </c>
      <c r="D15" s="467">
        <v>875.89499999999998</v>
      </c>
      <c r="E15" s="466">
        <v>1411.559</v>
      </c>
      <c r="F15" s="467">
        <v>292.05099999999999</v>
      </c>
      <c r="G15" s="466">
        <v>1049.7329999999999</v>
      </c>
      <c r="H15" s="467">
        <v>198.70400000000001</v>
      </c>
      <c r="I15" s="468">
        <v>60.951999999999998</v>
      </c>
      <c r="J15" s="469">
        <v>93.025000000000006</v>
      </c>
      <c r="K15" s="468">
        <v>20.69</v>
      </c>
      <c r="L15" s="469">
        <v>74.366</v>
      </c>
    </row>
    <row r="16" spans="1:12" x14ac:dyDescent="0.35">
      <c r="A16" s="470" t="s">
        <v>535</v>
      </c>
      <c r="B16" s="443"/>
      <c r="C16" s="443"/>
      <c r="D16" s="443"/>
      <c r="E16" s="443"/>
      <c r="F16" s="443"/>
      <c r="G16" s="443"/>
      <c r="H16" s="443"/>
      <c r="I16" s="471"/>
      <c r="J16" s="471"/>
      <c r="K16" s="471"/>
      <c r="L16" s="472"/>
    </row>
    <row r="17" spans="1:15" x14ac:dyDescent="0.35">
      <c r="A17" s="473" t="s">
        <v>437</v>
      </c>
      <c r="B17" s="443"/>
      <c r="C17" s="443"/>
      <c r="D17" s="443"/>
      <c r="E17" s="443"/>
      <c r="F17" s="443"/>
      <c r="G17" s="443"/>
      <c r="H17" s="443"/>
      <c r="I17" s="471"/>
      <c r="J17" s="471"/>
      <c r="K17" s="471"/>
      <c r="L17" s="471"/>
    </row>
    <row r="18" spans="1:15" x14ac:dyDescent="0.35">
      <c r="I18" s="474"/>
      <c r="J18" s="474"/>
      <c r="K18" s="474"/>
      <c r="L18" s="474"/>
    </row>
    <row r="19" spans="1:15" x14ac:dyDescent="0.35">
      <c r="A19" s="1685" t="s">
        <v>432</v>
      </c>
      <c r="B19" s="446" t="s">
        <v>415</v>
      </c>
      <c r="C19" s="475" t="s">
        <v>416</v>
      </c>
      <c r="D19" s="475" t="s">
        <v>417</v>
      </c>
      <c r="E19" s="446" t="s">
        <v>418</v>
      </c>
      <c r="F19" s="475" t="s">
        <v>419</v>
      </c>
      <c r="G19" s="446" t="s">
        <v>420</v>
      </c>
      <c r="H19" s="475" t="s">
        <v>421</v>
      </c>
      <c r="I19" s="446" t="s">
        <v>422</v>
      </c>
      <c r="J19" s="475" t="s">
        <v>423</v>
      </c>
      <c r="K19" s="446" t="s">
        <v>424</v>
      </c>
      <c r="L19" s="475" t="s">
        <v>425</v>
      </c>
    </row>
    <row r="20" spans="1:15" x14ac:dyDescent="0.35">
      <c r="A20" s="1686"/>
      <c r="B20" s="449" t="s">
        <v>426</v>
      </c>
      <c r="C20" s="450" t="s">
        <v>426</v>
      </c>
      <c r="D20" s="450" t="s">
        <v>426</v>
      </c>
      <c r="E20" s="449" t="s">
        <v>426</v>
      </c>
      <c r="F20" s="450" t="s">
        <v>426</v>
      </c>
      <c r="G20" s="449" t="s">
        <v>426</v>
      </c>
      <c r="H20" s="450" t="s">
        <v>426</v>
      </c>
      <c r="I20" s="449" t="s">
        <v>427</v>
      </c>
      <c r="J20" s="450" t="s">
        <v>427</v>
      </c>
      <c r="K20" s="449" t="s">
        <v>427</v>
      </c>
      <c r="L20" s="450" t="s">
        <v>427</v>
      </c>
    </row>
    <row r="21" spans="1:15" x14ac:dyDescent="0.35">
      <c r="A21" s="451" t="s">
        <v>438</v>
      </c>
      <c r="B21" s="452">
        <v>947.17</v>
      </c>
      <c r="C21" s="453">
        <v>374.79300000000001</v>
      </c>
      <c r="D21" s="453">
        <v>378.82299999999998</v>
      </c>
      <c r="E21" s="452">
        <v>1338.0640000000001</v>
      </c>
      <c r="F21" s="453">
        <v>562.14499999999998</v>
      </c>
      <c r="G21" s="452">
        <v>649.90899999999999</v>
      </c>
      <c r="H21" s="453">
        <v>265.08699999999999</v>
      </c>
      <c r="I21" s="476">
        <v>22.879000000000001</v>
      </c>
      <c r="J21" s="477">
        <v>78.77</v>
      </c>
      <c r="K21" s="476">
        <v>42.011000000000003</v>
      </c>
      <c r="L21" s="477">
        <v>48.57</v>
      </c>
      <c r="O21" s="451" t="s">
        <v>439</v>
      </c>
    </row>
    <row r="22" spans="1:15" x14ac:dyDescent="0.35">
      <c r="A22" s="451" t="s">
        <v>440</v>
      </c>
      <c r="B22" s="452">
        <v>704.80600000000004</v>
      </c>
      <c r="C22" s="453">
        <v>313.89699999999999</v>
      </c>
      <c r="D22" s="453">
        <v>333.41399999999999</v>
      </c>
      <c r="E22" s="452">
        <v>959.39400000000001</v>
      </c>
      <c r="F22" s="453">
        <v>399.80399999999997</v>
      </c>
      <c r="G22" s="452">
        <v>601.16899999999998</v>
      </c>
      <c r="H22" s="453">
        <v>203.44</v>
      </c>
      <c r="I22" s="476">
        <v>28.344000000000001</v>
      </c>
      <c r="J22" s="477">
        <v>83.36</v>
      </c>
      <c r="K22" s="476">
        <v>41.671999999999997</v>
      </c>
      <c r="L22" s="477">
        <v>62.661000000000001</v>
      </c>
      <c r="O22" s="451" t="s">
        <v>441</v>
      </c>
    </row>
    <row r="23" spans="1:15" x14ac:dyDescent="0.35">
      <c r="A23" s="451" t="s">
        <v>442</v>
      </c>
      <c r="B23" s="452">
        <v>613.47699999999998</v>
      </c>
      <c r="C23" s="453">
        <v>312.34800000000001</v>
      </c>
      <c r="D23" s="453">
        <v>328.11099999999999</v>
      </c>
      <c r="E23" s="452">
        <v>794.83900000000006</v>
      </c>
      <c r="F23" s="453">
        <v>309.25</v>
      </c>
      <c r="G23" s="452">
        <v>536.74699999999996</v>
      </c>
      <c r="H23" s="453">
        <v>163.506</v>
      </c>
      <c r="I23" s="476">
        <v>35.131999999999998</v>
      </c>
      <c r="J23" s="477">
        <v>87.316000000000003</v>
      </c>
      <c r="K23" s="476">
        <v>38.906999999999996</v>
      </c>
      <c r="L23" s="477">
        <v>67.528999999999996</v>
      </c>
      <c r="O23" s="451" t="s">
        <v>443</v>
      </c>
    </row>
    <row r="24" spans="1:15" x14ac:dyDescent="0.35">
      <c r="A24" s="451" t="s">
        <v>444</v>
      </c>
      <c r="B24" s="452">
        <v>640.71400000000006</v>
      </c>
      <c r="C24" s="453">
        <v>348.108</v>
      </c>
      <c r="D24" s="453">
        <v>410.779</v>
      </c>
      <c r="E24" s="452">
        <v>811.99699999999996</v>
      </c>
      <c r="F24" s="453">
        <v>286.09399999999999</v>
      </c>
      <c r="G24" s="452">
        <v>596.03599999999994</v>
      </c>
      <c r="H24" s="453">
        <v>154.62200000000001</v>
      </c>
      <c r="I24" s="476">
        <v>44.723999999999997</v>
      </c>
      <c r="J24" s="477">
        <v>88.165999999999997</v>
      </c>
      <c r="K24" s="476">
        <v>35.232999999999997</v>
      </c>
      <c r="L24" s="477">
        <v>73.403000000000006</v>
      </c>
      <c r="O24" s="451" t="s">
        <v>445</v>
      </c>
    </row>
    <row r="25" spans="1:15" x14ac:dyDescent="0.35">
      <c r="A25" s="451" t="s">
        <v>446</v>
      </c>
      <c r="B25" s="452">
        <v>736.38199999999995</v>
      </c>
      <c r="C25" s="453">
        <v>415.03399999999999</v>
      </c>
      <c r="D25" s="453">
        <v>527.68799999999999</v>
      </c>
      <c r="E25" s="452">
        <v>926.13400000000001</v>
      </c>
      <c r="F25" s="453">
        <v>301.42899999999997</v>
      </c>
      <c r="G25" s="452">
        <v>678.69</v>
      </c>
      <c r="H25" s="453">
        <v>152.423</v>
      </c>
      <c r="I25" s="476">
        <v>51.32</v>
      </c>
      <c r="J25" s="477">
        <v>87.915000000000006</v>
      </c>
      <c r="K25" s="476">
        <v>32.545999999999999</v>
      </c>
      <c r="L25" s="477">
        <v>73.281999999999996</v>
      </c>
      <c r="O25" s="451" t="s">
        <v>447</v>
      </c>
    </row>
    <row r="26" spans="1:15" x14ac:dyDescent="0.35">
      <c r="A26" s="451" t="s">
        <v>448</v>
      </c>
      <c r="B26" s="452">
        <v>844.94799999999998</v>
      </c>
      <c r="C26" s="453">
        <v>468.29300000000001</v>
      </c>
      <c r="D26" s="453">
        <v>609.56399999999996</v>
      </c>
      <c r="E26" s="452">
        <v>1047.1210000000001</v>
      </c>
      <c r="F26" s="453">
        <v>316.298</v>
      </c>
      <c r="G26" s="452">
        <v>730.68399999999997</v>
      </c>
      <c r="H26" s="453">
        <v>153.679</v>
      </c>
      <c r="I26" s="476">
        <v>54.023000000000003</v>
      </c>
      <c r="J26" s="477">
        <v>88.186999999999998</v>
      </c>
      <c r="K26" s="476">
        <v>30.206</v>
      </c>
      <c r="L26" s="477">
        <v>69.78</v>
      </c>
      <c r="O26" s="451" t="s">
        <v>449</v>
      </c>
    </row>
    <row r="27" spans="1:15" x14ac:dyDescent="0.35">
      <c r="A27" s="451" t="s">
        <v>450</v>
      </c>
      <c r="B27" s="452">
        <v>944.30799999999999</v>
      </c>
      <c r="C27" s="453">
        <v>516.70299999999997</v>
      </c>
      <c r="D27" s="453">
        <v>687.51800000000003</v>
      </c>
      <c r="E27" s="452">
        <v>1158.4870000000001</v>
      </c>
      <c r="F27" s="453">
        <v>297.505</v>
      </c>
      <c r="G27" s="452">
        <v>796.12400000000002</v>
      </c>
      <c r="H27" s="453">
        <v>153.71100000000001</v>
      </c>
      <c r="I27" s="476">
        <v>57.63</v>
      </c>
      <c r="J27" s="477">
        <v>88.733000000000004</v>
      </c>
      <c r="K27" s="476">
        <v>25.68</v>
      </c>
      <c r="L27" s="477">
        <v>68.721000000000004</v>
      </c>
      <c r="O27" s="451" t="s">
        <v>451</v>
      </c>
    </row>
    <row r="28" spans="1:15" x14ac:dyDescent="0.35">
      <c r="A28" s="451" t="s">
        <v>452</v>
      </c>
      <c r="B28" s="452">
        <v>1098.7170000000001</v>
      </c>
      <c r="C28" s="453">
        <v>593.67499999999995</v>
      </c>
      <c r="D28" s="453">
        <v>803.93299999999999</v>
      </c>
      <c r="E28" s="452">
        <v>1305.0989999999999</v>
      </c>
      <c r="F28" s="453">
        <v>297.37700000000001</v>
      </c>
      <c r="G28" s="452">
        <v>829.28200000000004</v>
      </c>
      <c r="H28" s="453">
        <v>170.404</v>
      </c>
      <c r="I28" s="476">
        <v>60.350999999999999</v>
      </c>
      <c r="J28" s="477">
        <v>91.046000000000006</v>
      </c>
      <c r="K28" s="476">
        <v>22.785</v>
      </c>
      <c r="L28" s="477">
        <v>63.540999999999997</v>
      </c>
      <c r="O28" s="451" t="s">
        <v>453</v>
      </c>
    </row>
    <row r="29" spans="1:15" x14ac:dyDescent="0.35">
      <c r="A29" s="451" t="s">
        <v>454</v>
      </c>
      <c r="B29" s="452">
        <v>1231.7639999999999</v>
      </c>
      <c r="C29" s="453">
        <v>686.49800000000005</v>
      </c>
      <c r="D29" s="453">
        <v>902.40200000000004</v>
      </c>
      <c r="E29" s="452">
        <v>1439.7950000000001</v>
      </c>
      <c r="F29" s="453">
        <v>316.68</v>
      </c>
      <c r="G29" s="452">
        <v>1006.47</v>
      </c>
      <c r="H29" s="453">
        <v>200.75399999999999</v>
      </c>
      <c r="I29" s="476">
        <v>62.284999999999997</v>
      </c>
      <c r="J29" s="477">
        <v>92.587999999999994</v>
      </c>
      <c r="K29" s="476">
        <v>21.994</v>
      </c>
      <c r="L29" s="477">
        <v>69.903000000000006</v>
      </c>
      <c r="O29" s="451" t="s">
        <v>455</v>
      </c>
    </row>
    <row r="30" spans="1:15" x14ac:dyDescent="0.35">
      <c r="A30" s="451" t="s">
        <v>456</v>
      </c>
      <c r="B30" s="452">
        <v>1341.5809999999999</v>
      </c>
      <c r="C30" s="453">
        <v>735.62199999999996</v>
      </c>
      <c r="D30" s="453">
        <v>994.505</v>
      </c>
      <c r="E30" s="452">
        <v>1573.7650000000001</v>
      </c>
      <c r="F30" s="453">
        <v>321.71100000000001</v>
      </c>
      <c r="G30" s="452">
        <v>1360.38</v>
      </c>
      <c r="H30" s="453">
        <v>211.76400000000001</v>
      </c>
      <c r="I30" s="476">
        <v>61.728999999999999</v>
      </c>
      <c r="J30" s="477">
        <v>94.055999999999997</v>
      </c>
      <c r="K30" s="476">
        <v>20.442</v>
      </c>
      <c r="L30" s="477">
        <v>86.441000000000003</v>
      </c>
      <c r="O30" s="451" t="s">
        <v>457</v>
      </c>
    </row>
    <row r="31" spans="1:15" x14ac:dyDescent="0.35">
      <c r="A31" s="465" t="s">
        <v>458</v>
      </c>
      <c r="B31" s="466">
        <v>1175.03</v>
      </c>
      <c r="C31" s="467">
        <v>697.64599999999996</v>
      </c>
      <c r="D31" s="467">
        <v>824.577</v>
      </c>
      <c r="E31" s="466">
        <v>1358.885</v>
      </c>
      <c r="F31" s="467">
        <v>235.131</v>
      </c>
      <c r="G31" s="466">
        <v>1087.6769999999999</v>
      </c>
      <c r="H31" s="467">
        <v>212.685</v>
      </c>
      <c r="I31" s="478">
        <v>59.061999999999998</v>
      </c>
      <c r="J31" s="479">
        <v>94.504999999999995</v>
      </c>
      <c r="K31" s="478">
        <v>17.303000000000001</v>
      </c>
      <c r="L31" s="479">
        <v>80.040999999999997</v>
      </c>
      <c r="O31" s="465" t="s">
        <v>459</v>
      </c>
    </row>
    <row r="32" spans="1:15" x14ac:dyDescent="0.35">
      <c r="A32" s="470" t="s">
        <v>535</v>
      </c>
      <c r="B32" s="443"/>
      <c r="C32" s="443"/>
      <c r="D32" s="443"/>
      <c r="E32" s="443"/>
      <c r="F32" s="443"/>
      <c r="G32" s="443"/>
      <c r="H32" s="443"/>
      <c r="I32" s="443"/>
      <c r="J32" s="443"/>
      <c r="K32" s="443"/>
      <c r="L32" s="480"/>
    </row>
    <row r="33" spans="1:12" x14ac:dyDescent="0.35">
      <c r="A33" s="473" t="s">
        <v>437</v>
      </c>
      <c r="B33" s="443"/>
      <c r="C33" s="443"/>
      <c r="D33" s="443"/>
      <c r="E33" s="443"/>
      <c r="F33" s="443"/>
      <c r="G33" s="443"/>
      <c r="H33" s="443"/>
      <c r="I33" s="443"/>
      <c r="J33" s="443"/>
      <c r="K33" s="443"/>
      <c r="L33" s="443"/>
    </row>
    <row r="34" spans="1:12" x14ac:dyDescent="0.35">
      <c r="A34" s="481" t="s">
        <v>460</v>
      </c>
    </row>
    <row r="35" spans="1:12" x14ac:dyDescent="0.35">
      <c r="A35" s="481"/>
    </row>
    <row r="36" spans="1:12" ht="15.5" x14ac:dyDescent="0.35">
      <c r="A36" s="442" t="s">
        <v>414</v>
      </c>
    </row>
    <row r="37" spans="1:12" x14ac:dyDescent="0.35">
      <c r="A37" s="444" t="s">
        <v>461</v>
      </c>
      <c r="F37" s="287" t="s">
        <v>462</v>
      </c>
    </row>
    <row r="56" spans="1:1" x14ac:dyDescent="0.35">
      <c r="A56" s="470" t="s">
        <v>535</v>
      </c>
    </row>
    <row r="57" spans="1:1" x14ac:dyDescent="0.35">
      <c r="A57" s="482" t="s">
        <v>463</v>
      </c>
    </row>
    <row r="58" spans="1:1" x14ac:dyDescent="0.35">
      <c r="A58" s="481" t="s">
        <v>460</v>
      </c>
    </row>
  </sheetData>
  <mergeCells count="1">
    <mergeCell ref="A19:A20"/>
  </mergeCells>
  <pageMargins left="0.7" right="0.7" top="0.75" bottom="0.75" header="0.3" footer="0.3"/>
  <pageSetup paperSize="9" scale="6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workbookViewId="0">
      <pane xSplit="1" ySplit="6" topLeftCell="B7" activePane="bottomRight" state="frozen"/>
      <selection pane="topRight" activeCell="B1" sqref="B1"/>
      <selection pane="bottomLeft" activeCell="A7" sqref="A7"/>
      <selection pane="bottomRight" sqref="A1:XFD1048576"/>
    </sheetView>
  </sheetViews>
  <sheetFormatPr baseColWidth="10" defaultRowHeight="14.5" x14ac:dyDescent="0.35"/>
  <cols>
    <col min="1" max="1" width="39.1796875" customWidth="1"/>
    <col min="2" max="2" width="10.7265625" customWidth="1"/>
    <col min="3" max="3" width="9" customWidth="1"/>
    <col min="4" max="4" width="8.26953125" customWidth="1"/>
    <col min="5" max="6" width="9" customWidth="1"/>
    <col min="7" max="7" width="8.1796875" customWidth="1"/>
    <col min="8" max="8" width="9" customWidth="1"/>
    <col min="9" max="9" width="8" customWidth="1"/>
    <col min="10" max="10" width="8.26953125" customWidth="1"/>
    <col min="11" max="11" width="9" customWidth="1"/>
    <col min="12" max="12" width="8.26953125" customWidth="1"/>
    <col min="13" max="13" width="10" customWidth="1"/>
  </cols>
  <sheetData>
    <row r="1" spans="1:13" ht="18" x14ac:dyDescent="0.4">
      <c r="A1" s="439" t="s">
        <v>464</v>
      </c>
      <c r="B1" s="439"/>
      <c r="C1" s="440"/>
      <c r="D1" s="440"/>
      <c r="E1" s="440"/>
      <c r="F1" s="440"/>
      <c r="G1" s="440"/>
      <c r="H1" s="440"/>
      <c r="I1" s="440"/>
      <c r="J1" s="440"/>
      <c r="K1" s="440"/>
      <c r="L1" s="440"/>
      <c r="M1" s="440"/>
    </row>
    <row r="2" spans="1:13" ht="17.5" x14ac:dyDescent="0.35">
      <c r="A2" s="483"/>
      <c r="B2" s="483"/>
      <c r="C2" s="185"/>
      <c r="D2" s="185"/>
      <c r="E2" s="185"/>
      <c r="F2" s="185"/>
      <c r="G2" s="185"/>
      <c r="H2" s="185"/>
      <c r="I2" s="185"/>
      <c r="J2" s="185"/>
      <c r="K2" s="185"/>
      <c r="L2" s="185"/>
      <c r="M2" s="185"/>
    </row>
    <row r="3" spans="1:13" ht="15.5" x14ac:dyDescent="0.35">
      <c r="A3" s="484" t="s">
        <v>465</v>
      </c>
      <c r="B3" s="484"/>
      <c r="C3" s="185"/>
      <c r="D3" s="185"/>
      <c r="E3" s="185"/>
      <c r="F3" s="185"/>
      <c r="G3" s="185"/>
      <c r="H3" s="185"/>
      <c r="I3" s="185"/>
      <c r="J3" s="185"/>
      <c r="K3" s="185"/>
      <c r="L3" s="185"/>
      <c r="M3" s="185"/>
    </row>
    <row r="4" spans="1:13" x14ac:dyDescent="0.35">
      <c r="A4" s="185"/>
      <c r="B4" s="185"/>
      <c r="C4" s="185"/>
      <c r="D4" s="185"/>
      <c r="E4" s="185"/>
      <c r="F4" s="185"/>
      <c r="G4" s="185"/>
      <c r="H4" s="185"/>
      <c r="I4" s="185"/>
      <c r="J4" s="185"/>
      <c r="K4" s="185"/>
      <c r="L4" s="185"/>
      <c r="M4" s="185"/>
    </row>
    <row r="5" spans="1:13" x14ac:dyDescent="0.35">
      <c r="A5" s="485"/>
      <c r="B5" s="486" t="s">
        <v>466</v>
      </c>
      <c r="C5" s="487" t="s">
        <v>415</v>
      </c>
      <c r="D5" s="446" t="s">
        <v>416</v>
      </c>
      <c r="E5" s="446" t="s">
        <v>417</v>
      </c>
      <c r="F5" s="487" t="s">
        <v>418</v>
      </c>
      <c r="G5" s="446" t="s">
        <v>419</v>
      </c>
      <c r="H5" s="487" t="s">
        <v>420</v>
      </c>
      <c r="I5" s="446" t="s">
        <v>421</v>
      </c>
      <c r="J5" s="487" t="s">
        <v>422</v>
      </c>
      <c r="K5" s="446" t="s">
        <v>423</v>
      </c>
      <c r="L5" s="487" t="s">
        <v>424</v>
      </c>
      <c r="M5" s="446" t="s">
        <v>425</v>
      </c>
    </row>
    <row r="6" spans="1:13" x14ac:dyDescent="0.35">
      <c r="A6" s="488" t="s">
        <v>467</v>
      </c>
      <c r="B6" s="489" t="s">
        <v>468</v>
      </c>
      <c r="C6" s="490" t="s">
        <v>469</v>
      </c>
      <c r="D6" s="449" t="s">
        <v>469</v>
      </c>
      <c r="E6" s="449" t="s">
        <v>469</v>
      </c>
      <c r="F6" s="490" t="s">
        <v>469</v>
      </c>
      <c r="G6" s="449" t="s">
        <v>469</v>
      </c>
      <c r="H6" s="490" t="s">
        <v>469</v>
      </c>
      <c r="I6" s="449" t="s">
        <v>469</v>
      </c>
      <c r="J6" s="490" t="s">
        <v>427</v>
      </c>
      <c r="K6" s="449" t="s">
        <v>427</v>
      </c>
      <c r="L6" s="490" t="s">
        <v>427</v>
      </c>
      <c r="M6" s="449" t="s">
        <v>427</v>
      </c>
    </row>
    <row r="7" spans="1:13" x14ac:dyDescent="0.35">
      <c r="A7" s="189" t="s">
        <v>470</v>
      </c>
      <c r="B7" s="491">
        <v>1282</v>
      </c>
      <c r="C7" s="492">
        <v>927.60555480945072</v>
      </c>
      <c r="D7" s="493">
        <v>522.79374272970142</v>
      </c>
      <c r="E7" s="493">
        <v>588.51603024764211</v>
      </c>
      <c r="F7" s="492">
        <v>1158.2654052513087</v>
      </c>
      <c r="G7" s="493">
        <v>386.0594883949903</v>
      </c>
      <c r="H7" s="492">
        <v>1079.1107901177813</v>
      </c>
      <c r="I7" s="493">
        <v>183.96914723964665</v>
      </c>
      <c r="J7" s="494">
        <v>42.988871604535454</v>
      </c>
      <c r="K7" s="495">
        <v>89.887761740766194</v>
      </c>
      <c r="L7" s="494">
        <v>33.33083131419496</v>
      </c>
      <c r="M7" s="495">
        <v>93.166107286407893</v>
      </c>
    </row>
    <row r="8" spans="1:13" x14ac:dyDescent="0.35">
      <c r="A8" s="496" t="s">
        <v>471</v>
      </c>
      <c r="B8" s="497">
        <v>158</v>
      </c>
      <c r="C8" s="498">
        <v>830.18717911016734</v>
      </c>
      <c r="D8" s="452">
        <v>268.64275989762024</v>
      </c>
      <c r="E8" s="452">
        <v>377.97847573925827</v>
      </c>
      <c r="F8" s="498">
        <v>1144.8567249360128</v>
      </c>
      <c r="G8" s="452">
        <v>502.11717747644741</v>
      </c>
      <c r="H8" s="498">
        <v>511.48531830310964</v>
      </c>
      <c r="I8" s="452">
        <v>233.2484392528454</v>
      </c>
      <c r="J8" s="499">
        <v>29.380143672611119</v>
      </c>
      <c r="K8" s="454">
        <v>78.551728233411879</v>
      </c>
      <c r="L8" s="499">
        <v>43.8585166632542</v>
      </c>
      <c r="M8" s="454">
        <v>44.676797293713506</v>
      </c>
    </row>
    <row r="9" spans="1:13" x14ac:dyDescent="0.35">
      <c r="A9" s="496" t="s">
        <v>472</v>
      </c>
      <c r="B9" s="497">
        <v>176</v>
      </c>
      <c r="C9" s="498">
        <v>847.14100580659385</v>
      </c>
      <c r="D9" s="452">
        <v>348.88744992063653</v>
      </c>
      <c r="E9" s="452">
        <v>441.21570673685477</v>
      </c>
      <c r="F9" s="498">
        <v>1128.0511360028936</v>
      </c>
      <c r="G9" s="452">
        <v>464.35977496935971</v>
      </c>
      <c r="H9" s="498">
        <v>1094.2231030117939</v>
      </c>
      <c r="I9" s="452">
        <v>203.48779429788434</v>
      </c>
      <c r="J9" s="499">
        <v>34.836254805190919</v>
      </c>
      <c r="K9" s="454">
        <v>88.992977818231637</v>
      </c>
      <c r="L9" s="499">
        <v>41.164780580316581</v>
      </c>
      <c r="M9" s="454">
        <v>97.001196850794813</v>
      </c>
    </row>
    <row r="10" spans="1:13" x14ac:dyDescent="0.35">
      <c r="A10" s="496" t="s">
        <v>473</v>
      </c>
      <c r="B10" s="497">
        <v>330</v>
      </c>
      <c r="C10" s="498">
        <v>818.30044164119295</v>
      </c>
      <c r="D10" s="452">
        <v>386.73267628469927</v>
      </c>
      <c r="E10" s="452">
        <v>445.87280640697293</v>
      </c>
      <c r="F10" s="498">
        <v>1058.7654184050734</v>
      </c>
      <c r="G10" s="452">
        <v>393.57503506072374</v>
      </c>
      <c r="H10" s="498">
        <v>941.82880142927945</v>
      </c>
      <c r="I10" s="452">
        <v>189.50085002891601</v>
      </c>
      <c r="J10" s="499">
        <v>37.213933039615036</v>
      </c>
      <c r="K10" s="454">
        <v>87.97736007768647</v>
      </c>
      <c r="L10" s="499">
        <v>37.17301568591143</v>
      </c>
      <c r="M10" s="454">
        <v>88.955380016855145</v>
      </c>
    </row>
    <row r="11" spans="1:13" x14ac:dyDescent="0.35">
      <c r="A11" s="496" t="s">
        <v>474</v>
      </c>
      <c r="B11" s="497">
        <v>448</v>
      </c>
      <c r="C11" s="498">
        <v>867.68405916950542</v>
      </c>
      <c r="D11" s="452">
        <v>483.7151582221648</v>
      </c>
      <c r="E11" s="452">
        <v>541.81561586963994</v>
      </c>
      <c r="F11" s="498">
        <v>1098.026871460801</v>
      </c>
      <c r="G11" s="452">
        <v>367.13984535561713</v>
      </c>
      <c r="H11" s="498">
        <v>1089.162556108045</v>
      </c>
      <c r="I11" s="452">
        <v>191.17394766896953</v>
      </c>
      <c r="J11" s="499">
        <v>39.463886686922969</v>
      </c>
      <c r="K11" s="454">
        <v>89.234462741294934</v>
      </c>
      <c r="L11" s="499">
        <v>33.436326095296643</v>
      </c>
      <c r="M11" s="454">
        <v>99.192705061856728</v>
      </c>
    </row>
    <row r="12" spans="1:13" x14ac:dyDescent="0.35">
      <c r="A12" s="496" t="s">
        <v>475</v>
      </c>
      <c r="B12" s="497">
        <v>101</v>
      </c>
      <c r="C12" s="498">
        <v>1001.1196554851643</v>
      </c>
      <c r="D12" s="452">
        <v>602.15316736301384</v>
      </c>
      <c r="E12" s="452">
        <v>674.01530665606265</v>
      </c>
      <c r="F12" s="498">
        <v>1220.9163651764652</v>
      </c>
      <c r="G12" s="452">
        <v>365.71852644939179</v>
      </c>
      <c r="H12" s="498">
        <v>1021.1629859132684</v>
      </c>
      <c r="I12" s="452">
        <v>182.69103449778567</v>
      </c>
      <c r="J12" s="499">
        <v>43.418531133304569</v>
      </c>
      <c r="K12" s="454">
        <v>90.944847284864878</v>
      </c>
      <c r="L12" s="499">
        <v>29.954429056779219</v>
      </c>
      <c r="M12" s="454">
        <v>83.639061203481731</v>
      </c>
    </row>
    <row r="13" spans="1:13" x14ac:dyDescent="0.35">
      <c r="A13" s="496" t="s">
        <v>476</v>
      </c>
      <c r="B13" s="497">
        <v>61</v>
      </c>
      <c r="C13" s="498">
        <v>960.04746442131182</v>
      </c>
      <c r="D13" s="452">
        <v>562.68585328824622</v>
      </c>
      <c r="E13" s="452">
        <v>633.27160107849068</v>
      </c>
      <c r="F13" s="498">
        <v>1186.7582938737128</v>
      </c>
      <c r="G13" s="452">
        <v>447.46287745924388</v>
      </c>
      <c r="H13" s="498">
        <v>1157.4508429085233</v>
      </c>
      <c r="I13" s="452">
        <v>172.96319220245212</v>
      </c>
      <c r="J13" s="499">
        <v>47.396119957591559</v>
      </c>
      <c r="K13" s="454">
        <v>90.375908253071231</v>
      </c>
      <c r="L13" s="499">
        <v>37.704634529974477</v>
      </c>
      <c r="M13" s="454">
        <v>97.530461668860411</v>
      </c>
    </row>
    <row r="14" spans="1:13" x14ac:dyDescent="0.35">
      <c r="A14" s="500" t="s">
        <v>477</v>
      </c>
      <c r="B14" s="501">
        <v>8</v>
      </c>
      <c r="C14" s="502">
        <v>1150.2711923910033</v>
      </c>
      <c r="D14" s="466">
        <v>690.97145546802983</v>
      </c>
      <c r="E14" s="466">
        <v>759.56585305161855</v>
      </c>
      <c r="F14" s="502">
        <v>1379.8121919338037</v>
      </c>
      <c r="G14" s="466">
        <v>303.00643541871221</v>
      </c>
      <c r="H14" s="502">
        <v>1221.8733257882941</v>
      </c>
      <c r="I14" s="466">
        <v>159.8865920657168</v>
      </c>
      <c r="J14" s="503">
        <v>54.655458926391361</v>
      </c>
      <c r="K14" s="468">
        <v>92.528071471551073</v>
      </c>
      <c r="L14" s="503">
        <v>21.959976668567439</v>
      </c>
      <c r="M14" s="468">
        <v>88.553596854064722</v>
      </c>
    </row>
    <row r="15" spans="1:13" x14ac:dyDescent="0.35">
      <c r="A15" s="192" t="s">
        <v>478</v>
      </c>
      <c r="B15" s="491">
        <v>844</v>
      </c>
      <c r="C15" s="504">
        <v>935.43503207554897</v>
      </c>
      <c r="D15" s="505">
        <v>602.6547823161676</v>
      </c>
      <c r="E15" s="505">
        <v>665.37320263786478</v>
      </c>
      <c r="F15" s="504">
        <v>1157.3408672454127</v>
      </c>
      <c r="G15" s="505">
        <v>303.49543067886196</v>
      </c>
      <c r="H15" s="504">
        <v>902.2158776578591</v>
      </c>
      <c r="I15" s="505">
        <v>132.52418005273302</v>
      </c>
      <c r="J15" s="506">
        <v>56.099762628826724</v>
      </c>
      <c r="K15" s="507">
        <v>89.281365317290025</v>
      </c>
      <c r="L15" s="506">
        <v>26.223512818761126</v>
      </c>
      <c r="M15" s="507">
        <v>77.955933570826318</v>
      </c>
    </row>
    <row r="16" spans="1:13" x14ac:dyDescent="0.35">
      <c r="A16" s="496" t="s">
        <v>471</v>
      </c>
      <c r="B16" s="497">
        <v>7</v>
      </c>
      <c r="C16" s="498">
        <v>1930.7735914332782</v>
      </c>
      <c r="D16" s="452">
        <v>505.50741350906094</v>
      </c>
      <c r="E16" s="452">
        <v>919.06714991762772</v>
      </c>
      <c r="F16" s="498">
        <v>2239.8334761120268</v>
      </c>
      <c r="G16" s="452">
        <v>889.57047775947285</v>
      </c>
      <c r="H16" s="498">
        <v>665.54876441515648</v>
      </c>
      <c r="I16" s="452">
        <v>447.96975288303133</v>
      </c>
      <c r="J16" s="499">
        <v>58.787051211140138</v>
      </c>
      <c r="K16" s="454">
        <v>89.33027808345247</v>
      </c>
      <c r="L16" s="499">
        <v>39.715920279199388</v>
      </c>
      <c r="M16" s="454">
        <v>29.714207395919313</v>
      </c>
    </row>
    <row r="17" spans="1:13" x14ac:dyDescent="0.35">
      <c r="A17" s="496" t="s">
        <v>472</v>
      </c>
      <c r="B17" s="497">
        <v>24</v>
      </c>
      <c r="C17" s="498">
        <v>714.84391343552738</v>
      </c>
      <c r="D17" s="452">
        <v>280.96411181244366</v>
      </c>
      <c r="E17" s="452">
        <v>300.23208836789905</v>
      </c>
      <c r="F17" s="498">
        <v>910.59882596934176</v>
      </c>
      <c r="G17" s="452">
        <v>350.10570784490528</v>
      </c>
      <c r="H17" s="498">
        <v>795.64399639314695</v>
      </c>
      <c r="I17" s="452">
        <v>181.4433724075744</v>
      </c>
      <c r="J17" s="499">
        <v>38.105431908369972</v>
      </c>
      <c r="K17" s="454">
        <v>89.266008009010406</v>
      </c>
      <c r="L17" s="499">
        <v>38.447854078025429</v>
      </c>
      <c r="M17" s="454">
        <v>87.375908435438163</v>
      </c>
    </row>
    <row r="18" spans="1:13" x14ac:dyDescent="0.35">
      <c r="A18" s="496" t="s">
        <v>473</v>
      </c>
      <c r="B18" s="497">
        <v>88</v>
      </c>
      <c r="C18" s="498">
        <v>655.84430305277465</v>
      </c>
      <c r="D18" s="452">
        <v>305.23819058212831</v>
      </c>
      <c r="E18" s="452">
        <v>354.51692052898284</v>
      </c>
      <c r="F18" s="498">
        <v>840.54522976146347</v>
      </c>
      <c r="G18" s="452">
        <v>343.50452725250278</v>
      </c>
      <c r="H18" s="498">
        <v>612.50420961562224</v>
      </c>
      <c r="I18" s="452">
        <v>146.5826243974787</v>
      </c>
      <c r="J18" s="499">
        <v>43.295760533648213</v>
      </c>
      <c r="K18" s="454">
        <v>86.876183283270379</v>
      </c>
      <c r="L18" s="499">
        <v>40.866870108820343</v>
      </c>
      <c r="M18" s="454">
        <v>72.869869214467315</v>
      </c>
    </row>
    <row r="19" spans="1:13" x14ac:dyDescent="0.35">
      <c r="A19" s="496" t="s">
        <v>474</v>
      </c>
      <c r="B19" s="497">
        <v>304</v>
      </c>
      <c r="C19" s="498">
        <v>665.46844198355348</v>
      </c>
      <c r="D19" s="452">
        <v>389.85043743984312</v>
      </c>
      <c r="E19" s="452">
        <v>422.96010402920803</v>
      </c>
      <c r="F19" s="498">
        <v>853.65598279793221</v>
      </c>
      <c r="G19" s="452">
        <v>265.88827449837555</v>
      </c>
      <c r="H19" s="498">
        <v>579.28935103341666</v>
      </c>
      <c r="I19" s="452">
        <v>157.14072914849558</v>
      </c>
      <c r="J19" s="499">
        <v>48.495102520663472</v>
      </c>
      <c r="K19" s="454">
        <v>86.030068932584641</v>
      </c>
      <c r="L19" s="499">
        <v>31.147005334268663</v>
      </c>
      <c r="M19" s="454">
        <v>67.859812700514922</v>
      </c>
    </row>
    <row r="20" spans="1:13" x14ac:dyDescent="0.35">
      <c r="A20" s="496" t="s">
        <v>475</v>
      </c>
      <c r="B20" s="497">
        <v>163</v>
      </c>
      <c r="C20" s="498">
        <v>763.21038723444292</v>
      </c>
      <c r="D20" s="452">
        <v>475.78054971677238</v>
      </c>
      <c r="E20" s="452">
        <v>533.89105820016982</v>
      </c>
      <c r="F20" s="498">
        <v>982.39665059415711</v>
      </c>
      <c r="G20" s="452">
        <v>341.51360850790917</v>
      </c>
      <c r="H20" s="498">
        <v>743.3213851291232</v>
      </c>
      <c r="I20" s="452">
        <v>156.77272271226963</v>
      </c>
      <c r="J20" s="499">
        <v>53.095953400421081</v>
      </c>
      <c r="K20" s="454">
        <v>85.189455628850581</v>
      </c>
      <c r="L20" s="499">
        <v>34.763311570877256</v>
      </c>
      <c r="M20" s="454">
        <v>75.664079746155451</v>
      </c>
    </row>
    <row r="21" spans="1:13" x14ac:dyDescent="0.35">
      <c r="A21" s="496" t="s">
        <v>476</v>
      </c>
      <c r="B21" s="497">
        <v>187</v>
      </c>
      <c r="C21" s="498">
        <v>932.59103500968968</v>
      </c>
      <c r="D21" s="452">
        <v>594.15164695729334</v>
      </c>
      <c r="E21" s="452">
        <v>651.96357673461443</v>
      </c>
      <c r="F21" s="498">
        <v>1171.2355835228877</v>
      </c>
      <c r="G21" s="452">
        <v>302.0090655353776</v>
      </c>
      <c r="H21" s="498">
        <v>838.24348285395604</v>
      </c>
      <c r="I21" s="452">
        <v>134.99177062584189</v>
      </c>
      <c r="J21" s="499">
        <v>56.599721346063077</v>
      </c>
      <c r="K21" s="454">
        <v>87.299272985550246</v>
      </c>
      <c r="L21" s="499">
        <v>25.785509745783425</v>
      </c>
      <c r="M21" s="454">
        <v>71.569161204328751</v>
      </c>
    </row>
    <row r="22" spans="1:13" x14ac:dyDescent="0.35">
      <c r="A22" s="496" t="s">
        <v>479</v>
      </c>
      <c r="B22" s="497">
        <v>48</v>
      </c>
      <c r="C22" s="498">
        <v>1034.155014723261</v>
      </c>
      <c r="D22" s="452">
        <v>690.85302438200893</v>
      </c>
      <c r="E22" s="452">
        <v>790.22445056071365</v>
      </c>
      <c r="F22" s="498">
        <v>1260.0154484143254</v>
      </c>
      <c r="G22" s="452">
        <v>293.08530156758712</v>
      </c>
      <c r="H22" s="498">
        <v>926.63807770408778</v>
      </c>
      <c r="I22" s="452">
        <v>106.33359622573253</v>
      </c>
      <c r="J22" s="499">
        <v>58.209323945155525</v>
      </c>
      <c r="K22" s="454">
        <v>90.069217505037685</v>
      </c>
      <c r="L22" s="499">
        <v>23.260453031462607</v>
      </c>
      <c r="M22" s="454">
        <v>73.541802909656511</v>
      </c>
    </row>
    <row r="23" spans="1:13" x14ac:dyDescent="0.35">
      <c r="A23" s="80" t="s">
        <v>480</v>
      </c>
      <c r="B23" s="497">
        <v>20</v>
      </c>
      <c r="C23" s="498">
        <v>1062.7548011590786</v>
      </c>
      <c r="D23" s="452">
        <v>736.88162592480762</v>
      </c>
      <c r="E23" s="452">
        <v>799.81093152698043</v>
      </c>
      <c r="F23" s="498">
        <v>1305.5726040145298</v>
      </c>
      <c r="G23" s="452">
        <v>327.81904420026251</v>
      </c>
      <c r="H23" s="498">
        <v>1141.25936179367</v>
      </c>
      <c r="I23" s="452">
        <v>127.47801708553264</v>
      </c>
      <c r="J23" s="499">
        <v>56.927494847358354</v>
      </c>
      <c r="K23" s="454">
        <v>90.118420794874183</v>
      </c>
      <c r="L23" s="499">
        <v>25.109215925046648</v>
      </c>
      <c r="M23" s="454">
        <v>87.414469197989447</v>
      </c>
    </row>
    <row r="24" spans="1:13" x14ac:dyDescent="0.35">
      <c r="A24" s="500" t="s">
        <v>481</v>
      </c>
      <c r="B24" s="501">
        <v>3</v>
      </c>
      <c r="C24" s="498">
        <v>1235.2956395803506</v>
      </c>
      <c r="D24" s="452">
        <v>726.80068759214544</v>
      </c>
      <c r="E24" s="452">
        <v>765.90086019529508</v>
      </c>
      <c r="F24" s="498">
        <v>1351.927211085233</v>
      </c>
      <c r="G24" s="452">
        <v>241.61176940663663</v>
      </c>
      <c r="H24" s="498">
        <v>1563.6117967992138</v>
      </c>
      <c r="I24" s="452">
        <v>108.92869810474136</v>
      </c>
      <c r="J24" s="499">
        <v>59.774946334219216</v>
      </c>
      <c r="K24" s="454">
        <v>107.01645729926963</v>
      </c>
      <c r="L24" s="499">
        <v>17.871655176811444</v>
      </c>
      <c r="M24" s="454">
        <v>115.65798690774596</v>
      </c>
    </row>
    <row r="25" spans="1:13" x14ac:dyDescent="0.35">
      <c r="A25" s="189" t="s">
        <v>482</v>
      </c>
      <c r="B25" s="491">
        <v>4756</v>
      </c>
      <c r="C25" s="492">
        <v>793.92127064359931</v>
      </c>
      <c r="D25" s="493">
        <v>382.65950114629948</v>
      </c>
      <c r="E25" s="493">
        <v>518.28182972325567</v>
      </c>
      <c r="F25" s="492">
        <v>990.24987421322555</v>
      </c>
      <c r="G25" s="493">
        <v>323.02988889801151</v>
      </c>
      <c r="H25" s="492">
        <v>773.89394043139055</v>
      </c>
      <c r="I25" s="493">
        <v>163.5703071535402</v>
      </c>
      <c r="J25" s="494">
        <v>50.239340041062839</v>
      </c>
      <c r="K25" s="495">
        <v>89.232334575354031</v>
      </c>
      <c r="L25" s="494">
        <v>32.621048213176053</v>
      </c>
      <c r="M25" s="495">
        <v>78.151379826860932</v>
      </c>
    </row>
    <row r="26" spans="1:13" x14ac:dyDescent="0.35">
      <c r="A26" s="496" t="s">
        <v>471</v>
      </c>
      <c r="B26" s="497">
        <v>884</v>
      </c>
      <c r="C26" s="498">
        <v>860.01915978266175</v>
      </c>
      <c r="D26" s="452">
        <v>275.16083038304566</v>
      </c>
      <c r="E26" s="452">
        <v>314.4979806510301</v>
      </c>
      <c r="F26" s="498">
        <v>1217.4842149776277</v>
      </c>
      <c r="G26" s="452">
        <v>619.24230466637175</v>
      </c>
      <c r="H26" s="498">
        <v>675.35549503368281</v>
      </c>
      <c r="I26" s="452">
        <v>293.73282330235531</v>
      </c>
      <c r="J26" s="499">
        <v>25.618421491737838</v>
      </c>
      <c r="K26" s="454">
        <v>79.354419493778053</v>
      </c>
      <c r="L26" s="499">
        <v>50.86245037499323</v>
      </c>
      <c r="M26" s="454">
        <v>55.471396402958128</v>
      </c>
    </row>
    <row r="27" spans="1:13" x14ac:dyDescent="0.35">
      <c r="A27" s="496" t="s">
        <v>472</v>
      </c>
      <c r="B27" s="497">
        <v>976</v>
      </c>
      <c r="C27" s="498">
        <v>701.84493514489589</v>
      </c>
      <c r="D27" s="452">
        <v>242.38462201917457</v>
      </c>
      <c r="E27" s="452">
        <v>299.95188185867949</v>
      </c>
      <c r="F27" s="498">
        <v>964.48198761363335</v>
      </c>
      <c r="G27" s="452">
        <v>483.25249517531859</v>
      </c>
      <c r="H27" s="498">
        <v>648.90034660099207</v>
      </c>
      <c r="I27" s="452">
        <v>240.57928599885133</v>
      </c>
      <c r="J27" s="499">
        <v>32.289673255521606</v>
      </c>
      <c r="K27" s="454">
        <v>82.845309377488107</v>
      </c>
      <c r="L27" s="499">
        <v>50.104875091654598</v>
      </c>
      <c r="M27" s="454">
        <v>67.279674989735355</v>
      </c>
    </row>
    <row r="28" spans="1:13" x14ac:dyDescent="0.35">
      <c r="A28" s="496" t="s">
        <v>473</v>
      </c>
      <c r="B28" s="497">
        <v>1335</v>
      </c>
      <c r="C28" s="498">
        <v>643.62898467895798</v>
      </c>
      <c r="D28" s="452">
        <v>270.28545322414487</v>
      </c>
      <c r="E28" s="452">
        <v>301.10428571704671</v>
      </c>
      <c r="F28" s="498">
        <v>846.25890205317808</v>
      </c>
      <c r="G28" s="452">
        <v>364.8456360638819</v>
      </c>
      <c r="H28" s="498">
        <v>659.94355847489169</v>
      </c>
      <c r="I28" s="452">
        <v>191.82211860230041</v>
      </c>
      <c r="J28" s="499">
        <v>37.557727721945191</v>
      </c>
      <c r="K28" s="454">
        <v>87.830887158089965</v>
      </c>
      <c r="L28" s="499">
        <v>43.112767875020282</v>
      </c>
      <c r="M28" s="454">
        <v>77.983647424416887</v>
      </c>
    </row>
    <row r="29" spans="1:13" x14ac:dyDescent="0.35">
      <c r="A29" s="496" t="s">
        <v>474</v>
      </c>
      <c r="B29" s="497">
        <v>1212</v>
      </c>
      <c r="C29" s="498">
        <v>608.00844329115034</v>
      </c>
      <c r="D29" s="452">
        <v>296.18954096802651</v>
      </c>
      <c r="E29" s="452">
        <v>371.55896280494767</v>
      </c>
      <c r="F29" s="498">
        <v>780.84922765091972</v>
      </c>
      <c r="G29" s="452">
        <v>313.31235276198248</v>
      </c>
      <c r="H29" s="498">
        <v>656.3612930607743</v>
      </c>
      <c r="I29" s="452">
        <v>158.83918998464154</v>
      </c>
      <c r="J29" s="499">
        <v>43.777977748086329</v>
      </c>
      <c r="K29" s="454">
        <v>88.206554695826995</v>
      </c>
      <c r="L29" s="499">
        <v>40.124564598026268</v>
      </c>
      <c r="M29" s="454">
        <v>84.057365982847827</v>
      </c>
    </row>
    <row r="30" spans="1:13" x14ac:dyDescent="0.35">
      <c r="A30" s="496" t="s">
        <v>475</v>
      </c>
      <c r="B30" s="497">
        <v>163</v>
      </c>
      <c r="C30" s="498">
        <v>656.45121419931024</v>
      </c>
      <c r="D30" s="452">
        <v>346.10261852619652</v>
      </c>
      <c r="E30" s="452">
        <v>476.50146341573105</v>
      </c>
      <c r="F30" s="498">
        <v>849.32835799115878</v>
      </c>
      <c r="G30" s="452">
        <v>329.44814209652964</v>
      </c>
      <c r="H30" s="498">
        <v>724.07131081451791</v>
      </c>
      <c r="I30" s="452">
        <v>127.4519406683245</v>
      </c>
      <c r="J30" s="499">
        <v>49.008240895109495</v>
      </c>
      <c r="K30" s="454">
        <v>87.366778563697906</v>
      </c>
      <c r="L30" s="499">
        <v>38.789254944429757</v>
      </c>
      <c r="M30" s="454">
        <v>85.252223595488999</v>
      </c>
    </row>
    <row r="31" spans="1:13" x14ac:dyDescent="0.35">
      <c r="A31" s="496" t="s">
        <v>476</v>
      </c>
      <c r="B31" s="497">
        <v>149</v>
      </c>
      <c r="C31" s="498">
        <v>849.49964311134875</v>
      </c>
      <c r="D31" s="452">
        <v>440.61486858010289</v>
      </c>
      <c r="E31" s="452">
        <v>623.25088432237931</v>
      </c>
      <c r="F31" s="498">
        <v>1059.5185022798187</v>
      </c>
      <c r="G31" s="452">
        <v>293.52549032131111</v>
      </c>
      <c r="H31" s="498">
        <v>840.91913559160071</v>
      </c>
      <c r="I31" s="452">
        <v>124.68953186967643</v>
      </c>
      <c r="J31" s="499">
        <v>54.811486776048355</v>
      </c>
      <c r="K31" s="454">
        <v>88.694893580452998</v>
      </c>
      <c r="L31" s="499">
        <v>27.70366819359149</v>
      </c>
      <c r="M31" s="454">
        <v>79.368046313693725</v>
      </c>
    </row>
    <row r="32" spans="1:13" x14ac:dyDescent="0.35">
      <c r="A32" s="80" t="s">
        <v>479</v>
      </c>
      <c r="B32" s="497">
        <v>28</v>
      </c>
      <c r="C32" s="498">
        <v>1009.0351350012941</v>
      </c>
      <c r="D32" s="452">
        <v>524.35690360534329</v>
      </c>
      <c r="E32" s="452">
        <v>760.73282335609485</v>
      </c>
      <c r="F32" s="498">
        <v>1213.4741287252889</v>
      </c>
      <c r="G32" s="452">
        <v>303.19794783102066</v>
      </c>
      <c r="H32" s="498">
        <v>1061.6980014333776</v>
      </c>
      <c r="I32" s="452">
        <v>155.86324349007586</v>
      </c>
      <c r="J32" s="499">
        <v>57.719215102280963</v>
      </c>
      <c r="K32" s="454">
        <v>91.074643337184824</v>
      </c>
      <c r="L32" s="499">
        <v>24.985942481486543</v>
      </c>
      <c r="M32" s="454">
        <v>87.492429900310569</v>
      </c>
    </row>
    <row r="33" spans="1:13" x14ac:dyDescent="0.35">
      <c r="A33" s="91" t="s">
        <v>483</v>
      </c>
      <c r="B33" s="501">
        <v>9</v>
      </c>
      <c r="C33" s="502">
        <v>1271.7574865860083</v>
      </c>
      <c r="D33" s="466">
        <v>594.55618669599733</v>
      </c>
      <c r="E33" s="466">
        <v>870.04744616708911</v>
      </c>
      <c r="F33" s="502">
        <v>1442.308208081871</v>
      </c>
      <c r="G33" s="466">
        <v>259.72245465066231</v>
      </c>
      <c r="H33" s="502">
        <v>938.75385441155368</v>
      </c>
      <c r="I33" s="466">
        <v>201.08638706900675</v>
      </c>
      <c r="J33" s="503">
        <v>61.041226437368259</v>
      </c>
      <c r="K33" s="468">
        <v>94.676553793271907</v>
      </c>
      <c r="L33" s="503">
        <v>18.007417082931795</v>
      </c>
      <c r="M33" s="468">
        <v>65.086910630565185</v>
      </c>
    </row>
    <row r="34" spans="1:13" x14ac:dyDescent="0.35">
      <c r="A34" s="192" t="s">
        <v>484</v>
      </c>
      <c r="B34" s="491">
        <v>27954</v>
      </c>
      <c r="C34" s="504">
        <v>1007.3979710176984</v>
      </c>
      <c r="D34" s="505">
        <v>529.68753484947365</v>
      </c>
      <c r="E34" s="505">
        <v>677.86113072463638</v>
      </c>
      <c r="F34" s="504">
        <v>1190.7571776344103</v>
      </c>
      <c r="G34" s="505">
        <v>278.39641189133255</v>
      </c>
      <c r="H34" s="504">
        <v>906.32338695272131</v>
      </c>
      <c r="I34" s="505">
        <v>164.27126696760433</v>
      </c>
      <c r="J34" s="506">
        <v>55.012211116503011</v>
      </c>
      <c r="K34" s="507">
        <v>91.963544342106431</v>
      </c>
      <c r="L34" s="506">
        <v>23.379780287732739</v>
      </c>
      <c r="M34" s="507">
        <v>76.113199565443509</v>
      </c>
    </row>
    <row r="35" spans="1:13" x14ac:dyDescent="0.35">
      <c r="A35" s="496" t="s">
        <v>471</v>
      </c>
      <c r="B35" s="497">
        <v>2180</v>
      </c>
      <c r="C35" s="498">
        <v>678.99894649528073</v>
      </c>
      <c r="D35" s="452">
        <v>308.37148174833351</v>
      </c>
      <c r="E35" s="452">
        <v>280.43517706750328</v>
      </c>
      <c r="F35" s="498">
        <v>962.86948251121623</v>
      </c>
      <c r="G35" s="452">
        <v>349.28518124519366</v>
      </c>
      <c r="H35" s="498">
        <v>432.80459788209248</v>
      </c>
      <c r="I35" s="452">
        <v>164.33203168990633</v>
      </c>
      <c r="J35" s="499">
        <v>19.906649472883199</v>
      </c>
      <c r="K35" s="454">
        <v>78.34629806129324</v>
      </c>
      <c r="L35" s="499">
        <v>36.275444137479447</v>
      </c>
      <c r="M35" s="454">
        <v>44.949456363838067</v>
      </c>
    </row>
    <row r="36" spans="1:13" x14ac:dyDescent="0.35">
      <c r="A36" s="496" t="s">
        <v>472</v>
      </c>
      <c r="B36" s="497">
        <v>4200</v>
      </c>
      <c r="C36" s="498">
        <v>553.08791560091072</v>
      </c>
      <c r="D36" s="452">
        <v>268.60213036349137</v>
      </c>
      <c r="E36" s="452">
        <v>268.08560381442925</v>
      </c>
      <c r="F36" s="498">
        <v>752.62690658402732</v>
      </c>
      <c r="G36" s="452">
        <v>291.24287054582413</v>
      </c>
      <c r="H36" s="498">
        <v>428.87350555562006</v>
      </c>
      <c r="I36" s="452">
        <v>152.19151449330627</v>
      </c>
      <c r="J36" s="499">
        <v>26.093923229096845</v>
      </c>
      <c r="K36" s="454">
        <v>82.873279511070933</v>
      </c>
      <c r="L36" s="499">
        <v>38.696845408795944</v>
      </c>
      <c r="M36" s="454">
        <v>56.983546801716464</v>
      </c>
    </row>
    <row r="37" spans="1:13" x14ac:dyDescent="0.35">
      <c r="A37" s="496" t="s">
        <v>473</v>
      </c>
      <c r="B37" s="497">
        <v>7785</v>
      </c>
      <c r="C37" s="498">
        <v>513.15916064643977</v>
      </c>
      <c r="D37" s="452">
        <v>274.8213467269743</v>
      </c>
      <c r="E37" s="452">
        <v>282.06236194691934</v>
      </c>
      <c r="F37" s="498">
        <v>662.74270940316114</v>
      </c>
      <c r="G37" s="452">
        <v>252.11800592726672</v>
      </c>
      <c r="H37" s="498">
        <v>413.7149736995122</v>
      </c>
      <c r="I37" s="452">
        <v>135.38046495183997</v>
      </c>
      <c r="J37" s="499">
        <v>34.155474311797647</v>
      </c>
      <c r="K37" s="454">
        <v>87.123422442556375</v>
      </c>
      <c r="L37" s="499">
        <v>38.041611374995561</v>
      </c>
      <c r="M37" s="454">
        <v>62.424673682504469</v>
      </c>
    </row>
    <row r="38" spans="1:13" x14ac:dyDescent="0.35">
      <c r="A38" s="496" t="s">
        <v>474</v>
      </c>
      <c r="B38" s="497">
        <v>9344</v>
      </c>
      <c r="C38" s="498">
        <v>570.44059437979172</v>
      </c>
      <c r="D38" s="452">
        <v>312.07891113225071</v>
      </c>
      <c r="E38" s="452">
        <v>369.40580742460344</v>
      </c>
      <c r="F38" s="498">
        <v>721.17213509447186</v>
      </c>
      <c r="G38" s="452">
        <v>252.30437258630013</v>
      </c>
      <c r="H38" s="498">
        <v>499.64692017287587</v>
      </c>
      <c r="I38" s="452">
        <v>137.60675777398157</v>
      </c>
      <c r="J38" s="499">
        <v>45.231122836701218</v>
      </c>
      <c r="K38" s="454">
        <v>88.168464815883951</v>
      </c>
      <c r="L38" s="499">
        <v>34.985319081033111</v>
      </c>
      <c r="M38" s="454">
        <v>69.282615877473319</v>
      </c>
    </row>
    <row r="39" spans="1:13" x14ac:dyDescent="0.35">
      <c r="A39" s="496" t="s">
        <v>475</v>
      </c>
      <c r="B39" s="497">
        <v>1840</v>
      </c>
      <c r="C39" s="498">
        <v>664.11268140819175</v>
      </c>
      <c r="D39" s="452">
        <v>368.11797154964069</v>
      </c>
      <c r="E39" s="452">
        <v>480.15850667893983</v>
      </c>
      <c r="F39" s="498">
        <v>833.22267017105446</v>
      </c>
      <c r="G39" s="452">
        <v>266.12828840644221</v>
      </c>
      <c r="H39" s="498">
        <v>589.16747791146213</v>
      </c>
      <c r="I39" s="452">
        <v>140.21900355934014</v>
      </c>
      <c r="J39" s="499">
        <v>52.167699019444314</v>
      </c>
      <c r="K39" s="454">
        <v>88.023215087296705</v>
      </c>
      <c r="L39" s="499">
        <v>31.939636058126936</v>
      </c>
      <c r="M39" s="454">
        <v>70.709487271933</v>
      </c>
    </row>
    <row r="40" spans="1:13" x14ac:dyDescent="0.35">
      <c r="A40" s="496" t="s">
        <v>476</v>
      </c>
      <c r="B40" s="497">
        <v>1749</v>
      </c>
      <c r="C40" s="498">
        <v>849.21270265775274</v>
      </c>
      <c r="D40" s="452">
        <v>455.45130822238588</v>
      </c>
      <c r="E40" s="452">
        <v>622.1715906785945</v>
      </c>
      <c r="F40" s="498">
        <v>1040.1865256568606</v>
      </c>
      <c r="G40" s="452">
        <v>278.41253725063063</v>
      </c>
      <c r="H40" s="498">
        <v>690.98338771560145</v>
      </c>
      <c r="I40" s="452">
        <v>147.70210707505106</v>
      </c>
      <c r="J40" s="499">
        <v>57.063120033567138</v>
      </c>
      <c r="K40" s="454">
        <v>88.679544439513819</v>
      </c>
      <c r="L40" s="499">
        <v>26.765635814674461</v>
      </c>
      <c r="M40" s="454">
        <v>66.428796246832448</v>
      </c>
    </row>
    <row r="41" spans="1:13" x14ac:dyDescent="0.35">
      <c r="A41" s="80" t="s">
        <v>479</v>
      </c>
      <c r="B41" s="497">
        <v>438</v>
      </c>
      <c r="C41" s="498">
        <v>1063.7851378436246</v>
      </c>
      <c r="D41" s="452">
        <v>555.99275477519166</v>
      </c>
      <c r="E41" s="452">
        <v>775.1991209472493</v>
      </c>
      <c r="F41" s="498">
        <v>1257.4956714083573</v>
      </c>
      <c r="G41" s="452">
        <v>283.08275576041268</v>
      </c>
      <c r="H41" s="498">
        <v>755.21623414090743</v>
      </c>
      <c r="I41" s="452">
        <v>172.4303455670985</v>
      </c>
      <c r="J41" s="499">
        <v>60.775401427615172</v>
      </c>
      <c r="K41" s="454">
        <v>91.172676263198326</v>
      </c>
      <c r="L41" s="499">
        <v>22.511628643887775</v>
      </c>
      <c r="M41" s="454">
        <v>60.057163719306331</v>
      </c>
    </row>
    <row r="42" spans="1:13" x14ac:dyDescent="0.35">
      <c r="A42" s="80" t="s">
        <v>480</v>
      </c>
      <c r="B42" s="497">
        <v>301</v>
      </c>
      <c r="C42" s="498">
        <v>1215.661550959815</v>
      </c>
      <c r="D42" s="452">
        <v>664.9461235881862</v>
      </c>
      <c r="E42" s="452">
        <v>888.83582656040551</v>
      </c>
      <c r="F42" s="498">
        <v>1414.7735202347098</v>
      </c>
      <c r="G42" s="452">
        <v>307.44810054896857</v>
      </c>
      <c r="H42" s="498">
        <v>972.14392606361605</v>
      </c>
      <c r="I42" s="452">
        <v>200.58471370805236</v>
      </c>
      <c r="J42" s="499">
        <v>62.689225917489132</v>
      </c>
      <c r="K42" s="454">
        <v>92.834529527152142</v>
      </c>
      <c r="L42" s="499">
        <v>21.731259184011527</v>
      </c>
      <c r="M42" s="454">
        <v>68.713749031883083</v>
      </c>
    </row>
    <row r="43" spans="1:13" x14ac:dyDescent="0.35">
      <c r="A43" s="500" t="s">
        <v>481</v>
      </c>
      <c r="B43" s="501">
        <v>117</v>
      </c>
      <c r="C43" s="502">
        <v>1454.1983382964518</v>
      </c>
      <c r="D43" s="466">
        <v>731.78710667980613</v>
      </c>
      <c r="E43" s="466">
        <v>895.47416812515712</v>
      </c>
      <c r="F43" s="502">
        <v>1647.9214653850686</v>
      </c>
      <c r="G43" s="466">
        <v>282.51576065684043</v>
      </c>
      <c r="H43" s="502">
        <v>1532.3767436474266</v>
      </c>
      <c r="I43" s="466">
        <v>179.99557160761648</v>
      </c>
      <c r="J43" s="503">
        <v>53.464597493876155</v>
      </c>
      <c r="K43" s="468">
        <v>95.3842282599485</v>
      </c>
      <c r="L43" s="503">
        <v>17.143763619270846</v>
      </c>
      <c r="M43" s="468">
        <v>92.988457025126323</v>
      </c>
    </row>
    <row r="44" spans="1:13" x14ac:dyDescent="0.35">
      <c r="A44" s="470" t="s">
        <v>535</v>
      </c>
      <c r="B44" s="508"/>
      <c r="C44" s="185"/>
      <c r="D44" s="185"/>
      <c r="E44" s="185"/>
      <c r="F44" s="185"/>
      <c r="G44" s="185"/>
      <c r="H44" s="185"/>
      <c r="I44" s="185"/>
      <c r="J44" s="185"/>
      <c r="K44" s="185"/>
      <c r="L44" s="185"/>
      <c r="M44" s="185"/>
    </row>
    <row r="45" spans="1:13" x14ac:dyDescent="0.35">
      <c r="A45" s="508" t="s">
        <v>463</v>
      </c>
      <c r="B45" s="508"/>
      <c r="C45" s="185"/>
      <c r="D45" s="185"/>
      <c r="E45" s="185"/>
      <c r="F45" s="185"/>
      <c r="G45" s="185"/>
      <c r="H45" s="185"/>
      <c r="I45" s="185"/>
      <c r="J45" s="185"/>
      <c r="K45" s="185"/>
      <c r="L45" s="185"/>
      <c r="M45" s="185"/>
    </row>
    <row r="46" spans="1:13" x14ac:dyDescent="0.35">
      <c r="A46" s="508" t="s">
        <v>460</v>
      </c>
      <c r="B46" s="508"/>
      <c r="C46" s="185"/>
      <c r="D46" s="185"/>
      <c r="E46" s="185"/>
      <c r="F46" s="185"/>
      <c r="G46" s="185"/>
      <c r="H46" s="185"/>
      <c r="I46" s="185"/>
      <c r="J46" s="185"/>
      <c r="K46" s="185"/>
      <c r="L46" s="185"/>
      <c r="M46" s="185"/>
    </row>
    <row r="48" spans="1:13" x14ac:dyDescent="0.35">
      <c r="B48" s="509"/>
    </row>
  </sheetData>
  <pageMargins left="0.7" right="0.7" top="0.75" bottom="0.75" header="0.3" footer="0.3"/>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workbookViewId="0">
      <selection activeCell="B12" sqref="B12"/>
    </sheetView>
  </sheetViews>
  <sheetFormatPr baseColWidth="10" defaultRowHeight="14.5" x14ac:dyDescent="0.35"/>
  <cols>
    <col min="1" max="1" width="35.453125" customWidth="1"/>
    <col min="2" max="12" width="9.7265625" customWidth="1"/>
    <col min="15" max="15" width="35.81640625" customWidth="1"/>
  </cols>
  <sheetData>
    <row r="1" spans="1:12" ht="18" x14ac:dyDescent="0.4">
      <c r="A1" s="439" t="s">
        <v>485</v>
      </c>
      <c r="B1" s="440"/>
      <c r="C1" s="440"/>
      <c r="D1" s="440"/>
      <c r="E1" s="440"/>
      <c r="F1" s="440"/>
      <c r="G1" s="440"/>
      <c r="H1" s="440"/>
      <c r="I1" s="440"/>
      <c r="J1" s="440"/>
      <c r="K1" s="440"/>
      <c r="L1" s="440"/>
    </row>
    <row r="2" spans="1:12" ht="17.5" x14ac:dyDescent="0.35">
      <c r="A2" s="441"/>
      <c r="B2" s="441"/>
      <c r="C2" s="441"/>
      <c r="D2" s="441"/>
      <c r="E2" s="441"/>
      <c r="F2" s="441"/>
      <c r="G2" s="441"/>
      <c r="H2" s="441"/>
      <c r="I2" s="441"/>
      <c r="J2" s="441"/>
      <c r="K2" s="441"/>
    </row>
    <row r="3" spans="1:12" ht="17.5" x14ac:dyDescent="0.35">
      <c r="A3" s="442" t="s">
        <v>486</v>
      </c>
      <c r="B3" s="443"/>
      <c r="C3" s="443"/>
      <c r="D3" s="443"/>
      <c r="E3" s="443"/>
      <c r="F3" s="443"/>
      <c r="G3" s="443"/>
      <c r="H3" s="443"/>
      <c r="I3" s="443"/>
      <c r="J3" s="443"/>
      <c r="K3" s="443"/>
    </row>
    <row r="4" spans="1:12" x14ac:dyDescent="0.35">
      <c r="A4" s="444"/>
      <c r="B4" s="443"/>
      <c r="C4" s="443"/>
      <c r="D4" s="443"/>
      <c r="E4" s="443"/>
      <c r="F4" s="443"/>
      <c r="G4" s="443"/>
      <c r="H4" s="443"/>
      <c r="I4" s="443"/>
      <c r="J4" s="443"/>
      <c r="K4" s="443"/>
    </row>
    <row r="5" spans="1:12" x14ac:dyDescent="0.35">
      <c r="A5" s="445"/>
      <c r="B5" s="446" t="s">
        <v>415</v>
      </c>
      <c r="C5" s="447" t="s">
        <v>416</v>
      </c>
      <c r="D5" s="447" t="s">
        <v>417</v>
      </c>
      <c r="E5" s="446" t="s">
        <v>418</v>
      </c>
      <c r="F5" s="447" t="s">
        <v>419</v>
      </c>
      <c r="G5" s="446" t="s">
        <v>420</v>
      </c>
      <c r="H5" s="447" t="s">
        <v>421</v>
      </c>
      <c r="I5" s="446" t="s">
        <v>422</v>
      </c>
      <c r="J5" s="447" t="s">
        <v>423</v>
      </c>
      <c r="K5" s="446" t="s">
        <v>424</v>
      </c>
      <c r="L5" s="447" t="s">
        <v>425</v>
      </c>
    </row>
    <row r="6" spans="1:12" x14ac:dyDescent="0.35">
      <c r="A6" s="448"/>
      <c r="B6" s="449" t="s">
        <v>426</v>
      </c>
      <c r="C6" s="450" t="s">
        <v>426</v>
      </c>
      <c r="D6" s="450" t="s">
        <v>426</v>
      </c>
      <c r="E6" s="449" t="s">
        <v>426</v>
      </c>
      <c r="F6" s="450" t="s">
        <v>426</v>
      </c>
      <c r="G6" s="449" t="s">
        <v>426</v>
      </c>
      <c r="H6" s="450" t="s">
        <v>426</v>
      </c>
      <c r="I6" s="449" t="s">
        <v>427</v>
      </c>
      <c r="J6" s="450" t="s">
        <v>427</v>
      </c>
      <c r="K6" s="449" t="s">
        <v>427</v>
      </c>
      <c r="L6" s="450" t="s">
        <v>427</v>
      </c>
    </row>
    <row r="7" spans="1:12" x14ac:dyDescent="0.35">
      <c r="A7" s="451" t="s">
        <v>487</v>
      </c>
      <c r="B7" s="452">
        <v>379.71572431661588</v>
      </c>
      <c r="C7" s="453">
        <v>233.81738459429513</v>
      </c>
      <c r="D7" s="453">
        <v>71.486391814115265</v>
      </c>
      <c r="E7" s="452">
        <v>470.14630809865815</v>
      </c>
      <c r="F7" s="453">
        <v>109.11569623974434</v>
      </c>
      <c r="G7" s="452">
        <v>401.28003277517217</v>
      </c>
      <c r="H7" s="453">
        <v>92.813279350162375</v>
      </c>
      <c r="I7" s="454">
        <v>40.113805763530245</v>
      </c>
      <c r="J7" s="455">
        <v>88.773588012268675</v>
      </c>
      <c r="K7" s="454">
        <v>23.208880801600785</v>
      </c>
      <c r="L7" s="455">
        <v>85.352160776931029</v>
      </c>
    </row>
    <row r="8" spans="1:12" x14ac:dyDescent="0.35">
      <c r="A8" s="451" t="s">
        <v>488</v>
      </c>
      <c r="B8" s="452">
        <v>394.52591541450312</v>
      </c>
      <c r="C8" s="453">
        <v>140.47627252434069</v>
      </c>
      <c r="D8" s="453">
        <v>78.108541961337352</v>
      </c>
      <c r="E8" s="452">
        <v>464.54601496662656</v>
      </c>
      <c r="F8" s="453">
        <v>107.3980258891638</v>
      </c>
      <c r="G8" s="452">
        <v>237.92166677936021</v>
      </c>
      <c r="H8" s="453">
        <v>57.273891382713359</v>
      </c>
      <c r="I8" s="454">
        <v>24.953462973490804</v>
      </c>
      <c r="J8" s="455">
        <v>88.856740096774317</v>
      </c>
      <c r="K8" s="454">
        <v>23.118920931197611</v>
      </c>
      <c r="L8" s="455">
        <v>51.215952588992231</v>
      </c>
    </row>
    <row r="9" spans="1:12" x14ac:dyDescent="0.35">
      <c r="A9" s="457" t="s">
        <v>431</v>
      </c>
      <c r="B9" s="458">
        <v>380.19762476694927</v>
      </c>
      <c r="C9" s="459">
        <v>230.78021082362312</v>
      </c>
      <c r="D9" s="459">
        <v>71.701866220693162</v>
      </c>
      <c r="E9" s="458">
        <v>469.96408332083536</v>
      </c>
      <c r="F9" s="459">
        <v>109.05980593353569</v>
      </c>
      <c r="G9" s="458">
        <v>395.96460709168042</v>
      </c>
      <c r="H9" s="459">
        <v>91.656883260949527</v>
      </c>
      <c r="I9" s="460">
        <v>39.602524145767731</v>
      </c>
      <c r="J9" s="461">
        <v>88.776262458561689</v>
      </c>
      <c r="K9" s="460">
        <v>23.205987394377679</v>
      </c>
      <c r="L9" s="461">
        <v>84.254227321742604</v>
      </c>
    </row>
    <row r="10" spans="1:12" ht="29" x14ac:dyDescent="0.35">
      <c r="A10" s="510" t="s">
        <v>489</v>
      </c>
      <c r="B10" s="511"/>
      <c r="C10" s="512"/>
      <c r="D10" s="512"/>
      <c r="E10" s="511"/>
      <c r="F10" s="512"/>
      <c r="G10" s="511"/>
      <c r="H10" s="512"/>
      <c r="I10" s="513"/>
      <c r="J10" s="514"/>
      <c r="K10" s="513"/>
      <c r="L10" s="514"/>
    </row>
    <row r="11" spans="1:12" ht="17" x14ac:dyDescent="0.35">
      <c r="A11" s="515" t="s">
        <v>490</v>
      </c>
      <c r="B11" s="452">
        <v>414.95763394542979</v>
      </c>
      <c r="C11" s="453">
        <v>285.45936646584414</v>
      </c>
      <c r="D11" s="453">
        <v>88.965979701015499</v>
      </c>
      <c r="E11" s="452">
        <v>543.54455964887052</v>
      </c>
      <c r="F11" s="453">
        <v>149.90872097076675</v>
      </c>
      <c r="G11" s="452">
        <v>623.60330403778369</v>
      </c>
      <c r="H11" s="453">
        <v>144.36768517027562</v>
      </c>
      <c r="I11" s="454">
        <v>39.591311888752855</v>
      </c>
      <c r="J11" s="455">
        <v>86.901692995918495</v>
      </c>
      <c r="K11" s="454">
        <v>27.579840200701796</v>
      </c>
      <c r="L11" s="455">
        <v>114.72901217898878</v>
      </c>
    </row>
    <row r="12" spans="1:12" x14ac:dyDescent="0.35">
      <c r="A12" s="516" t="s">
        <v>491</v>
      </c>
      <c r="B12" s="452">
        <v>401.55465285376602</v>
      </c>
      <c r="C12" s="453">
        <v>221.42919255296098</v>
      </c>
      <c r="D12" s="453">
        <v>60.876202913381363</v>
      </c>
      <c r="E12" s="452">
        <v>481.50266729424806</v>
      </c>
      <c r="F12" s="453">
        <v>95.672528352919144</v>
      </c>
      <c r="G12" s="452">
        <v>375.69885552664311</v>
      </c>
      <c r="H12" s="453">
        <v>87.118531855344884</v>
      </c>
      <c r="I12" s="454">
        <v>39.106428794485417</v>
      </c>
      <c r="J12" s="455">
        <v>90.58678480099195</v>
      </c>
      <c r="K12" s="454">
        <v>19.869573909224748</v>
      </c>
      <c r="L12" s="455">
        <v>78.026329041507083</v>
      </c>
    </row>
    <row r="13" spans="1:12" x14ac:dyDescent="0.35">
      <c r="A13" s="451" t="s">
        <v>492</v>
      </c>
      <c r="B13" s="452">
        <v>326.05123905213242</v>
      </c>
      <c r="C13" s="453">
        <v>194.30263587733339</v>
      </c>
      <c r="D13" s="453">
        <v>59.207095162968933</v>
      </c>
      <c r="E13" s="452">
        <v>389.4376819759363</v>
      </c>
      <c r="F13" s="453">
        <v>86.129883624786245</v>
      </c>
      <c r="G13" s="452">
        <v>204.23282205116047</v>
      </c>
      <c r="H13" s="453">
        <v>49.001366636740421</v>
      </c>
      <c r="I13" s="454">
        <v>40.795230823985143</v>
      </c>
      <c r="J13" s="455">
        <v>88.931161361905239</v>
      </c>
      <c r="K13" s="454">
        <v>22.116473985716741</v>
      </c>
      <c r="L13" s="455">
        <v>52.443004748518455</v>
      </c>
    </row>
    <row r="14" spans="1:12" x14ac:dyDescent="0.35">
      <c r="A14" s="465" t="s">
        <v>493</v>
      </c>
      <c r="B14" s="466">
        <v>308.41218164540891</v>
      </c>
      <c r="C14" s="467">
        <v>142.98295531690576</v>
      </c>
      <c r="D14" s="467">
        <v>118.65176338796734</v>
      </c>
      <c r="E14" s="466">
        <v>366.61801893690443</v>
      </c>
      <c r="F14" s="467">
        <v>67.992667123842693</v>
      </c>
      <c r="G14" s="466">
        <v>151.85119911993621</v>
      </c>
      <c r="H14" s="467">
        <v>21.489249205620041</v>
      </c>
      <c r="I14" s="468">
        <v>36.355398178745034</v>
      </c>
      <c r="J14" s="469">
        <v>88.816636459543204</v>
      </c>
      <c r="K14" s="468">
        <v>18.545915261067503</v>
      </c>
      <c r="L14" s="469">
        <v>41.419458748990202</v>
      </c>
    </row>
    <row r="15" spans="1:12" x14ac:dyDescent="0.35">
      <c r="A15" s="470" t="s">
        <v>535</v>
      </c>
      <c r="B15" s="443"/>
      <c r="C15" s="443"/>
      <c r="D15" s="443"/>
      <c r="E15" s="443"/>
      <c r="F15" s="443"/>
      <c r="G15" s="443"/>
      <c r="H15" s="443"/>
      <c r="I15" s="443"/>
      <c r="J15" s="443"/>
      <c r="K15" s="443"/>
      <c r="L15" s="480"/>
    </row>
    <row r="16" spans="1:12" x14ac:dyDescent="0.35">
      <c r="A16" s="481" t="s">
        <v>463</v>
      </c>
      <c r="B16" s="443"/>
      <c r="C16" s="443"/>
      <c r="D16" s="443"/>
      <c r="E16" s="443"/>
      <c r="F16" s="443"/>
      <c r="G16" s="443"/>
      <c r="H16" s="443"/>
      <c r="I16" s="443"/>
      <c r="J16" s="443"/>
      <c r="K16" s="443"/>
      <c r="L16" s="443"/>
    </row>
    <row r="17" spans="1:15" x14ac:dyDescent="0.35">
      <c r="A17" s="473" t="s">
        <v>494</v>
      </c>
      <c r="B17" s="443"/>
      <c r="C17" s="443"/>
      <c r="D17" s="443"/>
      <c r="E17" s="443"/>
      <c r="F17" s="443"/>
      <c r="G17" s="443"/>
      <c r="H17" s="443"/>
      <c r="I17" s="443"/>
      <c r="J17" s="443"/>
      <c r="K17" s="443"/>
      <c r="L17" s="443"/>
    </row>
    <row r="18" spans="1:15" x14ac:dyDescent="0.35">
      <c r="A18" s="517"/>
      <c r="B18" s="443"/>
      <c r="C18" s="443"/>
      <c r="D18" s="443"/>
      <c r="E18" s="443"/>
      <c r="F18" s="443"/>
      <c r="G18" s="443"/>
      <c r="H18" s="443"/>
      <c r="I18" s="443"/>
      <c r="J18" s="443"/>
      <c r="K18" s="443"/>
      <c r="L18" s="443"/>
    </row>
    <row r="19" spans="1:15" ht="17.25" customHeight="1" x14ac:dyDescent="0.35">
      <c r="A19" s="1687" t="s">
        <v>489</v>
      </c>
      <c r="B19" s="446" t="s">
        <v>415</v>
      </c>
      <c r="C19" s="447" t="s">
        <v>416</v>
      </c>
      <c r="D19" s="447" t="s">
        <v>417</v>
      </c>
      <c r="E19" s="446" t="s">
        <v>418</v>
      </c>
      <c r="F19" s="447" t="s">
        <v>419</v>
      </c>
      <c r="G19" s="446" t="s">
        <v>420</v>
      </c>
      <c r="H19" s="447" t="s">
        <v>421</v>
      </c>
      <c r="I19" s="446" t="s">
        <v>422</v>
      </c>
      <c r="J19" s="447" t="s">
        <v>423</v>
      </c>
      <c r="K19" s="446" t="s">
        <v>424</v>
      </c>
      <c r="L19" s="447" t="s">
        <v>425</v>
      </c>
    </row>
    <row r="20" spans="1:15" ht="17.25" customHeight="1" x14ac:dyDescent="0.35">
      <c r="A20" s="1688"/>
      <c r="B20" s="449" t="s">
        <v>426</v>
      </c>
      <c r="C20" s="450" t="s">
        <v>426</v>
      </c>
      <c r="D20" s="450" t="s">
        <v>426</v>
      </c>
      <c r="E20" s="449" t="s">
        <v>426</v>
      </c>
      <c r="F20" s="450" t="s">
        <v>426</v>
      </c>
      <c r="G20" s="449" t="s">
        <v>426</v>
      </c>
      <c r="H20" s="450" t="s">
        <v>426</v>
      </c>
      <c r="I20" s="449" t="s">
        <v>427</v>
      </c>
      <c r="J20" s="450" t="s">
        <v>427</v>
      </c>
      <c r="K20" s="449" t="s">
        <v>427</v>
      </c>
      <c r="L20" s="450" t="s">
        <v>427</v>
      </c>
    </row>
    <row r="21" spans="1:15" x14ac:dyDescent="0.35">
      <c r="A21" s="451" t="s">
        <v>495</v>
      </c>
      <c r="B21" s="452">
        <v>375.40233424168594</v>
      </c>
      <c r="C21" s="453">
        <v>211.5697293620666</v>
      </c>
      <c r="D21" s="453">
        <v>114.22952859415211</v>
      </c>
      <c r="E21" s="452">
        <v>442.81058134367038</v>
      </c>
      <c r="F21" s="453">
        <v>106.28074602196826</v>
      </c>
      <c r="G21" s="452">
        <v>236.05012208061632</v>
      </c>
      <c r="H21" s="453">
        <v>43.969972886168513</v>
      </c>
      <c r="I21" s="476">
        <v>40.065779527528107</v>
      </c>
      <c r="J21" s="477">
        <v>90.799669055084337</v>
      </c>
      <c r="K21" s="476">
        <v>24.001401614990442</v>
      </c>
      <c r="L21" s="477">
        <v>53.307245135006184</v>
      </c>
      <c r="O21" s="451" t="s">
        <v>496</v>
      </c>
    </row>
    <row r="22" spans="1:15" x14ac:dyDescent="0.35">
      <c r="A22" s="451" t="s">
        <v>497</v>
      </c>
      <c r="B22" s="452">
        <v>330.26855330830557</v>
      </c>
      <c r="C22" s="453">
        <v>188.14454078768568</v>
      </c>
      <c r="D22" s="453">
        <v>70.657883075113006</v>
      </c>
      <c r="E22" s="452">
        <v>393.23960634444495</v>
      </c>
      <c r="F22" s="453">
        <v>81.943582652810477</v>
      </c>
      <c r="G22" s="452">
        <v>208.1101171790155</v>
      </c>
      <c r="H22" s="453">
        <v>44.320037209400333</v>
      </c>
      <c r="I22" s="476">
        <v>40.338960928771627</v>
      </c>
      <c r="J22" s="477">
        <v>88.939701363021257</v>
      </c>
      <c r="K22" s="476">
        <v>20.838079718001438</v>
      </c>
      <c r="L22" s="477">
        <v>52.921962544314141</v>
      </c>
      <c r="O22" s="451" t="s">
        <v>498</v>
      </c>
    </row>
    <row r="23" spans="1:15" x14ac:dyDescent="0.35">
      <c r="A23" s="451" t="s">
        <v>499</v>
      </c>
      <c r="B23" s="452">
        <v>325.39993036189634</v>
      </c>
      <c r="C23" s="453">
        <v>185.1754496265236</v>
      </c>
      <c r="D23" s="453">
        <v>54.362988491446409</v>
      </c>
      <c r="E23" s="452">
        <v>384.84962272001184</v>
      </c>
      <c r="F23" s="453">
        <v>78.539636768156356</v>
      </c>
      <c r="G23" s="452">
        <v>196.86312784415549</v>
      </c>
      <c r="H23" s="453">
        <v>51.644290253967156</v>
      </c>
      <c r="I23" s="476">
        <v>42.688503377871925</v>
      </c>
      <c r="J23" s="477">
        <v>89.666808363198712</v>
      </c>
      <c r="K23" s="476">
        <v>20.407876773545912</v>
      </c>
      <c r="L23" s="477">
        <v>51.153259928587367</v>
      </c>
      <c r="O23" s="451" t="s">
        <v>500</v>
      </c>
    </row>
    <row r="24" spans="1:15" x14ac:dyDescent="0.35">
      <c r="A24" s="451" t="s">
        <v>501</v>
      </c>
      <c r="B24" s="452">
        <v>380.82398086574193</v>
      </c>
      <c r="C24" s="453">
        <v>202.40707230056745</v>
      </c>
      <c r="D24" s="453">
        <v>64.101704053342957</v>
      </c>
      <c r="E24" s="452">
        <v>450.33134827325927</v>
      </c>
      <c r="F24" s="453">
        <v>88.769153194440634</v>
      </c>
      <c r="G24" s="452">
        <v>267.85864315837614</v>
      </c>
      <c r="H24" s="453">
        <v>72.434770921883228</v>
      </c>
      <c r="I24" s="476">
        <v>40.349031961073266</v>
      </c>
      <c r="J24" s="477">
        <v>90.327969362237923</v>
      </c>
      <c r="K24" s="476">
        <v>19.711963987143054</v>
      </c>
      <c r="L24" s="477">
        <v>59.480345791037529</v>
      </c>
      <c r="O24" s="451" t="s">
        <v>457</v>
      </c>
    </row>
    <row r="25" spans="1:15" x14ac:dyDescent="0.35">
      <c r="A25" s="451" t="s">
        <v>502</v>
      </c>
      <c r="B25" s="452">
        <v>430.21610710677061</v>
      </c>
      <c r="C25" s="453">
        <v>227.09311381776865</v>
      </c>
      <c r="D25" s="453">
        <v>84.23903254342143</v>
      </c>
      <c r="E25" s="452">
        <v>530.09469861354296</v>
      </c>
      <c r="F25" s="453">
        <v>120.22468083778297</v>
      </c>
      <c r="G25" s="452">
        <v>474.63299689178746</v>
      </c>
      <c r="H25" s="453">
        <v>94.238264433275234</v>
      </c>
      <c r="I25" s="476">
        <v>39.247186504711117</v>
      </c>
      <c r="J25" s="477">
        <v>89.432121185241172</v>
      </c>
      <c r="K25" s="476">
        <v>22.679849685769231</v>
      </c>
      <c r="L25" s="477">
        <v>89.537397399593885</v>
      </c>
      <c r="O25" s="451" t="s">
        <v>503</v>
      </c>
    </row>
    <row r="26" spans="1:15" ht="16.5" x14ac:dyDescent="0.35">
      <c r="A26" s="465" t="s">
        <v>504</v>
      </c>
      <c r="B26" s="466">
        <v>383.29981342662904</v>
      </c>
      <c r="C26" s="467">
        <v>290.12647938205589</v>
      </c>
      <c r="D26" s="467">
        <v>65.384761051875657</v>
      </c>
      <c r="E26" s="466">
        <v>503.54113916707149</v>
      </c>
      <c r="F26" s="467">
        <v>135.68700960362642</v>
      </c>
      <c r="G26" s="466">
        <v>590.95306146857024</v>
      </c>
      <c r="H26" s="467">
        <v>145.57413485111658</v>
      </c>
      <c r="I26" s="478">
        <v>38.161996017012498</v>
      </c>
      <c r="J26" s="479">
        <v>86.832939423085065</v>
      </c>
      <c r="K26" s="478">
        <v>26.946558890515281</v>
      </c>
      <c r="L26" s="479">
        <v>117.35944007397102</v>
      </c>
      <c r="O26" s="465" t="s">
        <v>505</v>
      </c>
    </row>
    <row r="27" spans="1:15" x14ac:dyDescent="0.35">
      <c r="A27" s="470" t="s">
        <v>535</v>
      </c>
      <c r="B27" s="443"/>
      <c r="C27" s="443"/>
      <c r="D27" s="443"/>
      <c r="E27" s="443"/>
      <c r="F27" s="443"/>
      <c r="G27" s="443"/>
      <c r="H27" s="443"/>
      <c r="I27" s="443"/>
      <c r="J27" s="443"/>
      <c r="K27" s="443"/>
      <c r="L27" s="480"/>
    </row>
    <row r="28" spans="1:15" x14ac:dyDescent="0.35">
      <c r="A28" s="481" t="s">
        <v>463</v>
      </c>
      <c r="B28" s="443"/>
      <c r="C28" s="443"/>
      <c r="D28" s="443"/>
      <c r="E28" s="443"/>
      <c r="F28" s="443"/>
      <c r="G28" s="443"/>
      <c r="H28" s="443"/>
      <c r="I28" s="443"/>
      <c r="J28" s="443"/>
      <c r="K28" s="443"/>
      <c r="L28" s="443"/>
    </row>
    <row r="29" spans="1:15" x14ac:dyDescent="0.35">
      <c r="A29" s="473" t="s">
        <v>494</v>
      </c>
    </row>
    <row r="30" spans="1:15" x14ac:dyDescent="0.35">
      <c r="A30" s="473"/>
    </row>
    <row r="31" spans="1:15" ht="17.5" x14ac:dyDescent="0.35">
      <c r="A31" s="442" t="s">
        <v>506</v>
      </c>
      <c r="B31" s="443"/>
      <c r="C31" s="443"/>
      <c r="D31" s="443"/>
      <c r="E31" s="443"/>
      <c r="F31" s="443"/>
      <c r="G31" s="443"/>
      <c r="H31" s="443"/>
      <c r="I31" s="443"/>
      <c r="J31" s="443"/>
      <c r="K31" s="443"/>
      <c r="L31" s="443"/>
    </row>
    <row r="32" spans="1:15" x14ac:dyDescent="0.35">
      <c r="A32" s="444" t="s">
        <v>461</v>
      </c>
      <c r="B32" s="443"/>
      <c r="C32" s="443"/>
      <c r="D32" s="443"/>
      <c r="E32" s="443"/>
      <c r="F32" s="444" t="s">
        <v>462</v>
      </c>
      <c r="G32" s="443"/>
      <c r="H32" s="443"/>
      <c r="I32" s="443"/>
      <c r="J32" s="443"/>
      <c r="K32" s="443"/>
      <c r="L32" s="443"/>
    </row>
    <row r="33" spans="1:12" x14ac:dyDescent="0.35">
      <c r="A33" s="444"/>
      <c r="B33" s="443"/>
      <c r="C33" s="443"/>
      <c r="D33" s="443"/>
      <c r="E33" s="443"/>
      <c r="F33" s="443"/>
      <c r="G33" s="443"/>
      <c r="H33" s="443"/>
      <c r="I33" s="443"/>
      <c r="J33" s="443"/>
      <c r="K33" s="443"/>
      <c r="L33" s="443"/>
    </row>
    <row r="34" spans="1:12" x14ac:dyDescent="0.35">
      <c r="A34" s="444"/>
      <c r="B34" s="443"/>
      <c r="C34" s="443"/>
      <c r="D34" s="443"/>
      <c r="E34" s="443"/>
      <c r="F34" s="443"/>
      <c r="G34" s="443"/>
      <c r="H34" s="443"/>
      <c r="I34" s="443"/>
      <c r="J34" s="443"/>
      <c r="K34" s="443"/>
      <c r="L34" s="443"/>
    </row>
    <row r="35" spans="1:12" x14ac:dyDescent="0.35">
      <c r="A35" s="444"/>
      <c r="B35" s="443"/>
      <c r="C35" s="443"/>
      <c r="D35" s="443"/>
      <c r="E35" s="443"/>
      <c r="F35" s="443"/>
      <c r="G35" s="443"/>
      <c r="H35" s="443"/>
      <c r="I35" s="443"/>
      <c r="J35" s="443"/>
      <c r="K35" s="443"/>
      <c r="L35" s="443"/>
    </row>
    <row r="36" spans="1:12" x14ac:dyDescent="0.35">
      <c r="A36" s="444"/>
      <c r="B36" s="443"/>
      <c r="C36" s="443"/>
      <c r="D36" s="443"/>
      <c r="E36" s="443"/>
      <c r="F36" s="443"/>
      <c r="G36" s="443"/>
      <c r="H36" s="443"/>
      <c r="I36" s="443"/>
      <c r="J36" s="443"/>
      <c r="K36" s="443"/>
      <c r="L36" s="443"/>
    </row>
    <row r="37" spans="1:12" x14ac:dyDescent="0.35">
      <c r="A37" s="444"/>
      <c r="B37" s="443"/>
      <c r="C37" s="443"/>
      <c r="D37" s="443"/>
      <c r="E37" s="443"/>
      <c r="F37" s="443"/>
      <c r="G37" s="443"/>
      <c r="H37" s="443"/>
      <c r="I37" s="443"/>
      <c r="J37" s="443"/>
      <c r="K37" s="443"/>
      <c r="L37" s="443"/>
    </row>
    <row r="38" spans="1:12" x14ac:dyDescent="0.35">
      <c r="A38" s="444"/>
      <c r="B38" s="443"/>
      <c r="C38" s="443"/>
      <c r="D38" s="443"/>
      <c r="E38" s="443"/>
      <c r="F38" s="443"/>
      <c r="G38" s="443"/>
      <c r="H38" s="443"/>
      <c r="I38" s="443"/>
      <c r="J38" s="443"/>
      <c r="K38" s="443"/>
      <c r="L38" s="443"/>
    </row>
    <row r="39" spans="1:12" x14ac:dyDescent="0.35">
      <c r="A39" s="444"/>
      <c r="B39" s="443"/>
      <c r="C39" s="443"/>
      <c r="D39" s="443"/>
      <c r="E39" s="443"/>
      <c r="F39" s="443"/>
      <c r="G39" s="443"/>
      <c r="H39" s="443"/>
      <c r="I39" s="443"/>
      <c r="J39" s="443"/>
      <c r="K39" s="443"/>
      <c r="L39" s="443"/>
    </row>
    <row r="40" spans="1:12" x14ac:dyDescent="0.35">
      <c r="A40" s="444"/>
      <c r="B40" s="443"/>
      <c r="C40" s="443"/>
      <c r="D40" s="443"/>
      <c r="E40" s="443"/>
      <c r="F40" s="443"/>
      <c r="G40" s="443"/>
      <c r="H40" s="443"/>
      <c r="I40" s="443"/>
      <c r="J40" s="443"/>
      <c r="K40" s="443"/>
      <c r="L40" s="443"/>
    </row>
    <row r="41" spans="1:12" x14ac:dyDescent="0.35">
      <c r="A41" s="444"/>
      <c r="B41" s="443"/>
      <c r="C41" s="443"/>
      <c r="D41" s="443"/>
      <c r="E41" s="443"/>
      <c r="F41" s="443"/>
      <c r="G41" s="443"/>
      <c r="H41" s="443"/>
      <c r="I41" s="443"/>
      <c r="J41" s="443"/>
      <c r="K41" s="443"/>
      <c r="L41" s="443"/>
    </row>
    <row r="42" spans="1:12" x14ac:dyDescent="0.35">
      <c r="A42" s="444"/>
      <c r="B42" s="443"/>
      <c r="C42" s="443"/>
      <c r="D42" s="443"/>
      <c r="E42" s="443"/>
      <c r="F42" s="443"/>
      <c r="G42" s="443"/>
      <c r="H42" s="443"/>
      <c r="I42" s="443"/>
      <c r="J42" s="443"/>
      <c r="K42" s="443"/>
      <c r="L42" s="443"/>
    </row>
    <row r="43" spans="1:12" x14ac:dyDescent="0.35">
      <c r="A43" s="444"/>
      <c r="B43" s="443"/>
      <c r="C43" s="443"/>
      <c r="D43" s="443"/>
      <c r="E43" s="443"/>
      <c r="F43" s="443"/>
      <c r="G43" s="443"/>
      <c r="H43" s="443"/>
      <c r="I43" s="443"/>
      <c r="J43" s="443"/>
      <c r="K43" s="443"/>
      <c r="L43" s="443"/>
    </row>
    <row r="44" spans="1:12" x14ac:dyDescent="0.35">
      <c r="A44" s="444"/>
      <c r="B44" s="443"/>
      <c r="C44" s="443"/>
      <c r="D44" s="443"/>
      <c r="E44" s="443"/>
      <c r="F44" s="443"/>
      <c r="G44" s="443"/>
      <c r="H44" s="443"/>
      <c r="I44" s="443"/>
      <c r="J44" s="443"/>
      <c r="K44" s="443"/>
      <c r="L44" s="443"/>
    </row>
    <row r="45" spans="1:12" x14ac:dyDescent="0.35">
      <c r="A45" s="444"/>
      <c r="B45" s="443"/>
      <c r="C45" s="443"/>
      <c r="D45" s="443"/>
      <c r="E45" s="443"/>
      <c r="F45" s="443"/>
      <c r="G45" s="443"/>
      <c r="H45" s="443"/>
      <c r="I45" s="443"/>
      <c r="J45" s="443"/>
      <c r="K45" s="443"/>
      <c r="L45" s="443"/>
    </row>
    <row r="46" spans="1:12" x14ac:dyDescent="0.35">
      <c r="A46" s="444"/>
      <c r="B46" s="443"/>
      <c r="C46" s="443"/>
      <c r="D46" s="443"/>
      <c r="E46" s="443"/>
      <c r="F46" s="443"/>
      <c r="G46" s="443"/>
      <c r="H46" s="443"/>
      <c r="I46" s="443"/>
      <c r="J46" s="443"/>
      <c r="K46" s="443"/>
      <c r="L46" s="443"/>
    </row>
    <row r="47" spans="1:12" x14ac:dyDescent="0.35">
      <c r="B47" s="443"/>
      <c r="C47" s="443"/>
      <c r="D47" s="443"/>
      <c r="E47" s="443"/>
      <c r="F47" s="443"/>
      <c r="G47" s="443"/>
      <c r="H47" s="443"/>
      <c r="I47" s="443"/>
      <c r="J47" s="443"/>
      <c r="K47" s="443"/>
      <c r="L47" s="480"/>
    </row>
    <row r="51" spans="1:1" x14ac:dyDescent="0.35">
      <c r="A51" s="470" t="s">
        <v>535</v>
      </c>
    </row>
    <row r="52" spans="1:1" x14ac:dyDescent="0.35">
      <c r="A52" s="482" t="s">
        <v>463</v>
      </c>
    </row>
    <row r="53" spans="1:1" x14ac:dyDescent="0.35">
      <c r="A53" s="473" t="s">
        <v>494</v>
      </c>
    </row>
  </sheetData>
  <mergeCells count="1">
    <mergeCell ref="A19:A20"/>
  </mergeCells>
  <pageMargins left="0.7" right="0.7" top="0.75" bottom="0.75" header="0.3" footer="0.3"/>
  <pageSetup paperSize="9" scale="6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workbookViewId="0">
      <selection activeCell="A20" sqref="A20"/>
    </sheetView>
  </sheetViews>
  <sheetFormatPr baseColWidth="10" defaultColWidth="11.453125" defaultRowHeight="12.5" x14ac:dyDescent="0.25"/>
  <cols>
    <col min="1" max="1" width="32.7265625" style="553" customWidth="1"/>
    <col min="2" max="3" width="7.7265625" style="520" customWidth="1"/>
    <col min="4" max="4" width="9.453125" style="520" customWidth="1"/>
    <col min="5" max="12" width="7.7265625" style="520" customWidth="1"/>
    <col min="13" max="16384" width="11.453125" style="520"/>
  </cols>
  <sheetData>
    <row r="1" spans="1:12" ht="18" x14ac:dyDescent="0.4">
      <c r="A1" s="518" t="s">
        <v>507</v>
      </c>
      <c r="B1" s="519"/>
      <c r="C1" s="519"/>
      <c r="D1" s="519"/>
      <c r="E1" s="519"/>
      <c r="F1" s="519"/>
      <c r="G1" s="519"/>
      <c r="H1" s="519"/>
      <c r="I1" s="519"/>
      <c r="J1" s="519"/>
      <c r="K1" s="519"/>
      <c r="L1" s="519"/>
    </row>
    <row r="2" spans="1:12" s="441" customFormat="1" ht="17.5" x14ac:dyDescent="0.35">
      <c r="A2" s="521"/>
      <c r="B2" s="522"/>
      <c r="C2" s="522"/>
      <c r="D2" s="522"/>
      <c r="E2" s="522"/>
      <c r="F2" s="522"/>
      <c r="G2" s="522"/>
      <c r="H2" s="522"/>
      <c r="I2" s="522"/>
      <c r="J2" s="522"/>
      <c r="K2" s="522"/>
      <c r="L2" s="522"/>
    </row>
    <row r="3" spans="1:12" ht="15.5" x14ac:dyDescent="0.35">
      <c r="A3" s="523" t="s">
        <v>533</v>
      </c>
      <c r="B3" s="524"/>
      <c r="C3" s="524"/>
      <c r="D3" s="524"/>
      <c r="E3" s="524"/>
      <c r="F3" s="524"/>
      <c r="G3" s="524"/>
      <c r="H3" s="524"/>
      <c r="I3" s="524"/>
      <c r="J3" s="524"/>
      <c r="K3" s="524"/>
      <c r="L3" s="524"/>
    </row>
    <row r="4" spans="1:12" ht="13" x14ac:dyDescent="0.3">
      <c r="A4" s="525"/>
      <c r="B4" s="524"/>
      <c r="C4" s="524"/>
      <c r="D4" s="524"/>
      <c r="E4" s="524"/>
      <c r="F4" s="524"/>
      <c r="G4" s="524"/>
      <c r="H4" s="524"/>
      <c r="I4" s="524"/>
      <c r="J4" s="524"/>
      <c r="K4" s="524"/>
      <c r="L4" s="524"/>
    </row>
    <row r="5" spans="1:12" ht="13" x14ac:dyDescent="0.25">
      <c r="A5" s="526"/>
      <c r="B5" s="446" t="s">
        <v>415</v>
      </c>
      <c r="C5" s="447" t="s">
        <v>416</v>
      </c>
      <c r="D5" s="447" t="s">
        <v>417</v>
      </c>
      <c r="E5" s="446" t="s">
        <v>418</v>
      </c>
      <c r="F5" s="447" t="s">
        <v>419</v>
      </c>
      <c r="G5" s="446" t="s">
        <v>420</v>
      </c>
      <c r="H5" s="447" t="s">
        <v>421</v>
      </c>
      <c r="I5" s="446" t="s">
        <v>422</v>
      </c>
      <c r="J5" s="447" t="s">
        <v>423</v>
      </c>
      <c r="K5" s="446" t="s">
        <v>424</v>
      </c>
      <c r="L5" s="447" t="s">
        <v>425</v>
      </c>
    </row>
    <row r="6" spans="1:12" ht="13" x14ac:dyDescent="0.25">
      <c r="A6" s="527"/>
      <c r="B6" s="449" t="s">
        <v>426</v>
      </c>
      <c r="C6" s="450" t="s">
        <v>426</v>
      </c>
      <c r="D6" s="450" t="s">
        <v>426</v>
      </c>
      <c r="E6" s="449" t="s">
        <v>426</v>
      </c>
      <c r="F6" s="450" t="s">
        <v>426</v>
      </c>
      <c r="G6" s="449" t="s">
        <v>426</v>
      </c>
      <c r="H6" s="450" t="s">
        <v>426</v>
      </c>
      <c r="I6" s="449" t="s">
        <v>427</v>
      </c>
      <c r="J6" s="450" t="s">
        <v>427</v>
      </c>
      <c r="K6" s="449" t="s">
        <v>427</v>
      </c>
      <c r="L6" s="450" t="s">
        <v>427</v>
      </c>
    </row>
    <row r="7" spans="1:12" x14ac:dyDescent="0.25">
      <c r="A7" s="528" t="s">
        <v>487</v>
      </c>
      <c r="B7" s="529">
        <v>900.98099999999999</v>
      </c>
      <c r="C7" s="530">
        <v>66.679000000000002</v>
      </c>
      <c r="D7" s="530">
        <v>117.06699999999999</v>
      </c>
      <c r="E7" s="529">
        <v>1079.4269999999999</v>
      </c>
      <c r="F7" s="530">
        <v>117.476</v>
      </c>
      <c r="G7" s="529">
        <v>503.51799999999997</v>
      </c>
      <c r="H7" s="530">
        <v>122.5</v>
      </c>
      <c r="I7" s="531">
        <v>21.077000000000002</v>
      </c>
      <c r="J7" s="532">
        <v>88.628</v>
      </c>
      <c r="K7" s="531">
        <v>10.882999999999999</v>
      </c>
      <c r="L7" s="533">
        <v>46.646000000000001</v>
      </c>
    </row>
    <row r="8" spans="1:12" x14ac:dyDescent="0.25">
      <c r="A8" s="528" t="s">
        <v>430</v>
      </c>
      <c r="B8" s="529">
        <v>1191.155</v>
      </c>
      <c r="C8" s="530">
        <v>29.106000000000002</v>
      </c>
      <c r="D8" s="530">
        <v>42.685000000000002</v>
      </c>
      <c r="E8" s="529">
        <v>1390.7819999999999</v>
      </c>
      <c r="F8" s="530">
        <v>147.636</v>
      </c>
      <c r="G8" s="529">
        <v>331.51400000000001</v>
      </c>
      <c r="H8" s="530">
        <v>241.36199999999999</v>
      </c>
      <c r="I8" s="531">
        <v>29.131</v>
      </c>
      <c r="J8" s="533">
        <v>88.475999999999999</v>
      </c>
      <c r="K8" s="531">
        <v>10.615</v>
      </c>
      <c r="L8" s="533">
        <v>23.835999999999999</v>
      </c>
    </row>
    <row r="9" spans="1:12" x14ac:dyDescent="0.25">
      <c r="A9" s="534" t="s">
        <v>508</v>
      </c>
      <c r="B9" s="535">
        <v>907.92100000000005</v>
      </c>
      <c r="C9" s="536">
        <v>65.781000000000006</v>
      </c>
      <c r="D9" s="536">
        <v>115.288</v>
      </c>
      <c r="E9" s="535">
        <v>1086.873</v>
      </c>
      <c r="F9" s="536">
        <v>118.197</v>
      </c>
      <c r="G9" s="535">
        <v>499.40499999999997</v>
      </c>
      <c r="H9" s="536">
        <v>125.343</v>
      </c>
      <c r="I9" s="537">
        <v>21.33</v>
      </c>
      <c r="J9" s="538">
        <v>88.623999999999995</v>
      </c>
      <c r="K9" s="537">
        <v>10.875</v>
      </c>
      <c r="L9" s="538">
        <v>45.948</v>
      </c>
    </row>
    <row r="10" spans="1:12" x14ac:dyDescent="0.25">
      <c r="A10" s="528" t="s">
        <v>487</v>
      </c>
      <c r="B10" s="539"/>
      <c r="C10" s="540"/>
      <c r="D10" s="540"/>
      <c r="E10" s="539"/>
      <c r="F10" s="540"/>
      <c r="G10" s="539"/>
      <c r="H10" s="540"/>
      <c r="I10" s="531"/>
      <c r="J10" s="533"/>
      <c r="K10" s="531"/>
      <c r="L10" s="533"/>
    </row>
    <row r="11" spans="1:12" x14ac:dyDescent="0.25">
      <c r="A11" s="528" t="s">
        <v>509</v>
      </c>
      <c r="B11" s="529">
        <v>1039.9939999999999</v>
      </c>
      <c r="C11" s="530">
        <v>47.905000000000001</v>
      </c>
      <c r="D11" s="530">
        <v>96.152000000000001</v>
      </c>
      <c r="E11" s="529">
        <v>1284.066</v>
      </c>
      <c r="F11" s="530">
        <v>168.11099999999999</v>
      </c>
      <c r="G11" s="529">
        <v>615.41</v>
      </c>
      <c r="H11" s="530">
        <v>226.643</v>
      </c>
      <c r="I11" s="531">
        <v>26.821000000000002</v>
      </c>
      <c r="J11" s="533">
        <v>86.665999999999997</v>
      </c>
      <c r="K11" s="531">
        <v>13.092000000000001</v>
      </c>
      <c r="L11" s="533">
        <v>47.926000000000002</v>
      </c>
    </row>
    <row r="12" spans="1:12" x14ac:dyDescent="0.25">
      <c r="A12" s="528" t="s">
        <v>510</v>
      </c>
      <c r="B12" s="529">
        <v>952.50599999999997</v>
      </c>
      <c r="C12" s="530">
        <v>58.225999999999999</v>
      </c>
      <c r="D12" s="530">
        <v>100.334</v>
      </c>
      <c r="E12" s="529">
        <v>1148.375</v>
      </c>
      <c r="F12" s="530">
        <v>126.693</v>
      </c>
      <c r="G12" s="529">
        <v>538.28</v>
      </c>
      <c r="H12" s="530">
        <v>155.21</v>
      </c>
      <c r="I12" s="531">
        <v>22.998999999999999</v>
      </c>
      <c r="J12" s="533">
        <v>88.302999999999997</v>
      </c>
      <c r="K12" s="531">
        <v>11.032</v>
      </c>
      <c r="L12" s="533">
        <v>46.872999999999998</v>
      </c>
    </row>
    <row r="13" spans="1:12" x14ac:dyDescent="0.25">
      <c r="A13" s="528" t="s">
        <v>511</v>
      </c>
      <c r="B13" s="529">
        <v>831.51900000000001</v>
      </c>
      <c r="C13" s="530">
        <v>57.517000000000003</v>
      </c>
      <c r="D13" s="530">
        <v>91.251999999999995</v>
      </c>
      <c r="E13" s="529">
        <v>1009.245</v>
      </c>
      <c r="F13" s="530">
        <v>107.81100000000001</v>
      </c>
      <c r="G13" s="529">
        <v>432.59500000000003</v>
      </c>
      <c r="H13" s="530">
        <v>122.044</v>
      </c>
      <c r="I13" s="531">
        <v>21.635000000000002</v>
      </c>
      <c r="J13" s="533">
        <v>87.326999999999998</v>
      </c>
      <c r="K13" s="531">
        <v>10.682</v>
      </c>
      <c r="L13" s="533">
        <v>42.863</v>
      </c>
    </row>
    <row r="14" spans="1:12" x14ac:dyDescent="0.25">
      <c r="A14" s="541" t="s">
        <v>512</v>
      </c>
      <c r="B14" s="542">
        <v>913.33500000000004</v>
      </c>
      <c r="C14" s="543">
        <v>76.744</v>
      </c>
      <c r="D14" s="543">
        <v>140.01599999999999</v>
      </c>
      <c r="E14" s="542">
        <v>1080.2339999999999</v>
      </c>
      <c r="F14" s="543">
        <v>115.404</v>
      </c>
      <c r="G14" s="542">
        <v>524.65200000000004</v>
      </c>
      <c r="H14" s="543">
        <v>102.20399999999999</v>
      </c>
      <c r="I14" s="544">
        <v>19.488</v>
      </c>
      <c r="J14" s="545">
        <v>89.71</v>
      </c>
      <c r="K14" s="544">
        <v>10.683</v>
      </c>
      <c r="L14" s="545">
        <v>48.567999999999998</v>
      </c>
    </row>
    <row r="15" spans="1:12" x14ac:dyDescent="0.25">
      <c r="A15" s="470" t="s">
        <v>535</v>
      </c>
      <c r="B15" s="546"/>
      <c r="C15" s="546"/>
      <c r="D15" s="546"/>
      <c r="E15" s="546"/>
      <c r="F15" s="546"/>
      <c r="G15" s="546"/>
      <c r="H15" s="547"/>
      <c r="I15" s="547"/>
      <c r="J15" s="547"/>
      <c r="K15" s="547"/>
      <c r="L15" s="547"/>
    </row>
    <row r="16" spans="1:12" x14ac:dyDescent="0.25">
      <c r="A16" s="548" t="s">
        <v>534</v>
      </c>
      <c r="B16" s="524"/>
      <c r="C16" s="524"/>
      <c r="D16" s="524"/>
      <c r="E16" s="524"/>
      <c r="F16" s="524"/>
      <c r="G16" s="524"/>
      <c r="H16" s="524"/>
      <c r="I16" s="524"/>
      <c r="J16" s="524"/>
      <c r="K16" s="524"/>
      <c r="L16" s="524"/>
    </row>
    <row r="17" spans="1:14" x14ac:dyDescent="0.25">
      <c r="A17" s="470" t="s">
        <v>463</v>
      </c>
      <c r="B17" s="549"/>
      <c r="C17" s="549"/>
      <c r="D17" s="549"/>
      <c r="E17" s="549"/>
      <c r="F17" s="549"/>
      <c r="G17" s="549"/>
      <c r="H17" s="549"/>
      <c r="I17" s="549"/>
      <c r="J17" s="549"/>
      <c r="K17" s="549"/>
      <c r="L17" s="549"/>
    </row>
    <row r="18" spans="1:14" x14ac:dyDescent="0.25">
      <c r="A18" s="550"/>
      <c r="B18" s="549"/>
      <c r="C18" s="549"/>
      <c r="D18" s="549"/>
      <c r="E18" s="549"/>
      <c r="F18" s="549"/>
      <c r="G18" s="549"/>
      <c r="H18" s="549"/>
      <c r="I18" s="549"/>
      <c r="J18" s="549"/>
      <c r="K18" s="549"/>
      <c r="L18" s="549"/>
    </row>
    <row r="19" spans="1:14" ht="15.5" x14ac:dyDescent="0.35">
      <c r="A19" s="551" t="s">
        <v>536</v>
      </c>
      <c r="B19" s="552"/>
      <c r="C19" s="552"/>
      <c r="D19" s="552"/>
      <c r="E19" s="552"/>
      <c r="F19" s="552"/>
      <c r="G19" s="552"/>
      <c r="H19" s="552"/>
      <c r="I19" s="552"/>
      <c r="J19" s="552"/>
      <c r="K19" s="552"/>
      <c r="L19" s="552"/>
    </row>
    <row r="20" spans="1:14" ht="13" x14ac:dyDescent="0.3">
      <c r="A20" s="525"/>
      <c r="B20" s="552"/>
      <c r="C20" s="552"/>
      <c r="D20" s="552"/>
      <c r="E20" s="552"/>
      <c r="F20" s="552"/>
      <c r="G20" s="552"/>
      <c r="H20" s="552"/>
      <c r="I20" s="552"/>
      <c r="J20" s="552"/>
      <c r="K20" s="552"/>
      <c r="L20" s="552"/>
    </row>
    <row r="21" spans="1:14" s="553" customFormat="1" ht="13" x14ac:dyDescent="0.25">
      <c r="A21" s="526"/>
      <c r="B21" s="446" t="s">
        <v>415</v>
      </c>
      <c r="C21" s="447" t="s">
        <v>416</v>
      </c>
      <c r="D21" s="447" t="s">
        <v>417</v>
      </c>
      <c r="E21" s="446" t="s">
        <v>418</v>
      </c>
      <c r="F21" s="447" t="s">
        <v>419</v>
      </c>
      <c r="G21" s="446" t="s">
        <v>420</v>
      </c>
      <c r="H21" s="447" t="s">
        <v>421</v>
      </c>
      <c r="I21" s="446" t="s">
        <v>422</v>
      </c>
      <c r="J21" s="447" t="s">
        <v>423</v>
      </c>
      <c r="K21" s="446" t="s">
        <v>424</v>
      </c>
      <c r="L21" s="447" t="s">
        <v>425</v>
      </c>
    </row>
    <row r="22" spans="1:14" s="553" customFormat="1" ht="13" x14ac:dyDescent="0.25">
      <c r="A22" s="527"/>
      <c r="B22" s="449" t="s">
        <v>426</v>
      </c>
      <c r="C22" s="450" t="s">
        <v>426</v>
      </c>
      <c r="D22" s="450" t="s">
        <v>426</v>
      </c>
      <c r="E22" s="449" t="s">
        <v>426</v>
      </c>
      <c r="F22" s="450" t="s">
        <v>426</v>
      </c>
      <c r="G22" s="449" t="s">
        <v>426</v>
      </c>
      <c r="H22" s="450" t="s">
        <v>426</v>
      </c>
      <c r="I22" s="449" t="s">
        <v>427</v>
      </c>
      <c r="J22" s="450" t="s">
        <v>427</v>
      </c>
      <c r="K22" s="449" t="s">
        <v>427</v>
      </c>
      <c r="L22" s="450" t="s">
        <v>427</v>
      </c>
    </row>
    <row r="23" spans="1:14" s="553" customFormat="1" ht="13" x14ac:dyDescent="0.25">
      <c r="A23" s="445" t="s">
        <v>354</v>
      </c>
      <c r="B23" s="554"/>
      <c r="C23" s="555"/>
      <c r="D23" s="555"/>
      <c r="E23" s="554"/>
      <c r="F23" s="555"/>
      <c r="G23" s="554"/>
      <c r="H23" s="555"/>
      <c r="I23" s="554"/>
      <c r="J23" s="555"/>
      <c r="K23" s="554"/>
      <c r="L23" s="555"/>
    </row>
    <row r="24" spans="1:14" ht="13" x14ac:dyDescent="0.3">
      <c r="A24" s="556" t="s">
        <v>513</v>
      </c>
      <c r="B24" s="557">
        <v>270.55900000000003</v>
      </c>
      <c r="C24" s="558">
        <v>9.8740000000000006</v>
      </c>
      <c r="D24" s="558">
        <v>0.38900000000000001</v>
      </c>
      <c r="E24" s="557">
        <v>366.637</v>
      </c>
      <c r="F24" s="558">
        <v>50.100999999999999</v>
      </c>
      <c r="G24" s="557">
        <v>328.13799999999998</v>
      </c>
      <c r="H24" s="558">
        <v>0</v>
      </c>
      <c r="I24" s="559">
        <v>16.475000000000001</v>
      </c>
      <c r="J24" s="560">
        <v>80.489000000000004</v>
      </c>
      <c r="K24" s="559">
        <v>13.664999999999999</v>
      </c>
      <c r="L24" s="560">
        <v>89.498999999999995</v>
      </c>
      <c r="N24" s="561"/>
    </row>
    <row r="25" spans="1:14" ht="13" x14ac:dyDescent="0.3">
      <c r="A25" s="556" t="s">
        <v>514</v>
      </c>
      <c r="B25" s="557">
        <v>356.238</v>
      </c>
      <c r="C25" s="558">
        <v>14.476000000000001</v>
      </c>
      <c r="D25" s="558">
        <v>31.562000000000001</v>
      </c>
      <c r="E25" s="557">
        <v>440.63099999999997</v>
      </c>
      <c r="F25" s="558">
        <v>39.781999999999996</v>
      </c>
      <c r="G25" s="557">
        <v>380.49799999999999</v>
      </c>
      <c r="H25" s="558">
        <v>8.9999999999999993E-3</v>
      </c>
      <c r="I25" s="559">
        <v>17.908999999999999</v>
      </c>
      <c r="J25" s="560">
        <v>85.524000000000001</v>
      </c>
      <c r="K25" s="559">
        <v>9.0280000000000005</v>
      </c>
      <c r="L25" s="560">
        <v>86.352000000000004</v>
      </c>
      <c r="N25" s="561"/>
    </row>
    <row r="26" spans="1:14" ht="13" x14ac:dyDescent="0.3">
      <c r="A26" s="556" t="s">
        <v>515</v>
      </c>
      <c r="B26" s="557">
        <v>278.18299999999999</v>
      </c>
      <c r="C26" s="558">
        <v>8.2629999999999999</v>
      </c>
      <c r="D26" s="558">
        <v>9.8249999999999993</v>
      </c>
      <c r="E26" s="557">
        <v>366.483</v>
      </c>
      <c r="F26" s="558">
        <v>58.387</v>
      </c>
      <c r="G26" s="557">
        <v>416.22899999999998</v>
      </c>
      <c r="H26" s="558">
        <v>0</v>
      </c>
      <c r="I26" s="559">
        <v>17.978999999999999</v>
      </c>
      <c r="J26" s="560">
        <v>81.441000000000003</v>
      </c>
      <c r="K26" s="559">
        <v>15.930999999999999</v>
      </c>
      <c r="L26" s="560">
        <v>113.57299999999999</v>
      </c>
      <c r="N26" s="561"/>
    </row>
    <row r="27" spans="1:14" ht="13" x14ac:dyDescent="0.3">
      <c r="A27" s="556" t="s">
        <v>516</v>
      </c>
      <c r="B27" s="557">
        <v>342.99700000000001</v>
      </c>
      <c r="C27" s="558">
        <v>11.824999999999999</v>
      </c>
      <c r="D27" s="558">
        <v>9.3520000000000003</v>
      </c>
      <c r="E27" s="557">
        <v>393.464</v>
      </c>
      <c r="F27" s="558">
        <v>42.811</v>
      </c>
      <c r="G27" s="557">
        <v>344.274</v>
      </c>
      <c r="H27" s="558">
        <v>0</v>
      </c>
      <c r="I27" s="559">
        <v>15.558</v>
      </c>
      <c r="J27" s="560">
        <v>93.39</v>
      </c>
      <c r="K27" s="559">
        <v>10.88</v>
      </c>
      <c r="L27" s="560">
        <v>87.498000000000005</v>
      </c>
      <c r="N27" s="561"/>
    </row>
    <row r="28" spans="1:14" ht="13" x14ac:dyDescent="0.3">
      <c r="A28" s="556" t="s">
        <v>517</v>
      </c>
      <c r="B28" s="557">
        <v>373.08800000000002</v>
      </c>
      <c r="C28" s="558">
        <v>10.057</v>
      </c>
      <c r="D28" s="558">
        <v>7.3979999999999997</v>
      </c>
      <c r="E28" s="557">
        <v>469.839</v>
      </c>
      <c r="F28" s="558">
        <v>36.052</v>
      </c>
      <c r="G28" s="557">
        <v>468.31400000000002</v>
      </c>
      <c r="H28" s="558">
        <v>0</v>
      </c>
      <c r="I28" s="559">
        <v>15.464</v>
      </c>
      <c r="J28" s="560">
        <v>86.730999999999995</v>
      </c>
      <c r="K28" s="559">
        <v>7.673</v>
      </c>
      <c r="L28" s="560">
        <v>99.674999999999997</v>
      </c>
      <c r="N28" s="561"/>
    </row>
    <row r="29" spans="1:14" ht="13" x14ac:dyDescent="0.3">
      <c r="A29" s="556" t="s">
        <v>518</v>
      </c>
      <c r="B29" s="557">
        <v>379.48</v>
      </c>
      <c r="C29" s="558">
        <v>9.23</v>
      </c>
      <c r="D29" s="558">
        <v>22.129000000000001</v>
      </c>
      <c r="E29" s="557">
        <v>438.92</v>
      </c>
      <c r="F29" s="558">
        <v>35.978999999999999</v>
      </c>
      <c r="G29" s="557">
        <v>526.82500000000005</v>
      </c>
      <c r="H29" s="558">
        <v>2.7E-2</v>
      </c>
      <c r="I29" s="559">
        <v>16.664000000000001</v>
      </c>
      <c r="J29" s="560">
        <v>92.863</v>
      </c>
      <c r="K29" s="559">
        <v>8.1969999999999992</v>
      </c>
      <c r="L29" s="560">
        <v>120.027</v>
      </c>
      <c r="N29" s="561"/>
    </row>
    <row r="30" spans="1:14" ht="13" x14ac:dyDescent="0.3">
      <c r="A30" s="556" t="s">
        <v>519</v>
      </c>
      <c r="B30" s="557">
        <v>206.928</v>
      </c>
      <c r="C30" s="558">
        <v>10.154999999999999</v>
      </c>
      <c r="D30" s="558">
        <v>-171.304</v>
      </c>
      <c r="E30" s="557">
        <v>286.01299999999998</v>
      </c>
      <c r="F30" s="558">
        <v>52.957999999999998</v>
      </c>
      <c r="G30" s="557">
        <v>494.06799999999998</v>
      </c>
      <c r="H30" s="558">
        <v>3.0000000000000001E-3</v>
      </c>
      <c r="I30" s="559">
        <v>17.706</v>
      </c>
      <c r="J30" s="560">
        <v>77.77</v>
      </c>
      <c r="K30" s="559">
        <v>18.515000000000001</v>
      </c>
      <c r="L30" s="560">
        <v>172.74299999999999</v>
      </c>
      <c r="N30" s="561"/>
    </row>
    <row r="31" spans="1:14" ht="13" x14ac:dyDescent="0.3">
      <c r="A31" s="556" t="s">
        <v>520</v>
      </c>
      <c r="B31" s="557">
        <v>339.63499999999999</v>
      </c>
      <c r="C31" s="558">
        <v>8.4700000000000006</v>
      </c>
      <c r="D31" s="558">
        <v>34.005000000000003</v>
      </c>
      <c r="E31" s="557">
        <v>428.97</v>
      </c>
      <c r="F31" s="558">
        <v>46.402000000000001</v>
      </c>
      <c r="G31" s="557">
        <v>192.39599999999999</v>
      </c>
      <c r="H31" s="558">
        <v>0</v>
      </c>
      <c r="I31" s="559">
        <v>18.928999999999998</v>
      </c>
      <c r="J31" s="560">
        <v>83.313999999999993</v>
      </c>
      <c r="K31" s="559">
        <v>10.817</v>
      </c>
      <c r="L31" s="560">
        <v>44.85</v>
      </c>
      <c r="N31" s="561"/>
    </row>
    <row r="32" spans="1:14" ht="13" x14ac:dyDescent="0.3">
      <c r="A32" s="556" t="s">
        <v>521</v>
      </c>
      <c r="B32" s="557">
        <v>305.59199999999998</v>
      </c>
      <c r="C32" s="558">
        <v>8.7170000000000005</v>
      </c>
      <c r="D32" s="558">
        <v>16.388000000000002</v>
      </c>
      <c r="E32" s="557">
        <v>383.95299999999997</v>
      </c>
      <c r="F32" s="558">
        <v>48.529000000000003</v>
      </c>
      <c r="G32" s="557">
        <v>434.7</v>
      </c>
      <c r="H32" s="558">
        <v>0</v>
      </c>
      <c r="I32" s="559">
        <v>20.779</v>
      </c>
      <c r="J32" s="560">
        <v>86.515000000000001</v>
      </c>
      <c r="K32" s="559">
        <v>12.638999999999999</v>
      </c>
      <c r="L32" s="560">
        <v>113.217</v>
      </c>
      <c r="N32" s="561"/>
    </row>
    <row r="33" spans="1:14" ht="13" x14ac:dyDescent="0.3">
      <c r="A33" s="556" t="s">
        <v>522</v>
      </c>
      <c r="B33" s="557">
        <v>343.584</v>
      </c>
      <c r="C33" s="558">
        <v>8.3360000000000003</v>
      </c>
      <c r="D33" s="558">
        <v>30.648</v>
      </c>
      <c r="E33" s="557">
        <v>414.58199999999999</v>
      </c>
      <c r="F33" s="558">
        <v>78.057000000000002</v>
      </c>
      <c r="G33" s="557">
        <v>507.40600000000001</v>
      </c>
      <c r="H33" s="558">
        <v>0</v>
      </c>
      <c r="I33" s="559">
        <v>16.53</v>
      </c>
      <c r="J33" s="560">
        <v>88.180999999999997</v>
      </c>
      <c r="K33" s="559">
        <v>18.827000000000002</v>
      </c>
      <c r="L33" s="560">
        <v>122.389</v>
      </c>
      <c r="N33" s="561"/>
    </row>
    <row r="34" spans="1:14" ht="13" x14ac:dyDescent="0.3">
      <c r="A34" s="556" t="s">
        <v>523</v>
      </c>
      <c r="B34" s="557">
        <v>275.20499999999998</v>
      </c>
      <c r="C34" s="558">
        <v>9.0470000000000006</v>
      </c>
      <c r="D34" s="558">
        <v>-3.6999999999999998E-2</v>
      </c>
      <c r="E34" s="557">
        <v>331.56</v>
      </c>
      <c r="F34" s="558">
        <v>51.652999999999999</v>
      </c>
      <c r="G34" s="557">
        <v>517.63599999999997</v>
      </c>
      <c r="H34" s="558">
        <v>0</v>
      </c>
      <c r="I34" s="559">
        <v>16.276</v>
      </c>
      <c r="J34" s="560">
        <v>92.25</v>
      </c>
      <c r="K34" s="559">
        <v>15.577999999999999</v>
      </c>
      <c r="L34" s="560">
        <v>156.12100000000001</v>
      </c>
      <c r="N34" s="561"/>
    </row>
    <row r="35" spans="1:14" ht="13" x14ac:dyDescent="0.3">
      <c r="A35" s="556" t="s">
        <v>524</v>
      </c>
      <c r="B35" s="557">
        <v>283.637</v>
      </c>
      <c r="C35" s="558">
        <v>8.4320000000000004</v>
      </c>
      <c r="D35" s="558">
        <v>1.427</v>
      </c>
      <c r="E35" s="557">
        <v>374.63299999999998</v>
      </c>
      <c r="F35" s="558">
        <v>34.853999999999999</v>
      </c>
      <c r="G35" s="557">
        <v>551.95100000000002</v>
      </c>
      <c r="H35" s="558">
        <v>0</v>
      </c>
      <c r="I35" s="559">
        <v>19.466999999999999</v>
      </c>
      <c r="J35" s="560">
        <v>82.242999999999995</v>
      </c>
      <c r="K35" s="559">
        <v>9.3030000000000008</v>
      </c>
      <c r="L35" s="560">
        <v>147.33000000000001</v>
      </c>
      <c r="N35" s="561"/>
    </row>
    <row r="36" spans="1:14" ht="13" x14ac:dyDescent="0.3">
      <c r="A36" s="562" t="s">
        <v>538</v>
      </c>
      <c r="B36" s="563">
        <v>299.41699999999997</v>
      </c>
      <c r="C36" s="564">
        <v>9.5960000000000001</v>
      </c>
      <c r="D36" s="564">
        <v>-20.928999999999998</v>
      </c>
      <c r="E36" s="563">
        <v>379.19400000000002</v>
      </c>
      <c r="F36" s="564">
        <v>48.924999999999997</v>
      </c>
      <c r="G36" s="563">
        <v>445.22199999999998</v>
      </c>
      <c r="H36" s="564">
        <v>3.0000000000000001E-3</v>
      </c>
      <c r="I36" s="565">
        <v>17.423999999999999</v>
      </c>
      <c r="J36" s="566">
        <v>85.183000000000007</v>
      </c>
      <c r="K36" s="565">
        <v>12.901999999999999</v>
      </c>
      <c r="L36" s="566">
        <v>117.41200000000001</v>
      </c>
      <c r="N36" s="561"/>
    </row>
    <row r="37" spans="1:14" ht="13" x14ac:dyDescent="0.3">
      <c r="A37" s="567" t="s">
        <v>525</v>
      </c>
      <c r="B37" s="568"/>
      <c r="C37" s="569"/>
      <c r="D37" s="569"/>
      <c r="E37" s="568"/>
      <c r="F37" s="569"/>
      <c r="G37" s="568"/>
      <c r="H37" s="569"/>
      <c r="I37" s="570"/>
      <c r="J37" s="571"/>
      <c r="K37" s="570"/>
      <c r="L37" s="571"/>
      <c r="N37" s="561"/>
    </row>
    <row r="38" spans="1:14" ht="13" x14ac:dyDescent="0.3">
      <c r="A38" s="556" t="s">
        <v>526</v>
      </c>
      <c r="B38" s="557">
        <v>622.44100000000003</v>
      </c>
      <c r="C38" s="558">
        <v>6.6239999999999997</v>
      </c>
      <c r="D38" s="558">
        <v>-1.4410000000000001</v>
      </c>
      <c r="E38" s="557">
        <v>753.84400000000005</v>
      </c>
      <c r="F38" s="558">
        <v>365.18900000000002</v>
      </c>
      <c r="G38" s="557">
        <v>1096.2860000000001</v>
      </c>
      <c r="H38" s="558">
        <v>0</v>
      </c>
      <c r="I38" s="559">
        <v>31.029</v>
      </c>
      <c r="J38" s="560">
        <v>90.415000000000006</v>
      </c>
      <c r="K38" s="559">
        <v>48.442999999999998</v>
      </c>
      <c r="L38" s="560">
        <v>145.42500000000001</v>
      </c>
      <c r="N38" s="561"/>
    </row>
    <row r="39" spans="1:14" ht="13" x14ac:dyDescent="0.3">
      <c r="A39" s="572" t="s">
        <v>527</v>
      </c>
      <c r="B39" s="573">
        <v>482.80200000000002</v>
      </c>
      <c r="C39" s="574">
        <v>3.8079999999999998</v>
      </c>
      <c r="D39" s="574">
        <v>10.587</v>
      </c>
      <c r="E39" s="573">
        <v>639.93600000000004</v>
      </c>
      <c r="F39" s="574">
        <v>231.24199999999999</v>
      </c>
      <c r="G39" s="573">
        <v>1521.7909999999999</v>
      </c>
      <c r="H39" s="574">
        <v>0</v>
      </c>
      <c r="I39" s="575">
        <v>36.243000000000002</v>
      </c>
      <c r="J39" s="576">
        <v>87.055999999999997</v>
      </c>
      <c r="K39" s="575">
        <v>36.134999999999998</v>
      </c>
      <c r="L39" s="576">
        <v>237.803</v>
      </c>
      <c r="N39" s="561"/>
    </row>
    <row r="40" spans="1:14" ht="13" x14ac:dyDescent="0.3">
      <c r="A40" s="577" t="s">
        <v>537</v>
      </c>
      <c r="B40" s="563">
        <v>303.68400000000003</v>
      </c>
      <c r="C40" s="564">
        <v>9.5039999999999996</v>
      </c>
      <c r="D40" s="564">
        <v>-20.408000000000001</v>
      </c>
      <c r="E40" s="563">
        <v>384.76400000000001</v>
      </c>
      <c r="F40" s="564">
        <v>53.137999999999998</v>
      </c>
      <c r="G40" s="563">
        <v>462.95800000000003</v>
      </c>
      <c r="H40" s="564">
        <v>3.0000000000000001E-3</v>
      </c>
      <c r="I40" s="565">
        <v>17.974</v>
      </c>
      <c r="J40" s="566">
        <v>85.283000000000001</v>
      </c>
      <c r="K40" s="565">
        <v>13.81</v>
      </c>
      <c r="L40" s="566">
        <v>120.322</v>
      </c>
      <c r="N40" s="561"/>
    </row>
    <row r="41" spans="1:14" ht="26" x14ac:dyDescent="0.3">
      <c r="A41" s="578" t="s">
        <v>528</v>
      </c>
      <c r="B41" s="557"/>
      <c r="C41" s="558"/>
      <c r="D41" s="558"/>
      <c r="E41" s="557"/>
      <c r="F41" s="558"/>
      <c r="G41" s="557"/>
      <c r="H41" s="558"/>
      <c r="I41" s="559"/>
      <c r="J41" s="560"/>
      <c r="K41" s="559"/>
      <c r="L41" s="560"/>
      <c r="N41" s="561"/>
    </row>
    <row r="42" spans="1:14" ht="13" x14ac:dyDescent="0.3">
      <c r="A42" s="579" t="s">
        <v>529</v>
      </c>
      <c r="B42" s="557">
        <v>2720.9830000000002</v>
      </c>
      <c r="C42" s="558">
        <v>55.945999999999998</v>
      </c>
      <c r="D42" s="558">
        <v>105.30200000000001</v>
      </c>
      <c r="E42" s="557">
        <v>3281.7109999999998</v>
      </c>
      <c r="F42" s="558">
        <v>444.846</v>
      </c>
      <c r="G42" s="557">
        <v>2726.7779999999998</v>
      </c>
      <c r="H42" s="558">
        <v>311.322</v>
      </c>
      <c r="I42" s="559">
        <v>24.521999999999998</v>
      </c>
      <c r="J42" s="560">
        <v>87.188000000000002</v>
      </c>
      <c r="K42" s="559">
        <v>13.555</v>
      </c>
      <c r="L42" s="560">
        <v>83.09</v>
      </c>
      <c r="N42" s="561"/>
    </row>
    <row r="43" spans="1:14" ht="13" x14ac:dyDescent="0.3">
      <c r="A43" s="556" t="s">
        <v>530</v>
      </c>
      <c r="B43" s="557">
        <v>2394.288</v>
      </c>
      <c r="C43" s="558">
        <v>42.515000000000001</v>
      </c>
      <c r="D43" s="558">
        <v>100.813</v>
      </c>
      <c r="E43" s="557">
        <v>2617.377</v>
      </c>
      <c r="F43" s="558">
        <v>396.041</v>
      </c>
      <c r="G43" s="557">
        <v>2272.6439999999998</v>
      </c>
      <c r="H43" s="558">
        <v>388.92399999999998</v>
      </c>
      <c r="I43" s="559">
        <v>25.681000000000001</v>
      </c>
      <c r="J43" s="560">
        <v>96.876000000000005</v>
      </c>
      <c r="K43" s="559">
        <v>15.131</v>
      </c>
      <c r="L43" s="560">
        <v>86.828999999999994</v>
      </c>
      <c r="N43" s="561"/>
    </row>
    <row r="44" spans="1:14" x14ac:dyDescent="0.25">
      <c r="A44" s="556" t="s">
        <v>531</v>
      </c>
      <c r="B44" s="557">
        <v>1383.817</v>
      </c>
      <c r="C44" s="558">
        <v>22.178000000000001</v>
      </c>
      <c r="D44" s="558">
        <v>49.917999999999999</v>
      </c>
      <c r="E44" s="557">
        <v>1590.6559999999999</v>
      </c>
      <c r="F44" s="558">
        <v>354.19799999999998</v>
      </c>
      <c r="G44" s="557">
        <v>502.029</v>
      </c>
      <c r="H44" s="558">
        <v>188.51599999999999</v>
      </c>
      <c r="I44" s="559">
        <v>41.527000000000001</v>
      </c>
      <c r="J44" s="560">
        <v>89.759</v>
      </c>
      <c r="K44" s="559">
        <v>22.266999999999999</v>
      </c>
      <c r="L44" s="560">
        <v>31.561</v>
      </c>
    </row>
    <row r="45" spans="1:14" ht="13" x14ac:dyDescent="0.3">
      <c r="A45" s="580" t="s">
        <v>539</v>
      </c>
      <c r="B45" s="581">
        <v>331.82900000000001</v>
      </c>
      <c r="C45" s="582">
        <v>9.9719999999999995</v>
      </c>
      <c r="D45" s="582">
        <v>-18.817</v>
      </c>
      <c r="E45" s="581">
        <v>416.63</v>
      </c>
      <c r="F45" s="582">
        <v>58.238</v>
      </c>
      <c r="G45" s="581">
        <v>484.51600000000002</v>
      </c>
      <c r="H45" s="582">
        <v>4.4880000000000004</v>
      </c>
      <c r="I45" s="583">
        <v>18.952999999999999</v>
      </c>
      <c r="J45" s="584">
        <v>85.83</v>
      </c>
      <c r="K45" s="583">
        <v>13.978</v>
      </c>
      <c r="L45" s="584">
        <v>116.294</v>
      </c>
      <c r="N45" s="561"/>
    </row>
    <row r="46" spans="1:14" ht="23" customHeight="1" x14ac:dyDescent="0.3">
      <c r="A46" s="1689" t="s">
        <v>2042</v>
      </c>
      <c r="B46" s="1689"/>
      <c r="C46" s="1689"/>
      <c r="D46" s="1689"/>
      <c r="E46" s="1689"/>
      <c r="F46" s="1689"/>
      <c r="G46" s="1689"/>
      <c r="H46" s="1689"/>
      <c r="I46" s="1689"/>
      <c r="J46" s="1689"/>
      <c r="K46" s="1689"/>
      <c r="L46" s="1689"/>
      <c r="N46" s="561"/>
    </row>
    <row r="47" spans="1:14" x14ac:dyDescent="0.25">
      <c r="A47" s="470" t="s">
        <v>535</v>
      </c>
      <c r="B47" s="585"/>
      <c r="C47" s="585"/>
      <c r="D47" s="585"/>
      <c r="E47" s="585"/>
      <c r="F47" s="585"/>
      <c r="G47" s="585"/>
      <c r="H47" s="585"/>
      <c r="I47" s="585"/>
      <c r="J47" s="585"/>
      <c r="K47" s="585"/>
      <c r="L47" s="585"/>
    </row>
    <row r="48" spans="1:14" x14ac:dyDescent="0.25">
      <c r="A48" s="548" t="s">
        <v>532</v>
      </c>
      <c r="B48" s="585"/>
      <c r="C48" s="585"/>
      <c r="D48" s="585"/>
      <c r="E48" s="585"/>
      <c r="F48" s="585"/>
      <c r="G48" s="585"/>
      <c r="H48" s="585"/>
      <c r="I48" s="585"/>
      <c r="J48" s="585"/>
      <c r="K48" s="585"/>
      <c r="L48" s="585"/>
    </row>
    <row r="49" spans="1:12" x14ac:dyDescent="0.25">
      <c r="A49" s="470" t="s">
        <v>463</v>
      </c>
      <c r="B49" s="585"/>
      <c r="C49" s="585"/>
      <c r="D49" s="585"/>
      <c r="E49" s="585"/>
      <c r="F49" s="585"/>
      <c r="G49" s="585"/>
      <c r="H49" s="585"/>
      <c r="I49" s="585"/>
      <c r="J49" s="585"/>
      <c r="K49" s="585"/>
      <c r="L49" s="585"/>
    </row>
    <row r="50" spans="1:12" x14ac:dyDescent="0.25">
      <c r="A50" s="520"/>
    </row>
  </sheetData>
  <mergeCells count="1">
    <mergeCell ref="A46:L46"/>
  </mergeCells>
  <pageMargins left="0.7" right="0.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5" topLeftCell="B6" activePane="bottomRight" state="frozen"/>
      <selection pane="topRight" activeCell="B1" sqref="B1"/>
      <selection pane="bottomLeft" activeCell="A6" sqref="A6"/>
      <selection pane="bottomRight" activeCell="G25" sqref="G25"/>
    </sheetView>
  </sheetViews>
  <sheetFormatPr baseColWidth="10" defaultColWidth="11.453125" defaultRowHeight="12.5" x14ac:dyDescent="0.25"/>
  <cols>
    <col min="1" max="1" width="53.54296875" style="66" customWidth="1"/>
    <col min="2" max="2" width="10.1796875" style="66" customWidth="1"/>
    <col min="3" max="3" width="10.81640625" style="66" customWidth="1"/>
    <col min="4" max="4" width="10.1796875" style="66" customWidth="1"/>
    <col min="5" max="5" width="10.7265625" style="66" customWidth="1"/>
    <col min="6" max="6" width="10.1796875" style="66" customWidth="1"/>
    <col min="7" max="7" width="10.7265625" style="66" customWidth="1"/>
    <col min="8" max="8" width="10.1796875" style="66" customWidth="1"/>
    <col min="9" max="16384" width="11.453125" style="66"/>
  </cols>
  <sheetData>
    <row r="1" spans="1:10" ht="18" x14ac:dyDescent="0.25">
      <c r="A1" s="1674" t="s">
        <v>235</v>
      </c>
      <c r="B1" s="1674"/>
      <c r="C1" s="1674"/>
      <c r="D1" s="1674"/>
      <c r="E1" s="1674"/>
      <c r="F1" s="1674"/>
      <c r="G1" s="1674"/>
      <c r="H1" s="1674"/>
    </row>
    <row r="2" spans="1:10" x14ac:dyDescent="0.25">
      <c r="A2" s="129"/>
      <c r="B2" s="129"/>
      <c r="C2" s="129"/>
      <c r="D2" s="67"/>
      <c r="E2" s="67"/>
      <c r="F2" s="67"/>
      <c r="G2" s="67"/>
      <c r="H2" s="67"/>
    </row>
    <row r="3" spans="1:10" ht="17.5" x14ac:dyDescent="0.25">
      <c r="A3" s="216" t="s">
        <v>236</v>
      </c>
      <c r="B3" s="129"/>
      <c r="C3" s="129"/>
      <c r="D3" s="67"/>
      <c r="E3" s="67"/>
      <c r="F3" s="67"/>
      <c r="G3" s="67"/>
      <c r="H3" s="67"/>
    </row>
    <row r="4" spans="1:10" ht="13" x14ac:dyDescent="0.3">
      <c r="A4" s="69" t="s">
        <v>143</v>
      </c>
      <c r="B4" s="67"/>
      <c r="C4" s="67"/>
      <c r="D4" s="67"/>
      <c r="E4" s="67"/>
      <c r="F4" s="67"/>
      <c r="G4" s="1675" t="s">
        <v>144</v>
      </c>
      <c r="H4" s="1675"/>
    </row>
    <row r="5" spans="1:10" ht="13" x14ac:dyDescent="0.25">
      <c r="A5" s="70" t="s">
        <v>145</v>
      </c>
      <c r="B5" s="74">
        <v>2018</v>
      </c>
      <c r="C5" s="73" t="s">
        <v>191</v>
      </c>
      <c r="D5" s="74">
        <v>2019</v>
      </c>
      <c r="E5" s="73" t="s">
        <v>147</v>
      </c>
      <c r="F5" s="74">
        <v>2020</v>
      </c>
      <c r="G5" s="73" t="s">
        <v>148</v>
      </c>
      <c r="H5" s="74">
        <v>2021</v>
      </c>
    </row>
    <row r="6" spans="1:10" s="79" customFormat="1" ht="13" x14ac:dyDescent="0.3">
      <c r="A6" s="75" t="s">
        <v>149</v>
      </c>
      <c r="B6" s="76">
        <v>9.8064704799999998</v>
      </c>
      <c r="C6" s="77">
        <v>2.6641495483296529E-2</v>
      </c>
      <c r="D6" s="76">
        <v>10.067729519</v>
      </c>
      <c r="E6" s="77">
        <v>-3.6394150171447426E-2</v>
      </c>
      <c r="F6" s="76">
        <v>9.7013230589999999</v>
      </c>
      <c r="G6" s="77">
        <v>6.3657701247983978E-2</v>
      </c>
      <c r="H6" s="76">
        <v>10.318886984000001</v>
      </c>
      <c r="J6" s="77"/>
    </row>
    <row r="7" spans="1:10" s="79" customFormat="1" ht="13" x14ac:dyDescent="0.3">
      <c r="A7" s="80" t="s">
        <v>35</v>
      </c>
      <c r="B7" s="81">
        <v>5.0367425380000004</v>
      </c>
      <c r="C7" s="82">
        <v>3.6814843641706174E-2</v>
      </c>
      <c r="D7" s="81">
        <v>5.2221694269999999</v>
      </c>
      <c r="E7" s="82">
        <v>-3.8708401331230879E-2</v>
      </c>
      <c r="F7" s="81">
        <v>5.0200275970000003</v>
      </c>
      <c r="G7" s="82">
        <v>8.606857883773511E-2</v>
      </c>
      <c r="H7" s="81">
        <v>5.4520942379999999</v>
      </c>
    </row>
    <row r="8" spans="1:10" s="79" customFormat="1" ht="13" x14ac:dyDescent="0.3">
      <c r="A8" s="80" t="s">
        <v>37</v>
      </c>
      <c r="B8" s="81">
        <v>2.5204276860000001</v>
      </c>
      <c r="C8" s="82">
        <v>1.3384477240661496E-2</v>
      </c>
      <c r="D8" s="81">
        <v>2.5541622930000001</v>
      </c>
      <c r="E8" s="82">
        <v>5.3925406532497888E-3</v>
      </c>
      <c r="F8" s="81">
        <v>2.5679357170000001</v>
      </c>
      <c r="G8" s="82">
        <v>3.1359222688828625E-2</v>
      </c>
      <c r="H8" s="81">
        <v>2.6484641849999999</v>
      </c>
    </row>
    <row r="9" spans="1:10" s="79" customFormat="1" ht="13" x14ac:dyDescent="0.3">
      <c r="A9" s="80" t="s">
        <v>150</v>
      </c>
      <c r="B9" s="81">
        <v>0.50186734399999999</v>
      </c>
      <c r="C9" s="82">
        <v>-8.7458461931725129E-2</v>
      </c>
      <c r="D9" s="81">
        <v>0.45797479800000002</v>
      </c>
      <c r="E9" s="82">
        <v>-0.11999737374194985</v>
      </c>
      <c r="F9" s="81">
        <v>0.40301902499999998</v>
      </c>
      <c r="G9" s="82">
        <v>-7.7434399033643686E-2</v>
      </c>
      <c r="H9" s="81">
        <v>0.371811489</v>
      </c>
    </row>
    <row r="10" spans="1:10" x14ac:dyDescent="0.25">
      <c r="A10" s="80" t="s">
        <v>39</v>
      </c>
      <c r="B10" s="81">
        <v>0.97787270199999998</v>
      </c>
      <c r="C10" s="82">
        <v>3.5252254132358329E-2</v>
      </c>
      <c r="D10" s="81">
        <v>1.012344919</v>
      </c>
      <c r="E10" s="82">
        <v>-0.12599015474487707</v>
      </c>
      <c r="F10" s="81">
        <v>0.88479942600000006</v>
      </c>
      <c r="G10" s="82">
        <v>0.1004426182799083</v>
      </c>
      <c r="H10" s="81">
        <v>0.97367099700000004</v>
      </c>
    </row>
    <row r="11" spans="1:10" s="79" customFormat="1" ht="13" x14ac:dyDescent="0.3">
      <c r="A11" s="80" t="s">
        <v>151</v>
      </c>
      <c r="B11" s="81">
        <v>0.76956020800000002</v>
      </c>
      <c r="C11" s="82">
        <v>6.6944563225129761E-2</v>
      </c>
      <c r="D11" s="81">
        <v>0.82107808000000004</v>
      </c>
      <c r="E11" s="82">
        <v>5.4357948515688648E-3</v>
      </c>
      <c r="F11" s="81">
        <v>0.82554129200000004</v>
      </c>
      <c r="G11" s="82">
        <v>5.7301531078350898E-2</v>
      </c>
      <c r="H11" s="81">
        <v>0.87284607199999997</v>
      </c>
    </row>
    <row r="12" spans="1:10" ht="13" x14ac:dyDescent="0.3">
      <c r="A12" s="83" t="s">
        <v>152</v>
      </c>
      <c r="B12" s="84">
        <v>12.822584692</v>
      </c>
      <c r="C12" s="85">
        <v>2.707070308660664E-2</v>
      </c>
      <c r="D12" s="84">
        <v>13.169701075000001</v>
      </c>
      <c r="E12" s="85">
        <v>-3.624204583550128E-2</v>
      </c>
      <c r="F12" s="84">
        <v>12.692404164999999</v>
      </c>
      <c r="G12" s="85">
        <v>7.0288045779386854E-2</v>
      </c>
      <c r="H12" s="84">
        <v>13.584528450000001</v>
      </c>
    </row>
    <row r="13" spans="1:10" x14ac:dyDescent="0.25">
      <c r="A13" s="80" t="s">
        <v>60</v>
      </c>
      <c r="B13" s="81">
        <v>1.9831942760000001</v>
      </c>
      <c r="C13" s="82">
        <v>6.3419863864108805E-2</v>
      </c>
      <c r="D13" s="81">
        <v>2.1089681869999999</v>
      </c>
      <c r="E13" s="82">
        <v>-4.7561557646198849E-2</v>
      </c>
      <c r="F13" s="81">
        <v>2.0086623750000001</v>
      </c>
      <c r="G13" s="82">
        <v>7.1801855700114769E-2</v>
      </c>
      <c r="H13" s="81">
        <v>2.1528880610000001</v>
      </c>
    </row>
    <row r="14" spans="1:10" x14ac:dyDescent="0.25">
      <c r="A14" s="86" t="s">
        <v>153</v>
      </c>
      <c r="B14" s="81">
        <v>0.16505046300000001</v>
      </c>
      <c r="C14" s="82">
        <v>7.925133781660465E-2</v>
      </c>
      <c r="D14" s="81">
        <v>0.17813093299999999</v>
      </c>
      <c r="E14" s="82">
        <v>6.6024860488436143E-3</v>
      </c>
      <c r="F14" s="81">
        <v>0.17930704</v>
      </c>
      <c r="G14" s="82">
        <v>3.6797802250263079E-2</v>
      </c>
      <c r="H14" s="81">
        <v>0.18590514499999999</v>
      </c>
    </row>
    <row r="15" spans="1:10" s="79" customFormat="1" ht="13" x14ac:dyDescent="0.3">
      <c r="A15" s="86" t="s">
        <v>155</v>
      </c>
      <c r="B15" s="81">
        <v>1.818143812</v>
      </c>
      <c r="C15" s="82">
        <v>6.1982688198924496E-2</v>
      </c>
      <c r="D15" s="81">
        <v>1.930837253</v>
      </c>
      <c r="E15" s="82">
        <v>-5.2558504266646211E-2</v>
      </c>
      <c r="F15" s="81">
        <v>1.829355335</v>
      </c>
      <c r="G15" s="82">
        <v>7.5232831132831857E-2</v>
      </c>
      <c r="H15" s="81">
        <v>1.9669829160000001</v>
      </c>
    </row>
    <row r="16" spans="1:10" x14ac:dyDescent="0.25">
      <c r="A16" s="80" t="s">
        <v>156</v>
      </c>
      <c r="B16" s="81">
        <v>2.0408784999999999E-2</v>
      </c>
      <c r="C16" s="82">
        <v>0.26309429983215571</v>
      </c>
      <c r="D16" s="81">
        <v>2.5778220000000001E-2</v>
      </c>
      <c r="E16" s="82">
        <v>0.52929457503272137</v>
      </c>
      <c r="F16" s="81">
        <v>3.9422492000000003E-2</v>
      </c>
      <c r="G16" s="82">
        <v>0.21798619427711463</v>
      </c>
      <c r="H16" s="81">
        <v>4.8016050999999997E-2</v>
      </c>
    </row>
    <row r="17" spans="1:8" x14ac:dyDescent="0.25">
      <c r="A17" s="86" t="s">
        <v>157</v>
      </c>
      <c r="B17" s="81">
        <v>5.5659469999999999E-3</v>
      </c>
      <c r="C17" s="82">
        <v>-7.0095708780554378E-2</v>
      </c>
      <c r="D17" s="81">
        <v>5.1757979999999997E-3</v>
      </c>
      <c r="E17" s="82">
        <v>2.6312790800568338</v>
      </c>
      <c r="F17" s="81">
        <v>1.8794767E-2</v>
      </c>
      <c r="G17" s="82">
        <v>3.2158951478356013E-3</v>
      </c>
      <c r="H17" s="81">
        <v>1.8855209000000001E-2</v>
      </c>
    </row>
    <row r="18" spans="1:8" x14ac:dyDescent="0.25">
      <c r="A18" s="86" t="s">
        <v>158</v>
      </c>
      <c r="B18" s="81">
        <v>1.2771077E-2</v>
      </c>
      <c r="C18" s="82">
        <v>0.48969973323314853</v>
      </c>
      <c r="D18" s="81">
        <v>1.9025070000000002E-2</v>
      </c>
      <c r="E18" s="82">
        <v>1.1779194504935031E-3</v>
      </c>
      <c r="F18" s="81">
        <v>1.9047479999999999E-2</v>
      </c>
      <c r="G18" s="82">
        <v>0.16937479393599575</v>
      </c>
      <c r="H18" s="81">
        <v>2.2273642999999999E-2</v>
      </c>
    </row>
    <row r="19" spans="1:8" x14ac:dyDescent="0.25">
      <c r="A19" s="86" t="s">
        <v>159</v>
      </c>
      <c r="B19" s="81">
        <v>2.0717589999999998E-3</v>
      </c>
      <c r="C19" s="82">
        <v>-0.23864117399755469</v>
      </c>
      <c r="D19" s="81">
        <v>1.577352E-3</v>
      </c>
      <c r="E19" s="82">
        <v>1.8328185465261715E-3</v>
      </c>
      <c r="F19" s="81">
        <v>1.5802430000000001E-3</v>
      </c>
      <c r="G19" s="82">
        <v>3.3583164108304864</v>
      </c>
      <c r="H19" s="81">
        <v>6.8871990000000001E-3</v>
      </c>
    </row>
    <row r="20" spans="1:8" x14ac:dyDescent="0.25">
      <c r="A20" s="80" t="s">
        <v>160</v>
      </c>
      <c r="B20" s="81">
        <v>5.0826810130000002</v>
      </c>
      <c r="C20" s="82">
        <v>5.0391724238627589E-3</v>
      </c>
      <c r="D20" s="81">
        <v>5.1082935190000001</v>
      </c>
      <c r="E20" s="82">
        <v>3.2054422752132439E-3</v>
      </c>
      <c r="F20" s="81">
        <v>5.1246678589999997</v>
      </c>
      <c r="G20" s="82">
        <v>5.4762349818854972E-2</v>
      </c>
      <c r="H20" s="81">
        <v>5.4053067129999999</v>
      </c>
    </row>
    <row r="21" spans="1:8" x14ac:dyDescent="0.25">
      <c r="A21" s="80" t="s">
        <v>94</v>
      </c>
      <c r="B21" s="81">
        <v>4.6912690599999998</v>
      </c>
      <c r="C21" s="82">
        <v>2.6617515304057093E-2</v>
      </c>
      <c r="D21" s="81">
        <v>4.8161389860000003</v>
      </c>
      <c r="E21" s="82">
        <v>-7.5027175721128603E-2</v>
      </c>
      <c r="F21" s="81">
        <v>4.4547976800000004</v>
      </c>
      <c r="G21" s="82">
        <v>8.3361029765104844E-2</v>
      </c>
      <c r="H21" s="81">
        <v>4.8261542019999997</v>
      </c>
    </row>
    <row r="22" spans="1:8" x14ac:dyDescent="0.25">
      <c r="A22" s="91" t="s">
        <v>161</v>
      </c>
      <c r="B22" s="92">
        <v>1.045031555</v>
      </c>
      <c r="C22" s="93">
        <v>6.2668544970395645E-2</v>
      </c>
      <c r="D22" s="92">
        <v>1.1105221620000001</v>
      </c>
      <c r="E22" s="93">
        <v>-4.1123363011282277E-2</v>
      </c>
      <c r="F22" s="92">
        <v>1.064853756</v>
      </c>
      <c r="G22" s="93">
        <v>8.1992164189727434E-2</v>
      </c>
      <c r="H22" s="92">
        <v>1.1521634199999999</v>
      </c>
    </row>
    <row r="23" spans="1:8" s="79" customFormat="1" ht="13" x14ac:dyDescent="0.3">
      <c r="A23" s="94" t="s">
        <v>162</v>
      </c>
      <c r="B23" s="76">
        <v>3.0161142120000002</v>
      </c>
      <c r="C23" s="77">
        <v>2.8466211146250808E-2</v>
      </c>
      <c r="D23" s="76">
        <v>3.1019715560000001</v>
      </c>
      <c r="E23" s="77">
        <v>-3.5748377764944328E-2</v>
      </c>
      <c r="F23" s="76">
        <v>2.9910811050000001</v>
      </c>
      <c r="G23" s="77">
        <v>9.1793017762385354E-2</v>
      </c>
      <c r="H23" s="76">
        <v>3.2656414659999999</v>
      </c>
    </row>
    <row r="24" spans="1:8" s="79" customFormat="1" ht="13" x14ac:dyDescent="0.3">
      <c r="A24" s="95" t="s">
        <v>163</v>
      </c>
      <c r="B24" s="84">
        <v>1.6486754800000001</v>
      </c>
      <c r="C24" s="85">
        <v>4.9142870736453181E-2</v>
      </c>
      <c r="D24" s="84">
        <v>1.7296961259999999</v>
      </c>
      <c r="E24" s="85">
        <v>1.5483216154234425E-2</v>
      </c>
      <c r="F24" s="84">
        <v>1.7564773849999999</v>
      </c>
      <c r="G24" s="85">
        <v>0.12484600306994564</v>
      </c>
      <c r="H24" s="84">
        <v>1.9757665659999999</v>
      </c>
    </row>
    <row r="25" spans="1:8" ht="13" x14ac:dyDescent="0.3">
      <c r="A25" s="224" t="s">
        <v>164</v>
      </c>
      <c r="B25" s="76">
        <v>5.4630787449999998</v>
      </c>
      <c r="C25" s="77">
        <v>7.0442297276460009E-2</v>
      </c>
      <c r="D25" s="76">
        <v>5.847910562</v>
      </c>
      <c r="E25" s="77">
        <v>-0.10315532011038309</v>
      </c>
      <c r="F25" s="76">
        <v>5.2446674760000001</v>
      </c>
      <c r="G25" s="77">
        <v>0.13048756744478118</v>
      </c>
      <c r="H25" s="76">
        <v>5.9290313770000003</v>
      </c>
    </row>
    <row r="26" spans="1:8" s="79" customFormat="1" ht="13" x14ac:dyDescent="0.3">
      <c r="A26" s="97" t="s">
        <v>109</v>
      </c>
      <c r="B26" s="81">
        <v>4.9017791959999997</v>
      </c>
      <c r="C26" s="82">
        <v>3.5001319549441412E-2</v>
      </c>
      <c r="D26" s="81">
        <v>5.0733479360000002</v>
      </c>
      <c r="E26" s="82">
        <v>-0.11335332156489419</v>
      </c>
      <c r="F26" s="81">
        <v>4.4982670960000002</v>
      </c>
      <c r="G26" s="82">
        <v>0.1438492819991497</v>
      </c>
      <c r="H26" s="81">
        <v>5.1453395879999997</v>
      </c>
    </row>
    <row r="27" spans="1:8" x14ac:dyDescent="0.25">
      <c r="A27" s="97" t="s">
        <v>165</v>
      </c>
      <c r="B27" s="81">
        <v>0.127743263</v>
      </c>
      <c r="C27" s="82">
        <v>1.3197585222165493</v>
      </c>
      <c r="D27" s="81">
        <v>0.29633352299999999</v>
      </c>
      <c r="E27" s="82">
        <v>6.778824682619522E-2</v>
      </c>
      <c r="F27" s="81">
        <v>0.31642145300000002</v>
      </c>
      <c r="G27" s="82">
        <v>-0.1099817938071348</v>
      </c>
      <c r="H27" s="81">
        <v>0.28162085399999998</v>
      </c>
    </row>
    <row r="28" spans="1:8" x14ac:dyDescent="0.25">
      <c r="A28" s="97" t="s">
        <v>166</v>
      </c>
      <c r="B28" s="81">
        <v>0.43355628400000001</v>
      </c>
      <c r="C28" s="82">
        <v>0.10303810750439957</v>
      </c>
      <c r="D28" s="81">
        <v>0.47822910299999999</v>
      </c>
      <c r="E28" s="82">
        <v>-0.10089343517013016</v>
      </c>
      <c r="F28" s="81">
        <v>0.42997892599999998</v>
      </c>
      <c r="G28" s="82">
        <v>0.16766404965623827</v>
      </c>
      <c r="H28" s="81">
        <v>0.50207093400000002</v>
      </c>
    </row>
    <row r="29" spans="1:8" s="79" customFormat="1" ht="13" x14ac:dyDescent="0.3">
      <c r="A29" s="95" t="s">
        <v>167</v>
      </c>
      <c r="B29" s="84">
        <v>2.4859259759999999</v>
      </c>
      <c r="C29" s="85">
        <v>8.031275787272274E-2</v>
      </c>
      <c r="D29" s="84">
        <v>2.6855775469999998</v>
      </c>
      <c r="E29" s="85">
        <v>-5.356287296961082E-2</v>
      </c>
      <c r="F29" s="84">
        <v>2.5417302980000001</v>
      </c>
      <c r="G29" s="85">
        <v>0.10164677039231651</v>
      </c>
      <c r="H29" s="84">
        <v>2.8000889739999999</v>
      </c>
    </row>
    <row r="30" spans="1:8" x14ac:dyDescent="0.25">
      <c r="A30" s="97" t="s">
        <v>124</v>
      </c>
      <c r="B30" s="81">
        <v>0.166432372</v>
      </c>
      <c r="C30" s="82">
        <v>0.15921464485286552</v>
      </c>
      <c r="D30" s="81">
        <v>0.19293084299999999</v>
      </c>
      <c r="E30" s="82">
        <v>0.12696867757945784</v>
      </c>
      <c r="F30" s="81">
        <v>0.217427017</v>
      </c>
      <c r="G30" s="82">
        <v>0.1779439580868647</v>
      </c>
      <c r="H30" s="81">
        <v>0.25611684099999998</v>
      </c>
    </row>
    <row r="31" spans="1:8" x14ac:dyDescent="0.25">
      <c r="A31" s="97" t="s">
        <v>168</v>
      </c>
      <c r="B31" s="81">
        <v>1.614414375</v>
      </c>
      <c r="C31" s="82">
        <v>0.11399079557873737</v>
      </c>
      <c r="D31" s="81">
        <v>1.7984427540000001</v>
      </c>
      <c r="E31" s="82">
        <v>-1.0913016250502228E-2</v>
      </c>
      <c r="F31" s="81">
        <v>1.7788163189999999</v>
      </c>
      <c r="G31" s="82">
        <v>0.11087063677877129</v>
      </c>
      <c r="H31" s="81">
        <v>1.9760348169999999</v>
      </c>
    </row>
    <row r="32" spans="1:8" x14ac:dyDescent="0.25">
      <c r="A32" s="98" t="s">
        <v>169</v>
      </c>
      <c r="B32" s="92">
        <v>0.705079228</v>
      </c>
      <c r="C32" s="82">
        <v>-1.5424192868152442E-2</v>
      </c>
      <c r="D32" s="92">
        <v>0.69420395000000001</v>
      </c>
      <c r="E32" s="82">
        <v>-0.21422665486129833</v>
      </c>
      <c r="F32" s="92">
        <v>0.54548695999999997</v>
      </c>
      <c r="G32" s="82">
        <v>4.1156538370779705E-2</v>
      </c>
      <c r="H32" s="92">
        <v>0.567937315</v>
      </c>
    </row>
    <row r="33" spans="1:11" s="79" customFormat="1" ht="13" x14ac:dyDescent="0.3">
      <c r="A33" s="96" t="s">
        <v>170</v>
      </c>
      <c r="B33" s="76">
        <v>15.269549225</v>
      </c>
      <c r="C33" s="77">
        <v>4.2312372584135671E-2</v>
      </c>
      <c r="D33" s="76">
        <v>15.915640080999999</v>
      </c>
      <c r="E33" s="77">
        <v>-6.0924319792677539E-2</v>
      </c>
      <c r="F33" s="76">
        <v>14.945990535</v>
      </c>
      <c r="G33" s="77">
        <v>8.7108835172295285E-2</v>
      </c>
      <c r="H33" s="76">
        <v>16.247918361</v>
      </c>
    </row>
    <row r="34" spans="1:11" ht="13" x14ac:dyDescent="0.3">
      <c r="A34" s="95" t="s">
        <v>171</v>
      </c>
      <c r="B34" s="84">
        <v>15.308510669</v>
      </c>
      <c r="C34" s="85">
        <v>3.5716600120168085E-2</v>
      </c>
      <c r="D34" s="84">
        <v>15.855278623</v>
      </c>
      <c r="E34" s="85">
        <v>-3.9175859016375436E-2</v>
      </c>
      <c r="F34" s="84">
        <v>15.234134463</v>
      </c>
      <c r="G34" s="85">
        <v>7.5520074001856896E-2</v>
      </c>
      <c r="H34" s="84">
        <v>16.384617424999998</v>
      </c>
    </row>
    <row r="35" spans="1:11" s="79" customFormat="1" ht="15" customHeight="1" x14ac:dyDescent="0.3">
      <c r="A35" s="99" t="s">
        <v>172</v>
      </c>
      <c r="B35" s="100">
        <v>3.8961443999999998E-2</v>
      </c>
      <c r="C35" s="101"/>
      <c r="D35" s="100">
        <v>-6.0361458E-2</v>
      </c>
      <c r="E35" s="101"/>
      <c r="F35" s="100">
        <v>0.28814392700000002</v>
      </c>
      <c r="G35" s="101"/>
      <c r="H35" s="100">
        <v>0.13669906300000001</v>
      </c>
    </row>
    <row r="36" spans="1:11" s="79" customFormat="1" ht="15" customHeight="1" x14ac:dyDescent="0.3">
      <c r="A36" s="102" t="s">
        <v>173</v>
      </c>
      <c r="B36" s="103">
        <v>1.367438731</v>
      </c>
      <c r="C36" s="104">
        <v>3.5370498804454531E-3</v>
      </c>
      <c r="D36" s="103">
        <v>1.37227543</v>
      </c>
      <c r="E36" s="104">
        <v>-0.10032367190309599</v>
      </c>
      <c r="F36" s="103">
        <v>1.23460372</v>
      </c>
      <c r="G36" s="104">
        <v>4.4768356116730246E-2</v>
      </c>
      <c r="H36" s="103">
        <v>1.289874899</v>
      </c>
    </row>
    <row r="37" spans="1:11" ht="15" customHeight="1" x14ac:dyDescent="0.25">
      <c r="A37" s="97" t="s">
        <v>174</v>
      </c>
      <c r="B37" s="81">
        <v>1.3065154779999999</v>
      </c>
      <c r="C37" s="82">
        <v>-9.3183480831292576E-3</v>
      </c>
      <c r="D37" s="81">
        <v>1.294340912</v>
      </c>
      <c r="E37" s="82">
        <v>4.773338030745955E-2</v>
      </c>
      <c r="F37" s="81">
        <v>1.356124179</v>
      </c>
      <c r="G37" s="82">
        <v>0.21642809157523324</v>
      </c>
      <c r="H37" s="81">
        <v>1.6496275469999999</v>
      </c>
    </row>
    <row r="38" spans="1:11" ht="15" customHeight="1" x14ac:dyDescent="0.25">
      <c r="A38" s="97" t="s">
        <v>175</v>
      </c>
      <c r="B38" s="105">
        <v>-6.0923252999999997E-2</v>
      </c>
      <c r="C38" s="82"/>
      <c r="D38" s="105">
        <v>-7.7934517999999994E-2</v>
      </c>
      <c r="E38" s="82"/>
      <c r="F38" s="105">
        <v>0.121520459</v>
      </c>
      <c r="G38" s="82"/>
      <c r="H38" s="105">
        <v>0.35975264699999998</v>
      </c>
    </row>
    <row r="39" spans="1:11" ht="15" customHeight="1" x14ac:dyDescent="0.3">
      <c r="A39" s="96" t="s">
        <v>176</v>
      </c>
      <c r="B39" s="76">
        <v>16.636987956999999</v>
      </c>
      <c r="C39" s="77">
        <v>3.9125324649052384E-2</v>
      </c>
      <c r="D39" s="76">
        <v>17.287915512000001</v>
      </c>
      <c r="E39" s="77">
        <v>-6.4051750844766664E-2</v>
      </c>
      <c r="F39" s="76">
        <v>16.180594254999999</v>
      </c>
      <c r="G39" s="77">
        <v>8.3878192890264769E-2</v>
      </c>
      <c r="H39" s="76">
        <v>17.537793261000001</v>
      </c>
    </row>
    <row r="40" spans="1:11" ht="15" customHeight="1" x14ac:dyDescent="0.3">
      <c r="A40" s="95" t="s">
        <v>177</v>
      </c>
      <c r="B40" s="84">
        <v>16.615026146999998</v>
      </c>
      <c r="C40" s="85">
        <v>3.2175296221037097E-2</v>
      </c>
      <c r="D40" s="84">
        <v>17.149619534999999</v>
      </c>
      <c r="E40" s="85">
        <v>-3.2616519092940943E-2</v>
      </c>
      <c r="F40" s="84">
        <v>16.590258641999998</v>
      </c>
      <c r="G40" s="85">
        <v>8.7038204838132849E-2</v>
      </c>
      <c r="H40" s="84">
        <v>18.034244972</v>
      </c>
    </row>
    <row r="41" spans="1:11" ht="15" customHeight="1" x14ac:dyDescent="0.25">
      <c r="A41" s="127" t="s">
        <v>178</v>
      </c>
      <c r="B41" s="107">
        <v>-2.1961808999999999E-2</v>
      </c>
      <c r="C41" s="108"/>
      <c r="D41" s="107">
        <v>-0.13829597599999999</v>
      </c>
      <c r="E41" s="108"/>
      <c r="F41" s="107">
        <v>0.40966438599999999</v>
      </c>
      <c r="G41" s="108"/>
      <c r="H41" s="107">
        <v>0.49645170999999999</v>
      </c>
    </row>
    <row r="42" spans="1:11" ht="20.25" customHeight="1" x14ac:dyDescent="0.25">
      <c r="A42" s="109" t="s">
        <v>202</v>
      </c>
      <c r="B42" s="110">
        <v>14.285656081000001</v>
      </c>
      <c r="C42" s="111">
        <v>8.8220885541001604E-3</v>
      </c>
      <c r="D42" s="110">
        <v>14.411685404</v>
      </c>
      <c r="E42" s="111">
        <v>-5.9012135372032981E-2</v>
      </c>
      <c r="F42" s="110">
        <v>13.561221074000001</v>
      </c>
      <c r="G42" s="111">
        <v>2.5539466107814324E-2</v>
      </c>
      <c r="H42" s="110">
        <v>13.907567419999999</v>
      </c>
    </row>
    <row r="43" spans="1:11" ht="15" customHeight="1" x14ac:dyDescent="0.25">
      <c r="A43" s="94" t="s">
        <v>179</v>
      </c>
      <c r="B43" s="150"/>
      <c r="C43" s="149"/>
      <c r="D43" s="150"/>
      <c r="E43" s="149"/>
      <c r="F43" s="150"/>
      <c r="G43" s="149"/>
      <c r="H43" s="150"/>
    </row>
    <row r="44" spans="1:11" ht="15" customHeight="1" x14ac:dyDescent="0.25">
      <c r="A44" s="97" t="s">
        <v>180</v>
      </c>
      <c r="B44" s="153">
        <v>0.2352188957567776</v>
      </c>
      <c r="C44" s="152">
        <v>3.1959811902207425E-2</v>
      </c>
      <c r="D44" s="153">
        <v>0.23553849387579967</v>
      </c>
      <c r="E44" s="152">
        <v>1.2065045306358657E-2</v>
      </c>
      <c r="F44" s="153">
        <v>0.23565914432886326</v>
      </c>
      <c r="G44" s="152">
        <v>0.47350274688335581</v>
      </c>
      <c r="H44" s="153">
        <v>0.24039417179769679</v>
      </c>
    </row>
    <row r="45" spans="1:11" ht="15" customHeight="1" x14ac:dyDescent="0.25">
      <c r="A45" s="97" t="s">
        <v>181</v>
      </c>
      <c r="B45" s="153">
        <v>0.12857590880476752</v>
      </c>
      <c r="C45" s="152">
        <v>0.27631486384933901</v>
      </c>
      <c r="D45" s="153">
        <v>0.13133905744326091</v>
      </c>
      <c r="E45" s="152">
        <v>0.70490179887823523</v>
      </c>
      <c r="F45" s="153">
        <v>0.13838807543204326</v>
      </c>
      <c r="G45" s="152">
        <v>0.70543352686388006</v>
      </c>
      <c r="H45" s="153">
        <v>0.14544241070068206</v>
      </c>
    </row>
    <row r="46" spans="1:11" ht="15" customHeight="1" x14ac:dyDescent="0.25">
      <c r="A46" s="97" t="s">
        <v>182</v>
      </c>
      <c r="B46" s="153">
        <v>1.1141011289176987</v>
      </c>
      <c r="C46" s="152">
        <v>-1.9794939131990041</v>
      </c>
      <c r="D46" s="153">
        <v>1.0943061897857085</v>
      </c>
      <c r="E46" s="152">
        <v>-2.5854468763791383</v>
      </c>
      <c r="F46" s="153">
        <v>1.0684517210219173</v>
      </c>
      <c r="G46" s="152">
        <v>-4.4671803214022976</v>
      </c>
      <c r="H46" s="153">
        <v>1.0237799178078941</v>
      </c>
      <c r="I46" s="176"/>
      <c r="J46" s="176"/>
      <c r="K46" s="176"/>
    </row>
    <row r="47" spans="1:11" ht="15" customHeight="1" x14ac:dyDescent="0.25">
      <c r="A47" s="115" t="s">
        <v>193</v>
      </c>
      <c r="B47" s="155">
        <v>4.7364440060534418</v>
      </c>
      <c r="C47" s="154">
        <v>-9.0468005363124604E-2</v>
      </c>
      <c r="D47" s="155">
        <v>4.6459760006903172</v>
      </c>
      <c r="E47" s="154">
        <v>-0.11208989130646607</v>
      </c>
      <c r="F47" s="155">
        <v>4.5338861093838512</v>
      </c>
      <c r="G47" s="154">
        <v>-0.27513095674456878</v>
      </c>
      <c r="H47" s="155">
        <v>4.2587551526392824</v>
      </c>
      <c r="I47" s="176"/>
      <c r="J47" s="176"/>
      <c r="K47" s="176"/>
    </row>
    <row r="48" spans="1:11" ht="24" customHeight="1" x14ac:dyDescent="0.3">
      <c r="A48" s="1690" t="s">
        <v>237</v>
      </c>
      <c r="B48" s="1690"/>
      <c r="C48" s="1690"/>
      <c r="D48" s="1690"/>
      <c r="E48" s="1690"/>
      <c r="F48" s="1690"/>
      <c r="G48" s="1690"/>
      <c r="H48" s="1690"/>
      <c r="I48" s="176"/>
      <c r="J48" s="176"/>
      <c r="K48" s="176"/>
    </row>
    <row r="49" spans="1:11" ht="23.5" customHeight="1" x14ac:dyDescent="0.3">
      <c r="A49" s="1676" t="s">
        <v>204</v>
      </c>
      <c r="B49" s="1676"/>
      <c r="C49" s="1676"/>
      <c r="D49" s="1676"/>
      <c r="E49" s="1676"/>
      <c r="F49" s="1676"/>
      <c r="G49" s="1676"/>
      <c r="H49" s="1676"/>
      <c r="I49" s="176"/>
      <c r="J49" s="176"/>
      <c r="K49" s="176"/>
    </row>
    <row r="50" spans="1:11" ht="12.75" customHeight="1" x14ac:dyDescent="0.3">
      <c r="A50" s="120" t="s">
        <v>238</v>
      </c>
      <c r="B50" s="225"/>
      <c r="C50" s="225"/>
      <c r="D50" s="225"/>
      <c r="E50" s="225"/>
      <c r="F50" s="225"/>
      <c r="G50" s="225"/>
      <c r="H50" s="225"/>
      <c r="I50" s="176"/>
      <c r="J50" s="176"/>
      <c r="K50" s="176"/>
    </row>
    <row r="51" spans="1:11" ht="12" customHeight="1" x14ac:dyDescent="0.3">
      <c r="A51" s="226"/>
      <c r="B51" s="225"/>
      <c r="C51" s="225"/>
      <c r="D51" s="225"/>
      <c r="E51" s="225"/>
      <c r="F51" s="225"/>
      <c r="G51" s="225"/>
      <c r="H51" s="225"/>
      <c r="I51" s="176"/>
      <c r="J51" s="176"/>
      <c r="K51" s="176"/>
    </row>
    <row r="52" spans="1:11" ht="12.75" customHeight="1" x14ac:dyDescent="0.3">
      <c r="A52" s="226"/>
      <c r="B52" s="227"/>
      <c r="C52" s="227"/>
      <c r="D52" s="227"/>
      <c r="E52" s="227"/>
      <c r="F52" s="227"/>
      <c r="G52" s="227"/>
      <c r="H52" s="227"/>
      <c r="I52" s="228"/>
      <c r="J52" s="228"/>
      <c r="K52" s="229"/>
    </row>
    <row r="53" spans="1:11" ht="13.5" customHeight="1" x14ac:dyDescent="0.25">
      <c r="C53" s="176"/>
      <c r="D53" s="176"/>
      <c r="E53" s="176"/>
      <c r="F53" s="176"/>
      <c r="G53" s="176"/>
      <c r="H53" s="176"/>
      <c r="I53" s="176"/>
      <c r="J53" s="176"/>
      <c r="K53" s="176"/>
    </row>
  </sheetData>
  <mergeCells count="4">
    <mergeCell ref="A1:H1"/>
    <mergeCell ref="G4:H4"/>
    <mergeCell ref="A48:H48"/>
    <mergeCell ref="A49:H49"/>
  </mergeCells>
  <pageMargins left="0.7" right="0.7" top="0.75" bottom="0.75" header="0.3" footer="0.3"/>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workbookViewId="0">
      <pane xSplit="1" ySplit="3" topLeftCell="I10" activePane="bottomRight" state="frozen"/>
      <selection pane="topRight" activeCell="B1" sqref="B1"/>
      <selection pane="bottomLeft" activeCell="A4" sqref="A4"/>
      <selection pane="bottomRight" activeCell="L23" sqref="L23:S23"/>
    </sheetView>
  </sheetViews>
  <sheetFormatPr baseColWidth="10" defaultRowHeight="14.5" x14ac:dyDescent="0.35"/>
  <cols>
    <col min="1" max="1" width="53.6328125" customWidth="1"/>
    <col min="2" max="8" width="9.1796875" customWidth="1"/>
    <col min="9" max="10" width="8.54296875" customWidth="1"/>
    <col min="11" max="11" width="8.26953125" customWidth="1"/>
    <col min="12" max="17" width="7.7265625" customWidth="1"/>
    <col min="18" max="19" width="8.453125" customWidth="1"/>
  </cols>
  <sheetData>
    <row r="1" spans="1:19" ht="17.5" x14ac:dyDescent="0.35">
      <c r="A1" s="216" t="s">
        <v>587</v>
      </c>
      <c r="L1" s="607" t="s">
        <v>542</v>
      </c>
    </row>
    <row r="2" spans="1:19" ht="15.5" x14ac:dyDescent="0.35">
      <c r="A2" s="232"/>
      <c r="B2" s="607" t="s">
        <v>541</v>
      </c>
      <c r="L2" s="607"/>
    </row>
    <row r="3" spans="1:19" ht="30" customHeight="1" x14ac:dyDescent="0.35">
      <c r="A3" s="233" t="s">
        <v>145</v>
      </c>
      <c r="B3" s="608" t="s">
        <v>543</v>
      </c>
      <c r="C3" s="608" t="s">
        <v>544</v>
      </c>
      <c r="D3" s="608" t="s">
        <v>545</v>
      </c>
      <c r="E3" s="608" t="s">
        <v>557</v>
      </c>
      <c r="F3" s="608" t="s">
        <v>546</v>
      </c>
      <c r="G3" s="608" t="s">
        <v>547</v>
      </c>
      <c r="H3" s="608" t="s">
        <v>191</v>
      </c>
      <c r="I3" s="608" t="s">
        <v>147</v>
      </c>
      <c r="J3" s="608" t="s">
        <v>148</v>
      </c>
      <c r="L3" s="609">
        <v>2014</v>
      </c>
      <c r="M3" s="609">
        <v>2015</v>
      </c>
      <c r="N3" s="609">
        <v>2016</v>
      </c>
      <c r="O3" s="609">
        <v>2017</v>
      </c>
      <c r="P3" s="609">
        <v>2018</v>
      </c>
      <c r="Q3" s="609">
        <v>2019</v>
      </c>
      <c r="R3" s="609">
        <v>2020</v>
      </c>
      <c r="S3" s="609">
        <v>2021</v>
      </c>
    </row>
    <row r="4" spans="1:19" s="275" customFormat="1" x14ac:dyDescent="0.35">
      <c r="A4" s="234" t="s">
        <v>149</v>
      </c>
      <c r="B4" s="610">
        <v>1.3641523095922592E-2</v>
      </c>
      <c r="C4" s="610">
        <v>2.641390181993053E-3</v>
      </c>
      <c r="D4" s="610">
        <v>1.1545605688614735E-2</v>
      </c>
      <c r="E4" s="610">
        <v>-1.9003237320163846E-2</v>
      </c>
      <c r="F4" s="610">
        <v>-2.7407115662267501E-2</v>
      </c>
      <c r="G4" s="610">
        <v>9.8036636641671837E-3</v>
      </c>
      <c r="H4" s="610">
        <v>2.6641495483296529E-2</v>
      </c>
      <c r="I4" s="610">
        <v>-3.6394150171447426E-2</v>
      </c>
      <c r="J4" s="610">
        <v>6.3657701247983978E-2</v>
      </c>
      <c r="L4" s="611">
        <v>100</v>
      </c>
      <c r="M4" s="611">
        <v>101.15456056886147</v>
      </c>
      <c r="N4" s="611">
        <v>99.232296448354504</v>
      </c>
      <c r="O4" s="611">
        <v>96.512625422162031</v>
      </c>
      <c r="P4" s="611">
        <v>97.458802741146656</v>
      </c>
      <c r="Q4" s="611">
        <v>100.0552509941824</v>
      </c>
      <c r="R4" s="611">
        <v>96.413825164058267</v>
      </c>
      <c r="S4" s="611">
        <v>102.55130764252725</v>
      </c>
    </row>
    <row r="5" spans="1:19" x14ac:dyDescent="0.35">
      <c r="A5" s="211" t="s">
        <v>35</v>
      </c>
      <c r="B5" s="612">
        <v>1.3261581404073075E-2</v>
      </c>
      <c r="C5" s="612">
        <v>-4.4821912460857316E-4</v>
      </c>
      <c r="D5" s="612">
        <v>1.0068147338590183E-2</v>
      </c>
      <c r="E5" s="612">
        <v>-2.8721743486322615E-2</v>
      </c>
      <c r="F5" s="612">
        <v>-1.7060841949742223E-2</v>
      </c>
      <c r="G5" s="612">
        <v>3.2000349064659428E-2</v>
      </c>
      <c r="H5" s="612">
        <v>3.6814843641706174E-2</v>
      </c>
      <c r="I5" s="612">
        <v>-3.8708401331230879E-2</v>
      </c>
      <c r="J5" s="612">
        <v>8.606857883773511E-2</v>
      </c>
      <c r="L5" s="474">
        <v>100</v>
      </c>
      <c r="M5" s="474">
        <v>101.00681473385902</v>
      </c>
      <c r="N5" s="474">
        <v>98.10572291070261</v>
      </c>
      <c r="O5" s="474">
        <v>96.43195667775791</v>
      </c>
      <c r="P5" s="474">
        <v>99.517812952434284</v>
      </c>
      <c r="Q5" s="474">
        <v>103.18154567584271</v>
      </c>
      <c r="R5" s="474">
        <v>99.187552995845465</v>
      </c>
      <c r="S5" s="474">
        <v>107.72448472059043</v>
      </c>
    </row>
    <row r="6" spans="1:19" x14ac:dyDescent="0.35">
      <c r="A6" s="211" t="s">
        <v>37</v>
      </c>
      <c r="B6" s="612">
        <v>2.7212175201968281E-2</v>
      </c>
      <c r="C6" s="612">
        <v>2.3721156531154364E-2</v>
      </c>
      <c r="D6" s="612">
        <v>3.5721639083902579E-2</v>
      </c>
      <c r="E6" s="612">
        <v>2.8471776686706196E-2</v>
      </c>
      <c r="F6" s="612">
        <v>8.449903197635944E-4</v>
      </c>
      <c r="G6" s="612">
        <v>1.2793504873098493E-2</v>
      </c>
      <c r="H6" s="612">
        <v>1.3384477240661496E-2</v>
      </c>
      <c r="I6" s="612">
        <v>5.3925406532497888E-3</v>
      </c>
      <c r="J6" s="612">
        <v>3.1359222688828625E-2</v>
      </c>
      <c r="L6" s="474">
        <v>100</v>
      </c>
      <c r="M6" s="474">
        <v>103.57216390839025</v>
      </c>
      <c r="N6" s="474">
        <v>106.52104743014887</v>
      </c>
      <c r="O6" s="474">
        <v>106.61105668407842</v>
      </c>
      <c r="P6" s="474">
        <v>107.97498575729236</v>
      </c>
      <c r="Q6" s="474">
        <v>109.42017449672159</v>
      </c>
      <c r="R6" s="474">
        <v>110.01022723598085</v>
      </c>
      <c r="S6" s="474">
        <v>113.46006244992262</v>
      </c>
    </row>
    <row r="7" spans="1:19" x14ac:dyDescent="0.35">
      <c r="A7" s="211" t="s">
        <v>150</v>
      </c>
      <c r="B7" s="612">
        <v>-1.1472933852614275E-3</v>
      </c>
      <c r="C7" s="612">
        <v>-2.1812199149007894E-2</v>
      </c>
      <c r="D7" s="612">
        <v>6.0173119557790367E-2</v>
      </c>
      <c r="E7" s="612">
        <v>-2.2175614944352606E-2</v>
      </c>
      <c r="F7" s="612">
        <v>-0.18059060501995416</v>
      </c>
      <c r="G7" s="612">
        <v>-2.9908941065615369E-2</v>
      </c>
      <c r="H7" s="612">
        <v>-8.7458461931725129E-2</v>
      </c>
      <c r="I7" s="612">
        <v>-0.11999737374194985</v>
      </c>
      <c r="J7" s="612">
        <v>-7.7434399033643686E-2</v>
      </c>
      <c r="L7" s="474">
        <v>100</v>
      </c>
      <c r="M7" s="474">
        <v>106.01731195577904</v>
      </c>
      <c r="N7" s="474">
        <v>103.66631286841238</v>
      </c>
      <c r="O7" s="474">
        <v>84.945150707317922</v>
      </c>
      <c r="P7" s="474">
        <v>82.404531201002939</v>
      </c>
      <c r="Q7" s="474">
        <v>75.197557645958369</v>
      </c>
      <c r="R7" s="474">
        <v>66.174048216634489</v>
      </c>
      <c r="S7" s="474">
        <v>61.04990056135604</v>
      </c>
    </row>
    <row r="8" spans="1:19" x14ac:dyDescent="0.35">
      <c r="A8" s="211" t="s">
        <v>39</v>
      </c>
      <c r="B8" s="612">
        <v>5.4741307963945829E-4</v>
      </c>
      <c r="C8" s="612">
        <v>-3.4849270735952453E-2</v>
      </c>
      <c r="D8" s="612">
        <v>-2.735676091405792E-2</v>
      </c>
      <c r="E8" s="612">
        <v>-6.6318322156140974E-2</v>
      </c>
      <c r="F8" s="612">
        <v>-0.10570781240151383</v>
      </c>
      <c r="G8" s="612">
        <v>-1.4780269147318559E-2</v>
      </c>
      <c r="H8" s="612">
        <v>3.5252254132358329E-2</v>
      </c>
      <c r="I8" s="612">
        <v>-0.12599015474487707</v>
      </c>
      <c r="J8" s="612">
        <v>0.1004426182799083</v>
      </c>
      <c r="L8" s="474">
        <v>100</v>
      </c>
      <c r="M8" s="474">
        <v>97.264323908594207</v>
      </c>
      <c r="N8" s="474">
        <v>90.813917141324808</v>
      </c>
      <c r="O8" s="474">
        <v>81.214176624703029</v>
      </c>
      <c r="P8" s="474">
        <v>80.013809235612044</v>
      </c>
      <c r="Q8" s="474">
        <v>82.834476372883884</v>
      </c>
      <c r="R8" s="474">
        <v>72.398147876453379</v>
      </c>
      <c r="S8" s="474">
        <v>79.670007407780346</v>
      </c>
    </row>
    <row r="9" spans="1:19" x14ac:dyDescent="0.35">
      <c r="A9" s="211" t="s">
        <v>151</v>
      </c>
      <c r="B9" s="612">
        <v>1.0577181947837744E-2</v>
      </c>
      <c r="C9" s="612">
        <v>4.0335973265972047E-2</v>
      </c>
      <c r="D9" s="612">
        <v>-2.5586714799911481E-2</v>
      </c>
      <c r="E9" s="612">
        <v>-2.7360434226612718E-2</v>
      </c>
      <c r="F9" s="612">
        <v>5.08769553639421E-2</v>
      </c>
      <c r="G9" s="612">
        <v>-7.5301877729426647E-2</v>
      </c>
      <c r="H9" s="612">
        <v>6.6944563225129761E-2</v>
      </c>
      <c r="I9" s="612">
        <v>5.4357948515688648E-3</v>
      </c>
      <c r="J9" s="612">
        <v>5.7301531078350898E-2</v>
      </c>
      <c r="L9" s="474">
        <v>100</v>
      </c>
      <c r="M9" s="474">
        <v>97.441328520008852</v>
      </c>
      <c r="N9" s="474">
        <v>94.775291460083395</v>
      </c>
      <c r="O9" s="474">
        <v>99.597169733302664</v>
      </c>
      <c r="P9" s="474">
        <v>92.097315835848548</v>
      </c>
      <c r="Q9" s="474">
        <v>98.26273041868626</v>
      </c>
      <c r="R9" s="474">
        <v>98.796866462797254</v>
      </c>
      <c r="S9" s="474">
        <v>104.45807817685892</v>
      </c>
    </row>
    <row r="10" spans="1:19" s="275" customFormat="1" x14ac:dyDescent="0.35">
      <c r="A10" s="235" t="s">
        <v>152</v>
      </c>
      <c r="B10" s="610">
        <v>1.1852328696316583E-2</v>
      </c>
      <c r="C10" s="610">
        <v>-3.230437906870387E-3</v>
      </c>
      <c r="D10" s="610">
        <v>1.2385998404973231E-2</v>
      </c>
      <c r="E10" s="610">
        <v>2.1627581144682662E-2</v>
      </c>
      <c r="F10" s="610">
        <v>-4.2757259590778918E-2</v>
      </c>
      <c r="G10" s="610">
        <v>-2.2012773532120722E-4</v>
      </c>
      <c r="H10" s="610">
        <v>2.707070308660664E-2</v>
      </c>
      <c r="I10" s="610">
        <v>-3.624204583550128E-2</v>
      </c>
      <c r="J10" s="610">
        <v>7.0288045779386854E-2</v>
      </c>
      <c r="L10" s="611">
        <v>100</v>
      </c>
      <c r="M10" s="611">
        <v>101.23859984049733</v>
      </c>
      <c r="N10" s="611">
        <v>103.42814587352174</v>
      </c>
      <c r="O10" s="611">
        <v>99.005841791414625</v>
      </c>
      <c r="P10" s="611">
        <v>98.984047859677517</v>
      </c>
      <c r="Q10" s="611">
        <v>101.6636156295973</v>
      </c>
      <c r="R10" s="611">
        <v>97.979118212146659</v>
      </c>
      <c r="S10" s="611">
        <v>104.86587895846598</v>
      </c>
    </row>
    <row r="11" spans="1:19" x14ac:dyDescent="0.35">
      <c r="A11" s="211" t="s">
        <v>60</v>
      </c>
      <c r="B11" s="612">
        <v>3.4061782271417318E-3</v>
      </c>
      <c r="C11" s="612">
        <v>-4.6271614167284647E-2</v>
      </c>
      <c r="D11" s="612">
        <v>-1.5777731574140974E-2</v>
      </c>
      <c r="E11" s="612">
        <v>2.8591477941719567E-4</v>
      </c>
      <c r="F11" s="612">
        <v>-1.441231861418224E-2</v>
      </c>
      <c r="G11" s="612">
        <v>-2.1569412052326875E-3</v>
      </c>
      <c r="H11" s="612">
        <v>6.3419863864108805E-2</v>
      </c>
      <c r="I11" s="612">
        <v>-4.7561557646198849E-2</v>
      </c>
      <c r="J11" s="612">
        <v>7.1801855700114769E-2</v>
      </c>
      <c r="L11" s="474">
        <v>100</v>
      </c>
      <c r="M11" s="474">
        <v>98.4222268425859</v>
      </c>
      <c r="N11" s="474">
        <v>98.450367211863352</v>
      </c>
      <c r="O11" s="474">
        <v>97.031469151922735</v>
      </c>
      <c r="P11" s="474">
        <v>96.822177977904687</v>
      </c>
      <c r="Q11" s="474">
        <v>102.96262732428991</v>
      </c>
      <c r="R11" s="474">
        <v>98.065564389401615</v>
      </c>
      <c r="S11" s="474">
        <v>105.10685389283974</v>
      </c>
    </row>
    <row r="12" spans="1:19" x14ac:dyDescent="0.35">
      <c r="A12" s="86" t="s">
        <v>153</v>
      </c>
      <c r="B12" s="612">
        <v>1.6997722247302782E-3</v>
      </c>
      <c r="C12" s="612">
        <v>2.4110360552382915E-3</v>
      </c>
      <c r="D12" s="612">
        <v>-2.962150433272992E-2</v>
      </c>
      <c r="E12" s="612">
        <v>-0.12674511923798271</v>
      </c>
      <c r="F12" s="612">
        <v>-8.9467124662254927E-2</v>
      </c>
      <c r="G12" s="612">
        <v>-0.14199554423238914</v>
      </c>
      <c r="H12" s="612">
        <v>7.925133781660465E-2</v>
      </c>
      <c r="I12" s="612">
        <v>6.6024860488436143E-3</v>
      </c>
      <c r="J12" s="612">
        <v>3.6797802250263079E-2</v>
      </c>
      <c r="L12" s="474">
        <v>100</v>
      </c>
      <c r="M12" s="474">
        <v>97.037849566727004</v>
      </c>
      <c r="N12" s="474">
        <v>84.738775752794766</v>
      </c>
      <c r="O12" s="474">
        <v>77.157441138792606</v>
      </c>
      <c r="P12" s="474">
        <v>66.201428292711213</v>
      </c>
      <c r="Q12" s="474">
        <v>71.447980050278602</v>
      </c>
      <c r="R12" s="474">
        <v>71.919714341778629</v>
      </c>
      <c r="S12" s="474">
        <v>74.566201768022808</v>
      </c>
    </row>
    <row r="13" spans="1:19" x14ac:dyDescent="0.35">
      <c r="A13" s="86" t="s">
        <v>155</v>
      </c>
      <c r="B13" s="612">
        <v>3.6301068684891913E-3</v>
      </c>
      <c r="C13" s="612">
        <v>-5.264786483270012E-2</v>
      </c>
      <c r="D13" s="612">
        <v>-1.385915104722979E-2</v>
      </c>
      <c r="E13" s="612">
        <v>1.7609493672342769E-2</v>
      </c>
      <c r="F13" s="612">
        <v>-5.6288483316141447E-3</v>
      </c>
      <c r="G13" s="612">
        <v>1.2828234792830573E-2</v>
      </c>
      <c r="H13" s="612">
        <v>6.1982688198924496E-2</v>
      </c>
      <c r="I13" s="612">
        <v>-5.2558504266646211E-2</v>
      </c>
      <c r="J13" s="612">
        <v>7.5232831132831857E-2</v>
      </c>
      <c r="L13" s="474">
        <v>100</v>
      </c>
      <c r="M13" s="474">
        <v>98.614084895277017</v>
      </c>
      <c r="N13" s="474">
        <v>100.35062899924426</v>
      </c>
      <c r="O13" s="474">
        <v>99.785770528625434</v>
      </c>
      <c r="P13" s="474">
        <v>101.06584582195015</v>
      </c>
      <c r="Q13" s="474">
        <v>107.33017863109266</v>
      </c>
      <c r="R13" s="474">
        <v>101.68906497957047</v>
      </c>
      <c r="S13" s="474">
        <v>109.33942123323406</v>
      </c>
    </row>
    <row r="14" spans="1:19" x14ac:dyDescent="0.35">
      <c r="A14" s="80" t="s">
        <v>156</v>
      </c>
      <c r="B14" s="612">
        <v>-6.6538673670365256E-2</v>
      </c>
      <c r="C14" s="612">
        <v>2.507083956619427E-2</v>
      </c>
      <c r="D14" s="612">
        <v>-8.9983053225158871E-2</v>
      </c>
      <c r="E14" s="612">
        <v>-1.3434715098790018E-2</v>
      </c>
      <c r="F14" s="612">
        <v>-8.999024827492097E-2</v>
      </c>
      <c r="G14" s="612">
        <v>9.9225465803650659E-2</v>
      </c>
      <c r="H14" s="612">
        <v>0.26309429983215571</v>
      </c>
      <c r="I14" s="612">
        <v>0.52929457503272137</v>
      </c>
      <c r="J14" s="612">
        <v>0.21798619427711463</v>
      </c>
      <c r="L14" s="474">
        <v>100</v>
      </c>
      <c r="M14" s="474">
        <v>91.00169467748411</v>
      </c>
      <c r="N14" s="474">
        <v>89.779112835985032</v>
      </c>
      <c r="O14" s="474">
        <v>81.69986818197259</v>
      </c>
      <c r="P14" s="474">
        <v>89.806575658425672</v>
      </c>
      <c r="Q14" s="474">
        <v>113.4341738016027</v>
      </c>
      <c r="R14" s="474">
        <v>173.47426661810985</v>
      </c>
      <c r="S14" s="474">
        <v>211.28926180320514</v>
      </c>
    </row>
    <row r="15" spans="1:19" x14ac:dyDescent="0.35">
      <c r="A15" s="86" t="s">
        <v>157</v>
      </c>
      <c r="B15" s="612">
        <v>-0.14885431091525514</v>
      </c>
      <c r="C15" s="612">
        <v>0.68878627208621124</v>
      </c>
      <c r="D15" s="612">
        <v>-0.43053236736076717</v>
      </c>
      <c r="E15" s="612">
        <v>0.11122435373511341</v>
      </c>
      <c r="F15" s="612">
        <v>-0.2096412475091648</v>
      </c>
      <c r="G15" s="612">
        <v>-2.195594507437848E-2</v>
      </c>
      <c r="H15" s="612">
        <v>-7.0095708780554378E-2</v>
      </c>
      <c r="I15" s="612">
        <v>2.6312790800568338</v>
      </c>
      <c r="J15" s="612">
        <v>3.2158951478356013E-3</v>
      </c>
      <c r="L15" s="474">
        <v>100</v>
      </c>
      <c r="M15" s="474">
        <v>56.94676326392328</v>
      </c>
      <c r="N15" s="474">
        <v>63.280630205259648</v>
      </c>
      <c r="O15" s="474">
        <v>50.014399945862877</v>
      </c>
      <c r="P15" s="474">
        <v>48.916286527723514</v>
      </c>
      <c r="Q15" s="474">
        <v>45.487464752650048</v>
      </c>
      <c r="R15" s="474">
        <v>165.17767916112072</v>
      </c>
      <c r="S15" s="474">
        <v>165.70887325806572</v>
      </c>
    </row>
    <row r="16" spans="1:19" x14ac:dyDescent="0.35">
      <c r="A16" s="86" t="s">
        <v>158</v>
      </c>
      <c r="B16" s="612">
        <v>2.8749020749136101E-2</v>
      </c>
      <c r="C16" s="612">
        <v>-0.3273781948477662</v>
      </c>
      <c r="D16" s="612">
        <v>0.28105333499540563</v>
      </c>
      <c r="E16" s="612">
        <v>-0.14572359950446578</v>
      </c>
      <c r="F16" s="612">
        <v>0.11704029623947965</v>
      </c>
      <c r="G16" s="612">
        <v>0.15144082958778471</v>
      </c>
      <c r="H16" s="612">
        <v>0.48969973323314853</v>
      </c>
      <c r="I16" s="612">
        <v>1.1779194504935031E-3</v>
      </c>
      <c r="J16" s="612">
        <v>0.16937479393599575</v>
      </c>
      <c r="L16" s="474">
        <v>100</v>
      </c>
      <c r="M16" s="474">
        <v>128.10533349954056</v>
      </c>
      <c r="N16" s="474">
        <v>109.43736318626749</v>
      </c>
      <c r="O16" s="474">
        <v>122.24594459325576</v>
      </c>
      <c r="P16" s="474">
        <v>140.75897185620079</v>
      </c>
      <c r="Q16" s="474">
        <v>209.68860282435458</v>
      </c>
      <c r="R16" s="474">
        <v>209.93559910816819</v>
      </c>
      <c r="S16" s="474">
        <v>245.49339794694399</v>
      </c>
    </row>
    <row r="17" spans="1:19" x14ac:dyDescent="0.35">
      <c r="A17" s="86" t="s">
        <v>159</v>
      </c>
      <c r="B17" s="612">
        <v>-0.28618731791842522</v>
      </c>
      <c r="C17" s="612">
        <v>0.17037301267430838</v>
      </c>
      <c r="D17" s="612">
        <v>0.13366913821758941</v>
      </c>
      <c r="E17" s="612">
        <v>0.2697059747756696</v>
      </c>
      <c r="F17" s="612">
        <v>-0.4548448569655561</v>
      </c>
      <c r="G17" s="612">
        <v>0.16115083882169823</v>
      </c>
      <c r="H17" s="612">
        <v>-0.23864117399755469</v>
      </c>
      <c r="I17" s="612">
        <v>1.8328185465261715E-3</v>
      </c>
      <c r="J17" s="612">
        <v>3.3583164108304864</v>
      </c>
      <c r="L17" s="474">
        <v>100</v>
      </c>
      <c r="M17" s="474">
        <v>113.36691382175894</v>
      </c>
      <c r="N17" s="474">
        <v>143.94264782136577</v>
      </c>
      <c r="O17" s="474">
        <v>78.471074761813242</v>
      </c>
      <c r="P17" s="474">
        <v>91.116754282919644</v>
      </c>
      <c r="Q17" s="474">
        <v>69.372545069996974</v>
      </c>
      <c r="R17" s="474">
        <v>69.499692357220994</v>
      </c>
      <c r="S17" s="474">
        <v>302.90164974814638</v>
      </c>
    </row>
    <row r="18" spans="1:19" x14ac:dyDescent="0.35">
      <c r="A18" s="211" t="s">
        <v>160</v>
      </c>
      <c r="B18" s="612">
        <v>3.0139617149280484E-2</v>
      </c>
      <c r="C18" s="612">
        <v>1.890821297541434E-2</v>
      </c>
      <c r="D18" s="612">
        <v>1.1606726389892241E-2</v>
      </c>
      <c r="E18" s="612">
        <v>3.1719409208176286E-2</v>
      </c>
      <c r="F18" s="612">
        <v>-9.9523882353959592E-2</v>
      </c>
      <c r="G18" s="612">
        <v>8.6460322976362747E-3</v>
      </c>
      <c r="H18" s="612">
        <v>5.0391724238627589E-3</v>
      </c>
      <c r="I18" s="612">
        <v>3.2054422752132439E-3</v>
      </c>
      <c r="J18" s="612">
        <v>5.4762349818854972E-2</v>
      </c>
      <c r="L18" s="474">
        <v>100</v>
      </c>
      <c r="M18" s="474">
        <v>101.16067263898923</v>
      </c>
      <c r="N18" s="474">
        <v>104.36942941019969</v>
      </c>
      <c r="O18" s="474">
        <v>93.982178596229076</v>
      </c>
      <c r="P18" s="474">
        <v>94.794751547774297</v>
      </c>
      <c r="Q18" s="474">
        <v>95.27243864570076</v>
      </c>
      <c r="R18" s="474">
        <v>95.577828948198345</v>
      </c>
      <c r="S18" s="474">
        <v>100.81189545198626</v>
      </c>
    </row>
    <row r="19" spans="1:19" x14ac:dyDescent="0.35">
      <c r="A19" s="211" t="s">
        <v>94</v>
      </c>
      <c r="B19" s="612">
        <v>-4.0632786500726104E-3</v>
      </c>
      <c r="C19" s="612">
        <v>-3.5294624441648548E-3</v>
      </c>
      <c r="D19" s="612">
        <v>3.4780781419363471E-2</v>
      </c>
      <c r="E19" s="612">
        <v>1.1706631254654987E-2</v>
      </c>
      <c r="F19" s="612">
        <v>-2.9867348791111636E-3</v>
      </c>
      <c r="G19" s="612">
        <v>-5.2831133507472705E-3</v>
      </c>
      <c r="H19" s="612">
        <v>2.6617515304057093E-2</v>
      </c>
      <c r="I19" s="612">
        <v>-7.5027175721128603E-2</v>
      </c>
      <c r="J19" s="612">
        <v>8.3361029765104844E-2</v>
      </c>
      <c r="L19" s="474">
        <v>100</v>
      </c>
      <c r="M19" s="474">
        <v>103.47807814193635</v>
      </c>
      <c r="N19" s="474">
        <v>104.68945784568437</v>
      </c>
      <c r="O19" s="474">
        <v>104.37677819046144</v>
      </c>
      <c r="P19" s="474">
        <v>103.82534384009543</v>
      </c>
      <c r="Q19" s="474">
        <v>106.58891651870816</v>
      </c>
      <c r="R19" s="474">
        <v>98.591851149134342</v>
      </c>
      <c r="S19" s="474">
        <v>106.81056938737412</v>
      </c>
    </row>
    <row r="20" spans="1:19" x14ac:dyDescent="0.35">
      <c r="A20" s="236" t="s">
        <v>161</v>
      </c>
      <c r="B20" s="612">
        <v>1.0855937640713131E-2</v>
      </c>
      <c r="C20" s="612">
        <v>-2.5891991644950596E-2</v>
      </c>
      <c r="D20" s="612">
        <v>-2.4501051672130569E-2</v>
      </c>
      <c r="E20" s="612">
        <v>5.7805913439944678E-2</v>
      </c>
      <c r="F20" s="612">
        <v>2.8111477986261901E-2</v>
      </c>
      <c r="G20" s="612">
        <v>-1.7885051314637912E-2</v>
      </c>
      <c r="H20" s="612">
        <v>6.2668544970395645E-2</v>
      </c>
      <c r="I20" s="612">
        <v>-4.1123363011282277E-2</v>
      </c>
      <c r="J20" s="612">
        <v>8.1992164189727434E-2</v>
      </c>
      <c r="L20" s="474">
        <v>100</v>
      </c>
      <c r="M20" s="474">
        <v>97.549894832786947</v>
      </c>
      <c r="N20" s="474">
        <v>103.18885560956673</v>
      </c>
      <c r="O20" s="474">
        <v>106.08964685246262</v>
      </c>
      <c r="P20" s="474">
        <v>104.19222807455451</v>
      </c>
      <c r="Q20" s="474">
        <v>110.72180340521045</v>
      </c>
      <c r="R20" s="474">
        <v>106.16855049051415</v>
      </c>
      <c r="S20" s="474">
        <v>114.87353971411775</v>
      </c>
    </row>
    <row r="21" spans="1:19" s="275" customFormat="1" x14ac:dyDescent="0.35">
      <c r="A21" s="237" t="s">
        <v>162</v>
      </c>
      <c r="B21" s="610">
        <v>5.8339671726805875E-3</v>
      </c>
      <c r="C21" s="610">
        <v>-2.3134978685628527E-2</v>
      </c>
      <c r="D21" s="610">
        <v>1.5309963175452301E-2</v>
      </c>
      <c r="E21" s="610">
        <v>0.16246961860798281</v>
      </c>
      <c r="F21" s="610">
        <v>-8.7660237310200784E-2</v>
      </c>
      <c r="G21" s="610">
        <v>-3.1478704112897993E-2</v>
      </c>
      <c r="H21" s="610">
        <v>2.8466211146250808E-2</v>
      </c>
      <c r="I21" s="610">
        <v>-3.5748377764944328E-2</v>
      </c>
      <c r="J21" s="610">
        <v>9.1793017762385354E-2</v>
      </c>
      <c r="L21" s="611">
        <v>100</v>
      </c>
      <c r="M21" s="611">
        <v>101.53099631754523</v>
      </c>
      <c r="N21" s="611">
        <v>118.02669856614531</v>
      </c>
      <c r="O21" s="611">
        <v>107.68045016089748</v>
      </c>
      <c r="P21" s="611">
        <v>104.29080913153892</v>
      </c>
      <c r="Q21" s="611">
        <v>107.25957332489065</v>
      </c>
      <c r="R21" s="611">
        <v>103.42521757876571</v>
      </c>
      <c r="S21" s="611">
        <v>112.91893041305192</v>
      </c>
    </row>
    <row r="22" spans="1:19" x14ac:dyDescent="0.35">
      <c r="A22" s="239" t="s">
        <v>163</v>
      </c>
      <c r="B22" s="612">
        <v>-2.9452235548332761E-2</v>
      </c>
      <c r="C22" s="612">
        <v>-8.7159292226784979E-3</v>
      </c>
      <c r="D22" s="612">
        <v>-7.9300248615866709E-3</v>
      </c>
      <c r="E22" s="612">
        <v>0.22843515651228485</v>
      </c>
      <c r="F22" s="612">
        <v>-9.0671161811015755E-2</v>
      </c>
      <c r="G22" s="612">
        <v>-8.2115169763024798E-2</v>
      </c>
      <c r="H22" s="612">
        <v>4.9142870736453181E-2</v>
      </c>
      <c r="I22" s="612">
        <v>1.5483216154234425E-2</v>
      </c>
      <c r="J22" s="612">
        <v>0.12484600306994564</v>
      </c>
      <c r="L22" s="474">
        <v>100</v>
      </c>
      <c r="M22" s="474">
        <v>99.20699751384133</v>
      </c>
      <c r="N22" s="474">
        <v>121.86936351802953</v>
      </c>
      <c r="O22" s="474">
        <v>110.81932673868077</v>
      </c>
      <c r="P22" s="474">
        <v>101.71937891050989</v>
      </c>
      <c r="Q22" s="474">
        <v>106.71816119970138</v>
      </c>
      <c r="R22" s="474">
        <v>108.37050155713879</v>
      </c>
      <c r="S22" s="474">
        <v>121.90012552723289</v>
      </c>
    </row>
    <row r="23" spans="1:19" s="275" customFormat="1" x14ac:dyDescent="0.35">
      <c r="A23" s="224" t="s">
        <v>164</v>
      </c>
      <c r="B23" s="610">
        <v>3.7379837811722716E-2</v>
      </c>
      <c r="C23" s="610">
        <v>-7.7314144660679762E-2</v>
      </c>
      <c r="D23" s="610">
        <v>-5.0319299472938783E-2</v>
      </c>
      <c r="E23" s="610">
        <v>7.7903084291675029E-5</v>
      </c>
      <c r="F23" s="610">
        <v>-3.8443327602382338E-2</v>
      </c>
      <c r="G23" s="610">
        <v>5.0766878996613141E-2</v>
      </c>
      <c r="H23" s="610">
        <v>7.0442297276460009E-2</v>
      </c>
      <c r="I23" s="610">
        <v>-0.10315532011038309</v>
      </c>
      <c r="J23" s="610">
        <v>0.13048756744478118</v>
      </c>
      <c r="L23" s="611">
        <v>100</v>
      </c>
      <c r="M23" s="611">
        <v>94.968070052706125</v>
      </c>
      <c r="N23" s="611">
        <v>94.975468358272465</v>
      </c>
      <c r="O23" s="611">
        <v>91.324295313985701</v>
      </c>
      <c r="P23" s="611">
        <v>95.960544763641778</v>
      </c>
      <c r="Q23" s="611">
        <v>102.72022598469329</v>
      </c>
      <c r="R23" s="611">
        <v>92.124088191431355</v>
      </c>
      <c r="S23" s="611">
        <v>104.14513636259973</v>
      </c>
    </row>
    <row r="24" spans="1:19" x14ac:dyDescent="0.35">
      <c r="A24" s="238" t="s">
        <v>109</v>
      </c>
      <c r="B24" s="612">
        <v>4.8611363507490069E-2</v>
      </c>
      <c r="C24" s="612">
        <v>-8.0014374638700536E-2</v>
      </c>
      <c r="D24" s="612">
        <v>-3.7920202475570486E-2</v>
      </c>
      <c r="E24" s="612">
        <v>-5.7883770699171277E-2</v>
      </c>
      <c r="F24" s="612">
        <v>1.8824103447618867E-2</v>
      </c>
      <c r="G24" s="612">
        <v>5.2764847948260085E-2</v>
      </c>
      <c r="H24" s="612">
        <v>3.5001319549441412E-2</v>
      </c>
      <c r="I24" s="612">
        <v>-0.11335332156489419</v>
      </c>
      <c r="J24" s="612">
        <v>0.1438492819991497</v>
      </c>
      <c r="L24" s="474">
        <v>100</v>
      </c>
      <c r="M24" s="474">
        <v>96.207979752442952</v>
      </c>
      <c r="N24" s="474">
        <v>90.639099113022027</v>
      </c>
      <c r="O24" s="474">
        <v>92.345298891124528</v>
      </c>
      <c r="P24" s="474">
        <v>97.217884545851348</v>
      </c>
      <c r="Q24" s="474">
        <v>100.6206387887614</v>
      </c>
      <c r="R24" s="474">
        <v>89.214955164073857</v>
      </c>
      <c r="S24" s="474">
        <v>102.04846240801221</v>
      </c>
    </row>
    <row r="25" spans="1:19" x14ac:dyDescent="0.35">
      <c r="A25" s="238" t="s">
        <v>165</v>
      </c>
      <c r="B25" s="612">
        <v>-0.32501513525283365</v>
      </c>
      <c r="C25" s="612">
        <v>-0.15475271278480884</v>
      </c>
      <c r="D25" s="612">
        <v>-1.6807980203751627E-2</v>
      </c>
      <c r="E25" s="612">
        <v>-0.14728020347661697</v>
      </c>
      <c r="F25" s="612">
        <v>1.3568144330391885E-2</v>
      </c>
      <c r="G25" s="612">
        <v>0.11221918750066817</v>
      </c>
      <c r="H25" s="612">
        <v>1.3197585222165493</v>
      </c>
      <c r="I25" s="612">
        <v>6.778824682619522E-2</v>
      </c>
      <c r="J25" s="612">
        <v>-0.1099817938071348</v>
      </c>
      <c r="L25" s="474">
        <v>100</v>
      </c>
      <c r="M25" s="474">
        <v>98.319201979624836</v>
      </c>
      <c r="N25" s="474">
        <v>83.838729906407082</v>
      </c>
      <c r="O25" s="474">
        <v>84.976265894253956</v>
      </c>
      <c r="P25" s="474">
        <v>94.512233409747878</v>
      </c>
      <c r="Q25" s="474">
        <v>219.24555890598231</v>
      </c>
      <c r="R25" s="474">
        <v>234.10783096864816</v>
      </c>
      <c r="S25" s="474">
        <v>208.36023177441874</v>
      </c>
    </row>
    <row r="26" spans="1:19" x14ac:dyDescent="0.35">
      <c r="A26" s="238" t="s">
        <v>166</v>
      </c>
      <c r="B26" s="612">
        <v>9.3437803308935363E-2</v>
      </c>
      <c r="C26" s="612">
        <v>-2.598855247175591E-2</v>
      </c>
      <c r="D26" s="612">
        <v>-0.18029656270784167</v>
      </c>
      <c r="E26" s="612">
        <v>0.71134982403156344</v>
      </c>
      <c r="F26" s="612">
        <v>-0.40827093661528813</v>
      </c>
      <c r="G26" s="612">
        <v>1.2556726526916417E-2</v>
      </c>
      <c r="H26" s="612">
        <v>0.10303810750439957</v>
      </c>
      <c r="I26" s="612">
        <v>-0.10089343517013016</v>
      </c>
      <c r="J26" s="612">
        <v>0.16766404965623827</v>
      </c>
      <c r="L26" s="474">
        <v>100</v>
      </c>
      <c r="M26" s="474">
        <v>81.970343729215827</v>
      </c>
      <c r="N26" s="474">
        <v>140.27993331680028</v>
      </c>
      <c r="O26" s="474">
        <v>83.007713553220071</v>
      </c>
      <c r="P26" s="474">
        <v>84.050018711932466</v>
      </c>
      <c r="Q26" s="474">
        <v>92.710373575719359</v>
      </c>
      <c r="R26" s="474">
        <v>83.356505509758975</v>
      </c>
      <c r="S26" s="474">
        <v>97.332394788717707</v>
      </c>
    </row>
    <row r="27" spans="1:19" s="275" customFormat="1" x14ac:dyDescent="0.35">
      <c r="A27" s="239" t="s">
        <v>167</v>
      </c>
      <c r="B27" s="610">
        <v>-5.6015863086699147E-3</v>
      </c>
      <c r="C27" s="610">
        <v>-9.1569517943669854E-2</v>
      </c>
      <c r="D27" s="610">
        <v>3.3902539641340157E-2</v>
      </c>
      <c r="E27" s="610">
        <v>-5.9820886696918874E-2</v>
      </c>
      <c r="F27" s="610">
        <v>-6.9236913432886293E-2</v>
      </c>
      <c r="G27" s="610">
        <v>3.2482950829160195E-3</v>
      </c>
      <c r="H27" s="610">
        <v>8.031275787272274E-2</v>
      </c>
      <c r="I27" s="610">
        <v>-5.356287296961082E-2</v>
      </c>
      <c r="J27" s="610">
        <v>0.10164677039231651</v>
      </c>
      <c r="L27" s="611">
        <v>100</v>
      </c>
      <c r="M27" s="611">
        <v>103.39025396413402</v>
      </c>
      <c r="N27" s="611">
        <v>97.205357296179884</v>
      </c>
      <c r="O27" s="611">
        <v>90.475158387851494</v>
      </c>
      <c r="P27" s="611">
        <v>90.769048399968796</v>
      </c>
      <c r="Q27" s="611">
        <v>98.058961006452947</v>
      </c>
      <c r="R27" s="611">
        <v>92.806641334532287</v>
      </c>
      <c r="S27" s="611">
        <v>102.24013669714556</v>
      </c>
    </row>
    <row r="28" spans="1:19" x14ac:dyDescent="0.35">
      <c r="A28" s="238" t="s">
        <v>124</v>
      </c>
      <c r="B28" s="612">
        <v>-4.961072215108675E-2</v>
      </c>
      <c r="C28" s="612">
        <v>5.0081081813749151E-2</v>
      </c>
      <c r="D28" s="612">
        <v>-3.0457710352265965E-2</v>
      </c>
      <c r="E28" s="612">
        <v>-2.4737517612356208E-2</v>
      </c>
      <c r="F28" s="612">
        <v>-7.9268330306077384E-2</v>
      </c>
      <c r="G28" s="612">
        <v>-6.3534099803121635E-2</v>
      </c>
      <c r="H28" s="612">
        <v>0.15921464485286552</v>
      </c>
      <c r="I28" s="612">
        <v>0.12696867757945784</v>
      </c>
      <c r="J28" s="612">
        <v>0.1779439580868647</v>
      </c>
      <c r="L28" s="474">
        <v>100</v>
      </c>
      <c r="M28" s="474">
        <v>96.954228964773407</v>
      </c>
      <c r="N28" s="474">
        <v>94.555822018164903</v>
      </c>
      <c r="O28" s="474">
        <v>87.060539886066337</v>
      </c>
      <c r="P28" s="474">
        <v>81.529226856031343</v>
      </c>
      <c r="Q28" s="474">
        <v>94.509873755043074</v>
      </c>
      <c r="R28" s="474">
        <v>106.5096674439224</v>
      </c>
      <c r="S28" s="474">
        <v>125.46241924340961</v>
      </c>
    </row>
    <row r="29" spans="1:19" x14ac:dyDescent="0.35">
      <c r="A29" s="238" t="s">
        <v>168</v>
      </c>
      <c r="B29" s="612">
        <v>4.2593395074637108E-3</v>
      </c>
      <c r="C29" s="612">
        <v>-0.11183134843006193</v>
      </c>
      <c r="D29" s="612">
        <v>7.6065752957334531E-2</v>
      </c>
      <c r="E29" s="612">
        <v>-0.10345348805019228</v>
      </c>
      <c r="F29" s="612">
        <v>-2.7285594733459706E-2</v>
      </c>
      <c r="G29" s="612">
        <v>-1.8838202584963937E-2</v>
      </c>
      <c r="H29" s="612">
        <v>0.11399079557873737</v>
      </c>
      <c r="I29" s="612">
        <v>-1.0913016250502228E-2</v>
      </c>
      <c r="J29" s="612">
        <v>0.11087063677877129</v>
      </c>
      <c r="L29" s="474">
        <v>100</v>
      </c>
      <c r="M29" s="474">
        <v>107.60657529573345</v>
      </c>
      <c r="N29" s="474">
        <v>96.474299744254168</v>
      </c>
      <c r="O29" s="474">
        <v>93.841941099238127</v>
      </c>
      <c r="P29" s="474">
        <v>92.074127601844424</v>
      </c>
      <c r="Q29" s="474">
        <v>102.56973065939685</v>
      </c>
      <c r="R29" s="474">
        <v>101.45038552190123</v>
      </c>
      <c r="S29" s="474">
        <v>112.69825436616625</v>
      </c>
    </row>
    <row r="30" spans="1:19" x14ac:dyDescent="0.35">
      <c r="A30" s="240" t="s">
        <v>169</v>
      </c>
      <c r="B30" s="612">
        <v>-1.7653821242453849E-2</v>
      </c>
      <c r="C30" s="612">
        <v>-7.6842217774375832E-2</v>
      </c>
      <c r="D30" s="612">
        <v>-4.391223807267719E-2</v>
      </c>
      <c r="E30" s="612">
        <v>4.1102315045108417E-2</v>
      </c>
      <c r="F30" s="612">
        <v>-0.15800538992761926</v>
      </c>
      <c r="G30" s="612">
        <v>7.6880619580738552E-2</v>
      </c>
      <c r="H30" s="612">
        <v>-1.5424192868152442E-2</v>
      </c>
      <c r="I30" s="612">
        <v>-0.21422665486129833</v>
      </c>
      <c r="J30" s="612">
        <v>4.1156538370779705E-2</v>
      </c>
      <c r="L30" s="474">
        <v>100</v>
      </c>
      <c r="M30" s="474">
        <v>95.608776192732279</v>
      </c>
      <c r="N30" s="474">
        <v>99.53851823288322</v>
      </c>
      <c r="O30" s="474">
        <v>83.810895846679074</v>
      </c>
      <c r="P30" s="474">
        <v>90.254329446988507</v>
      </c>
      <c r="Q30" s="474">
        <v>88.862229262412384</v>
      </c>
      <c r="R30" s="474">
        <v>69.825571144007995</v>
      </c>
      <c r="S30" s="474">
        <v>72.699349942057964</v>
      </c>
    </row>
    <row r="31" spans="1:19" x14ac:dyDescent="0.35">
      <c r="A31" s="224" t="s">
        <v>170</v>
      </c>
      <c r="B31" s="612">
        <v>2.2550312753751633E-2</v>
      </c>
      <c r="C31" s="612">
        <v>-2.7800419640855001E-2</v>
      </c>
      <c r="D31" s="612">
        <v>-1.080888198148855E-2</v>
      </c>
      <c r="E31" s="612">
        <v>-1.2383784414443988E-2</v>
      </c>
      <c r="F31" s="612">
        <v>-3.12840051847314E-2</v>
      </c>
      <c r="G31" s="612">
        <v>2.4087203388517331E-2</v>
      </c>
      <c r="H31" s="612">
        <v>4.2312372584135671E-2</v>
      </c>
      <c r="I31" s="612">
        <v>-6.0924319792677539E-2</v>
      </c>
      <c r="J31" s="612">
        <v>8.7108835172295285E-2</v>
      </c>
      <c r="L31" s="474">
        <v>100</v>
      </c>
      <c r="M31" s="474">
        <v>98.919111801851145</v>
      </c>
      <c r="N31" s="474">
        <v>97.694118846828744</v>
      </c>
      <c r="O31" s="474">
        <v>94.637855526306794</v>
      </c>
      <c r="P31" s="474">
        <v>96.917416800622064</v>
      </c>
      <c r="Q31" s="474">
        <v>101.01822265018195</v>
      </c>
      <c r="R31" s="474">
        <v>94.863756148554373</v>
      </c>
      <c r="S31" s="474">
        <v>103.12722744672361</v>
      </c>
    </row>
    <row r="32" spans="1:19" x14ac:dyDescent="0.35">
      <c r="A32" s="239" t="s">
        <v>171</v>
      </c>
      <c r="B32" s="612">
        <v>8.5191588707815846E-3</v>
      </c>
      <c r="C32" s="612">
        <v>-1.9864324140653311E-2</v>
      </c>
      <c r="D32" s="612">
        <v>1.6141075136042016E-2</v>
      </c>
      <c r="E32" s="612">
        <v>7.1646981847253155E-3</v>
      </c>
      <c r="F32" s="612">
        <v>-4.714655042338245E-2</v>
      </c>
      <c r="G32" s="612">
        <v>3.4147236970172301E-4</v>
      </c>
      <c r="H32" s="612">
        <v>3.5716600120168085E-2</v>
      </c>
      <c r="I32" s="612">
        <v>-3.9175859016375436E-2</v>
      </c>
      <c r="J32" s="612">
        <v>7.5520074001856896E-2</v>
      </c>
      <c r="L32" s="474">
        <v>100</v>
      </c>
      <c r="M32" s="474">
        <v>101.6141075136042</v>
      </c>
      <c r="N32" s="474">
        <v>102.34214192524939</v>
      </c>
      <c r="O32" s="474">
        <v>97.517062970533658</v>
      </c>
      <c r="P32" s="474">
        <v>97.550362353112561</v>
      </c>
      <c r="Q32" s="474">
        <v>101.03452963685618</v>
      </c>
      <c r="R32" s="474">
        <v>97.076415148016892</v>
      </c>
      <c r="S32" s="474">
        <v>104.40763320383012</v>
      </c>
    </row>
    <row r="33" spans="1:19" x14ac:dyDescent="0.35">
      <c r="A33" s="241" t="s">
        <v>172</v>
      </c>
      <c r="B33" s="612"/>
      <c r="C33" s="612"/>
      <c r="D33" s="612"/>
      <c r="E33" s="612"/>
      <c r="F33" s="612"/>
      <c r="G33" s="612"/>
      <c r="H33" s="612"/>
      <c r="I33" s="612"/>
      <c r="J33" s="612"/>
    </row>
    <row r="34" spans="1:19" x14ac:dyDescent="0.35">
      <c r="A34" s="242" t="s">
        <v>173</v>
      </c>
      <c r="B34" s="612">
        <v>5.3063162886609838E-2</v>
      </c>
      <c r="C34" s="612">
        <v>-4.0922062406199444E-2</v>
      </c>
      <c r="D34" s="612">
        <v>4.4941094477909838E-2</v>
      </c>
      <c r="E34" s="612">
        <v>8.2618694097733369E-2</v>
      </c>
      <c r="F34" s="612">
        <v>-8.3524628845841331E-2</v>
      </c>
      <c r="G34" s="612">
        <v>3.7529878434085617E-2</v>
      </c>
      <c r="H34" s="612">
        <v>3.5370498804454531E-3</v>
      </c>
      <c r="I34" s="612">
        <v>-0.10032367190309599</v>
      </c>
      <c r="J34" s="612">
        <v>4.4768356116730246E-2</v>
      </c>
      <c r="L34" s="474">
        <v>100</v>
      </c>
      <c r="M34" s="474">
        <v>104.49410944779099</v>
      </c>
      <c r="N34" s="474">
        <v>113.12727631127311</v>
      </c>
      <c r="O34" s="474">
        <v>103.67836254503308</v>
      </c>
      <c r="P34" s="474">
        <v>107.56939888759322</v>
      </c>
      <c r="Q34" s="474">
        <v>107.94987721706818</v>
      </c>
      <c r="R34" s="474">
        <v>97.119949153163532</v>
      </c>
      <c r="S34" s="474">
        <v>101.46784962289109</v>
      </c>
    </row>
    <row r="35" spans="1:19" x14ac:dyDescent="0.35">
      <c r="A35" s="238" t="s">
        <v>174</v>
      </c>
      <c r="B35" s="612">
        <v>-0.27390398164905627</v>
      </c>
      <c r="C35" s="612">
        <v>-7.2218425071402081E-2</v>
      </c>
      <c r="D35" s="612">
        <v>2.4871690544393088E-2</v>
      </c>
      <c r="E35" s="612">
        <v>-0.15795468356974385</v>
      </c>
      <c r="F35" s="612">
        <v>-4.2522904507506953E-2</v>
      </c>
      <c r="G35" s="612">
        <v>0.13059419090798685</v>
      </c>
      <c r="H35" s="612">
        <v>-9.3183480831292576E-3</v>
      </c>
      <c r="I35" s="612">
        <v>4.773338030745955E-2</v>
      </c>
      <c r="J35" s="612">
        <v>0.21642809157523324</v>
      </c>
      <c r="L35" s="474">
        <v>100</v>
      </c>
      <c r="M35" s="474">
        <v>102.48716905443931</v>
      </c>
      <c r="N35" s="474">
        <v>86.298840696486508</v>
      </c>
      <c r="O35" s="474">
        <v>82.629163334441259</v>
      </c>
      <c r="P35" s="474">
        <v>93.420052065506511</v>
      </c>
      <c r="Q35" s="474">
        <v>92.549531502416059</v>
      </c>
      <c r="R35" s="474">
        <v>96.967233486898095</v>
      </c>
      <c r="S35" s="474">
        <v>117.9536667757975</v>
      </c>
    </row>
    <row r="36" spans="1:19" x14ac:dyDescent="0.35">
      <c r="A36" s="238" t="s">
        <v>175</v>
      </c>
      <c r="B36" s="612"/>
      <c r="C36" s="612"/>
      <c r="D36" s="612"/>
      <c r="E36" s="612"/>
      <c r="F36" s="612"/>
      <c r="G36" s="612"/>
      <c r="H36" s="612"/>
      <c r="I36" s="612"/>
      <c r="J36" s="612"/>
    </row>
    <row r="37" spans="1:19" x14ac:dyDescent="0.35">
      <c r="A37" s="224" t="s">
        <v>176</v>
      </c>
      <c r="B37" s="612">
        <v>2.4795326950001195E-2</v>
      </c>
      <c r="C37" s="612">
        <v>-2.8792488510069436E-2</v>
      </c>
      <c r="D37" s="612">
        <v>-6.6465168540282837E-3</v>
      </c>
      <c r="E37" s="612">
        <v>-4.9224173506180469E-3</v>
      </c>
      <c r="F37" s="612">
        <v>-3.5747863509157485E-2</v>
      </c>
      <c r="G37" s="612">
        <v>2.517894015925215E-2</v>
      </c>
      <c r="H37" s="612">
        <v>3.9125324649052384E-2</v>
      </c>
      <c r="I37" s="612">
        <v>-6.4051750844766664E-2</v>
      </c>
      <c r="J37" s="612">
        <v>8.3878192890264769E-2</v>
      </c>
      <c r="L37" s="474">
        <v>100</v>
      </c>
      <c r="M37" s="474">
        <v>99.335348314597169</v>
      </c>
      <c r="N37" s="474">
        <v>98.846378272523708</v>
      </c>
      <c r="O37" s="474">
        <v>95.312831433662978</v>
      </c>
      <c r="P37" s="474">
        <v>97.712707512740067</v>
      </c>
      <c r="Q37" s="474">
        <v>101.53574891651392</v>
      </c>
      <c r="R37" s="474">
        <v>95.032206425076581</v>
      </c>
      <c r="S37" s="474">
        <v>103.00333616638662</v>
      </c>
    </row>
    <row r="38" spans="1:19" x14ac:dyDescent="0.35">
      <c r="A38" s="239" t="s">
        <v>177</v>
      </c>
      <c r="B38" s="612">
        <v>-2.4141713529539865E-2</v>
      </c>
      <c r="C38" s="612">
        <v>-2.4369227821673167E-2</v>
      </c>
      <c r="D38" s="612">
        <v>1.6855472617949729E-2</v>
      </c>
      <c r="E38" s="612">
        <v>-6.4529897082972187E-3</v>
      </c>
      <c r="F38" s="612">
        <v>-4.6823376032013364E-2</v>
      </c>
      <c r="G38" s="612">
        <v>9.4866926786389971E-3</v>
      </c>
      <c r="H38" s="612">
        <v>3.2175296221037097E-2</v>
      </c>
      <c r="I38" s="612">
        <v>-3.2616519092940943E-2</v>
      </c>
      <c r="J38" s="612">
        <v>8.7038204838132849E-2</v>
      </c>
      <c r="L38" s="474">
        <v>100</v>
      </c>
      <c r="M38" s="474">
        <v>101.68554726179497</v>
      </c>
      <c r="N38" s="474">
        <v>101.02937147183204</v>
      </c>
      <c r="O38" s="474">
        <v>96.298835221128485</v>
      </c>
      <c r="P38" s="474">
        <v>97.212392676182233</v>
      </c>
      <c r="Q38" s="474">
        <v>100.34023020689418</v>
      </c>
      <c r="R38" s="474">
        <v>97.067481172560917</v>
      </c>
      <c r="S38" s="474">
        <v>105.51606048197988</v>
      </c>
    </row>
    <row r="39" spans="1:19" x14ac:dyDescent="0.35">
      <c r="A39" s="243" t="s">
        <v>178</v>
      </c>
      <c r="B39" s="612"/>
      <c r="C39" s="612"/>
      <c r="D39" s="612"/>
      <c r="E39" s="612"/>
      <c r="F39" s="612"/>
      <c r="G39" s="612"/>
      <c r="H39" s="612"/>
      <c r="I39" s="612"/>
      <c r="J39" s="612"/>
    </row>
    <row r="40" spans="1:19" s="275" customFormat="1" ht="16" x14ac:dyDescent="0.35">
      <c r="A40" s="244" t="s">
        <v>202</v>
      </c>
      <c r="B40" s="610">
        <v>-3.5459468792171656E-3</v>
      </c>
      <c r="C40" s="610">
        <v>-2.1396606403423668E-2</v>
      </c>
      <c r="D40" s="610">
        <v>1.1099564867822931E-2</v>
      </c>
      <c r="E40" s="610">
        <v>-1.6589081676667949E-2</v>
      </c>
      <c r="F40" s="610">
        <v>-4.1934891019004827E-2</v>
      </c>
      <c r="G40" s="610">
        <v>-3.200947744595295E-2</v>
      </c>
      <c r="H40" s="610">
        <v>8.8220885541001604E-3</v>
      </c>
      <c r="I40" s="610">
        <v>-5.9012135372032981E-2</v>
      </c>
      <c r="J40" s="610">
        <v>2.5539466107814324E-2</v>
      </c>
      <c r="L40" s="611">
        <v>100</v>
      </c>
      <c r="M40" s="611">
        <v>101.10995648678229</v>
      </c>
      <c r="N40" s="611">
        <v>99.432635160298716</v>
      </c>
      <c r="O40" s="611">
        <v>95.262938441119118</v>
      </c>
      <c r="P40" s="611">
        <v>92.213621561652914</v>
      </c>
      <c r="Q40" s="611">
        <v>93.027138296964097</v>
      </c>
      <c r="R40" s="611">
        <v>87.537408218510819</v>
      </c>
      <c r="S40" s="611">
        <v>89.773066888873387</v>
      </c>
    </row>
    <row r="41" spans="1:19" x14ac:dyDescent="0.35">
      <c r="A41" s="237" t="s">
        <v>179</v>
      </c>
    </row>
    <row r="42" spans="1:19" x14ac:dyDescent="0.35">
      <c r="A42" s="238" t="s">
        <v>180</v>
      </c>
      <c r="B42" s="152">
        <v>-0.13630241885698169</v>
      </c>
      <c r="C42" s="152">
        <v>-0.45489271641458162</v>
      </c>
      <c r="D42" s="152">
        <v>6.4478865192402202E-2</v>
      </c>
      <c r="E42" s="152">
        <v>3.0866229965942074</v>
      </c>
      <c r="F42" s="152">
        <v>-1.1950496812078963</v>
      </c>
      <c r="G42" s="152">
        <v>-0.75915809489021102</v>
      </c>
      <c r="H42" s="152">
        <v>3.1959811902207425E-2</v>
      </c>
      <c r="I42" s="152">
        <v>1.2065045306358657E-2</v>
      </c>
      <c r="J42" s="152">
        <v>0.47350274688335581</v>
      </c>
    </row>
    <row r="43" spans="1:19" x14ac:dyDescent="0.35">
      <c r="A43" s="238" t="s">
        <v>181</v>
      </c>
      <c r="B43" s="152">
        <v>-0.53542529459042754</v>
      </c>
      <c r="C43" s="152">
        <v>-6.9237043904965545E-2</v>
      </c>
      <c r="D43" s="152">
        <v>-0.25108090437105379</v>
      </c>
      <c r="E43" s="152">
        <v>2.4819391090327407</v>
      </c>
      <c r="F43" s="152">
        <v>-0.73793205726814248</v>
      </c>
      <c r="G43" s="152">
        <v>-1.1471732736445945</v>
      </c>
      <c r="H43" s="152">
        <v>0.27631486384933901</v>
      </c>
      <c r="I43" s="152">
        <v>0.70490179887823523</v>
      </c>
      <c r="J43" s="152">
        <v>0.70543352686388006</v>
      </c>
    </row>
    <row r="44" spans="1:19" x14ac:dyDescent="0.35">
      <c r="A44" s="238" t="s">
        <v>182</v>
      </c>
      <c r="B44" s="152">
        <v>-1.8823379814438157</v>
      </c>
      <c r="C44" s="152">
        <v>-2.2199917787718793</v>
      </c>
      <c r="D44" s="152">
        <v>-0.15196233878860266</v>
      </c>
      <c r="E44" s="152">
        <v>-4.4678922447451308</v>
      </c>
      <c r="F44" s="152">
        <v>9.8770983615370511E-2</v>
      </c>
      <c r="G44" s="152">
        <v>-3.6587703675783567</v>
      </c>
      <c r="H44" s="152">
        <v>-1.9794939131990041</v>
      </c>
      <c r="I44" s="152">
        <v>-2.5854468763791383</v>
      </c>
      <c r="J44" s="152">
        <v>-4.4671803214022976</v>
      </c>
    </row>
    <row r="45" spans="1:19" x14ac:dyDescent="0.35">
      <c r="A45" s="622" t="s">
        <v>183</v>
      </c>
      <c r="B45" s="154">
        <v>-5.0335314706013712E-2</v>
      </c>
      <c r="C45" s="154">
        <v>9.5156714125179676E-3</v>
      </c>
      <c r="D45" s="154">
        <v>-2.2214057937833154E-2</v>
      </c>
      <c r="E45" s="154">
        <v>-0.82169843108905027</v>
      </c>
      <c r="F45" s="154">
        <v>0.22617909169522576</v>
      </c>
      <c r="G45" s="154">
        <v>-2.5971103160058462E-3</v>
      </c>
      <c r="H45" s="154">
        <v>-9.0468005363124604E-2</v>
      </c>
      <c r="I45" s="154">
        <v>-0.11208989130646607</v>
      </c>
      <c r="J45" s="154">
        <v>-0.27513095674456878</v>
      </c>
    </row>
    <row r="46" spans="1:19" ht="14.5" customHeight="1" x14ac:dyDescent="0.35">
      <c r="A46" s="665" t="s">
        <v>237</v>
      </c>
      <c r="B46" s="665"/>
      <c r="C46" s="665"/>
      <c r="D46" s="665"/>
      <c r="E46" s="665"/>
      <c r="F46" s="665"/>
      <c r="G46" s="664"/>
      <c r="H46" s="664"/>
      <c r="I46" s="664"/>
      <c r="J46" s="664"/>
    </row>
    <row r="47" spans="1:19" ht="14.5" customHeight="1" x14ac:dyDescent="0.35">
      <c r="A47" s="631" t="s">
        <v>204</v>
      </c>
      <c r="B47" s="631"/>
      <c r="C47" s="631"/>
      <c r="D47" s="631"/>
      <c r="E47" s="631"/>
      <c r="F47" s="631"/>
    </row>
    <row r="48" spans="1:19" x14ac:dyDescent="0.35">
      <c r="A48" s="120" t="s">
        <v>238</v>
      </c>
      <c r="B48" s="225"/>
      <c r="C48" s="225"/>
      <c r="D48" s="225"/>
      <c r="E48" s="225"/>
      <c r="F48" s="225"/>
    </row>
    <row r="52" spans="1:11" ht="15.5" x14ac:dyDescent="0.35">
      <c r="A52" s="216" t="s">
        <v>658</v>
      </c>
    </row>
    <row r="53" spans="1:11" x14ac:dyDescent="0.35">
      <c r="A53" s="748" t="s">
        <v>143</v>
      </c>
    </row>
    <row r="54" spans="1:11" x14ac:dyDescent="0.35">
      <c r="A54" s="233" t="s">
        <v>145</v>
      </c>
      <c r="B54" s="751">
        <v>2012</v>
      </c>
      <c r="C54" s="751">
        <v>2013</v>
      </c>
      <c r="D54" s="751">
        <v>2014</v>
      </c>
      <c r="E54" s="751">
        <v>2015</v>
      </c>
      <c r="F54" s="751">
        <v>2016</v>
      </c>
      <c r="G54" s="751">
        <v>2017</v>
      </c>
      <c r="H54" s="751">
        <v>2018</v>
      </c>
      <c r="I54" s="751">
        <v>2019</v>
      </c>
      <c r="J54" s="751">
        <v>2020</v>
      </c>
      <c r="K54" s="751">
        <v>2021</v>
      </c>
    </row>
    <row r="55" spans="1:11" x14ac:dyDescent="0.35">
      <c r="A55" s="235" t="s">
        <v>149</v>
      </c>
      <c r="B55" s="611">
        <v>9.9006026709999997</v>
      </c>
      <c r="C55" s="611">
        <v>10.035661971</v>
      </c>
      <c r="D55" s="611">
        <v>10.062170070000001</v>
      </c>
      <c r="E55" s="611">
        <v>10.178343917999999</v>
      </c>
      <c r="F55" s="611">
        <v>9.9849224329999995</v>
      </c>
      <c r="G55" s="611">
        <v>9.7112645089999994</v>
      </c>
      <c r="H55" s="611">
        <v>9.8064704799999998</v>
      </c>
      <c r="I55" s="611">
        <v>10.067729519</v>
      </c>
      <c r="J55" s="611">
        <v>9.7013230589999999</v>
      </c>
      <c r="K55" s="611">
        <v>10.318886984000001</v>
      </c>
    </row>
    <row r="56" spans="1:11" x14ac:dyDescent="0.35">
      <c r="A56" s="211" t="s">
        <v>35</v>
      </c>
      <c r="B56" s="474">
        <v>4.9971461909999997</v>
      </c>
      <c r="C56" s="474">
        <v>5.0634162519999997</v>
      </c>
      <c r="D56" s="474">
        <v>5.0611467320000001</v>
      </c>
      <c r="E56" s="474">
        <v>5.1121031029999999</v>
      </c>
      <c r="F56" s="474">
        <v>4.9652745889999998</v>
      </c>
      <c r="G56" s="474">
        <v>4.8805628240000001</v>
      </c>
      <c r="H56" s="474">
        <v>5.0367425380000004</v>
      </c>
      <c r="I56" s="474">
        <v>5.2221694269999999</v>
      </c>
      <c r="J56" s="474">
        <v>5.0200275970000003</v>
      </c>
      <c r="K56" s="474">
        <v>5.4520942379999999</v>
      </c>
    </row>
    <row r="57" spans="1:11" x14ac:dyDescent="0.35">
      <c r="A57" s="211" t="s">
        <v>37</v>
      </c>
      <c r="B57" s="474">
        <v>2.219776499</v>
      </c>
      <c r="C57" s="474">
        <v>2.2801814459999998</v>
      </c>
      <c r="D57" s="474">
        <v>2.3342699869999999</v>
      </c>
      <c r="E57" s="474">
        <v>2.4176539369999999</v>
      </c>
      <c r="F57" s="474">
        <v>2.4864888399999998</v>
      </c>
      <c r="G57" s="474">
        <v>2.4885898989999999</v>
      </c>
      <c r="H57" s="474">
        <v>2.5204276860000001</v>
      </c>
      <c r="I57" s="474">
        <v>2.5541622930000001</v>
      </c>
      <c r="J57" s="474">
        <v>2.5679357170000001</v>
      </c>
      <c r="K57" s="474">
        <v>2.6484641849999999</v>
      </c>
    </row>
    <row r="58" spans="1:11" x14ac:dyDescent="0.35">
      <c r="A58" s="211" t="s">
        <v>150</v>
      </c>
      <c r="B58" s="474">
        <v>0.62332443400000004</v>
      </c>
      <c r="C58" s="474">
        <v>0.62260929799999998</v>
      </c>
      <c r="D58" s="474">
        <v>0.60902882000000003</v>
      </c>
      <c r="E58" s="474">
        <v>0.64567598400000004</v>
      </c>
      <c r="F58" s="474">
        <v>0.63135772199999995</v>
      </c>
      <c r="G58" s="474">
        <v>0.51734044899999998</v>
      </c>
      <c r="H58" s="474">
        <v>0.50186734399999999</v>
      </c>
      <c r="I58" s="474">
        <v>0.45797479800000002</v>
      </c>
      <c r="J58" s="474">
        <v>0.40301902499999998</v>
      </c>
      <c r="K58" s="474">
        <v>0.371811489</v>
      </c>
    </row>
    <row r="59" spans="1:11" x14ac:dyDescent="0.35">
      <c r="A59" s="211" t="s">
        <v>39</v>
      </c>
      <c r="B59" s="474">
        <v>1.265565303</v>
      </c>
      <c r="C59" s="474">
        <v>1.26625809</v>
      </c>
      <c r="D59" s="474">
        <v>1.2221299189999999</v>
      </c>
      <c r="E59" s="474">
        <v>1.188696403</v>
      </c>
      <c r="F59" s="474">
        <v>1.109864052</v>
      </c>
      <c r="G59" s="474">
        <v>0.992542751</v>
      </c>
      <c r="H59" s="474">
        <v>0.97787270199999998</v>
      </c>
      <c r="I59" s="474">
        <v>1.012344919</v>
      </c>
      <c r="J59" s="474">
        <v>0.88479942600000006</v>
      </c>
      <c r="K59" s="474">
        <v>0.97367099700000004</v>
      </c>
    </row>
    <row r="60" spans="1:11" x14ac:dyDescent="0.35">
      <c r="A60" s="211" t="s">
        <v>151</v>
      </c>
      <c r="B60" s="474">
        <v>0.79479024200000004</v>
      </c>
      <c r="C60" s="474">
        <v>0.80319688300000003</v>
      </c>
      <c r="D60" s="474">
        <v>0.83559461099999999</v>
      </c>
      <c r="E60" s="474">
        <v>0.81421449000000001</v>
      </c>
      <c r="F60" s="474">
        <v>0.79193722799999999</v>
      </c>
      <c r="G60" s="474">
        <v>0.83222858300000002</v>
      </c>
      <c r="H60" s="474">
        <v>0.76956020800000002</v>
      </c>
      <c r="I60" s="474">
        <v>0.82107808000000004</v>
      </c>
      <c r="J60" s="474">
        <v>0.82554129200000004</v>
      </c>
      <c r="K60" s="474">
        <v>0.87284607199999997</v>
      </c>
    </row>
    <row r="61" spans="1:11" x14ac:dyDescent="0.35">
      <c r="A61" s="235" t="s">
        <v>152</v>
      </c>
      <c r="B61" s="611">
        <v>12.843945767999999</v>
      </c>
      <c r="C61" s="611">
        <v>12.996176435000001</v>
      </c>
      <c r="D61" s="611">
        <v>12.954193094000001</v>
      </c>
      <c r="E61" s="611">
        <v>13.114643708999999</v>
      </c>
      <c r="F61" s="611">
        <v>13.398281730000001</v>
      </c>
      <c r="G61" s="611">
        <v>12.82540792</v>
      </c>
      <c r="H61" s="611">
        <v>12.822584692</v>
      </c>
      <c r="I61" s="611">
        <v>13.169701075000001</v>
      </c>
      <c r="J61" s="611">
        <v>12.692404164999999</v>
      </c>
      <c r="K61" s="611">
        <v>13.584528450000001</v>
      </c>
    </row>
    <row r="62" spans="1:11" x14ac:dyDescent="0.35">
      <c r="A62" s="211" t="s">
        <v>60</v>
      </c>
      <c r="B62" s="474">
        <v>2.1403703840000001</v>
      </c>
      <c r="C62" s="474">
        <v>2.1476608669999999</v>
      </c>
      <c r="D62" s="474">
        <v>2.0482851320000002</v>
      </c>
      <c r="E62" s="474">
        <v>2.015967839</v>
      </c>
      <c r="F62" s="474">
        <v>2.0165442339999999</v>
      </c>
      <c r="G62" s="474">
        <v>1.9874811560000001</v>
      </c>
      <c r="H62" s="474">
        <v>1.9831942760000001</v>
      </c>
      <c r="I62" s="474">
        <v>2.1089681869999999</v>
      </c>
      <c r="J62" s="474">
        <v>2.0086623750000001</v>
      </c>
      <c r="K62" s="474">
        <v>2.1528880610000001</v>
      </c>
    </row>
    <row r="63" spans="1:11" x14ac:dyDescent="0.35">
      <c r="A63" s="656" t="s">
        <v>153</v>
      </c>
      <c r="B63" s="474">
        <v>0.24829385600000001</v>
      </c>
      <c r="C63" s="474">
        <v>0.24871589899999999</v>
      </c>
      <c r="D63" s="474">
        <v>0.24931556199999999</v>
      </c>
      <c r="E63" s="474">
        <v>0.24193046000000001</v>
      </c>
      <c r="F63" s="474">
        <v>0.21126695500000001</v>
      </c>
      <c r="G63" s="474">
        <v>0.19236550799999999</v>
      </c>
      <c r="H63" s="474">
        <v>0.16505046300000001</v>
      </c>
      <c r="I63" s="474">
        <v>0.17813093299999999</v>
      </c>
      <c r="J63" s="474">
        <v>0.17930704</v>
      </c>
      <c r="K63" s="474">
        <v>0.18590514499999999</v>
      </c>
    </row>
    <row r="64" spans="1:11" x14ac:dyDescent="0.35">
      <c r="A64" s="656" t="s">
        <v>155</v>
      </c>
      <c r="B64" s="474">
        <v>1.892076528</v>
      </c>
      <c r="C64" s="474">
        <v>1.8989449679999999</v>
      </c>
      <c r="D64" s="474">
        <v>1.7989695699999999</v>
      </c>
      <c r="E64" s="474">
        <v>1.7740373789999999</v>
      </c>
      <c r="F64" s="474">
        <v>1.805277279</v>
      </c>
      <c r="G64" s="474">
        <v>1.795115647</v>
      </c>
      <c r="H64" s="474">
        <v>1.818143812</v>
      </c>
      <c r="I64" s="474">
        <v>1.930837253</v>
      </c>
      <c r="J64" s="474">
        <v>1.829355335</v>
      </c>
      <c r="K64" s="474">
        <v>1.9669829160000001</v>
      </c>
    </row>
    <row r="65" spans="1:11" x14ac:dyDescent="0.35">
      <c r="A65" s="211" t="s">
        <v>156</v>
      </c>
      <c r="B65" s="724">
        <v>2.3749737E-2</v>
      </c>
      <c r="C65" s="724">
        <v>2.2169461000000001E-2</v>
      </c>
      <c r="D65" s="724">
        <v>2.2725268E-2</v>
      </c>
      <c r="E65" s="724">
        <v>2.0680378999999999E-2</v>
      </c>
      <c r="F65" s="724">
        <v>2.0402544000000002E-2</v>
      </c>
      <c r="G65" s="724">
        <v>1.8566513999999999E-2</v>
      </c>
      <c r="H65" s="724">
        <v>2.0408784999999999E-2</v>
      </c>
      <c r="I65" s="724">
        <v>2.5778220000000001E-2</v>
      </c>
      <c r="J65" s="724">
        <v>3.9422492000000003E-2</v>
      </c>
      <c r="K65" s="724">
        <v>4.8016050999999997E-2</v>
      </c>
    </row>
    <row r="66" spans="1:11" x14ac:dyDescent="0.35">
      <c r="A66" s="656" t="s">
        <v>157</v>
      </c>
      <c r="B66" s="724">
        <v>7.916022E-3</v>
      </c>
      <c r="C66" s="724">
        <v>6.7376880000000004E-3</v>
      </c>
      <c r="D66" s="724">
        <v>1.1378515000000001E-2</v>
      </c>
      <c r="E66" s="724">
        <v>6.4796960000000001E-3</v>
      </c>
      <c r="F66" s="724">
        <v>7.2003960000000004E-3</v>
      </c>
      <c r="G66" s="724">
        <v>5.690896E-3</v>
      </c>
      <c r="H66" s="724">
        <v>5.5659469999999999E-3</v>
      </c>
      <c r="I66" s="724">
        <v>5.1757979999999997E-3</v>
      </c>
      <c r="J66" s="724">
        <v>1.8794767E-2</v>
      </c>
      <c r="K66" s="724">
        <v>1.8855209000000001E-2</v>
      </c>
    </row>
    <row r="67" spans="1:11" x14ac:dyDescent="0.35">
      <c r="A67" s="656" t="s">
        <v>158</v>
      </c>
      <c r="B67" s="724">
        <v>1.3112064E-2</v>
      </c>
      <c r="C67" s="724">
        <v>1.3489022999999999E-2</v>
      </c>
      <c r="D67" s="724">
        <v>9.0730110000000006E-3</v>
      </c>
      <c r="E67" s="724">
        <v>1.1623011000000001E-2</v>
      </c>
      <c r="F67" s="724">
        <v>9.9292640000000001E-3</v>
      </c>
      <c r="G67" s="724">
        <v>1.1091388000000001E-2</v>
      </c>
      <c r="H67" s="724">
        <v>1.2771077E-2</v>
      </c>
      <c r="I67" s="724">
        <v>1.9025070000000002E-2</v>
      </c>
      <c r="J67" s="724">
        <v>1.9047479999999999E-2</v>
      </c>
      <c r="K67" s="724">
        <v>2.2273642999999999E-2</v>
      </c>
    </row>
    <row r="68" spans="1:11" x14ac:dyDescent="0.35">
      <c r="A68" s="656" t="s">
        <v>159</v>
      </c>
      <c r="B68" s="724">
        <v>2.7216509999999998E-3</v>
      </c>
      <c r="C68" s="724">
        <v>1.9427489999999999E-3</v>
      </c>
      <c r="D68" s="724">
        <v>2.2737410000000001E-3</v>
      </c>
      <c r="E68" s="724">
        <v>2.5776699999999998E-3</v>
      </c>
      <c r="F68" s="724">
        <v>3.2728829999999999E-3</v>
      </c>
      <c r="G68" s="724">
        <v>1.784229E-3</v>
      </c>
      <c r="H68" s="724">
        <v>2.0717589999999998E-3</v>
      </c>
      <c r="I68" s="724">
        <v>1.577352E-3</v>
      </c>
      <c r="J68" s="724">
        <v>1.5802430000000001E-3</v>
      </c>
      <c r="K68" s="724">
        <v>6.8871990000000001E-3</v>
      </c>
    </row>
    <row r="69" spans="1:11" x14ac:dyDescent="0.35">
      <c r="A69" s="211" t="s">
        <v>160</v>
      </c>
      <c r="B69" s="474">
        <v>5.1083119349999997</v>
      </c>
      <c r="C69" s="474">
        <v>5.2622745010000003</v>
      </c>
      <c r="D69" s="474">
        <v>5.3617747079999996</v>
      </c>
      <c r="E69" s="474">
        <v>5.4240073600000001</v>
      </c>
      <c r="F69" s="474">
        <v>5.5960536689999998</v>
      </c>
      <c r="G69" s="474">
        <v>5.0391126819999998</v>
      </c>
      <c r="H69" s="474">
        <v>5.0826810130000002</v>
      </c>
      <c r="I69" s="474">
        <v>5.1082935190000001</v>
      </c>
      <c r="J69" s="474">
        <v>5.1246678589999997</v>
      </c>
      <c r="K69" s="474">
        <v>5.4053067129999999</v>
      </c>
    </row>
    <row r="70" spans="1:11" x14ac:dyDescent="0.35">
      <c r="A70" s="211" t="s">
        <v>94</v>
      </c>
      <c r="B70" s="474">
        <v>4.5529277199999996</v>
      </c>
      <c r="C70" s="474">
        <v>4.5344279060000003</v>
      </c>
      <c r="D70" s="474">
        <v>4.5184238130000001</v>
      </c>
      <c r="E70" s="474">
        <v>4.6755781240000003</v>
      </c>
      <c r="F70" s="474">
        <v>4.7303133930000003</v>
      </c>
      <c r="G70" s="474">
        <v>4.716185201</v>
      </c>
      <c r="H70" s="474">
        <v>4.6912690599999998</v>
      </c>
      <c r="I70" s="474">
        <v>4.8161389860000003</v>
      </c>
      <c r="J70" s="474">
        <v>4.4547976800000004</v>
      </c>
      <c r="K70" s="474">
        <v>4.8261542019999997</v>
      </c>
    </row>
    <row r="71" spans="1:11" x14ac:dyDescent="0.35">
      <c r="A71" s="236" t="s">
        <v>161</v>
      </c>
      <c r="B71" s="474">
        <v>1.0185859909999999</v>
      </c>
      <c r="C71" s="474">
        <v>1.029643697</v>
      </c>
      <c r="D71" s="474">
        <v>1.002984171</v>
      </c>
      <c r="E71" s="474">
        <v>0.978410004</v>
      </c>
      <c r="F71" s="474">
        <v>1.0349678879999999</v>
      </c>
      <c r="G71" s="474">
        <v>1.0640623650000001</v>
      </c>
      <c r="H71" s="474">
        <v>1.045031555</v>
      </c>
      <c r="I71" s="474">
        <v>1.1105221620000001</v>
      </c>
      <c r="J71" s="474">
        <v>1.064853756</v>
      </c>
      <c r="K71" s="474">
        <v>1.1521634199999999</v>
      </c>
    </row>
    <row r="72" spans="1:11" x14ac:dyDescent="0.35">
      <c r="A72" s="237" t="s">
        <v>162</v>
      </c>
      <c r="B72" s="752">
        <v>2.943343096</v>
      </c>
      <c r="C72" s="752">
        <v>2.960514463</v>
      </c>
      <c r="D72" s="752">
        <v>2.8920230240000002</v>
      </c>
      <c r="E72" s="752">
        <v>2.9362997900000001</v>
      </c>
      <c r="F72" s="752">
        <v>3.413359297</v>
      </c>
      <c r="G72" s="752">
        <v>3.1141434110000001</v>
      </c>
      <c r="H72" s="752">
        <v>3.0161142120000002</v>
      </c>
      <c r="I72" s="752">
        <v>3.1019715560000001</v>
      </c>
      <c r="J72" s="752">
        <v>2.9910811050000001</v>
      </c>
      <c r="K72" s="752">
        <v>3.2656414659999999</v>
      </c>
    </row>
    <row r="73" spans="1:11" x14ac:dyDescent="0.35">
      <c r="A73" s="239" t="s">
        <v>163</v>
      </c>
      <c r="B73" s="753">
        <v>1.6846761910000001</v>
      </c>
      <c r="C73" s="753">
        <v>1.6350587110000001</v>
      </c>
      <c r="D73" s="753">
        <v>1.6208076549999999</v>
      </c>
      <c r="E73" s="753">
        <v>1.60795461</v>
      </c>
      <c r="F73" s="753">
        <v>1.975267973</v>
      </c>
      <c r="G73" s="753">
        <v>1.7961681309999999</v>
      </c>
      <c r="H73" s="753">
        <v>1.6486754800000001</v>
      </c>
      <c r="I73" s="753">
        <v>1.7296961259999999</v>
      </c>
      <c r="J73" s="753">
        <v>1.7564773849999999</v>
      </c>
      <c r="K73" s="753">
        <v>1.9757665659999999</v>
      </c>
    </row>
    <row r="74" spans="1:11" x14ac:dyDescent="0.35">
      <c r="A74" s="224" t="s">
        <v>164</v>
      </c>
      <c r="B74" s="611">
        <v>5.9477552610000002</v>
      </c>
      <c r="C74" s="611">
        <v>6.1700813879999998</v>
      </c>
      <c r="D74" s="611">
        <v>5.6930468230000004</v>
      </c>
      <c r="E74" s="611">
        <v>5.406576695</v>
      </c>
      <c r="F74" s="611">
        <v>5.4069978839999999</v>
      </c>
      <c r="G74" s="611">
        <v>5.1991348930000001</v>
      </c>
      <c r="H74" s="611">
        <v>5.4630787449999998</v>
      </c>
      <c r="I74" s="611">
        <v>5.847910562</v>
      </c>
      <c r="J74" s="611">
        <v>5.2446674760000001</v>
      </c>
      <c r="K74" s="611">
        <v>5.9290313770000003</v>
      </c>
    </row>
    <row r="75" spans="1:11" x14ac:dyDescent="0.35">
      <c r="A75" s="238" t="s">
        <v>109</v>
      </c>
      <c r="B75" s="474">
        <v>5.2265122939999999</v>
      </c>
      <c r="C75" s="474">
        <v>5.4805801829999998</v>
      </c>
      <c r="D75" s="474">
        <v>5.0420549870000002</v>
      </c>
      <c r="E75" s="474">
        <v>4.8508592410000002</v>
      </c>
      <c r="F75" s="474">
        <v>4.570073217</v>
      </c>
      <c r="G75" s="474">
        <v>4.6561007480000001</v>
      </c>
      <c r="H75" s="474">
        <v>4.9017791959999997</v>
      </c>
      <c r="I75" s="474">
        <v>5.0733479360000002</v>
      </c>
      <c r="J75" s="474">
        <v>4.4982670960000002</v>
      </c>
      <c r="K75" s="474">
        <v>5.1453395879999997</v>
      </c>
    </row>
    <row r="76" spans="1:11" x14ac:dyDescent="0.35">
      <c r="A76" s="238" t="s">
        <v>165</v>
      </c>
      <c r="B76" s="474">
        <v>0.23690387199999999</v>
      </c>
      <c r="C76" s="474">
        <v>0.15990652799999999</v>
      </c>
      <c r="D76" s="474">
        <v>0.13516055900000001</v>
      </c>
      <c r="E76" s="474">
        <v>0.13288878300000001</v>
      </c>
      <c r="F76" s="474">
        <v>0.113316896</v>
      </c>
      <c r="G76" s="474">
        <v>0.114854396</v>
      </c>
      <c r="H76" s="474">
        <v>0.127743263</v>
      </c>
      <c r="I76" s="474">
        <v>0.29633352299999999</v>
      </c>
      <c r="J76" s="474">
        <v>0.31642145300000002</v>
      </c>
      <c r="K76" s="474">
        <v>0.28162085399999998</v>
      </c>
    </row>
    <row r="77" spans="1:11" x14ac:dyDescent="0.35">
      <c r="A77" s="238" t="s">
        <v>166</v>
      </c>
      <c r="B77" s="474">
        <v>0.48433909400000003</v>
      </c>
      <c r="C77" s="474">
        <v>0.52959467500000001</v>
      </c>
      <c r="D77" s="474">
        <v>0.51583127600000001</v>
      </c>
      <c r="E77" s="474">
        <v>0.42282867000000002</v>
      </c>
      <c r="F77" s="474">
        <v>0.72360776999999998</v>
      </c>
      <c r="G77" s="474">
        <v>0.42817974800000003</v>
      </c>
      <c r="H77" s="474">
        <v>0.43355628400000001</v>
      </c>
      <c r="I77" s="474">
        <v>0.47822910299999999</v>
      </c>
      <c r="J77" s="474">
        <v>0.42997892599999998</v>
      </c>
      <c r="K77" s="474">
        <v>0.50207093400000002</v>
      </c>
    </row>
    <row r="78" spans="1:11" x14ac:dyDescent="0.35">
      <c r="A78" s="239" t="s">
        <v>167</v>
      </c>
      <c r="B78" s="611">
        <v>3.0317842239999999</v>
      </c>
      <c r="C78" s="611">
        <v>3.0148014230000002</v>
      </c>
      <c r="D78" s="611">
        <v>2.73873751</v>
      </c>
      <c r="E78" s="611">
        <v>2.831587667</v>
      </c>
      <c r="F78" s="611">
        <v>2.662199582</v>
      </c>
      <c r="G78" s="611">
        <v>2.4778771000000002</v>
      </c>
      <c r="H78" s="611">
        <v>2.4859259759999999</v>
      </c>
      <c r="I78" s="611">
        <v>2.6855775469999998</v>
      </c>
      <c r="J78" s="611">
        <v>2.5417302980000001</v>
      </c>
      <c r="K78" s="611">
        <v>2.8000889739999999</v>
      </c>
    </row>
    <row r="79" spans="1:11" x14ac:dyDescent="0.35">
      <c r="A79" s="238" t="s">
        <v>124</v>
      </c>
      <c r="B79" s="474">
        <v>0.20455029799999999</v>
      </c>
      <c r="C79" s="474">
        <v>0.19440241</v>
      </c>
      <c r="D79" s="474">
        <v>0.204138293</v>
      </c>
      <c r="E79" s="474">
        <v>0.197920708</v>
      </c>
      <c r="F79" s="474">
        <v>0.193024641</v>
      </c>
      <c r="G79" s="474">
        <v>0.17772389999999999</v>
      </c>
      <c r="H79" s="474">
        <v>0.166432372</v>
      </c>
      <c r="I79" s="474">
        <v>0.19293084299999999</v>
      </c>
      <c r="J79" s="474">
        <v>0.217427017</v>
      </c>
      <c r="K79" s="474">
        <v>0.25611684099999998</v>
      </c>
    </row>
    <row r="80" spans="1:11" x14ac:dyDescent="0.35">
      <c r="A80" s="238" t="s">
        <v>168</v>
      </c>
      <c r="B80" s="474">
        <v>1.965785302</v>
      </c>
      <c r="C80" s="474">
        <v>1.974158249</v>
      </c>
      <c r="D80" s="474">
        <v>1.75338547</v>
      </c>
      <c r="E80" s="474">
        <v>1.8867580559999999</v>
      </c>
      <c r="F80" s="474">
        <v>1.6915663540000001</v>
      </c>
      <c r="G80" s="474">
        <v>1.64541096</v>
      </c>
      <c r="H80" s="474">
        <v>1.614414375</v>
      </c>
      <c r="I80" s="474">
        <v>1.7984427540000001</v>
      </c>
      <c r="J80" s="474">
        <v>1.7788163189999999</v>
      </c>
      <c r="K80" s="474">
        <v>1.9760348169999999</v>
      </c>
    </row>
    <row r="81" spans="1:11" x14ac:dyDescent="0.35">
      <c r="A81" s="240" t="s">
        <v>169</v>
      </c>
      <c r="B81" s="474">
        <v>0.86144862300000002</v>
      </c>
      <c r="C81" s="474">
        <v>0.84624076299999995</v>
      </c>
      <c r="D81" s="474">
        <v>0.78121374600000004</v>
      </c>
      <c r="E81" s="474">
        <v>0.74690890200000004</v>
      </c>
      <c r="F81" s="474">
        <v>0.77760858700000002</v>
      </c>
      <c r="G81" s="474">
        <v>0.65474223899999995</v>
      </c>
      <c r="H81" s="474">
        <v>0.705079228</v>
      </c>
      <c r="I81" s="474">
        <v>0.69420395000000001</v>
      </c>
      <c r="J81" s="474">
        <v>0.54548695999999997</v>
      </c>
      <c r="K81" s="474">
        <v>0.567937315</v>
      </c>
    </row>
    <row r="82" spans="1:11" x14ac:dyDescent="0.35">
      <c r="A82" s="224" t="s">
        <v>170</v>
      </c>
      <c r="B82" s="754">
        <v>15.848357932000001</v>
      </c>
      <c r="C82" s="754">
        <v>16.20574336</v>
      </c>
      <c r="D82" s="754">
        <v>15.755216894</v>
      </c>
      <c r="E82" s="754">
        <v>15.584920614</v>
      </c>
      <c r="F82" s="754">
        <v>15.391920317</v>
      </c>
      <c r="G82" s="754">
        <v>14.910399401999999</v>
      </c>
      <c r="H82" s="754">
        <v>15.269549225</v>
      </c>
      <c r="I82" s="754">
        <v>15.915640080999999</v>
      </c>
      <c r="J82" s="754">
        <v>14.945990535</v>
      </c>
      <c r="K82" s="754">
        <v>16.247918361</v>
      </c>
    </row>
    <row r="83" spans="1:11" x14ac:dyDescent="0.35">
      <c r="A83" s="239" t="s">
        <v>171</v>
      </c>
      <c r="B83" s="755">
        <v>15.875729993</v>
      </c>
      <c r="C83" s="755">
        <v>16.010977859</v>
      </c>
      <c r="D83" s="755">
        <v>15.692930605000001</v>
      </c>
      <c r="E83" s="755">
        <v>15.946231377</v>
      </c>
      <c r="F83" s="755">
        <v>16.060481312</v>
      </c>
      <c r="G83" s="755">
        <v>15.303285020000001</v>
      </c>
      <c r="H83" s="755">
        <v>15.308510669</v>
      </c>
      <c r="I83" s="755">
        <v>15.855278623</v>
      </c>
      <c r="J83" s="755">
        <v>15.234134463</v>
      </c>
      <c r="K83" s="755">
        <v>16.384617424999998</v>
      </c>
    </row>
    <row r="84" spans="1:11" x14ac:dyDescent="0.35">
      <c r="A84" s="241" t="s">
        <v>172</v>
      </c>
      <c r="B84" s="756">
        <v>2.737206E-2</v>
      </c>
      <c r="C84" s="756">
        <v>-0.19476550100000001</v>
      </c>
      <c r="D84" s="756">
        <v>-6.2286289000000002E-2</v>
      </c>
      <c r="E84" s="756">
        <v>0.36131076200000001</v>
      </c>
      <c r="F84" s="756">
        <v>0.66856099400000002</v>
      </c>
      <c r="G84" s="756">
        <v>0.39288561799999999</v>
      </c>
      <c r="H84" s="756">
        <v>3.8961443999999998E-2</v>
      </c>
      <c r="I84" s="756">
        <v>-6.0361458E-2</v>
      </c>
      <c r="J84" s="756">
        <v>0.28814392700000002</v>
      </c>
      <c r="K84" s="756">
        <v>0.13669906300000001</v>
      </c>
    </row>
    <row r="85" spans="1:11" x14ac:dyDescent="0.35">
      <c r="A85" s="242" t="s">
        <v>173</v>
      </c>
      <c r="B85" s="474">
        <v>1.2586669049999999</v>
      </c>
      <c r="C85" s="474">
        <v>1.3254557520000001</v>
      </c>
      <c r="D85" s="474">
        <v>1.2712153690000001</v>
      </c>
      <c r="E85" s="474">
        <v>1.328345179</v>
      </c>
      <c r="F85" s="474">
        <v>1.4380913230000001</v>
      </c>
      <c r="G85" s="474">
        <v>1.3179752790000001</v>
      </c>
      <c r="H85" s="474">
        <v>1.367438731</v>
      </c>
      <c r="I85" s="474">
        <v>1.37227543</v>
      </c>
      <c r="J85" s="474">
        <v>1.23460372</v>
      </c>
      <c r="K85" s="474">
        <v>1.289874899</v>
      </c>
    </row>
    <row r="86" spans="1:11" x14ac:dyDescent="0.35">
      <c r="A86" s="238" t="s">
        <v>174</v>
      </c>
      <c r="B86" s="474">
        <v>2.0760349250000001</v>
      </c>
      <c r="C86" s="474">
        <v>1.5074006929999999</v>
      </c>
      <c r="D86" s="474">
        <v>1.3985385889999999</v>
      </c>
      <c r="E86" s="474">
        <v>1.4333226080000001</v>
      </c>
      <c r="F86" s="474">
        <v>1.2069225889999999</v>
      </c>
      <c r="G86" s="474">
        <v>1.1556007349999999</v>
      </c>
      <c r="H86" s="474">
        <v>1.3065154779999999</v>
      </c>
      <c r="I86" s="474">
        <v>1.294340912</v>
      </c>
      <c r="J86" s="474">
        <v>1.356124179</v>
      </c>
      <c r="K86" s="474">
        <v>1.6496275469999999</v>
      </c>
    </row>
    <row r="87" spans="1:11" x14ac:dyDescent="0.35">
      <c r="A87" s="238" t="s">
        <v>175</v>
      </c>
      <c r="B87" s="474">
        <v>0.817368019</v>
      </c>
      <c r="C87" s="474">
        <v>0.181944941</v>
      </c>
      <c r="D87" s="474">
        <v>0.12732321999999999</v>
      </c>
      <c r="E87" s="474">
        <v>0.104977428</v>
      </c>
      <c r="F87" s="474">
        <v>-0.23116873299999999</v>
      </c>
      <c r="G87" s="474">
        <v>-0.16237454300000001</v>
      </c>
      <c r="H87" s="474">
        <v>-6.0923252999999997E-2</v>
      </c>
      <c r="I87" s="474">
        <v>-7.7934517999999994E-2</v>
      </c>
      <c r="J87" s="474">
        <v>0.121520459</v>
      </c>
      <c r="K87" s="474">
        <v>0.35975264699999998</v>
      </c>
    </row>
    <row r="88" spans="1:11" x14ac:dyDescent="0.35">
      <c r="A88" s="224" t="s">
        <v>176</v>
      </c>
      <c r="B88" s="752">
        <v>17.107024838000001</v>
      </c>
      <c r="C88" s="752">
        <v>17.531199111999999</v>
      </c>
      <c r="D88" s="752">
        <v>17.026432263</v>
      </c>
      <c r="E88" s="752">
        <v>16.913265794000001</v>
      </c>
      <c r="F88" s="752">
        <v>16.830011640999999</v>
      </c>
      <c r="G88" s="752">
        <v>16.228374681999998</v>
      </c>
      <c r="H88" s="752">
        <v>16.636987956999999</v>
      </c>
      <c r="I88" s="752">
        <v>17.287915512000001</v>
      </c>
      <c r="J88" s="752">
        <v>16.180594254999999</v>
      </c>
      <c r="K88" s="752">
        <v>17.537793261000001</v>
      </c>
    </row>
    <row r="89" spans="1:11" x14ac:dyDescent="0.35">
      <c r="A89" s="239" t="s">
        <v>177</v>
      </c>
      <c r="B89" s="757">
        <v>17.951764917999999</v>
      </c>
      <c r="C89" s="757">
        <v>17.518378552000001</v>
      </c>
      <c r="D89" s="757">
        <v>17.091469193999998</v>
      </c>
      <c r="E89" s="757">
        <v>17.379553985000001</v>
      </c>
      <c r="F89" s="757">
        <v>17.267403902000002</v>
      </c>
      <c r="G89" s="757">
        <v>16.458885756000001</v>
      </c>
      <c r="H89" s="757">
        <v>16.615026146999998</v>
      </c>
      <c r="I89" s="757">
        <v>17.149619534999999</v>
      </c>
      <c r="J89" s="757">
        <v>16.590258641999998</v>
      </c>
      <c r="K89" s="757">
        <v>18.034244972</v>
      </c>
    </row>
    <row r="90" spans="1:11" x14ac:dyDescent="0.35">
      <c r="A90" s="243" t="s">
        <v>178</v>
      </c>
      <c r="B90" s="753">
        <v>0.84474008</v>
      </c>
      <c r="C90" s="753">
        <v>-1.282056E-2</v>
      </c>
      <c r="D90" s="753">
        <v>6.5036930000000007E-2</v>
      </c>
      <c r="E90" s="753">
        <v>0.46628819100000002</v>
      </c>
      <c r="F90" s="753">
        <v>0.437392261</v>
      </c>
      <c r="G90" s="753">
        <v>0.23051107400000001</v>
      </c>
      <c r="H90" s="753">
        <v>-2.1961808999999999E-2</v>
      </c>
      <c r="I90" s="753">
        <v>-0.13829597599999999</v>
      </c>
      <c r="J90" s="753">
        <v>0.40966438599999999</v>
      </c>
      <c r="K90" s="753">
        <v>0.49645170999999999</v>
      </c>
    </row>
    <row r="91" spans="1:11" ht="16" x14ac:dyDescent="0.35">
      <c r="A91" s="244" t="s">
        <v>192</v>
      </c>
      <c r="B91" s="611">
        <v>15.886971496999999</v>
      </c>
      <c r="C91" s="611">
        <v>15.83063714</v>
      </c>
      <c r="D91" s="611">
        <v>15.491915228</v>
      </c>
      <c r="E91" s="611">
        <v>15.663868746</v>
      </c>
      <c r="F91" s="611">
        <v>15.404019548000001</v>
      </c>
      <c r="G91" s="611">
        <v>14.758053667</v>
      </c>
      <c r="H91" s="611">
        <v>14.285656081000001</v>
      </c>
      <c r="I91" s="611">
        <v>14.411685404</v>
      </c>
      <c r="J91" s="611">
        <v>13.561221074000001</v>
      </c>
      <c r="K91" s="611">
        <v>13.907567419999999</v>
      </c>
    </row>
    <row r="92" spans="1:11" x14ac:dyDescent="0.35">
      <c r="A92" s="736"/>
      <c r="B92" s="754"/>
      <c r="C92" s="754"/>
      <c r="D92" s="754"/>
      <c r="E92" s="754"/>
      <c r="F92" s="754"/>
      <c r="G92" s="754"/>
      <c r="H92" s="754"/>
      <c r="I92" s="754"/>
      <c r="J92" s="754"/>
      <c r="K92" s="754"/>
    </row>
    <row r="93" spans="1:11" x14ac:dyDescent="0.35">
      <c r="A93" s="97" t="s">
        <v>180</v>
      </c>
      <c r="B93" s="113">
        <v>0.22916190625260824</v>
      </c>
      <c r="C93" s="113">
        <v>0.22779888206403839</v>
      </c>
      <c r="D93" s="113">
        <v>0.22324995489989258</v>
      </c>
      <c r="E93" s="113">
        <v>0.22389474355181663</v>
      </c>
      <c r="F93" s="113">
        <v>0.25476097351775867</v>
      </c>
      <c r="G93" s="113">
        <v>0.24281047670567971</v>
      </c>
      <c r="H93" s="113">
        <v>0.2352188957567776</v>
      </c>
      <c r="I93" s="113">
        <v>0.23553849387579967</v>
      </c>
      <c r="J93" s="113">
        <v>0.23565914432886326</v>
      </c>
      <c r="K93" s="113">
        <v>0.24039417179769679</v>
      </c>
    </row>
    <row r="94" spans="1:11" x14ac:dyDescent="0.35">
      <c r="A94" s="97" t="s">
        <v>181</v>
      </c>
      <c r="B94" s="113">
        <v>0.13116500345223198</v>
      </c>
      <c r="C94" s="113">
        <v>0.12581075050632767</v>
      </c>
      <c r="D94" s="113">
        <v>0.12511838006727799</v>
      </c>
      <c r="E94" s="113">
        <v>0.12260757102356749</v>
      </c>
      <c r="F94" s="113">
        <v>0.14742696211389489</v>
      </c>
      <c r="G94" s="113">
        <v>0.14004764154121344</v>
      </c>
      <c r="H94" s="113">
        <v>0.12857590880476752</v>
      </c>
      <c r="I94" s="113">
        <v>0.13133905744326091</v>
      </c>
      <c r="J94" s="113">
        <v>0.13838807543204326</v>
      </c>
      <c r="K94" s="113">
        <v>0.14544241070068206</v>
      </c>
    </row>
    <row r="95" spans="1:11" x14ac:dyDescent="0.35">
      <c r="A95" s="97" t="s">
        <v>182</v>
      </c>
      <c r="B95" s="113">
        <v>1.2369229661948227</v>
      </c>
      <c r="C95" s="113">
        <v>1.2180995863803845</v>
      </c>
      <c r="D95" s="113">
        <v>1.1958996685926657</v>
      </c>
      <c r="E95" s="113">
        <v>1.1943800452047799</v>
      </c>
      <c r="F95" s="113">
        <v>1.1497011227573284</v>
      </c>
      <c r="G95" s="113">
        <v>1.1506888325934821</v>
      </c>
      <c r="H95" s="113">
        <v>1.1141011289176987</v>
      </c>
      <c r="I95" s="113">
        <v>1.0943061897857085</v>
      </c>
      <c r="J95" s="113">
        <v>1.0684517210219173</v>
      </c>
      <c r="K95" s="113">
        <v>1.0237799178078941</v>
      </c>
    </row>
    <row r="96" spans="1:11" x14ac:dyDescent="0.35">
      <c r="A96" s="115" t="s">
        <v>183</v>
      </c>
      <c r="B96" s="116">
        <v>5.3975941569946011</v>
      </c>
      <c r="C96" s="116">
        <v>5.3472588422885883</v>
      </c>
      <c r="D96" s="116">
        <v>5.3567745137011045</v>
      </c>
      <c r="E96" s="116">
        <v>5.3345604557632722</v>
      </c>
      <c r="F96" s="116">
        <v>4.5128620246742228</v>
      </c>
      <c r="G96" s="116">
        <v>4.7390411163694477</v>
      </c>
      <c r="H96" s="116">
        <v>4.7364440060534418</v>
      </c>
      <c r="I96" s="116">
        <v>4.6459760006903172</v>
      </c>
      <c r="J96" s="116">
        <v>4.5338861093838512</v>
      </c>
      <c r="K96" s="116">
        <v>4.2587551526392824</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5" topLeftCell="B43" activePane="bottomRight" state="frozen"/>
      <selection pane="topRight" activeCell="B1" sqref="B1"/>
      <selection pane="bottomLeft" activeCell="A6" sqref="A6"/>
      <selection pane="bottomRight" activeCell="E47" sqref="E47"/>
    </sheetView>
  </sheetViews>
  <sheetFormatPr baseColWidth="10" defaultColWidth="11.453125" defaultRowHeight="12.5" x14ac:dyDescent="0.25"/>
  <cols>
    <col min="1" max="1" width="53.54296875" style="66" customWidth="1"/>
    <col min="2" max="8" width="9.7265625" style="66" customWidth="1"/>
    <col min="9" max="16384" width="11.453125" style="66"/>
  </cols>
  <sheetData>
    <row r="1" spans="1:10" ht="18" x14ac:dyDescent="0.25">
      <c r="A1" s="1674" t="s">
        <v>239</v>
      </c>
      <c r="B1" s="1674"/>
      <c r="C1" s="1674"/>
      <c r="D1" s="1674"/>
      <c r="E1" s="1674"/>
      <c r="F1" s="1674"/>
      <c r="G1" s="1674"/>
      <c r="H1" s="1674"/>
    </row>
    <row r="2" spans="1:10" x14ac:dyDescent="0.25">
      <c r="A2" s="129"/>
      <c r="B2" s="129"/>
      <c r="C2" s="129"/>
      <c r="D2" s="67"/>
      <c r="E2" s="67"/>
      <c r="F2" s="67"/>
      <c r="G2" s="67"/>
      <c r="H2" s="67"/>
    </row>
    <row r="3" spans="1:10" ht="17.5" x14ac:dyDescent="0.25">
      <c r="A3" s="216" t="s">
        <v>240</v>
      </c>
      <c r="B3" s="129"/>
      <c r="C3" s="129"/>
      <c r="D3" s="67"/>
      <c r="E3" s="67"/>
      <c r="F3" s="67"/>
      <c r="G3" s="67"/>
      <c r="H3" s="67"/>
    </row>
    <row r="4" spans="1:10" ht="13" x14ac:dyDescent="0.3">
      <c r="A4" s="69" t="s">
        <v>143</v>
      </c>
      <c r="B4" s="67"/>
      <c r="C4" s="67"/>
      <c r="D4" s="67"/>
      <c r="E4" s="67"/>
      <c r="F4" s="67"/>
      <c r="G4" s="1675" t="s">
        <v>144</v>
      </c>
      <c r="H4" s="1675"/>
    </row>
    <row r="5" spans="1:10" ht="26" x14ac:dyDescent="0.25">
      <c r="A5" s="70" t="s">
        <v>145</v>
      </c>
      <c r="B5" s="74">
        <v>2018</v>
      </c>
      <c r="C5" s="73" t="s">
        <v>191</v>
      </c>
      <c r="D5" s="74">
        <v>2019</v>
      </c>
      <c r="E5" s="73" t="s">
        <v>147</v>
      </c>
      <c r="F5" s="74">
        <v>2020</v>
      </c>
      <c r="G5" s="73" t="s">
        <v>148</v>
      </c>
      <c r="H5" s="74">
        <v>2021</v>
      </c>
    </row>
    <row r="6" spans="1:10" s="79" customFormat="1" ht="13" x14ac:dyDescent="0.3">
      <c r="A6" s="75" t="s">
        <v>149</v>
      </c>
      <c r="B6" s="76">
        <v>182.30465002400001</v>
      </c>
      <c r="C6" s="77">
        <v>1.3496840128192522E-2</v>
      </c>
      <c r="D6" s="76">
        <v>184.76518673999999</v>
      </c>
      <c r="E6" s="77">
        <v>2.8120734710213036E-4</v>
      </c>
      <c r="F6" s="76">
        <v>184.817144068</v>
      </c>
      <c r="G6" s="77">
        <v>2.5890048697211121E-2</v>
      </c>
      <c r="H6" s="76">
        <v>189.60206892799999</v>
      </c>
      <c r="J6" s="77"/>
    </row>
    <row r="7" spans="1:10" s="79" customFormat="1" ht="13" x14ac:dyDescent="0.3">
      <c r="A7" s="80" t="s">
        <v>35</v>
      </c>
      <c r="B7" s="81">
        <v>35.901328579000001</v>
      </c>
      <c r="C7" s="82">
        <v>2.680305615661438E-2</v>
      </c>
      <c r="D7" s="81">
        <v>36.863593905000002</v>
      </c>
      <c r="E7" s="82">
        <v>-3.3371470241623458E-2</v>
      </c>
      <c r="F7" s="81">
        <v>35.633401577999997</v>
      </c>
      <c r="G7" s="82">
        <v>5.9513498321454028E-2</v>
      </c>
      <c r="H7" s="81">
        <v>37.754069962999999</v>
      </c>
    </row>
    <row r="8" spans="1:10" s="79" customFormat="1" ht="13" x14ac:dyDescent="0.3">
      <c r="A8" s="80" t="s">
        <v>37</v>
      </c>
      <c r="B8" s="81">
        <v>65.472780057999998</v>
      </c>
      <c r="C8" s="82">
        <v>1.5400852844598134E-2</v>
      </c>
      <c r="D8" s="81">
        <v>66.481116709000005</v>
      </c>
      <c r="E8" s="82">
        <v>1.0507327502599528E-2</v>
      </c>
      <c r="F8" s="81">
        <v>67.179655574999998</v>
      </c>
      <c r="G8" s="82">
        <v>2.8677997907404329E-2</v>
      </c>
      <c r="H8" s="81">
        <v>69.106233596999999</v>
      </c>
    </row>
    <row r="9" spans="1:10" s="79" customFormat="1" ht="13" x14ac:dyDescent="0.3">
      <c r="A9" s="80" t="s">
        <v>150</v>
      </c>
      <c r="B9" s="81">
        <v>4.2430435519999996</v>
      </c>
      <c r="C9" s="82">
        <v>-5.7554047467858749E-2</v>
      </c>
      <c r="D9" s="81">
        <v>3.998839222</v>
      </c>
      <c r="E9" s="82">
        <v>-7.5754521045357515E-2</v>
      </c>
      <c r="F9" s="81">
        <v>3.6959090720000001</v>
      </c>
      <c r="G9" s="82">
        <v>-6.3290510519356191E-2</v>
      </c>
      <c r="H9" s="81">
        <v>3.4619930999999999</v>
      </c>
    </row>
    <row r="10" spans="1:10" x14ac:dyDescent="0.25">
      <c r="A10" s="80" t="s">
        <v>39</v>
      </c>
      <c r="B10" s="81">
        <v>70.649100705999999</v>
      </c>
      <c r="C10" s="82">
        <v>1.2767440689070098E-2</v>
      </c>
      <c r="D10" s="81">
        <v>71.551108909000007</v>
      </c>
      <c r="E10" s="82">
        <v>1.5776033204959461E-3</v>
      </c>
      <c r="F10" s="81">
        <v>71.663988176000004</v>
      </c>
      <c r="G10" s="82">
        <v>1.0197673079611613E-2</v>
      </c>
      <c r="H10" s="81">
        <v>72.394794098999995</v>
      </c>
    </row>
    <row r="11" spans="1:10" s="79" customFormat="1" ht="13" x14ac:dyDescent="0.3">
      <c r="A11" s="80" t="s">
        <v>151</v>
      </c>
      <c r="B11" s="81">
        <v>6.0383971269999996</v>
      </c>
      <c r="C11" s="82">
        <v>-2.7800280516396048E-2</v>
      </c>
      <c r="D11" s="81">
        <v>5.8705279929999996</v>
      </c>
      <c r="E11" s="82">
        <v>0.13178740888766938</v>
      </c>
      <c r="F11" s="81">
        <v>6.6441896659999999</v>
      </c>
      <c r="G11" s="82">
        <v>3.6240461682208736E-2</v>
      </c>
      <c r="H11" s="81">
        <v>6.8849781669999999</v>
      </c>
    </row>
    <row r="12" spans="1:10" ht="13" x14ac:dyDescent="0.3">
      <c r="A12" s="83" t="s">
        <v>152</v>
      </c>
      <c r="B12" s="84">
        <v>216.71098790100001</v>
      </c>
      <c r="C12" s="85">
        <v>2.6416285941233353E-2</v>
      </c>
      <c r="D12" s="84">
        <v>222.43568732400001</v>
      </c>
      <c r="E12" s="85">
        <v>-1.8201227103917028E-2</v>
      </c>
      <c r="F12" s="84">
        <v>218.38708486300001</v>
      </c>
      <c r="G12" s="85">
        <v>5.1088187797364792E-2</v>
      </c>
      <c r="H12" s="84">
        <v>229.54408526700001</v>
      </c>
    </row>
    <row r="13" spans="1:10" x14ac:dyDescent="0.25">
      <c r="A13" s="80" t="s">
        <v>60</v>
      </c>
      <c r="B13" s="81">
        <v>142.88369811300001</v>
      </c>
      <c r="C13" s="82">
        <v>3.2574908330823327E-2</v>
      </c>
      <c r="D13" s="81">
        <v>147.53812148099999</v>
      </c>
      <c r="E13" s="82">
        <v>-1.3598739009689664E-2</v>
      </c>
      <c r="F13" s="81">
        <v>145.531789073</v>
      </c>
      <c r="G13" s="82">
        <v>3.9851433428684357E-2</v>
      </c>
      <c r="H13" s="81">
        <v>151.331439477</v>
      </c>
    </row>
    <row r="14" spans="1:10" x14ac:dyDescent="0.25">
      <c r="A14" s="86" t="s">
        <v>153</v>
      </c>
      <c r="B14" s="81">
        <v>86.674927374999996</v>
      </c>
      <c r="C14" s="82">
        <v>3.4307624985189022E-2</v>
      </c>
      <c r="D14" s="81">
        <v>89.648538278999993</v>
      </c>
      <c r="E14" s="82">
        <v>1.8485529589367555E-2</v>
      </c>
      <c r="F14" s="81">
        <v>91.305738985999994</v>
      </c>
      <c r="G14" s="82">
        <v>-0.35642733984103658</v>
      </c>
      <c r="H14" s="81">
        <v>58.761877327000001</v>
      </c>
    </row>
    <row r="15" spans="1:10" s="79" customFormat="1" ht="13" x14ac:dyDescent="0.3">
      <c r="A15" s="86" t="s">
        <v>155</v>
      </c>
      <c r="B15" s="81">
        <v>56.208770737999998</v>
      </c>
      <c r="C15" s="82">
        <v>2.990302833404046E-2</v>
      </c>
      <c r="D15" s="81">
        <v>57.889583201999997</v>
      </c>
      <c r="E15" s="82">
        <v>-6.3284841803342484E-2</v>
      </c>
      <c r="F15" s="81">
        <v>54.226050086999997</v>
      </c>
      <c r="G15" s="82">
        <v>0.70710501689652605</v>
      </c>
      <c r="H15" s="81">
        <v>92.569562149999996</v>
      </c>
    </row>
    <row r="16" spans="1:10" x14ac:dyDescent="0.25">
      <c r="A16" s="80" t="s">
        <v>156</v>
      </c>
      <c r="B16" s="81">
        <v>34.716891203000003</v>
      </c>
      <c r="C16" s="82">
        <v>5.4619865555132208E-3</v>
      </c>
      <c r="D16" s="81">
        <v>34.906514395999999</v>
      </c>
      <c r="E16" s="82">
        <v>2.0787848702623624E-3</v>
      </c>
      <c r="F16" s="81">
        <v>34.979077529999998</v>
      </c>
      <c r="G16" s="82">
        <v>5.6168404650321246E-2</v>
      </c>
      <c r="H16" s="81">
        <v>36.943796511000002</v>
      </c>
    </row>
    <row r="17" spans="1:8" x14ac:dyDescent="0.25">
      <c r="A17" s="86" t="s">
        <v>157</v>
      </c>
      <c r="B17" s="81">
        <v>26.822855699000002</v>
      </c>
      <c r="C17" s="82">
        <v>-1.4278751088172559E-3</v>
      </c>
      <c r="D17" s="81">
        <v>26.784556010999999</v>
      </c>
      <c r="E17" s="82">
        <v>-5.7136466229699145E-3</v>
      </c>
      <c r="F17" s="81">
        <v>26.631518523</v>
      </c>
      <c r="G17" s="82">
        <v>1.962660895766799E-4</v>
      </c>
      <c r="H17" s="81">
        <v>26.636745387000001</v>
      </c>
    </row>
    <row r="18" spans="1:8" x14ac:dyDescent="0.25">
      <c r="A18" s="86" t="s">
        <v>158</v>
      </c>
      <c r="B18" s="81">
        <v>1.74853631</v>
      </c>
      <c r="C18" s="82">
        <v>-2.1612590933269837E-3</v>
      </c>
      <c r="D18" s="81">
        <v>1.74475727</v>
      </c>
      <c r="E18" s="82">
        <v>0.10260870441880998</v>
      </c>
      <c r="F18" s="81">
        <v>1.923784553</v>
      </c>
      <c r="G18" s="82">
        <v>3.2034300256698289E-2</v>
      </c>
      <c r="H18" s="81">
        <v>1.9854116449999999</v>
      </c>
    </row>
    <row r="19" spans="1:8" x14ac:dyDescent="0.25">
      <c r="A19" s="86" t="s">
        <v>159</v>
      </c>
      <c r="B19" s="81">
        <v>6.145499193</v>
      </c>
      <c r="C19" s="82">
        <v>3.7702701395505578E-2</v>
      </c>
      <c r="D19" s="81">
        <v>6.377201114</v>
      </c>
      <c r="E19" s="82">
        <v>7.3031000853582828E-3</v>
      </c>
      <c r="F19" s="81">
        <v>6.423774452</v>
      </c>
      <c r="G19" s="82">
        <v>0.29544390765605288</v>
      </c>
      <c r="H19" s="81">
        <v>8.3216394779999998</v>
      </c>
    </row>
    <row r="20" spans="1:8" x14ac:dyDescent="0.25">
      <c r="A20" s="80" t="s">
        <v>160</v>
      </c>
      <c r="B20" s="81">
        <v>16.509849319000001</v>
      </c>
      <c r="C20" s="82">
        <v>1.5665340852163867E-2</v>
      </c>
      <c r="D20" s="81">
        <v>16.768481735999998</v>
      </c>
      <c r="E20" s="82">
        <v>4.2676946623237288E-2</v>
      </c>
      <c r="F20" s="81">
        <v>17.484109336</v>
      </c>
      <c r="G20" s="82">
        <v>5.7108999481264799E-2</v>
      </c>
      <c r="H20" s="81">
        <v>18.482609326999999</v>
      </c>
    </row>
    <row r="21" spans="1:8" x14ac:dyDescent="0.25">
      <c r="A21" s="80" t="s">
        <v>94</v>
      </c>
      <c r="B21" s="81">
        <v>14.558235169</v>
      </c>
      <c r="C21" s="82">
        <v>3.8028626036958668E-2</v>
      </c>
      <c r="D21" s="81">
        <v>15.11186485</v>
      </c>
      <c r="E21" s="82">
        <v>-0.13816283474769164</v>
      </c>
      <c r="F21" s="81">
        <v>13.023966764000001</v>
      </c>
      <c r="G21" s="82">
        <v>0.11963816725231324</v>
      </c>
      <c r="H21" s="81">
        <v>14.582130277999999</v>
      </c>
    </row>
    <row r="22" spans="1:8" x14ac:dyDescent="0.25">
      <c r="A22" s="91" t="s">
        <v>161</v>
      </c>
      <c r="B22" s="92">
        <v>8.042314094</v>
      </c>
      <c r="C22" s="93">
        <v>8.5038664494616611E-3</v>
      </c>
      <c r="D22" s="92">
        <v>8.1107048590000002</v>
      </c>
      <c r="E22" s="93">
        <v>-9.1553411683575114E-2</v>
      </c>
      <c r="F22" s="92">
        <v>7.3681421580000004</v>
      </c>
      <c r="G22" s="93">
        <v>0.11345702838976091</v>
      </c>
      <c r="H22" s="92">
        <v>8.2041096719999995</v>
      </c>
    </row>
    <row r="23" spans="1:8" s="79" customFormat="1" ht="13" x14ac:dyDescent="0.3">
      <c r="A23" s="94" t="s">
        <v>162</v>
      </c>
      <c r="B23" s="76">
        <v>34.406337876999999</v>
      </c>
      <c r="C23" s="77">
        <v>9.4870971670077964E-2</v>
      </c>
      <c r="D23" s="76">
        <v>37.670500582999999</v>
      </c>
      <c r="E23" s="77">
        <v>-0.10885333949744502</v>
      </c>
      <c r="F23" s="76">
        <v>33.569940793999997</v>
      </c>
      <c r="G23" s="77">
        <v>0.18981491758063784</v>
      </c>
      <c r="H23" s="76">
        <v>39.942016338999998</v>
      </c>
    </row>
    <row r="24" spans="1:8" s="79" customFormat="1" ht="13" x14ac:dyDescent="0.3">
      <c r="A24" s="95" t="s">
        <v>163</v>
      </c>
      <c r="B24" s="84">
        <v>18.985220088999998</v>
      </c>
      <c r="C24" s="85">
        <v>0.16214008452730777</v>
      </c>
      <c r="D24" s="84">
        <v>22.063485278999998</v>
      </c>
      <c r="E24" s="85">
        <v>-0.18433776819798697</v>
      </c>
      <c r="F24" s="84">
        <v>17.996351644000001</v>
      </c>
      <c r="G24" s="85">
        <v>0.35022905640440594</v>
      </c>
      <c r="H24" s="84">
        <v>24.299196898999998</v>
      </c>
    </row>
    <row r="25" spans="1:8" ht="13" x14ac:dyDescent="0.3">
      <c r="A25" s="224" t="s">
        <v>164</v>
      </c>
      <c r="B25" s="76">
        <v>56.272780589</v>
      </c>
      <c r="C25" s="77">
        <v>0.13080192370019161</v>
      </c>
      <c r="D25" s="76">
        <v>63.633368541999999</v>
      </c>
      <c r="E25" s="77">
        <v>-6.0252441523182876E-2</v>
      </c>
      <c r="F25" s="76">
        <v>59.799302724999997</v>
      </c>
      <c r="G25" s="77">
        <v>5.9594269742381911E-2</v>
      </c>
      <c r="H25" s="76">
        <v>63.362998502000003</v>
      </c>
    </row>
    <row r="26" spans="1:8" s="79" customFormat="1" ht="13" x14ac:dyDescent="0.3">
      <c r="A26" s="97" t="s">
        <v>109</v>
      </c>
      <c r="B26" s="81">
        <v>40.635002399999998</v>
      </c>
      <c r="C26" s="82">
        <v>0.12618063723800832</v>
      </c>
      <c r="D26" s="81">
        <v>45.762352897</v>
      </c>
      <c r="E26" s="82">
        <v>-0.11753147317634083</v>
      </c>
      <c r="F26" s="81">
        <v>40.383836144999997</v>
      </c>
      <c r="G26" s="82">
        <v>8.49662120923802E-2</v>
      </c>
      <c r="H26" s="81">
        <v>43.815097731999998</v>
      </c>
    </row>
    <row r="27" spans="1:8" x14ac:dyDescent="0.25">
      <c r="A27" s="97" t="s">
        <v>165</v>
      </c>
      <c r="B27" s="81">
        <v>12.752329854999999</v>
      </c>
      <c r="C27" s="82">
        <v>0.15607159653415348</v>
      </c>
      <c r="D27" s="81">
        <v>14.742606335</v>
      </c>
      <c r="E27" s="82">
        <v>9.6117249067140698E-2</v>
      </c>
      <c r="F27" s="81">
        <v>16.1596251</v>
      </c>
      <c r="G27" s="82">
        <v>6.7889009380546206E-3</v>
      </c>
      <c r="H27" s="81">
        <v>16.269331193999999</v>
      </c>
    </row>
    <row r="28" spans="1:8" x14ac:dyDescent="0.25">
      <c r="A28" s="97" t="s">
        <v>166</v>
      </c>
      <c r="B28" s="81">
        <v>2.8854483329999998</v>
      </c>
      <c r="C28" s="82">
        <v>8.4202158195427979E-2</v>
      </c>
      <c r="D28" s="81">
        <v>3.1284093099999999</v>
      </c>
      <c r="E28" s="82">
        <v>4.0733853972580114E-2</v>
      </c>
      <c r="F28" s="81">
        <v>3.2558414779999998</v>
      </c>
      <c r="G28" s="82">
        <v>6.9807139424864495E-3</v>
      </c>
      <c r="H28" s="81">
        <v>3.2785695760000002</v>
      </c>
    </row>
    <row r="29" spans="1:8" s="79" customFormat="1" ht="13" x14ac:dyDescent="0.3">
      <c r="A29" s="95" t="s">
        <v>167</v>
      </c>
      <c r="B29" s="84">
        <v>24.018635871000001</v>
      </c>
      <c r="C29" s="85">
        <v>8.0303223395330026E-2</v>
      </c>
      <c r="D29" s="84">
        <v>25.947409752999999</v>
      </c>
      <c r="E29" s="85">
        <v>-2.0225707922129743E-2</v>
      </c>
      <c r="F29" s="84">
        <v>25.422605021999999</v>
      </c>
      <c r="G29" s="85">
        <v>4.6554361835689395E-2</v>
      </c>
      <c r="H29" s="84">
        <v>26.606138175000002</v>
      </c>
    </row>
    <row r="30" spans="1:8" x14ac:dyDescent="0.25">
      <c r="A30" s="97" t="s">
        <v>124</v>
      </c>
      <c r="B30" s="81">
        <v>4.9634143829999999</v>
      </c>
      <c r="C30" s="82">
        <v>6.584221400480228E-2</v>
      </c>
      <c r="D30" s="81">
        <v>5.2902165749999996</v>
      </c>
      <c r="E30" s="82">
        <v>8.3846162763194565E-2</v>
      </c>
      <c r="F30" s="81">
        <v>5.7337809350000004</v>
      </c>
      <c r="G30" s="82">
        <v>3.8771256265304199E-2</v>
      </c>
      <c r="H30" s="81">
        <v>5.9560868249999999</v>
      </c>
    </row>
    <row r="31" spans="1:8" x14ac:dyDescent="0.25">
      <c r="A31" s="97" t="s">
        <v>168</v>
      </c>
      <c r="B31" s="81">
        <v>13.187557067</v>
      </c>
      <c r="C31" s="82">
        <v>0.12053089036312259</v>
      </c>
      <c r="D31" s="81">
        <v>14.777065062</v>
      </c>
      <c r="E31" s="82">
        <v>5.9788111258436416E-3</v>
      </c>
      <c r="F31" s="81">
        <v>14.865414342999999</v>
      </c>
      <c r="G31" s="82">
        <v>6.0604805571681464E-2</v>
      </c>
      <c r="H31" s="81">
        <v>15.766329889</v>
      </c>
    </row>
    <row r="32" spans="1:8" x14ac:dyDescent="0.25">
      <c r="A32" s="98" t="s">
        <v>169</v>
      </c>
      <c r="B32" s="92">
        <v>5.8676644199999997</v>
      </c>
      <c r="C32" s="82">
        <v>2.1241322113645378E-3</v>
      </c>
      <c r="D32" s="92">
        <v>5.8801281149999998</v>
      </c>
      <c r="E32" s="82">
        <v>-0.17971009327234699</v>
      </c>
      <c r="F32" s="92">
        <v>4.823409743</v>
      </c>
      <c r="G32" s="82">
        <v>1.2503958861783904E-2</v>
      </c>
      <c r="H32" s="92">
        <v>4.8837214600000003</v>
      </c>
    </row>
    <row r="33" spans="1:11" s="79" customFormat="1" ht="13" x14ac:dyDescent="0.3">
      <c r="A33" s="96" t="s">
        <v>170</v>
      </c>
      <c r="B33" s="76">
        <v>238.57743061299999</v>
      </c>
      <c r="C33" s="77">
        <v>4.1165355183705454E-2</v>
      </c>
      <c r="D33" s="76">
        <v>248.39855528300001</v>
      </c>
      <c r="E33" s="77">
        <v>-1.5225968144988E-2</v>
      </c>
      <c r="F33" s="76">
        <v>244.61644679299999</v>
      </c>
      <c r="G33" s="77">
        <v>3.4129433026491407E-2</v>
      </c>
      <c r="H33" s="76">
        <v>252.96506743099999</v>
      </c>
    </row>
    <row r="34" spans="1:11" ht="13" x14ac:dyDescent="0.3">
      <c r="A34" s="95" t="s">
        <v>171</v>
      </c>
      <c r="B34" s="84">
        <v>240.72962377299999</v>
      </c>
      <c r="C34" s="85">
        <v>3.1792818781692489E-2</v>
      </c>
      <c r="D34" s="84">
        <v>248.383097077</v>
      </c>
      <c r="E34" s="85">
        <v>-1.841271505517228E-2</v>
      </c>
      <c r="F34" s="84">
        <v>243.809689886</v>
      </c>
      <c r="G34" s="85">
        <v>5.0615435189512503E-2</v>
      </c>
      <c r="H34" s="84">
        <v>256.15022344300002</v>
      </c>
    </row>
    <row r="35" spans="1:11" s="79" customFormat="1" ht="15" customHeight="1" x14ac:dyDescent="0.3">
      <c r="A35" s="99" t="s">
        <v>172</v>
      </c>
      <c r="B35" s="100">
        <v>2.1521931589999999</v>
      </c>
      <c r="C35" s="101"/>
      <c r="D35" s="100">
        <v>-1.5458204999999999E-2</v>
      </c>
      <c r="E35" s="101"/>
      <c r="F35" s="100">
        <v>-0.80675690700000002</v>
      </c>
      <c r="G35" s="101"/>
      <c r="H35" s="100">
        <v>3.1851560120000002</v>
      </c>
    </row>
    <row r="36" spans="1:11" s="79" customFormat="1" ht="15" customHeight="1" x14ac:dyDescent="0.3">
      <c r="A36" s="102" t="s">
        <v>173</v>
      </c>
      <c r="B36" s="103">
        <v>15.421117787</v>
      </c>
      <c r="C36" s="104">
        <v>1.2054736794547605E-2</v>
      </c>
      <c r="D36" s="103">
        <v>15.607015303000001</v>
      </c>
      <c r="E36" s="104">
        <v>-2.1417389777003137E-3</v>
      </c>
      <c r="F36" s="103">
        <v>15.57358915</v>
      </c>
      <c r="G36" s="104">
        <v>4.4453650557489954E-3</v>
      </c>
      <c r="H36" s="103">
        <v>15.642819439</v>
      </c>
    </row>
    <row r="37" spans="1:11" ht="15" customHeight="1" x14ac:dyDescent="0.25">
      <c r="A37" s="97" t="s">
        <v>174</v>
      </c>
      <c r="B37" s="81">
        <v>14.66766237</v>
      </c>
      <c r="C37" s="82">
        <v>1.694961969594333E-2</v>
      </c>
      <c r="D37" s="81">
        <v>14.916273669000001</v>
      </c>
      <c r="E37" s="82">
        <v>0.32307852671109361</v>
      </c>
      <c r="F37" s="81">
        <v>19.73540139</v>
      </c>
      <c r="G37" s="82">
        <v>-8.961466255741557E-2</v>
      </c>
      <c r="H37" s="81">
        <v>17.966820053999999</v>
      </c>
    </row>
    <row r="38" spans="1:11" ht="15" customHeight="1" x14ac:dyDescent="0.25">
      <c r="A38" s="97" t="s">
        <v>175</v>
      </c>
      <c r="B38" s="105">
        <v>-0.75345541699999996</v>
      </c>
      <c r="C38" s="82"/>
      <c r="D38" s="105">
        <v>-0.69074163300000002</v>
      </c>
      <c r="E38" s="82"/>
      <c r="F38" s="105">
        <v>4.1618122399999997</v>
      </c>
      <c r="G38" s="82"/>
      <c r="H38" s="105">
        <v>2.3240006150000001</v>
      </c>
    </row>
    <row r="39" spans="1:11" ht="15" customHeight="1" x14ac:dyDescent="0.3">
      <c r="A39" s="96" t="s">
        <v>176</v>
      </c>
      <c r="B39" s="76">
        <v>253.99854840099999</v>
      </c>
      <c r="C39" s="77">
        <v>3.9397950299312035E-2</v>
      </c>
      <c r="D39" s="76">
        <v>264.00557058700002</v>
      </c>
      <c r="E39" s="77">
        <v>-1.4452477781118023E-2</v>
      </c>
      <c r="F39" s="76">
        <v>260.19003594399999</v>
      </c>
      <c r="G39" s="77">
        <v>3.2352702882948892E-2</v>
      </c>
      <c r="H39" s="76">
        <v>268.60788687000002</v>
      </c>
    </row>
    <row r="40" spans="1:11" ht="15" customHeight="1" x14ac:dyDescent="0.3">
      <c r="A40" s="95" t="s">
        <v>177</v>
      </c>
      <c r="B40" s="84">
        <v>255.397286143</v>
      </c>
      <c r="C40" s="85">
        <v>3.0940362457788639E-2</v>
      </c>
      <c r="D40" s="84">
        <v>263.29937074700001</v>
      </c>
      <c r="E40" s="85">
        <v>9.3323629411967701E-4</v>
      </c>
      <c r="F40" s="84">
        <v>263.54509127599999</v>
      </c>
      <c r="G40" s="85">
        <v>4.0114396253081441E-2</v>
      </c>
      <c r="H40" s="84">
        <v>274.11704349799999</v>
      </c>
    </row>
    <row r="41" spans="1:11" ht="15" customHeight="1" x14ac:dyDescent="0.25">
      <c r="A41" s="127" t="s">
        <v>178</v>
      </c>
      <c r="B41" s="107">
        <v>1.3987377409999999</v>
      </c>
      <c r="C41" s="108"/>
      <c r="D41" s="107">
        <v>-0.70619983900000005</v>
      </c>
      <c r="E41" s="108"/>
      <c r="F41" s="107">
        <v>3.3550553320000001</v>
      </c>
      <c r="G41" s="108"/>
      <c r="H41" s="107">
        <v>5.5091566270000003</v>
      </c>
    </row>
    <row r="42" spans="1:11" ht="20.25" customHeight="1" x14ac:dyDescent="0.25">
      <c r="A42" s="109" t="s">
        <v>202</v>
      </c>
      <c r="B42" s="110">
        <v>164.63031993199999</v>
      </c>
      <c r="C42" s="111">
        <v>-1.0075979750784336E-3</v>
      </c>
      <c r="D42" s="110">
        <v>164.464438755</v>
      </c>
      <c r="E42" s="111">
        <v>2.5223222919209309E-2</v>
      </c>
      <c r="F42" s="110">
        <v>168.61276195600001</v>
      </c>
      <c r="G42" s="111">
        <v>1.7784738374563513E-2</v>
      </c>
      <c r="H42" s="110">
        <v>171.61149581399999</v>
      </c>
    </row>
    <row r="43" spans="1:11" ht="15" customHeight="1" x14ac:dyDescent="0.25">
      <c r="A43" s="94" t="s">
        <v>179</v>
      </c>
      <c r="B43" s="150"/>
      <c r="C43" s="149"/>
      <c r="D43" s="150"/>
      <c r="E43" s="149"/>
      <c r="F43" s="150"/>
      <c r="G43" s="149"/>
      <c r="H43" s="150"/>
    </row>
    <row r="44" spans="1:11" ht="15" customHeight="1" x14ac:dyDescent="0.25">
      <c r="A44" s="97" t="s">
        <v>180</v>
      </c>
      <c r="B44" s="153">
        <v>0.15876600540770841</v>
      </c>
      <c r="C44" s="152">
        <v>1.0588566406701556</v>
      </c>
      <c r="D44" s="153">
        <v>0.16935457181440997</v>
      </c>
      <c r="E44" s="152">
        <v>-1.5636961567177114</v>
      </c>
      <c r="F44" s="153">
        <v>0.15371761024723282</v>
      </c>
      <c r="G44" s="152">
        <v>2.0288251382965279</v>
      </c>
      <c r="H44" s="153">
        <v>0.1740058616301981</v>
      </c>
    </row>
    <row r="45" spans="1:11" ht="15" customHeight="1" x14ac:dyDescent="0.25">
      <c r="A45" s="97" t="s">
        <v>181</v>
      </c>
      <c r="B45" s="153">
        <v>8.7606172039938313E-2</v>
      </c>
      <c r="C45" s="152">
        <v>1.1584230113751648</v>
      </c>
      <c r="D45" s="153">
        <v>9.919040215368996E-2</v>
      </c>
      <c r="E45" s="152">
        <v>-1.67846515787895</v>
      </c>
      <c r="F45" s="153">
        <v>8.2405750574900474E-2</v>
      </c>
      <c r="G45" s="152">
        <v>2.3452768370319896</v>
      </c>
      <c r="H45" s="153">
        <v>0.10585851894522036</v>
      </c>
    </row>
    <row r="46" spans="1:11" ht="15" customHeight="1" x14ac:dyDescent="0.25">
      <c r="A46" s="97" t="s">
        <v>182</v>
      </c>
      <c r="B46" s="153">
        <v>0.7596768466913546</v>
      </c>
      <c r="C46" s="152">
        <v>-2.0297115257158382</v>
      </c>
      <c r="D46" s="153">
        <v>0.73937973143419633</v>
      </c>
      <c r="E46" s="152">
        <v>3.2702381671417258</v>
      </c>
      <c r="F46" s="153">
        <v>0.77208211310561359</v>
      </c>
      <c r="G46" s="152">
        <v>-2.446321621970271</v>
      </c>
      <c r="H46" s="153">
        <v>0.74761889688591077</v>
      </c>
      <c r="I46" s="176"/>
      <c r="J46" s="176"/>
      <c r="K46" s="176"/>
    </row>
    <row r="47" spans="1:11" ht="15" customHeight="1" x14ac:dyDescent="0.25">
      <c r="A47" s="115" t="s">
        <v>193</v>
      </c>
      <c r="B47" s="155">
        <v>4.7848835444370943</v>
      </c>
      <c r="C47" s="154">
        <v>-0.41901539270831822</v>
      </c>
      <c r="D47" s="155">
        <v>4.3658681517287761</v>
      </c>
      <c r="E47" s="154">
        <v>0.65686224242599689</v>
      </c>
      <c r="F47" s="155">
        <v>5.0227303941547738</v>
      </c>
      <c r="G47" s="154">
        <v>-0.72621480622147416</v>
      </c>
      <c r="H47" s="155">
        <v>4.2965155879332988</v>
      </c>
      <c r="I47" s="176"/>
      <c r="J47" s="176"/>
      <c r="K47" s="176"/>
    </row>
    <row r="48" spans="1:11" ht="24" customHeight="1" x14ac:dyDescent="0.3">
      <c r="A48" s="1690" t="s">
        <v>237</v>
      </c>
      <c r="B48" s="1690"/>
      <c r="C48" s="1690"/>
      <c r="D48" s="1690"/>
      <c r="E48" s="1690"/>
      <c r="F48" s="1690"/>
      <c r="G48" s="1690"/>
      <c r="H48" s="1690"/>
      <c r="I48" s="176"/>
      <c r="J48" s="176"/>
      <c r="K48" s="176"/>
    </row>
    <row r="49" spans="1:11" ht="23.5" customHeight="1" x14ac:dyDescent="0.3">
      <c r="A49" s="1676" t="s">
        <v>204</v>
      </c>
      <c r="B49" s="1676"/>
      <c r="C49" s="1676"/>
      <c r="D49" s="1676"/>
      <c r="E49" s="1676"/>
      <c r="F49" s="1676"/>
      <c r="G49" s="1676"/>
      <c r="H49" s="1676"/>
      <c r="I49" s="176"/>
      <c r="J49" s="176"/>
      <c r="K49" s="176"/>
    </row>
    <row r="50" spans="1:11" ht="12.75" customHeight="1" x14ac:dyDescent="0.3">
      <c r="A50" s="120" t="s">
        <v>238</v>
      </c>
      <c r="B50" s="225"/>
      <c r="C50" s="225"/>
      <c r="D50" s="225"/>
      <c r="E50" s="225"/>
      <c r="F50" s="225"/>
      <c r="G50" s="225"/>
      <c r="H50" s="225"/>
      <c r="I50" s="176"/>
      <c r="J50" s="176"/>
      <c r="K50" s="176"/>
    </row>
    <row r="51" spans="1:11" ht="12" customHeight="1" x14ac:dyDescent="0.3">
      <c r="A51" s="209" t="s">
        <v>234</v>
      </c>
      <c r="B51" s="225"/>
      <c r="C51" s="225"/>
      <c r="D51" s="225"/>
      <c r="E51" s="225"/>
      <c r="F51" s="225"/>
      <c r="G51" s="225"/>
      <c r="H51" s="225"/>
      <c r="I51" s="176"/>
      <c r="J51" s="176"/>
      <c r="K51" s="176"/>
    </row>
    <row r="52" spans="1:11" ht="12.75" customHeight="1" x14ac:dyDescent="0.3">
      <c r="A52" s="226"/>
      <c r="B52" s="227"/>
      <c r="C52" s="227"/>
      <c r="D52" s="227"/>
      <c r="E52" s="227"/>
      <c r="F52" s="227"/>
      <c r="G52" s="227"/>
      <c r="H52" s="227"/>
      <c r="I52" s="228"/>
      <c r="J52" s="228"/>
      <c r="K52" s="229"/>
    </row>
    <row r="53" spans="1:11" ht="13.5" customHeight="1" x14ac:dyDescent="0.25">
      <c r="C53" s="176"/>
      <c r="D53" s="176"/>
      <c r="E53" s="176"/>
      <c r="F53" s="176"/>
      <c r="G53" s="176"/>
      <c r="H53" s="176"/>
      <c r="I53" s="176"/>
      <c r="J53" s="176"/>
      <c r="K53" s="176"/>
    </row>
  </sheetData>
  <mergeCells count="4">
    <mergeCell ref="A1:H1"/>
    <mergeCell ref="G4:H4"/>
    <mergeCell ref="A48:H48"/>
    <mergeCell ref="A49:H49"/>
  </mergeCell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workbookViewId="0">
      <pane xSplit="1" ySplit="3" topLeftCell="B4" activePane="bottomRight" state="frozen"/>
      <selection pane="topRight" activeCell="B1" sqref="B1"/>
      <selection pane="bottomLeft" activeCell="A4" sqref="A4"/>
      <selection pane="bottomRight" sqref="A1:XFD1048576"/>
    </sheetView>
  </sheetViews>
  <sheetFormatPr baseColWidth="10" defaultRowHeight="14.5" x14ac:dyDescent="0.35"/>
  <cols>
    <col min="1" max="1" width="53.81640625" customWidth="1"/>
    <col min="2" max="8" width="9.1796875" customWidth="1"/>
    <col min="9" max="10" width="8.90625" customWidth="1"/>
    <col min="12" max="17" width="8.453125" customWidth="1"/>
    <col min="18" max="18" width="9.36328125" customWidth="1"/>
  </cols>
  <sheetData>
    <row r="1" spans="1:19" ht="17.5" x14ac:dyDescent="0.35">
      <c r="A1" s="216" t="s">
        <v>588</v>
      </c>
      <c r="L1" s="607" t="s">
        <v>542</v>
      </c>
    </row>
    <row r="2" spans="1:19" ht="15.5" x14ac:dyDescent="0.35">
      <c r="A2" s="232"/>
      <c r="B2" s="607" t="s">
        <v>541</v>
      </c>
      <c r="L2" s="607"/>
    </row>
    <row r="3" spans="1:19" ht="26.5" x14ac:dyDescent="0.35">
      <c r="A3" s="233" t="s">
        <v>145</v>
      </c>
      <c r="B3" s="608" t="s">
        <v>543</v>
      </c>
      <c r="C3" s="608" t="s">
        <v>544</v>
      </c>
      <c r="D3" s="608" t="s">
        <v>545</v>
      </c>
      <c r="E3" s="608" t="s">
        <v>557</v>
      </c>
      <c r="F3" s="608" t="s">
        <v>546</v>
      </c>
      <c r="G3" s="608" t="s">
        <v>547</v>
      </c>
      <c r="H3" s="608" t="s">
        <v>191</v>
      </c>
      <c r="I3" s="608" t="s">
        <v>147</v>
      </c>
      <c r="J3" s="608" t="s">
        <v>148</v>
      </c>
      <c r="L3" s="609">
        <v>2014</v>
      </c>
      <c r="M3" s="609">
        <v>2015</v>
      </c>
      <c r="N3" s="609">
        <v>2016</v>
      </c>
      <c r="O3" s="609">
        <v>2017</v>
      </c>
      <c r="P3" s="609">
        <v>2018</v>
      </c>
      <c r="Q3" s="609">
        <v>2019</v>
      </c>
      <c r="R3" s="609">
        <v>2020</v>
      </c>
      <c r="S3" s="609">
        <v>2021</v>
      </c>
    </row>
    <row r="4" spans="1:19" s="275" customFormat="1" x14ac:dyDescent="0.35">
      <c r="A4" s="234" t="s">
        <v>149</v>
      </c>
      <c r="B4" s="610">
        <v>2.8847507056127153E-2</v>
      </c>
      <c r="C4" s="610">
        <v>2.3585781023916841E-2</v>
      </c>
      <c r="D4" s="610">
        <v>1.2341102223908162E-2</v>
      </c>
      <c r="E4" s="610">
        <v>-2.1100902686725931E-3</v>
      </c>
      <c r="F4" s="610">
        <v>1.7291951791127413E-2</v>
      </c>
      <c r="G4" s="610">
        <v>3.4188941847552723E-3</v>
      </c>
      <c r="H4" s="610">
        <v>1.3496840128192522E-2</v>
      </c>
      <c r="I4" s="610">
        <v>2.8120734710213036E-4</v>
      </c>
      <c r="J4" s="610">
        <v>2.5890048697211121E-2</v>
      </c>
      <c r="L4" s="611">
        <v>100</v>
      </c>
      <c r="M4" s="611">
        <v>101.23411022239081</v>
      </c>
      <c r="N4" s="611">
        <v>101.02049711155281</v>
      </c>
      <c r="O4" s="611">
        <v>102.76733867752151</v>
      </c>
      <c r="P4" s="611">
        <v>103.11868933410886</v>
      </c>
      <c r="Q4" s="611">
        <v>104.51046579828008</v>
      </c>
      <c r="R4" s="611">
        <v>104.53985490911163</v>
      </c>
      <c r="S4" s="611">
        <v>107.24639684350791</v>
      </c>
    </row>
    <row r="5" spans="1:19" x14ac:dyDescent="0.35">
      <c r="A5" s="211" t="s">
        <v>35</v>
      </c>
      <c r="B5" s="612">
        <v>2.8905217062850985E-2</v>
      </c>
      <c r="C5" s="612">
        <v>-3.8781194232248017E-3</v>
      </c>
      <c r="D5" s="612">
        <v>-1.0833702950377111E-2</v>
      </c>
      <c r="E5" s="612">
        <v>-1.7214003919105325E-2</v>
      </c>
      <c r="F5" s="612">
        <v>1.5436356195841494E-2</v>
      </c>
      <c r="G5" s="612">
        <v>1.3733855985826215E-2</v>
      </c>
      <c r="H5" s="612">
        <v>2.680305615661438E-2</v>
      </c>
      <c r="I5" s="612">
        <v>-3.3371470241623458E-2</v>
      </c>
      <c r="J5" s="612">
        <v>5.9513498321454028E-2</v>
      </c>
      <c r="L5" s="474">
        <v>100</v>
      </c>
      <c r="M5" s="474">
        <v>98.91662970496229</v>
      </c>
      <c r="N5" s="474">
        <v>97.213878453556376</v>
      </c>
      <c r="O5" s="474">
        <v>98.714506508544716</v>
      </c>
      <c r="P5" s="474">
        <v>100.07023732464498</v>
      </c>
      <c r="Q5" s="474">
        <v>102.75242551526317</v>
      </c>
      <c r="R5" s="474">
        <v>99.323426004925935</v>
      </c>
      <c r="S5" s="474">
        <v>105.23451055175116</v>
      </c>
    </row>
    <row r="6" spans="1:19" x14ac:dyDescent="0.35">
      <c r="A6" s="211" t="s">
        <v>37</v>
      </c>
      <c r="B6" s="612">
        <v>3.1385815296744335E-2</v>
      </c>
      <c r="C6" s="612">
        <v>4.0761603846387384E-2</v>
      </c>
      <c r="D6" s="612">
        <v>2.0008980383530162E-2</v>
      </c>
      <c r="E6" s="612">
        <v>1.0032191111509325E-2</v>
      </c>
      <c r="F6" s="612">
        <v>2.7460674974525201E-2</v>
      </c>
      <c r="G6" s="612">
        <v>8.8500486201177342E-3</v>
      </c>
      <c r="H6" s="612">
        <v>1.5400852844598134E-2</v>
      </c>
      <c r="I6" s="612">
        <v>1.0507327502599528E-2</v>
      </c>
      <c r="J6" s="612">
        <v>2.8677997907404329E-2</v>
      </c>
      <c r="L6" s="474">
        <v>100</v>
      </c>
      <c r="M6" s="474">
        <v>102.00089803835301</v>
      </c>
      <c r="N6" s="474">
        <v>103.02419054101935</v>
      </c>
      <c r="O6" s="474">
        <v>105.85330435197984</v>
      </c>
      <c r="P6" s="474">
        <v>106.79011124209498</v>
      </c>
      <c r="Q6" s="474">
        <v>108.43477003059274</v>
      </c>
      <c r="R6" s="474">
        <v>109.57412967197325</v>
      </c>
      <c r="S6" s="474">
        <v>112.71649633341175</v>
      </c>
    </row>
    <row r="7" spans="1:19" x14ac:dyDescent="0.35">
      <c r="A7" s="211" t="s">
        <v>150</v>
      </c>
      <c r="B7" s="612">
        <v>1.0383065195917363E-2</v>
      </c>
      <c r="C7" s="612">
        <v>7.0756330857693062E-3</v>
      </c>
      <c r="D7" s="612">
        <v>1.4305698492926844E-2</v>
      </c>
      <c r="E7" s="612">
        <v>-4.0494425178095761E-2</v>
      </c>
      <c r="F7" s="612">
        <v>-0.10327224967286175</v>
      </c>
      <c r="G7" s="612">
        <v>-6.0341173556160754E-2</v>
      </c>
      <c r="H7" s="612">
        <v>-5.7554047467858749E-2</v>
      </c>
      <c r="I7" s="612">
        <v>-7.5754521045357515E-2</v>
      </c>
      <c r="J7" s="612">
        <v>-6.3290510519356191E-2</v>
      </c>
      <c r="L7" s="474">
        <v>100</v>
      </c>
      <c r="M7" s="474">
        <v>101.43056984929268</v>
      </c>
      <c r="N7" s="474">
        <v>97.323197227758882</v>
      </c>
      <c r="O7" s="474">
        <v>87.272411704692601</v>
      </c>
      <c r="P7" s="474">
        <v>82.006291963355025</v>
      </c>
      <c r="Q7" s="474">
        <v>77.286497943033012</v>
      </c>
      <c r="R7" s="474">
        <v>71.431696308085534</v>
      </c>
      <c r="S7" s="474">
        <v>66.910747781483195</v>
      </c>
    </row>
    <row r="8" spans="1:19" x14ac:dyDescent="0.35">
      <c r="A8" s="211" t="s">
        <v>39</v>
      </c>
      <c r="B8" s="612">
        <v>2.6317035717720705E-2</v>
      </c>
      <c r="C8" s="612">
        <v>2.510715269802466E-2</v>
      </c>
      <c r="D8" s="612">
        <v>1.8821671791320105E-2</v>
      </c>
      <c r="E8" s="612">
        <v>-2.3155091282763829E-3</v>
      </c>
      <c r="F8" s="612">
        <v>1.6350159892317473E-2</v>
      </c>
      <c r="G8" s="612">
        <v>6.7795525344771512E-4</v>
      </c>
      <c r="H8" s="612">
        <v>1.2767440689070098E-2</v>
      </c>
      <c r="I8" s="612">
        <v>1.5776033204959461E-3</v>
      </c>
      <c r="J8" s="612">
        <v>1.0197673079611613E-2</v>
      </c>
      <c r="L8" s="474">
        <v>100</v>
      </c>
      <c r="M8" s="474">
        <v>101.88216717913201</v>
      </c>
      <c r="N8" s="474">
        <v>101.64625809102014</v>
      </c>
      <c r="O8" s="474">
        <v>103.30819066326409</v>
      </c>
      <c r="P8" s="474">
        <v>103.37822899384842</v>
      </c>
      <c r="Q8" s="474">
        <v>104.69810440106849</v>
      </c>
      <c r="R8" s="474">
        <v>104.86327647822125</v>
      </c>
      <c r="S8" s="474">
        <v>105.93263788980308</v>
      </c>
    </row>
    <row r="9" spans="1:19" x14ac:dyDescent="0.35">
      <c r="A9" s="211" t="s">
        <v>151</v>
      </c>
      <c r="B9" s="612">
        <v>4.8324157822051017E-2</v>
      </c>
      <c r="C9" s="612">
        <v>1.702859823342151E-2</v>
      </c>
      <c r="D9" s="612">
        <v>-2.7216750848717552E-3</v>
      </c>
      <c r="E9" s="612">
        <v>-3.359722391459985E-3</v>
      </c>
      <c r="F9" s="612">
        <v>3.2976358543593154E-2</v>
      </c>
      <c r="G9" s="612">
        <v>-3.4377350063793943E-2</v>
      </c>
      <c r="H9" s="612">
        <v>-2.7800280516396048E-2</v>
      </c>
      <c r="I9" s="612">
        <v>0.13178740888766938</v>
      </c>
      <c r="J9" s="612">
        <v>3.6240461682208736E-2</v>
      </c>
      <c r="L9" s="474">
        <v>100</v>
      </c>
      <c r="M9" s="474">
        <v>99.727832491512828</v>
      </c>
      <c r="N9" s="474">
        <v>99.392774659639315</v>
      </c>
      <c r="O9" s="474">
        <v>102.67038643345813</v>
      </c>
      <c r="P9" s="474">
        <v>99.140850617850148</v>
      </c>
      <c r="Q9" s="474">
        <v>96.384707160039795</v>
      </c>
      <c r="R9" s="474">
        <v>109.08699797305823</v>
      </c>
      <c r="S9" s="474">
        <v>113.04036114312802</v>
      </c>
    </row>
    <row r="10" spans="1:19" s="275" customFormat="1" x14ac:dyDescent="0.35">
      <c r="A10" s="235" t="s">
        <v>152</v>
      </c>
      <c r="B10" s="610">
        <v>1.6043515016581855E-2</v>
      </c>
      <c r="C10" s="610">
        <v>9.0997323015944431E-3</v>
      </c>
      <c r="D10" s="610">
        <v>1.3041464272547598E-2</v>
      </c>
      <c r="E10" s="610">
        <v>6.4284580041893413E-3</v>
      </c>
      <c r="F10" s="610">
        <v>1.9105609051645045E-2</v>
      </c>
      <c r="G10" s="610">
        <v>1.0166246992008965E-2</v>
      </c>
      <c r="H10" s="610">
        <v>2.6416285941233353E-2</v>
      </c>
      <c r="I10" s="610">
        <v>-1.8201227103917028E-2</v>
      </c>
      <c r="J10" s="610">
        <v>5.1088187797364792E-2</v>
      </c>
      <c r="L10" s="611">
        <v>100</v>
      </c>
      <c r="M10" s="611">
        <v>101.30414642725476</v>
      </c>
      <c r="N10" s="611">
        <v>101.95537587821262</v>
      </c>
      <c r="O10" s="611">
        <v>103.90329543045527</v>
      </c>
      <c r="P10" s="611">
        <v>104.95960199508495</v>
      </c>
      <c r="Q10" s="611">
        <v>107.73224485366516</v>
      </c>
      <c r="R10" s="611">
        <v>105.7713857986688</v>
      </c>
      <c r="S10" s="611">
        <v>111.17505421993872</v>
      </c>
    </row>
    <row r="11" spans="1:19" x14ac:dyDescent="0.35">
      <c r="A11" s="211" t="s">
        <v>60</v>
      </c>
      <c r="B11" s="612">
        <v>2.3023459205119057E-2</v>
      </c>
      <c r="C11" s="612">
        <v>2.7798837679608557E-2</v>
      </c>
      <c r="D11" s="612">
        <v>4.8868736059058948E-2</v>
      </c>
      <c r="E11" s="612">
        <v>2.9697055580997445E-2</v>
      </c>
      <c r="F11" s="612">
        <v>3.7451439192858427E-2</v>
      </c>
      <c r="G11" s="612">
        <v>5.2048922459737135E-2</v>
      </c>
      <c r="H11" s="612">
        <v>3.2574908330823327E-2</v>
      </c>
      <c r="I11" s="612">
        <v>-1.3598739009689664E-2</v>
      </c>
      <c r="J11" s="612">
        <v>3.9851433428684357E-2</v>
      </c>
      <c r="L11" s="474">
        <v>100</v>
      </c>
      <c r="M11" s="474">
        <v>104.88687360590589</v>
      </c>
      <c r="N11" s="474">
        <v>108.00170492109753</v>
      </c>
      <c r="O11" s="474">
        <v>112.04652420567506</v>
      </c>
      <c r="P11" s="474">
        <v>117.8784250559393</v>
      </c>
      <c r="Q11" s="474">
        <v>121.71830394631836</v>
      </c>
      <c r="R11" s="474">
        <v>120.06308849825029</v>
      </c>
      <c r="S11" s="474">
        <v>124.84777467678056</v>
      </c>
    </row>
    <row r="12" spans="1:19" x14ac:dyDescent="0.35">
      <c r="A12" s="614" t="s">
        <v>153</v>
      </c>
      <c r="B12" s="612">
        <v>4.8912258332263203E-2</v>
      </c>
      <c r="C12" s="612">
        <v>1.8194214854100776E-2</v>
      </c>
      <c r="D12" s="612">
        <v>4.2786411257239365E-2</v>
      </c>
      <c r="E12" s="612">
        <v>2.5032761545957127E-2</v>
      </c>
      <c r="F12" s="612">
        <v>2.8291692758602549E-2</v>
      </c>
      <c r="G12" s="612">
        <v>2.2939086061769753E-2</v>
      </c>
      <c r="H12" s="612">
        <v>3.4307624985189022E-2</v>
      </c>
      <c r="I12" s="612">
        <v>1.8485529589367555E-2</v>
      </c>
      <c r="J12" s="612">
        <v>-0.35642733984103658</v>
      </c>
      <c r="L12" s="474">
        <v>100</v>
      </c>
      <c r="M12" s="474">
        <v>104.27864112572394</v>
      </c>
      <c r="N12" s="474">
        <v>106.88902348336062</v>
      </c>
      <c r="O12" s="474">
        <v>109.91309489501892</v>
      </c>
      <c r="P12" s="474">
        <v>112.43440083813122</v>
      </c>
      <c r="Q12" s="474">
        <v>116.29175809752026</v>
      </c>
      <c r="R12" s="474">
        <v>118.44147283283154</v>
      </c>
      <c r="S12" s="474">
        <v>76.225693744170982</v>
      </c>
    </row>
    <row r="13" spans="1:19" x14ac:dyDescent="0.35">
      <c r="A13" s="614" t="s">
        <v>155</v>
      </c>
      <c r="B13" s="612">
        <v>-2.0334623670623664E-2</v>
      </c>
      <c r="C13" s="612">
        <v>4.502148396725425E-2</v>
      </c>
      <c r="D13" s="612">
        <v>5.9495342124079809E-2</v>
      </c>
      <c r="E13" s="612">
        <v>3.7717661967566318E-2</v>
      </c>
      <c r="F13" s="612">
        <v>5.3009779759427111E-2</v>
      </c>
      <c r="G13" s="612">
        <v>0.10033295231565287</v>
      </c>
      <c r="H13" s="612">
        <v>2.990302833404046E-2</v>
      </c>
      <c r="I13" s="612">
        <v>-6.3284841803342484E-2</v>
      </c>
      <c r="J13" s="612">
        <v>0.70710501689652605</v>
      </c>
      <c r="L13" s="474">
        <v>100</v>
      </c>
      <c r="M13" s="474">
        <v>105.94953421240798</v>
      </c>
      <c r="N13" s="474">
        <v>109.94570292945269</v>
      </c>
      <c r="O13" s="474">
        <v>115.77390042723837</v>
      </c>
      <c r="P13" s="474">
        <v>127.38983765820163</v>
      </c>
      <c r="Q13" s="474">
        <v>131.19917958316364</v>
      </c>
      <c r="R13" s="474">
        <v>122.89626025851481</v>
      </c>
      <c r="S13" s="474">
        <v>209.7968224451318</v>
      </c>
    </row>
    <row r="14" spans="1:19" x14ac:dyDescent="0.35">
      <c r="A14" s="211" t="s">
        <v>156</v>
      </c>
      <c r="B14" s="612">
        <v>-7.1624785047874617E-3</v>
      </c>
      <c r="C14" s="612">
        <v>-5.3107459622653508E-2</v>
      </c>
      <c r="D14" s="612">
        <v>-9.0030095023711953E-2</v>
      </c>
      <c r="E14" s="612">
        <v>-8.041899880840353E-2</v>
      </c>
      <c r="F14" s="612">
        <v>-5.5627040068608635E-2</v>
      </c>
      <c r="G14" s="612">
        <v>-0.10841002747029982</v>
      </c>
      <c r="H14" s="612">
        <v>5.4619865555132208E-3</v>
      </c>
      <c r="I14" s="612">
        <v>2.0787848702623624E-3</v>
      </c>
      <c r="J14" s="612">
        <v>5.6168404650321246E-2</v>
      </c>
      <c r="L14" s="474">
        <v>100</v>
      </c>
      <c r="M14" s="474">
        <v>90.996990497628801</v>
      </c>
      <c r="N14" s="474">
        <v>83.679103627231683</v>
      </c>
      <c r="O14" s="474">
        <v>79.024282776854406</v>
      </c>
      <c r="P14" s="474">
        <v>70.457258110194886</v>
      </c>
      <c r="Q14" s="474">
        <v>70.842094706731089</v>
      </c>
      <c r="R14" s="474">
        <v>70.989360181385138</v>
      </c>
      <c r="S14" s="474">
        <v>74.976719289920581</v>
      </c>
    </row>
    <row r="15" spans="1:19" x14ac:dyDescent="0.35">
      <c r="A15" s="614" t="s">
        <v>157</v>
      </c>
      <c r="B15" s="612">
        <v>4.2673192627318279E-3</v>
      </c>
      <c r="C15" s="612">
        <v>-3.2653740433453593E-2</v>
      </c>
      <c r="D15" s="612">
        <v>-8.6307372043343156E-2</v>
      </c>
      <c r="E15" s="612">
        <v>-8.9578473044675921E-2</v>
      </c>
      <c r="F15" s="612">
        <v>-7.106836865445354E-2</v>
      </c>
      <c r="G15" s="612">
        <v>-0.13233138410183476</v>
      </c>
      <c r="H15" s="612">
        <v>-1.4278751088172559E-3</v>
      </c>
      <c r="I15" s="612">
        <v>-5.7136466229699145E-3</v>
      </c>
      <c r="J15" s="612">
        <v>1.962660895766799E-4</v>
      </c>
      <c r="L15" s="474">
        <v>100</v>
      </c>
      <c r="M15" s="474">
        <v>91.369262795665691</v>
      </c>
      <c r="N15" s="474">
        <v>83.184543751212246</v>
      </c>
      <c r="O15" s="474">
        <v>77.272753929548571</v>
      </c>
      <c r="P15" s="474">
        <v>67.047143448690917</v>
      </c>
      <c r="Q15" s="474">
        <v>66.951408501443225</v>
      </c>
      <c r="R15" s="474">
        <v>66.56887181235588</v>
      </c>
      <c r="S15" s="474">
        <v>66.581937024514019</v>
      </c>
    </row>
    <row r="16" spans="1:19" x14ac:dyDescent="0.35">
      <c r="A16" s="614" t="s">
        <v>158</v>
      </c>
      <c r="B16" s="612">
        <v>3.0999438167371718E-3</v>
      </c>
      <c r="C16" s="612">
        <v>-0.32309448499234694</v>
      </c>
      <c r="D16" s="612">
        <v>-0.35530074511405341</v>
      </c>
      <c r="E16" s="612">
        <v>-3.5574359267226408E-3</v>
      </c>
      <c r="F16" s="612">
        <v>0.10033046543799928</v>
      </c>
      <c r="G16" s="612">
        <v>-1.8724408526588965E-2</v>
      </c>
      <c r="H16" s="612">
        <v>-2.1612590933269837E-3</v>
      </c>
      <c r="I16" s="612">
        <v>0.10260870441880998</v>
      </c>
      <c r="J16" s="612">
        <v>3.2034300256698289E-2</v>
      </c>
      <c r="L16" s="474">
        <v>100</v>
      </c>
      <c r="M16" s="474">
        <v>64.469925488594654</v>
      </c>
      <c r="N16" s="474">
        <v>64.240577859468402</v>
      </c>
      <c r="O16" s="474">
        <v>70.685864936114896</v>
      </c>
      <c r="P16" s="474">
        <v>69.362313923995785</v>
      </c>
      <c r="Q16" s="474">
        <v>69.212403992293346</v>
      </c>
      <c r="R16" s="474">
        <v>76.314199095653834</v>
      </c>
      <c r="S16" s="474">
        <v>78.758871063333459</v>
      </c>
    </row>
    <row r="17" spans="1:19" x14ac:dyDescent="0.35">
      <c r="A17" s="614" t="s">
        <v>159</v>
      </c>
      <c r="B17" s="612">
        <v>-7.4825897014313303E-2</v>
      </c>
      <c r="C17" s="612">
        <v>-3.0169938159090526E-2</v>
      </c>
      <c r="D17" s="612">
        <v>-1.2989338694599728E-2</v>
      </c>
      <c r="E17" s="612">
        <v>-4.8899996733534401E-2</v>
      </c>
      <c r="F17" s="612">
        <v>-1.4369610491995477E-2</v>
      </c>
      <c r="G17" s="612">
        <v>-1.5549713812070487E-2</v>
      </c>
      <c r="H17" s="612">
        <v>3.7702701395505578E-2</v>
      </c>
      <c r="I17" s="612">
        <v>7.3031000853582828E-3</v>
      </c>
      <c r="J17" s="612">
        <v>0.29544390765605288</v>
      </c>
      <c r="L17" s="474">
        <v>100</v>
      </c>
      <c r="M17" s="474">
        <v>98.701066130540028</v>
      </c>
      <c r="N17" s="474">
        <v>93.874584319160263</v>
      </c>
      <c r="O17" s="474">
        <v>92.52564310739595</v>
      </c>
      <c r="P17" s="474">
        <v>91.086895836798178</v>
      </c>
      <c r="Q17" s="474">
        <v>94.521117871576493</v>
      </c>
      <c r="R17" s="474">
        <v>95.211415055572559</v>
      </c>
      <c r="S17" s="474">
        <v>123.34104757305326</v>
      </c>
    </row>
    <row r="18" spans="1:19" x14ac:dyDescent="0.35">
      <c r="A18" s="211" t="s">
        <v>160</v>
      </c>
      <c r="B18" s="612">
        <v>4.7164422156101171E-2</v>
      </c>
      <c r="C18" s="612">
        <v>4.8308705143430331E-2</v>
      </c>
      <c r="D18" s="612">
        <v>6.1842885578769602E-2</v>
      </c>
      <c r="E18" s="612">
        <v>3.2198577507272397E-2</v>
      </c>
      <c r="F18" s="612">
        <v>4.8860379165454271E-2</v>
      </c>
      <c r="G18" s="612">
        <v>-4.0628631027147533E-2</v>
      </c>
      <c r="H18" s="612">
        <v>1.5665340852163867E-2</v>
      </c>
      <c r="I18" s="612">
        <v>4.2676946623237288E-2</v>
      </c>
      <c r="J18" s="612">
        <v>5.7108999481264799E-2</v>
      </c>
      <c r="L18" s="474">
        <v>100</v>
      </c>
      <c r="M18" s="474">
        <v>106.18428855787695</v>
      </c>
      <c r="N18" s="474">
        <v>109.60327160306234</v>
      </c>
      <c r="O18" s="474">
        <v>114.95852901136223</v>
      </c>
      <c r="P18" s="474">
        <v>110.28792135273596</v>
      </c>
      <c r="Q18" s="474">
        <v>112.01561923260321</v>
      </c>
      <c r="R18" s="474">
        <v>116.79610383556189</v>
      </c>
      <c r="S18" s="474">
        <v>123.46621246892074</v>
      </c>
    </row>
    <row r="19" spans="1:19" x14ac:dyDescent="0.35">
      <c r="A19" s="211" t="s">
        <v>94</v>
      </c>
      <c r="B19" s="612">
        <v>2.8486566705032246E-2</v>
      </c>
      <c r="C19" s="612">
        <v>1.946175383846338E-2</v>
      </c>
      <c r="D19" s="612">
        <v>4.2635581975763781E-2</v>
      </c>
      <c r="E19" s="612">
        <v>3.0812158920173305E-2</v>
      </c>
      <c r="F19" s="612">
        <v>2.5674159482617753E-2</v>
      </c>
      <c r="G19" s="612">
        <v>4.1886019612026537E-2</v>
      </c>
      <c r="H19" s="612">
        <v>3.8028626036958668E-2</v>
      </c>
      <c r="I19" s="612">
        <v>-0.13816283474769164</v>
      </c>
      <c r="J19" s="612">
        <v>0.11963816725231324</v>
      </c>
      <c r="L19" s="474">
        <v>100</v>
      </c>
      <c r="M19" s="474">
        <v>104.26355819757637</v>
      </c>
      <c r="N19" s="474">
        <v>107.47614352234284</v>
      </c>
      <c r="O19" s="474">
        <v>110.23550317171218</v>
      </c>
      <c r="P19" s="474">
        <v>114.85282961950413</v>
      </c>
      <c r="Q19" s="474">
        <v>119.22052492639079</v>
      </c>
      <c r="R19" s="474">
        <v>102.74867924245281</v>
      </c>
      <c r="S19" s="474">
        <v>115.04134291461567</v>
      </c>
    </row>
    <row r="20" spans="1:19" x14ac:dyDescent="0.35">
      <c r="A20" s="236" t="s">
        <v>161</v>
      </c>
      <c r="B20" s="612">
        <v>-4.4576393086172006E-3</v>
      </c>
      <c r="C20" s="612">
        <v>5.2397579768697078E-2</v>
      </c>
      <c r="D20" s="612">
        <v>-3.1288954057893781E-2</v>
      </c>
      <c r="E20" s="612">
        <v>3.1664641704303609E-2</v>
      </c>
      <c r="F20" s="612">
        <v>3.1343735628389879E-2</v>
      </c>
      <c r="G20" s="612">
        <v>-6.4320660490973292E-2</v>
      </c>
      <c r="H20" s="612">
        <v>8.5038664494616611E-3</v>
      </c>
      <c r="I20" s="612">
        <v>-9.1553411683575114E-2</v>
      </c>
      <c r="J20" s="612">
        <v>0.11345702838976091</v>
      </c>
      <c r="L20" s="474">
        <v>100</v>
      </c>
      <c r="M20" s="474">
        <v>96.871104594210621</v>
      </c>
      <c r="N20" s="474">
        <v>99.938493412686427</v>
      </c>
      <c r="O20" s="474">
        <v>103.07093912931326</v>
      </c>
      <c r="P20" s="474">
        <v>96.441348247090929</v>
      </c>
      <c r="Q20" s="474">
        <v>97.261472592790213</v>
      </c>
      <c r="R20" s="474">
        <v>88.35685295155173</v>
      </c>
      <c r="S20" s="474">
        <v>98.381558925305868</v>
      </c>
    </row>
    <row r="21" spans="1:19" s="275" customFormat="1" x14ac:dyDescent="0.35">
      <c r="A21" s="237" t="s">
        <v>162</v>
      </c>
      <c r="B21" s="610">
        <v>-4.8112916416814477E-2</v>
      </c>
      <c r="C21" s="610">
        <v>-6.9353406052104383E-2</v>
      </c>
      <c r="D21" s="610">
        <v>1.7213254247441245E-2</v>
      </c>
      <c r="E21" s="610">
        <v>5.7045729318036198E-2</v>
      </c>
      <c r="F21" s="610">
        <v>2.9255438986826254E-2</v>
      </c>
      <c r="G21" s="610">
        <v>4.7487773972902048E-2</v>
      </c>
      <c r="H21" s="610">
        <v>9.4870971670077964E-2</v>
      </c>
      <c r="I21" s="610">
        <v>-0.10885333949744502</v>
      </c>
      <c r="J21" s="610">
        <v>0.18981491758063784</v>
      </c>
      <c r="L21" s="611">
        <v>100</v>
      </c>
      <c r="M21" s="611">
        <v>101.72132542474412</v>
      </c>
      <c r="N21" s="611">
        <v>107.52409262079595</v>
      </c>
      <c r="O21" s="611">
        <v>110.66975715207751</v>
      </c>
      <c r="P21" s="611">
        <v>115.92521756535133</v>
      </c>
      <c r="Q21" s="611">
        <v>126.9231555968414</v>
      </c>
      <c r="R21" s="611">
        <v>113.10714625057138</v>
      </c>
      <c r="S21" s="611">
        <v>134.57656989390472</v>
      </c>
    </row>
    <row r="22" spans="1:19" x14ac:dyDescent="0.35">
      <c r="A22" s="239" t="s">
        <v>163</v>
      </c>
      <c r="B22" s="612">
        <v>-9.7108067386572183E-2</v>
      </c>
      <c r="C22" s="612">
        <v>-0.12350985694064476</v>
      </c>
      <c r="D22" s="612">
        <v>-1.4973167305376345E-2</v>
      </c>
      <c r="E22" s="612">
        <v>9.5084627810533062E-2</v>
      </c>
      <c r="F22" s="612">
        <v>5.7866310406578636E-2</v>
      </c>
      <c r="G22" s="612">
        <v>5.2635505652648629E-2</v>
      </c>
      <c r="H22" s="612">
        <v>0.16214008452730777</v>
      </c>
      <c r="I22" s="612">
        <v>-0.18433776819798697</v>
      </c>
      <c r="J22" s="612">
        <v>0.35022905640440594</v>
      </c>
      <c r="L22" s="474">
        <v>100</v>
      </c>
      <c r="M22" s="474">
        <v>98.502683269462366</v>
      </c>
      <c r="N22" s="474">
        <v>107.86877424647801</v>
      </c>
      <c r="O22" s="474">
        <v>114.11074222020186</v>
      </c>
      <c r="P22" s="474">
        <v>120.11701883736123</v>
      </c>
      <c r="Q22" s="474">
        <v>139.59280242481921</v>
      </c>
      <c r="R22" s="474">
        <v>113.86057676932549</v>
      </c>
      <c r="S22" s="474">
        <v>153.73785913290777</v>
      </c>
    </row>
    <row r="23" spans="1:19" s="275" customFormat="1" x14ac:dyDescent="0.35">
      <c r="A23" s="224" t="s">
        <v>164</v>
      </c>
      <c r="B23" s="610">
        <v>4.6556098846561644E-2</v>
      </c>
      <c r="C23" s="610">
        <v>-7.7236308664567876E-2</v>
      </c>
      <c r="D23" s="610">
        <v>-8.0188908112947432E-2</v>
      </c>
      <c r="E23" s="610">
        <v>-2.6809915591263001E-2</v>
      </c>
      <c r="F23" s="610">
        <v>5.0932641895353292E-2</v>
      </c>
      <c r="G23" s="610">
        <v>5.2011502460774572E-2</v>
      </c>
      <c r="H23" s="610">
        <v>0.13080192370019161</v>
      </c>
      <c r="I23" s="610">
        <v>-6.0252441523182876E-2</v>
      </c>
      <c r="J23" s="610">
        <v>5.9594269742381911E-2</v>
      </c>
      <c r="L23" s="611">
        <v>100</v>
      </c>
      <c r="M23" s="611">
        <v>91.981109188705261</v>
      </c>
      <c r="N23" s="611">
        <v>89.515103415365331</v>
      </c>
      <c r="O23" s="611">
        <v>94.074344121845655</v>
      </c>
      <c r="P23" s="611">
        <v>98.967292102634786</v>
      </c>
      <c r="Q23" s="611">
        <v>111.9124042930582</v>
      </c>
      <c r="R23" s="611">
        <v>105.16940869767191</v>
      </c>
      <c r="S23" s="611">
        <v>111.43690280824778</v>
      </c>
    </row>
    <row r="24" spans="1:19" x14ac:dyDescent="0.35">
      <c r="A24" s="238" t="s">
        <v>109</v>
      </c>
      <c r="B24" s="612">
        <v>5.3507540175232515E-2</v>
      </c>
      <c r="C24" s="612">
        <v>-0.10185444549179912</v>
      </c>
      <c r="D24" s="612">
        <v>-0.10440447579257983</v>
      </c>
      <c r="E24" s="612">
        <v>-1.5298346669497143E-2</v>
      </c>
      <c r="F24" s="612">
        <v>6.3781383983051443E-2</v>
      </c>
      <c r="G24" s="612">
        <v>6.3759508189453529E-2</v>
      </c>
      <c r="H24" s="612">
        <v>0.12618063723800832</v>
      </c>
      <c r="I24" s="612">
        <v>-0.11753147317634083</v>
      </c>
      <c r="J24" s="612">
        <v>8.49662120923802E-2</v>
      </c>
      <c r="L24" s="474">
        <v>100</v>
      </c>
      <c r="M24" s="474">
        <v>89.559552420742023</v>
      </c>
      <c r="N24" s="474">
        <v>88.189439340244505</v>
      </c>
      <c r="O24" s="474">
        <v>93.814283834054663</v>
      </c>
      <c r="P24" s="474">
        <v>99.795836432459794</v>
      </c>
      <c r="Q24" s="474">
        <v>112.38813866720761</v>
      </c>
      <c r="R24" s="474">
        <v>99.178995162103831</v>
      </c>
      <c r="S24" s="474">
        <v>107.60585870015629</v>
      </c>
    </row>
    <row r="25" spans="1:19" x14ac:dyDescent="0.35">
      <c r="A25" s="238" t="s">
        <v>165</v>
      </c>
      <c r="B25" s="612">
        <v>3.0943281797666922E-2</v>
      </c>
      <c r="C25" s="612">
        <v>-9.605359411685277E-3</v>
      </c>
      <c r="D25" s="612">
        <v>-5.1077319943921839E-2</v>
      </c>
      <c r="E25" s="612">
        <v>-5.9965919624847652E-2</v>
      </c>
      <c r="F25" s="612">
        <v>1.7523338368053087E-2</v>
      </c>
      <c r="G25" s="612">
        <v>5.7959762341536658E-2</v>
      </c>
      <c r="H25" s="612">
        <v>0.15607159653415348</v>
      </c>
      <c r="I25" s="612">
        <v>9.6117249067140698E-2</v>
      </c>
      <c r="J25" s="612">
        <v>6.7889009380546206E-3</v>
      </c>
      <c r="L25" s="474">
        <v>100</v>
      </c>
      <c r="M25" s="474">
        <v>94.892268005607818</v>
      </c>
      <c r="N25" s="474">
        <v>89.201965889364033</v>
      </c>
      <c r="O25" s="474">
        <v>90.765082120738882</v>
      </c>
      <c r="P25" s="474">
        <v>96.025804709366966</v>
      </c>
      <c r="Q25" s="474">
        <v>111.01270535883471</v>
      </c>
      <c r="R25" s="474">
        <v>121.68294120942693</v>
      </c>
      <c r="S25" s="474">
        <v>122.50903464314885</v>
      </c>
    </row>
    <row r="26" spans="1:19" x14ac:dyDescent="0.35">
      <c r="A26" s="238" t="s">
        <v>166</v>
      </c>
      <c r="B26" s="612">
        <v>1.2708325869257964E-2</v>
      </c>
      <c r="C26" s="612">
        <v>-4.4502626199417472E-3</v>
      </c>
      <c r="D26" s="612">
        <v>0.1292670111722336</v>
      </c>
      <c r="E26" s="612">
        <v>-2.741857162613881E-2</v>
      </c>
      <c r="F26" s="612">
        <v>3.005609679374377E-2</v>
      </c>
      <c r="G26" s="612">
        <v>-0.10874881670580427</v>
      </c>
      <c r="H26" s="612">
        <v>8.4202158195427979E-2</v>
      </c>
      <c r="I26" s="612">
        <v>4.0733853972580114E-2</v>
      </c>
      <c r="J26" s="612">
        <v>6.9807139424864495E-3</v>
      </c>
      <c r="L26" s="474">
        <v>100</v>
      </c>
      <c r="M26" s="474">
        <v>112.92670111722336</v>
      </c>
      <c r="N26" s="474">
        <v>109.8304122741372</v>
      </c>
      <c r="O26" s="474">
        <v>113.13148577634546</v>
      </c>
      <c r="P26" s="474">
        <v>100.82857056599836</v>
      </c>
      <c r="Q26" s="474">
        <v>109.31855381541543</v>
      </c>
      <c r="R26" s="474">
        <v>113.7715198230262</v>
      </c>
      <c r="S26" s="474">
        <v>114.56572625771267</v>
      </c>
    </row>
    <row r="27" spans="1:19" s="275" customFormat="1" x14ac:dyDescent="0.35">
      <c r="A27" s="239" t="s">
        <v>167</v>
      </c>
      <c r="B27" s="610">
        <v>2.0089452990885937E-2</v>
      </c>
      <c r="C27" s="610">
        <v>-2.2288507613914321E-2</v>
      </c>
      <c r="D27" s="610">
        <v>2.7657614505384842E-2</v>
      </c>
      <c r="E27" s="610">
        <v>-8.6218220460550388E-2</v>
      </c>
      <c r="F27" s="610">
        <v>2.4793126468384274E-2</v>
      </c>
      <c r="G27" s="610">
        <v>9.5245950859318196E-2</v>
      </c>
      <c r="H27" s="610">
        <v>8.0303223395330026E-2</v>
      </c>
      <c r="I27" s="610">
        <v>-2.0225707922129743E-2</v>
      </c>
      <c r="J27" s="610">
        <v>4.6554361835689395E-2</v>
      </c>
      <c r="L27" s="611">
        <v>100</v>
      </c>
      <c r="M27" s="611">
        <v>102.76576145053849</v>
      </c>
      <c r="N27" s="611">
        <v>93.905480373999637</v>
      </c>
      <c r="O27" s="611">
        <v>96.233690824986581</v>
      </c>
      <c r="P27" s="611">
        <v>105.39956021231407</v>
      </c>
      <c r="Q27" s="611">
        <v>113.86348464181307</v>
      </c>
      <c r="R27" s="611">
        <v>111.56051505845186</v>
      </c>
      <c r="S27" s="611">
        <v>116.7541436430589</v>
      </c>
    </row>
    <row r="28" spans="1:19" x14ac:dyDescent="0.35">
      <c r="A28" s="238" t="s">
        <v>124</v>
      </c>
      <c r="B28" s="612">
        <v>1.6750399600079957E-2</v>
      </c>
      <c r="C28" s="612">
        <v>6.7254173206881207E-2</v>
      </c>
      <c r="D28" s="612">
        <v>-4.9319520902962655E-2</v>
      </c>
      <c r="E28" s="612">
        <v>-7.9065058516976316E-2</v>
      </c>
      <c r="F28" s="612">
        <v>-4.0625681569545158E-2</v>
      </c>
      <c r="G28" s="612">
        <v>6.8218208075549125E-2</v>
      </c>
      <c r="H28" s="612">
        <v>6.584221400480228E-2</v>
      </c>
      <c r="I28" s="612">
        <v>8.3846162763194565E-2</v>
      </c>
      <c r="J28" s="612">
        <v>3.8771256265304199E-2</v>
      </c>
      <c r="L28" s="474">
        <v>100</v>
      </c>
      <c r="M28" s="474">
        <v>95.068047909703736</v>
      </c>
      <c r="N28" s="474">
        <v>87.551487138628303</v>
      </c>
      <c r="O28" s="474">
        <v>83.99464830119426</v>
      </c>
      <c r="P28" s="474">
        <v>89.724612696237699</v>
      </c>
      <c r="Q28" s="474">
        <v>95.632279846881374</v>
      </c>
      <c r="R28" s="474">
        <v>103.65067954833836</v>
      </c>
      <c r="S28" s="474">
        <v>107.66934660717992</v>
      </c>
    </row>
    <row r="29" spans="1:19" x14ac:dyDescent="0.35">
      <c r="A29" s="238" t="s">
        <v>168</v>
      </c>
      <c r="B29" s="612">
        <v>1.6601303517955968E-2</v>
      </c>
      <c r="C29" s="612">
        <v>-1.5980096281538736E-2</v>
      </c>
      <c r="D29" s="612">
        <v>-8.9488156325634449E-3</v>
      </c>
      <c r="E29" s="612">
        <v>-5.3169716696373159E-2</v>
      </c>
      <c r="F29" s="612">
        <v>5.1463039643526942E-2</v>
      </c>
      <c r="G29" s="612">
        <v>0.11533035215239695</v>
      </c>
      <c r="H29" s="612">
        <v>0.12053089036312259</v>
      </c>
      <c r="I29" s="612">
        <v>5.9788111258436416E-3</v>
      </c>
      <c r="J29" s="612">
        <v>6.0604805571681464E-2</v>
      </c>
      <c r="L29" s="474">
        <v>100</v>
      </c>
      <c r="M29" s="474">
        <v>99.105118436743652</v>
      </c>
      <c r="N29" s="474">
        <v>93.835727366301484</v>
      </c>
      <c r="O29" s="474">
        <v>98.664799123732649</v>
      </c>
      <c r="P29" s="474">
        <v>110.04384515171824</v>
      </c>
      <c r="Q29" s="474">
        <v>123.30752778683643</v>
      </c>
      <c r="R29" s="474">
        <v>124.04476020586864</v>
      </c>
      <c r="S29" s="474">
        <v>131.56246878033116</v>
      </c>
    </row>
    <row r="30" spans="1:19" x14ac:dyDescent="0.35">
      <c r="A30" s="240" t="s">
        <v>169</v>
      </c>
      <c r="B30" s="612">
        <v>3.0279573596558862E-2</v>
      </c>
      <c r="C30" s="612">
        <v>-0.11326676803802394</v>
      </c>
      <c r="D30" s="612">
        <v>0.19162612555132164</v>
      </c>
      <c r="E30" s="612">
        <v>-0.15467924352174711</v>
      </c>
      <c r="F30" s="612">
        <v>2.798053248958432E-2</v>
      </c>
      <c r="G30" s="612">
        <v>7.4751036910251534E-2</v>
      </c>
      <c r="H30" s="612">
        <v>2.1241322113645378E-3</v>
      </c>
      <c r="I30" s="612">
        <v>-0.17971009327234699</v>
      </c>
      <c r="J30" s="612">
        <v>1.2503958861783904E-2</v>
      </c>
      <c r="L30" s="474">
        <v>100</v>
      </c>
      <c r="M30" s="474">
        <v>119.16261255513217</v>
      </c>
      <c r="N30" s="474">
        <v>100.73062978902928</v>
      </c>
      <c r="O30" s="474">
        <v>103.54912644853751</v>
      </c>
      <c r="P30" s="474">
        <v>111.28953102171644</v>
      </c>
      <c r="Q30" s="474">
        <v>111.52592469934733</v>
      </c>
      <c r="R30" s="474">
        <v>91.483590369342878</v>
      </c>
      <c r="S30" s="474">
        <v>92.627497419849433</v>
      </c>
    </row>
    <row r="31" spans="1:19" x14ac:dyDescent="0.35">
      <c r="A31" s="224" t="s">
        <v>170</v>
      </c>
      <c r="B31" s="612">
        <v>3.3445678704815185E-2</v>
      </c>
      <c r="C31" s="612">
        <v>-2.9255605911855387E-3</v>
      </c>
      <c r="D31" s="612">
        <v>-1.0176468562282825E-2</v>
      </c>
      <c r="E31" s="612">
        <v>-7.6957397152325191E-3</v>
      </c>
      <c r="F31" s="612">
        <v>2.4752959863438839E-2</v>
      </c>
      <c r="G31" s="612">
        <v>1.4471343308245066E-2</v>
      </c>
      <c r="H31" s="612">
        <v>4.1165355183705454E-2</v>
      </c>
      <c r="I31" s="612">
        <v>-1.5225968144988E-2</v>
      </c>
      <c r="J31" s="612">
        <v>3.4129433026491407E-2</v>
      </c>
      <c r="L31" s="474">
        <v>100</v>
      </c>
      <c r="M31" s="474">
        <v>98.982353143771718</v>
      </c>
      <c r="N31" s="474">
        <v>98.220610717576022</v>
      </c>
      <c r="O31" s="474">
        <v>100.65186155243063</v>
      </c>
      <c r="P31" s="474">
        <v>102.10842919556981</v>
      </c>
      <c r="Q31" s="474">
        <v>106.31175895065569</v>
      </c>
      <c r="R31" s="474">
        <v>104.69305949543536</v>
      </c>
      <c r="S31" s="474">
        <v>108.26617425782331</v>
      </c>
    </row>
    <row r="32" spans="1:19" x14ac:dyDescent="0.35">
      <c r="A32" s="239" t="s">
        <v>171</v>
      </c>
      <c r="B32" s="612">
        <v>1.6455795002200624E-2</v>
      </c>
      <c r="C32" s="612">
        <v>5.8898452056816986E-3</v>
      </c>
      <c r="D32" s="612">
        <v>1.4494298586151366E-2</v>
      </c>
      <c r="E32" s="612">
        <v>-2.9000411582305041E-3</v>
      </c>
      <c r="F32" s="612">
        <v>1.9630426733139528E-2</v>
      </c>
      <c r="G32" s="612">
        <v>1.8056757556531577E-2</v>
      </c>
      <c r="H32" s="612">
        <v>3.1792818781692489E-2</v>
      </c>
      <c r="I32" s="612">
        <v>-1.841271505517228E-2</v>
      </c>
      <c r="J32" s="612">
        <v>5.0615435189512503E-2</v>
      </c>
      <c r="L32" s="474">
        <v>100</v>
      </c>
      <c r="M32" s="474">
        <v>101.44942985861513</v>
      </c>
      <c r="N32" s="474">
        <v>101.15522233654613</v>
      </c>
      <c r="O32" s="474">
        <v>103.14094251729814</v>
      </c>
      <c r="P32" s="474">
        <v>105.00333351048515</v>
      </c>
      <c r="Q32" s="474">
        <v>108.34168546425762</v>
      </c>
      <c r="R32" s="474">
        <v>106.34682088120715</v>
      </c>
      <c r="S32" s="474">
        <v>111.72961150113059</v>
      </c>
    </row>
    <row r="33" spans="1:19" x14ac:dyDescent="0.35">
      <c r="A33" s="241" t="s">
        <v>172</v>
      </c>
    </row>
    <row r="34" spans="1:19" x14ac:dyDescent="0.35">
      <c r="A34" s="242" t="s">
        <v>173</v>
      </c>
      <c r="B34" s="612">
        <v>2.4204858450434852E-2</v>
      </c>
      <c r="C34" s="612">
        <v>1.1144553495989751E-3</v>
      </c>
      <c r="D34" s="612">
        <v>5.3880382376946034E-2</v>
      </c>
      <c r="E34" s="612">
        <v>1.6542572506139663E-2</v>
      </c>
      <c r="F34" s="612">
        <v>-3.5627141898605386E-3</v>
      </c>
      <c r="G34" s="612">
        <v>4.1219040940280394E-2</v>
      </c>
      <c r="H34" s="612">
        <v>1.2054736794547605E-2</v>
      </c>
      <c r="I34" s="612">
        <v>-2.1417389777003137E-3</v>
      </c>
      <c r="J34" s="612">
        <v>4.4453650557489954E-3</v>
      </c>
      <c r="L34" s="474">
        <v>100</v>
      </c>
      <c r="M34" s="474">
        <v>105.3880382376946</v>
      </c>
      <c r="N34" s="474">
        <v>107.13142750152149</v>
      </c>
      <c r="O34" s="474">
        <v>106.7497488445818</v>
      </c>
      <c r="P34" s="474">
        <v>111.14987111257128</v>
      </c>
      <c r="Q34" s="474">
        <v>112.48975355358121</v>
      </c>
      <c r="R34" s="474">
        <v>112.24882986380361</v>
      </c>
      <c r="S34" s="474">
        <v>112.74781688962888</v>
      </c>
    </row>
    <row r="35" spans="1:19" x14ac:dyDescent="0.35">
      <c r="A35" s="238" t="s">
        <v>174</v>
      </c>
      <c r="B35" s="612">
        <v>-5.8270312073667396E-2</v>
      </c>
      <c r="C35" s="612">
        <v>-3.2842315726716587E-2</v>
      </c>
      <c r="D35" s="612">
        <v>1.6300230682096073E-2</v>
      </c>
      <c r="E35" s="612">
        <v>-0.12361062082777896</v>
      </c>
      <c r="F35" s="612">
        <v>-3.0987439809628703E-2</v>
      </c>
      <c r="G35" s="612">
        <v>-2.2769342260180903E-2</v>
      </c>
      <c r="H35" s="612">
        <v>1.694961969594333E-2</v>
      </c>
      <c r="I35" s="612">
        <v>0.32307852671109361</v>
      </c>
      <c r="J35" s="612">
        <v>-8.961466255741557E-2</v>
      </c>
      <c r="L35" s="474">
        <v>100</v>
      </c>
      <c r="M35" s="474">
        <v>101.63002306820961</v>
      </c>
      <c r="N35" s="474">
        <v>89.067472822006721</v>
      </c>
      <c r="O35" s="474">
        <v>86.307499868939047</v>
      </c>
      <c r="P35" s="474">
        <v>84.342334864802652</v>
      </c>
      <c r="Q35" s="474">
        <v>85.771905365028957</v>
      </c>
      <c r="R35" s="474">
        <v>113.48296618356586</v>
      </c>
      <c r="S35" s="474">
        <v>103.313228463011</v>
      </c>
    </row>
    <row r="36" spans="1:19" x14ac:dyDescent="0.35">
      <c r="A36" s="238" t="s">
        <v>175</v>
      </c>
    </row>
    <row r="37" spans="1:19" x14ac:dyDescent="0.35">
      <c r="A37" s="224" t="s">
        <v>176</v>
      </c>
      <c r="B37" s="612">
        <v>3.2925296877511556E-2</v>
      </c>
      <c r="C37" s="612">
        <v>-2.699974360394819E-3</v>
      </c>
      <c r="D37" s="612">
        <v>-6.5859844960236558E-3</v>
      </c>
      <c r="E37" s="612">
        <v>-6.2544515123342803E-3</v>
      </c>
      <c r="F37" s="612">
        <v>2.3030592704085695E-2</v>
      </c>
      <c r="G37" s="612">
        <v>1.6056041589591619E-2</v>
      </c>
      <c r="H37" s="612">
        <v>3.9397950299312035E-2</v>
      </c>
      <c r="I37" s="612">
        <v>-1.4452477781118023E-2</v>
      </c>
      <c r="J37" s="612">
        <v>3.2352702882948892E-2</v>
      </c>
      <c r="L37" s="474">
        <v>100</v>
      </c>
      <c r="M37" s="474">
        <v>99.341401550397634</v>
      </c>
      <c r="N37" s="474">
        <v>98.720075571233338</v>
      </c>
      <c r="O37" s="474">
        <v>100.99365742343097</v>
      </c>
      <c r="P37" s="474">
        <v>102.61521578730655</v>
      </c>
      <c r="Q37" s="474">
        <v>106.65804495884804</v>
      </c>
      <c r="R37" s="474">
        <v>105.1165719339028</v>
      </c>
      <c r="S37" s="474">
        <v>108.51737715375448</v>
      </c>
    </row>
    <row r="38" spans="1:19" x14ac:dyDescent="0.35">
      <c r="A38" s="239" t="s">
        <v>177</v>
      </c>
      <c r="B38" s="612">
        <v>1.0591912565859785E-2</v>
      </c>
      <c r="C38" s="612">
        <v>3.0575724937675908E-3</v>
      </c>
      <c r="D38" s="612">
        <v>1.46216301780695E-2</v>
      </c>
      <c r="E38" s="612">
        <v>-1.142511224436904E-2</v>
      </c>
      <c r="F38" s="612">
        <v>1.6461267637339683E-2</v>
      </c>
      <c r="G38" s="612">
        <v>1.5619975595072555E-2</v>
      </c>
      <c r="H38" s="612">
        <v>3.0940362457788639E-2</v>
      </c>
      <c r="I38" s="612">
        <v>9.3323629411967701E-4</v>
      </c>
      <c r="J38" s="612">
        <v>4.0114396253081441E-2</v>
      </c>
      <c r="L38" s="474">
        <v>100</v>
      </c>
      <c r="M38" s="474">
        <v>101.46216301780694</v>
      </c>
      <c r="N38" s="474">
        <v>100.30294641677203</v>
      </c>
      <c r="O38" s="474">
        <v>101.95406006255226</v>
      </c>
      <c r="P38" s="474">
        <v>103.54657999254789</v>
      </c>
      <c r="Q38" s="474">
        <v>106.75034870878173</v>
      </c>
      <c r="R38" s="474">
        <v>106.8499720086067</v>
      </c>
      <c r="S38" s="474">
        <v>111.1361941253906</v>
      </c>
    </row>
    <row r="39" spans="1:19" x14ac:dyDescent="0.35">
      <c r="A39" s="243" t="s">
        <v>178</v>
      </c>
    </row>
    <row r="40" spans="1:19" s="275" customFormat="1" ht="16" x14ac:dyDescent="0.35">
      <c r="A40" s="244" t="s">
        <v>202</v>
      </c>
      <c r="B40" s="610">
        <v>3.0484625712280167E-2</v>
      </c>
      <c r="C40" s="610">
        <v>2.6376472109426397E-2</v>
      </c>
      <c r="D40" s="610">
        <v>2.5932960237788016E-2</v>
      </c>
      <c r="E40" s="610">
        <v>1.5262026090892E-2</v>
      </c>
      <c r="F40" s="610">
        <v>5.5569132666968279E-3</v>
      </c>
      <c r="G40" s="610">
        <v>-1.5243901234168744E-3</v>
      </c>
      <c r="H40" s="610">
        <v>-1.0075979750784336E-3</v>
      </c>
      <c r="I40" s="610">
        <v>2.5223222919209309E-2</v>
      </c>
      <c r="J40" s="610">
        <v>1.7784738374563513E-2</v>
      </c>
      <c r="L40" s="611">
        <v>100</v>
      </c>
      <c r="M40" s="611">
        <v>102.59329602377881</v>
      </c>
      <c r="N40" s="611">
        <v>104.15907758444432</v>
      </c>
      <c r="O40" s="611">
        <v>104.73788054452022</v>
      </c>
      <c r="P40" s="611">
        <v>104.57821915387053</v>
      </c>
      <c r="Q40" s="611">
        <v>104.47284635201379</v>
      </c>
      <c r="R40" s="611">
        <v>107.10798824455493</v>
      </c>
      <c r="S40" s="611">
        <v>109.01287579331017</v>
      </c>
    </row>
    <row r="41" spans="1:19" x14ac:dyDescent="0.35">
      <c r="A41" s="237" t="s">
        <v>179</v>
      </c>
    </row>
    <row r="42" spans="1:19" x14ac:dyDescent="0.35">
      <c r="A42" s="238" t="s">
        <v>180</v>
      </c>
      <c r="B42" s="621">
        <v>-1.0505236590735518</v>
      </c>
      <c r="C42" s="621">
        <v>-1.2117898279701307</v>
      </c>
      <c r="D42" s="621">
        <v>5.9196630617816548E-2</v>
      </c>
      <c r="E42" s="621">
        <v>0.72594276826676296</v>
      </c>
      <c r="F42" s="621">
        <v>0.15098611250997374</v>
      </c>
      <c r="G42" s="621">
        <v>0.56567626865931253</v>
      </c>
      <c r="H42" s="621">
        <v>1.0588566406701556</v>
      </c>
      <c r="I42" s="621">
        <v>-1.5636961567177114</v>
      </c>
      <c r="J42" s="621">
        <v>2.0288251382965279</v>
      </c>
    </row>
    <row r="43" spans="1:19" x14ac:dyDescent="0.35">
      <c r="A43" s="238" t="s">
        <v>181</v>
      </c>
      <c r="B43" s="621">
        <v>-1.1044962564711018</v>
      </c>
      <c r="C43" s="621">
        <v>-1.1581911120622541</v>
      </c>
      <c r="D43" s="621">
        <v>-0.21169472100481118</v>
      </c>
      <c r="E43" s="621">
        <v>0.65569101127257445</v>
      </c>
      <c r="F43" s="621">
        <v>0.30804231810381277</v>
      </c>
      <c r="G43" s="621">
        <v>0.35345275365054468</v>
      </c>
      <c r="H43" s="621">
        <v>1.1584230113751648</v>
      </c>
      <c r="I43" s="621">
        <v>-1.67846515787895</v>
      </c>
      <c r="J43" s="621">
        <v>2.3452768370319896</v>
      </c>
    </row>
    <row r="44" spans="1:19" x14ac:dyDescent="0.35">
      <c r="A44" s="238" t="s">
        <v>182</v>
      </c>
      <c r="B44" s="621">
        <v>1.0505006044555287</v>
      </c>
      <c r="C44" s="621">
        <v>1.2834085496608694</v>
      </c>
      <c r="D44" s="621">
        <v>0.97025506563862551</v>
      </c>
      <c r="E44" s="621">
        <v>0.67772707636247764</v>
      </c>
      <c r="F44" s="621">
        <v>-1.0355596453355598</v>
      </c>
      <c r="G44" s="621">
        <v>-0.88946652795629522</v>
      </c>
      <c r="H44" s="621">
        <v>-2.0297115257158382</v>
      </c>
      <c r="I44" s="621">
        <v>3.2702381671417258</v>
      </c>
      <c r="J44" s="621">
        <v>-2.446321621970271</v>
      </c>
    </row>
    <row r="45" spans="1:19" x14ac:dyDescent="0.35">
      <c r="A45" s="622" t="s">
        <v>183</v>
      </c>
      <c r="B45" s="623">
        <v>0.36682050340561911</v>
      </c>
      <c r="C45" s="623">
        <v>0.49470792547241604</v>
      </c>
      <c r="D45" s="623">
        <v>4.5467165587271374E-2</v>
      </c>
      <c r="E45" s="623">
        <v>-0.21145997400499006</v>
      </c>
      <c r="F45" s="623">
        <v>-0.11830348753810771</v>
      </c>
      <c r="G45" s="623">
        <v>-0.23487553941424277</v>
      </c>
      <c r="H45" s="623">
        <v>-0.41901539270831822</v>
      </c>
      <c r="I45" s="623">
        <v>0.65686224242599689</v>
      </c>
      <c r="J45" s="623">
        <v>-0.72621480622147416</v>
      </c>
    </row>
    <row r="46" spans="1:19" ht="14.5" customHeight="1" x14ac:dyDescent="0.35">
      <c r="A46" s="665" t="s">
        <v>237</v>
      </c>
      <c r="B46" s="665"/>
      <c r="C46" s="665"/>
      <c r="D46" s="665"/>
      <c r="E46" s="665"/>
      <c r="F46" s="665"/>
      <c r="G46" s="665"/>
      <c r="H46" s="665"/>
      <c r="I46" s="588"/>
      <c r="J46" s="588"/>
    </row>
    <row r="47" spans="1:19" ht="14.5" customHeight="1" x14ac:dyDescent="0.35">
      <c r="A47" s="631" t="s">
        <v>204</v>
      </c>
      <c r="B47" s="631"/>
      <c r="C47" s="631"/>
      <c r="D47" s="631"/>
      <c r="E47" s="631"/>
      <c r="F47" s="631"/>
      <c r="G47" s="631"/>
      <c r="H47" s="631"/>
      <c r="I47" s="588"/>
      <c r="J47" s="588"/>
    </row>
    <row r="49" spans="1:11" x14ac:dyDescent="0.35">
      <c r="A49" s="663" t="s">
        <v>585</v>
      </c>
    </row>
    <row r="50" spans="1:11" x14ac:dyDescent="0.35">
      <c r="A50" t="s">
        <v>548</v>
      </c>
      <c r="H50" s="612">
        <v>-4.0079350439833461E-2</v>
      </c>
      <c r="I50" s="612">
        <v>4.7696221322533816E-2</v>
      </c>
      <c r="J50" s="612">
        <v>6.6464829535362036E-4</v>
      </c>
    </row>
    <row r="51" spans="1:11" x14ac:dyDescent="0.35">
      <c r="A51" t="s">
        <v>549</v>
      </c>
      <c r="H51" s="612">
        <v>2.2517102738127237E-2</v>
      </c>
      <c r="I51" s="612">
        <v>-5.2882660259847003E-2</v>
      </c>
      <c r="J51" s="612">
        <v>8.957153525440531E-2</v>
      </c>
    </row>
    <row r="55" spans="1:11" ht="15.5" x14ac:dyDescent="0.35">
      <c r="A55" s="216" t="s">
        <v>659</v>
      </c>
    </row>
    <row r="56" spans="1:11" ht="15" thickBot="1" x14ac:dyDescent="0.4">
      <c r="A56" s="232" t="s">
        <v>143</v>
      </c>
    </row>
    <row r="57" spans="1:11" x14ac:dyDescent="0.35">
      <c r="A57" s="721" t="s">
        <v>145</v>
      </c>
      <c r="B57" s="744">
        <v>2012</v>
      </c>
      <c r="C57" s="744">
        <v>2013</v>
      </c>
      <c r="D57" s="744">
        <v>2014</v>
      </c>
      <c r="E57" s="744">
        <v>2015</v>
      </c>
      <c r="F57" s="744">
        <v>2016</v>
      </c>
      <c r="G57" s="744">
        <v>2017</v>
      </c>
      <c r="H57" s="744">
        <v>2018</v>
      </c>
      <c r="I57" s="745">
        <v>2019</v>
      </c>
      <c r="J57" s="745">
        <v>2020</v>
      </c>
      <c r="K57" s="745">
        <v>2021</v>
      </c>
    </row>
    <row r="58" spans="1:11" x14ac:dyDescent="0.35">
      <c r="A58" s="234" t="s">
        <v>149</v>
      </c>
      <c r="B58" s="723">
        <v>167.87464527099999</v>
      </c>
      <c r="C58" s="723">
        <v>172.717410285</v>
      </c>
      <c r="D58" s="723">
        <v>176.79108530299999</v>
      </c>
      <c r="E58" s="723">
        <v>178.97288215899999</v>
      </c>
      <c r="F58" s="723">
        <v>178.59523322199999</v>
      </c>
      <c r="G58" s="723">
        <v>181.68349338499999</v>
      </c>
      <c r="H58" s="723">
        <v>182.30465002400001</v>
      </c>
      <c r="I58" s="723">
        <v>184.76518673999999</v>
      </c>
      <c r="J58" s="723">
        <v>184.817144068</v>
      </c>
      <c r="K58" s="723">
        <v>189.60206892799999</v>
      </c>
    </row>
    <row r="59" spans="1:11" x14ac:dyDescent="0.35">
      <c r="A59" s="211" t="s">
        <v>35</v>
      </c>
      <c r="B59" s="724">
        <v>35.004005360000001</v>
      </c>
      <c r="C59" s="724">
        <v>36.015803732999998</v>
      </c>
      <c r="D59" s="724">
        <v>35.876130144999998</v>
      </c>
      <c r="E59" s="724">
        <v>35.487458808</v>
      </c>
      <c r="F59" s="724">
        <v>34.876577552999997</v>
      </c>
      <c r="G59" s="724">
        <v>35.414944826999999</v>
      </c>
      <c r="H59" s="724">
        <v>35.901328579000001</v>
      </c>
      <c r="I59" s="724">
        <v>36.863593905000002</v>
      </c>
      <c r="J59" s="724">
        <v>35.633401577999997</v>
      </c>
      <c r="K59" s="724">
        <v>37.754069962999999</v>
      </c>
    </row>
    <row r="60" spans="1:11" x14ac:dyDescent="0.35">
      <c r="A60" s="211" t="s">
        <v>37</v>
      </c>
      <c r="B60" s="724">
        <v>57.115939797999999</v>
      </c>
      <c r="C60" s="724">
        <v>58.908570134999998</v>
      </c>
      <c r="D60" s="724">
        <v>61.309777934000003</v>
      </c>
      <c r="E60" s="724">
        <v>62.536524077999999</v>
      </c>
      <c r="F60" s="724">
        <v>63.163902438999997</v>
      </c>
      <c r="G60" s="724">
        <v>64.898425833999994</v>
      </c>
      <c r="H60" s="724">
        <v>65.472780057999998</v>
      </c>
      <c r="I60" s="724">
        <v>66.481116709000005</v>
      </c>
      <c r="J60" s="724">
        <v>67.179655574999998</v>
      </c>
      <c r="K60" s="724">
        <v>69.106233596999999</v>
      </c>
    </row>
    <row r="61" spans="1:11" x14ac:dyDescent="0.35">
      <c r="A61" s="211" t="s">
        <v>150</v>
      </c>
      <c r="B61" s="724">
        <v>5.0848970900000001</v>
      </c>
      <c r="C61" s="724">
        <v>5.1376939080000001</v>
      </c>
      <c r="D61" s="724">
        <v>5.1740463449999998</v>
      </c>
      <c r="E61" s="724">
        <v>5.2480646919999998</v>
      </c>
      <c r="F61" s="724">
        <v>5.0355473289999999</v>
      </c>
      <c r="G61" s="724">
        <v>4.5155150280000003</v>
      </c>
      <c r="H61" s="724">
        <v>4.2430435519999996</v>
      </c>
      <c r="I61" s="724">
        <v>3.998839222</v>
      </c>
      <c r="J61" s="724">
        <v>3.6959090720000001</v>
      </c>
      <c r="K61" s="724">
        <v>3.4619930999999999</v>
      </c>
    </row>
    <row r="62" spans="1:11" x14ac:dyDescent="0.35">
      <c r="A62" s="211" t="s">
        <v>39</v>
      </c>
      <c r="B62" s="724">
        <v>64.957118093999995</v>
      </c>
      <c r="C62" s="724">
        <v>66.666596890999998</v>
      </c>
      <c r="D62" s="724">
        <v>68.340405318999998</v>
      </c>
      <c r="E62" s="724">
        <v>69.626685997999999</v>
      </c>
      <c r="F62" s="724">
        <v>69.465464771000001</v>
      </c>
      <c r="G62" s="724">
        <v>70.601236227000001</v>
      </c>
      <c r="H62" s="724">
        <v>70.649100705999999</v>
      </c>
      <c r="I62" s="724">
        <v>71.551108909000007</v>
      </c>
      <c r="J62" s="724">
        <v>71.663988176000004</v>
      </c>
      <c r="K62" s="724">
        <v>72.394794098999995</v>
      </c>
    </row>
    <row r="63" spans="1:11" x14ac:dyDescent="0.35">
      <c r="A63" s="211" t="s">
        <v>151</v>
      </c>
      <c r="B63" s="724">
        <v>5.7126849269999997</v>
      </c>
      <c r="C63" s="724">
        <v>5.988745615</v>
      </c>
      <c r="D63" s="724">
        <v>6.0907255579999999</v>
      </c>
      <c r="E63" s="724">
        <v>6.0741485820000003</v>
      </c>
      <c r="F63" s="724">
        <v>6.0537411289999996</v>
      </c>
      <c r="G63" s="724">
        <v>6.253371467</v>
      </c>
      <c r="H63" s="724">
        <v>6.0383971269999996</v>
      </c>
      <c r="I63" s="724">
        <v>5.8705279929999996</v>
      </c>
      <c r="J63" s="724">
        <v>6.6441896659999999</v>
      </c>
      <c r="K63" s="724">
        <v>6.8849781669999999</v>
      </c>
    </row>
    <row r="64" spans="1:11" x14ac:dyDescent="0.35">
      <c r="A64" s="235" t="s">
        <v>152</v>
      </c>
      <c r="B64" s="723">
        <v>201.37815495300001</v>
      </c>
      <c r="C64" s="723">
        <v>204.608968406</v>
      </c>
      <c r="D64" s="723">
        <v>206.470855245</v>
      </c>
      <c r="E64" s="723">
        <v>209.16353752699999</v>
      </c>
      <c r="F64" s="723">
        <v>210.508136544</v>
      </c>
      <c r="G64" s="723">
        <v>214.53002270299999</v>
      </c>
      <c r="H64" s="723">
        <v>216.71098790100001</v>
      </c>
      <c r="I64" s="723">
        <v>222.43568732400001</v>
      </c>
      <c r="J64" s="723">
        <v>218.38708486300001</v>
      </c>
      <c r="K64" s="723">
        <v>229.54408526700001</v>
      </c>
    </row>
    <row r="65" spans="1:11" x14ac:dyDescent="0.35">
      <c r="A65" s="211" t="s">
        <v>60</v>
      </c>
      <c r="B65" s="724">
        <v>115.28017907100001</v>
      </c>
      <c r="C65" s="724">
        <v>117.934327571</v>
      </c>
      <c r="D65" s="724">
        <v>121.2127648</v>
      </c>
      <c r="E65" s="724">
        <v>127.13627941</v>
      </c>
      <c r="F65" s="724">
        <v>130.91185256599999</v>
      </c>
      <c r="G65" s="724">
        <v>135.81468985199999</v>
      </c>
      <c r="H65" s="724">
        <v>142.88369811300001</v>
      </c>
      <c r="I65" s="724">
        <v>147.53812148099999</v>
      </c>
      <c r="J65" s="724">
        <v>145.531789073</v>
      </c>
      <c r="K65" s="724">
        <v>151.331439477</v>
      </c>
    </row>
    <row r="66" spans="1:11" x14ac:dyDescent="0.35">
      <c r="A66" s="614" t="s">
        <v>153</v>
      </c>
      <c r="B66" s="724">
        <v>72.181265257000007</v>
      </c>
      <c r="C66" s="724">
        <v>75.711813950000007</v>
      </c>
      <c r="D66" s="724">
        <v>77.089330959999998</v>
      </c>
      <c r="E66" s="724">
        <v>80.387706777999995</v>
      </c>
      <c r="F66" s="724">
        <v>82.400033073000003</v>
      </c>
      <c r="G66" s="724">
        <v>84.731269491999996</v>
      </c>
      <c r="H66" s="724">
        <v>86.674927374999996</v>
      </c>
      <c r="I66" s="724">
        <v>89.648538278999993</v>
      </c>
      <c r="J66" s="724">
        <v>91.305738985999994</v>
      </c>
      <c r="K66" s="724">
        <v>58.761877327000001</v>
      </c>
    </row>
    <row r="67" spans="1:11" x14ac:dyDescent="0.35">
      <c r="A67" s="614" t="s">
        <v>155</v>
      </c>
      <c r="B67" s="724">
        <v>43.098913813000003</v>
      </c>
      <c r="C67" s="724">
        <v>42.222513620000001</v>
      </c>
      <c r="D67" s="724">
        <v>44.123433839999997</v>
      </c>
      <c r="E67" s="724">
        <v>46.748572631999998</v>
      </c>
      <c r="F67" s="724">
        <v>48.511819492000001</v>
      </c>
      <c r="G67" s="724">
        <v>51.083420359000002</v>
      </c>
      <c r="H67" s="724">
        <v>56.208770737999998</v>
      </c>
      <c r="I67" s="724">
        <v>57.889583201999997</v>
      </c>
      <c r="J67" s="724">
        <v>54.226050086999997</v>
      </c>
      <c r="K67" s="724">
        <v>92.569562149999996</v>
      </c>
    </row>
    <row r="68" spans="1:11" x14ac:dyDescent="0.35">
      <c r="A68" s="211" t="s">
        <v>156</v>
      </c>
      <c r="B68" s="724">
        <v>52.412661448000001</v>
      </c>
      <c r="C68" s="724">
        <v>52.037256886999998</v>
      </c>
      <c r="D68" s="724">
        <v>49.273690367999997</v>
      </c>
      <c r="E68" s="724">
        <v>44.837575342000001</v>
      </c>
      <c r="F68" s="724">
        <v>41.231782424000002</v>
      </c>
      <c r="G68" s="724">
        <v>38.938180410999998</v>
      </c>
      <c r="H68" s="724">
        <v>34.716891203000003</v>
      </c>
      <c r="I68" s="724">
        <v>34.906514395999999</v>
      </c>
      <c r="J68" s="724">
        <v>34.979077529999998</v>
      </c>
      <c r="K68" s="724">
        <v>36.943796511000002</v>
      </c>
    </row>
    <row r="69" spans="1:11" x14ac:dyDescent="0.35">
      <c r="A69" s="614" t="s">
        <v>157</v>
      </c>
      <c r="B69" s="724">
        <v>41.180673669000001</v>
      </c>
      <c r="C69" s="724">
        <v>41.356404750999999</v>
      </c>
      <c r="D69" s="724">
        <v>40.005963444999999</v>
      </c>
      <c r="E69" s="724">
        <v>36.553153874000003</v>
      </c>
      <c r="F69" s="724">
        <v>33.278778164999999</v>
      </c>
      <c r="G69" s="724">
        <v>30.913709690000001</v>
      </c>
      <c r="H69" s="724">
        <v>26.822855699000002</v>
      </c>
      <c r="I69" s="724">
        <v>26.784556010999999</v>
      </c>
      <c r="J69" s="724">
        <v>26.631518523</v>
      </c>
      <c r="K69" s="724">
        <v>26.636745387000001</v>
      </c>
    </row>
    <row r="70" spans="1:11" x14ac:dyDescent="0.35">
      <c r="A70" s="614" t="s">
        <v>158</v>
      </c>
      <c r="B70" s="724">
        <v>3.7126056730000001</v>
      </c>
      <c r="C70" s="724">
        <v>3.7241145420000001</v>
      </c>
      <c r="D70" s="724">
        <v>2.520873672</v>
      </c>
      <c r="E70" s="724">
        <v>1.625205378</v>
      </c>
      <c r="F70" s="724">
        <v>1.6194238139999999</v>
      </c>
      <c r="G70" s="724">
        <v>1.7819013589999999</v>
      </c>
      <c r="H70" s="724">
        <v>1.74853631</v>
      </c>
      <c r="I70" s="724">
        <v>1.74475727</v>
      </c>
      <c r="J70" s="724">
        <v>1.923784553</v>
      </c>
      <c r="K70" s="724">
        <v>1.9854116449999999</v>
      </c>
    </row>
    <row r="71" spans="1:11" x14ac:dyDescent="0.35">
      <c r="A71" s="614" t="s">
        <v>159</v>
      </c>
      <c r="B71" s="724">
        <v>7.519382105</v>
      </c>
      <c r="C71" s="724">
        <v>6.9567375939999998</v>
      </c>
      <c r="D71" s="724">
        <v>6.7468532510000001</v>
      </c>
      <c r="E71" s="724">
        <v>6.6592160890000001</v>
      </c>
      <c r="F71" s="724">
        <v>6.3335804439999999</v>
      </c>
      <c r="G71" s="724">
        <v>6.2425693600000001</v>
      </c>
      <c r="H71" s="724">
        <v>6.145499193</v>
      </c>
      <c r="I71" s="724">
        <v>6.377201114</v>
      </c>
      <c r="J71" s="724">
        <v>6.423774452</v>
      </c>
      <c r="K71" s="724">
        <v>8.3216394779999998</v>
      </c>
    </row>
    <row r="72" spans="1:11" x14ac:dyDescent="0.35">
      <c r="A72" s="211" t="s">
        <v>160</v>
      </c>
      <c r="B72" s="724">
        <v>13.636756555</v>
      </c>
      <c r="C72" s="724">
        <v>14.279926297999999</v>
      </c>
      <c r="D72" s="724">
        <v>14.969771047</v>
      </c>
      <c r="E72" s="724">
        <v>15.895544885</v>
      </c>
      <c r="F72" s="724">
        <v>16.407358818999999</v>
      </c>
      <c r="G72" s="724">
        <v>17.209028591999999</v>
      </c>
      <c r="H72" s="724">
        <v>16.509849319000001</v>
      </c>
      <c r="I72" s="724">
        <v>16.768481735999998</v>
      </c>
      <c r="J72" s="724">
        <v>17.484109336</v>
      </c>
      <c r="K72" s="724">
        <v>18.482609326999999</v>
      </c>
    </row>
    <row r="73" spans="1:11" x14ac:dyDescent="0.35">
      <c r="A73" s="211" t="s">
        <v>94</v>
      </c>
      <c r="B73" s="724">
        <v>12.08919743</v>
      </c>
      <c r="C73" s="724">
        <v>12.433577159</v>
      </c>
      <c r="D73" s="724">
        <v>12.675556376999999</v>
      </c>
      <c r="E73" s="724">
        <v>13.2159861</v>
      </c>
      <c r="F73" s="724">
        <v>13.623199164000001</v>
      </c>
      <c r="G73" s="724">
        <v>13.972963352000001</v>
      </c>
      <c r="H73" s="724">
        <v>14.558235169</v>
      </c>
      <c r="I73" s="724">
        <v>15.11186485</v>
      </c>
      <c r="J73" s="724">
        <v>13.023966764000001</v>
      </c>
      <c r="K73" s="724">
        <v>14.582130277999999</v>
      </c>
    </row>
    <row r="74" spans="1:11" x14ac:dyDescent="0.35">
      <c r="A74" s="236" t="s">
        <v>161</v>
      </c>
      <c r="B74" s="724">
        <v>7.9593604469999999</v>
      </c>
      <c r="C74" s="724">
        <v>7.9238804890000001</v>
      </c>
      <c r="D74" s="724">
        <v>8.3390726490000002</v>
      </c>
      <c r="E74" s="724">
        <v>8.0781517879999996</v>
      </c>
      <c r="F74" s="724">
        <v>8.3339435700000006</v>
      </c>
      <c r="G74" s="724">
        <v>8.5951604939999999</v>
      </c>
      <c r="H74" s="724">
        <v>8.042314094</v>
      </c>
      <c r="I74" s="724">
        <v>8.1107048590000002</v>
      </c>
      <c r="J74" s="724">
        <v>7.3681421580000004</v>
      </c>
      <c r="K74" s="724">
        <v>8.2041096719999995</v>
      </c>
    </row>
    <row r="75" spans="1:11" x14ac:dyDescent="0.35">
      <c r="A75" s="237" t="s">
        <v>162</v>
      </c>
      <c r="B75" s="723">
        <v>33.503509682000001</v>
      </c>
      <c r="C75" s="723">
        <v>31.891558120999999</v>
      </c>
      <c r="D75" s="723">
        <v>29.679769941</v>
      </c>
      <c r="E75" s="723">
        <v>30.190655367000002</v>
      </c>
      <c r="F75" s="723">
        <v>31.912903321000002</v>
      </c>
      <c r="G75" s="723">
        <v>32.846529316999998</v>
      </c>
      <c r="H75" s="723">
        <v>34.406337876999999</v>
      </c>
      <c r="I75" s="723">
        <v>37.670500582999999</v>
      </c>
      <c r="J75" s="723">
        <v>33.569940793999997</v>
      </c>
      <c r="K75" s="723">
        <v>39.942016338999998</v>
      </c>
    </row>
    <row r="76" spans="1:11" x14ac:dyDescent="0.35">
      <c r="A76" s="239" t="s">
        <v>163</v>
      </c>
      <c r="B76" s="724">
        <v>19.972309254999999</v>
      </c>
      <c r="C76" s="724">
        <v>18.032836902</v>
      </c>
      <c r="D76" s="724">
        <v>15.805603796</v>
      </c>
      <c r="E76" s="724">
        <v>15.568943846</v>
      </c>
      <c r="F76" s="724">
        <v>17.049311076999999</v>
      </c>
      <c r="G76" s="724">
        <v>18.035891803999998</v>
      </c>
      <c r="H76" s="724">
        <v>18.985220088999998</v>
      </c>
      <c r="I76" s="724">
        <v>22.063485278999998</v>
      </c>
      <c r="J76" s="724">
        <v>17.996351644000001</v>
      </c>
      <c r="K76" s="724">
        <v>24.299196898999998</v>
      </c>
    </row>
    <row r="77" spans="1:11" x14ac:dyDescent="0.35">
      <c r="A77" s="224" t="s">
        <v>164</v>
      </c>
      <c r="B77" s="723">
        <v>58.878085147</v>
      </c>
      <c r="C77" s="723">
        <v>61.619219098999999</v>
      </c>
      <c r="D77" s="723">
        <v>56.859978073000001</v>
      </c>
      <c r="E77" s="723">
        <v>52.300438516</v>
      </c>
      <c r="F77" s="723">
        <v>50.898268174000002</v>
      </c>
      <c r="G77" s="723">
        <v>53.490651440000001</v>
      </c>
      <c r="H77" s="723">
        <v>56.272780589</v>
      </c>
      <c r="I77" s="727">
        <v>63.633368541999999</v>
      </c>
      <c r="J77" s="727">
        <v>59.799302724999997</v>
      </c>
      <c r="K77" s="727">
        <v>63.362998502000003</v>
      </c>
    </row>
    <row r="78" spans="1:11" x14ac:dyDescent="0.35">
      <c r="A78" s="238" t="s">
        <v>109</v>
      </c>
      <c r="B78" s="724">
        <v>43.033185369000002</v>
      </c>
      <c r="C78" s="724">
        <v>45.335785264000002</v>
      </c>
      <c r="D78" s="724">
        <v>40.718133995000002</v>
      </c>
      <c r="E78" s="724">
        <v>36.466978560000001</v>
      </c>
      <c r="F78" s="724">
        <v>35.909094080000003</v>
      </c>
      <c r="G78" s="724">
        <v>38.199425798</v>
      </c>
      <c r="H78" s="724">
        <v>40.635002399999998</v>
      </c>
      <c r="I78" s="724">
        <v>45.762352897</v>
      </c>
      <c r="J78" s="724">
        <v>40.383836144999997</v>
      </c>
      <c r="K78" s="724">
        <v>43.815097731999998</v>
      </c>
    </row>
    <row r="79" spans="1:11" x14ac:dyDescent="0.35">
      <c r="A79" s="238" t="s">
        <v>165</v>
      </c>
      <c r="B79" s="724">
        <v>13.006442582</v>
      </c>
      <c r="C79" s="724">
        <v>13.4089046</v>
      </c>
      <c r="D79" s="724">
        <v>13.280107252000001</v>
      </c>
      <c r="E79" s="724">
        <v>12.601794965</v>
      </c>
      <c r="F79" s="724">
        <v>11.846116740999999</v>
      </c>
      <c r="G79" s="724">
        <v>12.053700253000001</v>
      </c>
      <c r="H79" s="724">
        <v>12.752329854999999</v>
      </c>
      <c r="I79" s="724">
        <v>14.742606335</v>
      </c>
      <c r="J79" s="724">
        <v>16.1596251</v>
      </c>
      <c r="K79" s="724">
        <v>16.269331193999999</v>
      </c>
    </row>
    <row r="80" spans="1:11" x14ac:dyDescent="0.35">
      <c r="A80" s="238" t="s">
        <v>166</v>
      </c>
      <c r="B80" s="724">
        <v>2.8384571950000002</v>
      </c>
      <c r="C80" s="724">
        <v>2.8745292340000002</v>
      </c>
      <c r="D80" s="724">
        <v>2.8617368239999998</v>
      </c>
      <c r="E80" s="724">
        <v>3.2316649900000001</v>
      </c>
      <c r="F80" s="724">
        <v>3.143057352</v>
      </c>
      <c r="G80" s="724">
        <v>3.2375253879999999</v>
      </c>
      <c r="H80" s="724">
        <v>2.8854483329999998</v>
      </c>
      <c r="I80" s="724">
        <v>3.1284093099999999</v>
      </c>
      <c r="J80" s="724">
        <v>3.2558414779999998</v>
      </c>
      <c r="K80" s="724">
        <v>3.2785695760000002</v>
      </c>
    </row>
    <row r="81" spans="1:11" x14ac:dyDescent="0.35">
      <c r="A81" s="239" t="s">
        <v>167</v>
      </c>
      <c r="B81" s="723">
        <v>22.848650891999998</v>
      </c>
      <c r="C81" s="723">
        <v>23.30766779</v>
      </c>
      <c r="D81" s="723">
        <v>22.788174658999999</v>
      </c>
      <c r="E81" s="723">
        <v>23.418441209000001</v>
      </c>
      <c r="F81" s="723">
        <v>21.399344882000001</v>
      </c>
      <c r="G81" s="723">
        <v>21.929901546</v>
      </c>
      <c r="H81" s="723">
        <v>24.018635871000001</v>
      </c>
      <c r="I81" s="723">
        <v>25.947409752999999</v>
      </c>
      <c r="J81" s="723">
        <v>25.422605021999999</v>
      </c>
      <c r="K81" s="723">
        <v>26.606138175000002</v>
      </c>
    </row>
    <row r="82" spans="1:11" x14ac:dyDescent="0.35">
      <c r="A82" s="238" t="s">
        <v>124</v>
      </c>
      <c r="B82" s="724">
        <v>5.0978462029999996</v>
      </c>
      <c r="C82" s="724">
        <v>5.1832371640000003</v>
      </c>
      <c r="D82" s="724">
        <v>5.5318314940000004</v>
      </c>
      <c r="E82" s="724">
        <v>5.259004215</v>
      </c>
      <c r="F82" s="724">
        <v>4.8432007390000003</v>
      </c>
      <c r="G82" s="724">
        <v>4.6464424080000004</v>
      </c>
      <c r="H82" s="724">
        <v>4.9634143829999999</v>
      </c>
      <c r="I82" s="724">
        <v>5.2902165749999996</v>
      </c>
      <c r="J82" s="724">
        <v>5.7337809350000004</v>
      </c>
      <c r="K82" s="724">
        <v>5.9560868249999999</v>
      </c>
    </row>
    <row r="83" spans="1:11" x14ac:dyDescent="0.35">
      <c r="A83" s="238" t="s">
        <v>168</v>
      </c>
      <c r="B83" s="724">
        <v>11.97964779</v>
      </c>
      <c r="C83" s="724">
        <v>12.178525559000001</v>
      </c>
      <c r="D83" s="724">
        <v>11.983911548</v>
      </c>
      <c r="E83" s="724">
        <v>11.876669733</v>
      </c>
      <c r="F83" s="724">
        <v>11.245190568</v>
      </c>
      <c r="G83" s="724">
        <v>11.823902256</v>
      </c>
      <c r="H83" s="724">
        <v>13.187557067</v>
      </c>
      <c r="I83" s="724">
        <v>14.777065062</v>
      </c>
      <c r="J83" s="724">
        <v>14.865414342999999</v>
      </c>
      <c r="K83" s="724">
        <v>15.766329889</v>
      </c>
    </row>
    <row r="84" spans="1:11" x14ac:dyDescent="0.35">
      <c r="A84" s="240" t="s">
        <v>169</v>
      </c>
      <c r="B84" s="724">
        <v>5.771156897</v>
      </c>
      <c r="C84" s="724">
        <v>5.945905067</v>
      </c>
      <c r="D84" s="724">
        <v>5.2724316169999996</v>
      </c>
      <c r="E84" s="724">
        <v>6.28276726</v>
      </c>
      <c r="F84" s="724">
        <v>5.3109535729999999</v>
      </c>
      <c r="G84" s="724">
        <v>5.4595568820000002</v>
      </c>
      <c r="H84" s="724">
        <v>5.8676644199999997</v>
      </c>
      <c r="I84" s="724">
        <v>5.8801281149999998</v>
      </c>
      <c r="J84" s="724">
        <v>4.823409743</v>
      </c>
      <c r="K84" s="724">
        <v>4.8837214600000003</v>
      </c>
    </row>
    <row r="85" spans="1:11" x14ac:dyDescent="0.35">
      <c r="A85" s="224" t="s">
        <v>170</v>
      </c>
      <c r="B85" s="724">
        <v>226.752730418</v>
      </c>
      <c r="C85" s="724">
        <v>234.33662938500001</v>
      </c>
      <c r="D85" s="724">
        <v>233.65106337700001</v>
      </c>
      <c r="E85" s="724">
        <v>231.273320676</v>
      </c>
      <c r="F85" s="724">
        <v>229.49350139699999</v>
      </c>
      <c r="G85" s="724">
        <v>235.174144826</v>
      </c>
      <c r="H85" s="724">
        <v>238.57743061299999</v>
      </c>
      <c r="I85" s="724">
        <v>248.39855528300001</v>
      </c>
      <c r="J85" s="724">
        <v>244.61644679299999</v>
      </c>
      <c r="K85" s="724">
        <v>252.96506743099999</v>
      </c>
    </row>
    <row r="86" spans="1:11" x14ac:dyDescent="0.35">
      <c r="A86" s="239" t="s">
        <v>171</v>
      </c>
      <c r="B86" s="724">
        <v>224.22680584599999</v>
      </c>
      <c r="C86" s="724">
        <v>227.916636197</v>
      </c>
      <c r="D86" s="724">
        <v>229.25902990399999</v>
      </c>
      <c r="E86" s="724">
        <v>232.58197873699999</v>
      </c>
      <c r="F86" s="724">
        <v>231.907481426</v>
      </c>
      <c r="G86" s="724">
        <v>236.45992424900001</v>
      </c>
      <c r="H86" s="724">
        <v>240.72962377299999</v>
      </c>
      <c r="I86" s="724">
        <v>248.383097077</v>
      </c>
      <c r="J86" s="724">
        <v>243.809689886</v>
      </c>
      <c r="K86" s="724">
        <v>256.15022344300002</v>
      </c>
    </row>
    <row r="87" spans="1:11" x14ac:dyDescent="0.35">
      <c r="A87" s="241" t="s">
        <v>172</v>
      </c>
      <c r="B87" s="723">
        <v>-2.5259245720000001</v>
      </c>
      <c r="C87" s="723">
        <v>-6.4199931880000003</v>
      </c>
      <c r="D87" s="723">
        <v>-4.3920334719999996</v>
      </c>
      <c r="E87" s="723">
        <v>1.308658061</v>
      </c>
      <c r="F87" s="723">
        <v>2.4139800290000002</v>
      </c>
      <c r="G87" s="723">
        <v>1.2857794229999999</v>
      </c>
      <c r="H87" s="723">
        <v>2.1521931589999999</v>
      </c>
      <c r="I87" s="723">
        <v>-1.5458204999999999E-2</v>
      </c>
      <c r="J87" s="723">
        <v>-0.80675690700000002</v>
      </c>
      <c r="K87" s="723">
        <v>3.1851560120000002</v>
      </c>
    </row>
    <row r="88" spans="1:11" x14ac:dyDescent="0.35">
      <c r="A88" s="242" t="s">
        <v>173</v>
      </c>
      <c r="B88" s="724">
        <v>13.531200427</v>
      </c>
      <c r="C88" s="724">
        <v>13.858721217999999</v>
      </c>
      <c r="D88" s="724">
        <v>13.874166144</v>
      </c>
      <c r="E88" s="724">
        <v>14.621711521</v>
      </c>
      <c r="F88" s="724">
        <v>14.863592243999999</v>
      </c>
      <c r="G88" s="724">
        <v>14.810637513</v>
      </c>
      <c r="H88" s="724">
        <v>15.421117787</v>
      </c>
      <c r="I88" s="724">
        <v>15.607015303000001</v>
      </c>
      <c r="J88" s="724">
        <v>15.57358915</v>
      </c>
      <c r="K88" s="724">
        <v>15.642819439</v>
      </c>
    </row>
    <row r="89" spans="1:11" x14ac:dyDescent="0.35">
      <c r="A89" s="238" t="s">
        <v>174</v>
      </c>
      <c r="B89" s="724">
        <v>19.093772186999999</v>
      </c>
      <c r="C89" s="724">
        <v>17.981172123</v>
      </c>
      <c r="D89" s="724">
        <v>17.390628791000001</v>
      </c>
      <c r="E89" s="724">
        <v>17.674100052</v>
      </c>
      <c r="F89" s="724">
        <v>15.489393572000001</v>
      </c>
      <c r="G89" s="724">
        <v>15.009416921</v>
      </c>
      <c r="H89" s="724">
        <v>14.66766237</v>
      </c>
      <c r="I89" s="724">
        <v>14.916273669000001</v>
      </c>
      <c r="J89" s="724">
        <v>19.73540139</v>
      </c>
      <c r="K89" s="724">
        <v>17.966820053999999</v>
      </c>
    </row>
    <row r="90" spans="1:11" x14ac:dyDescent="0.35">
      <c r="A90" s="238" t="s">
        <v>175</v>
      </c>
      <c r="B90" s="724">
        <v>5.56257176</v>
      </c>
      <c r="C90" s="724">
        <v>4.122450905</v>
      </c>
      <c r="D90" s="724">
        <v>3.516462647</v>
      </c>
      <c r="E90" s="724">
        <v>3.05238853</v>
      </c>
      <c r="F90" s="724">
        <v>0.62580132799999999</v>
      </c>
      <c r="G90" s="724">
        <v>0.19877940699999999</v>
      </c>
      <c r="H90" s="724">
        <v>-0.75345541699999996</v>
      </c>
      <c r="I90" s="724">
        <v>-0.69074163300000002</v>
      </c>
      <c r="J90" s="724">
        <v>4.1618122399999997</v>
      </c>
      <c r="K90" s="724">
        <v>2.3240006150000001</v>
      </c>
    </row>
    <row r="91" spans="1:11" x14ac:dyDescent="0.35">
      <c r="A91" s="224" t="s">
        <v>176</v>
      </c>
      <c r="B91" s="724">
        <v>240.283930846</v>
      </c>
      <c r="C91" s="724">
        <v>248.195350604</v>
      </c>
      <c r="D91" s="724">
        <v>247.525229521</v>
      </c>
      <c r="E91" s="724">
        <v>245.89503219700001</v>
      </c>
      <c r="F91" s="724">
        <v>244.35709364100001</v>
      </c>
      <c r="G91" s="724">
        <v>249.98478233899999</v>
      </c>
      <c r="H91" s="724">
        <v>253.99854840099999</v>
      </c>
      <c r="I91" s="724">
        <v>264.00557058700002</v>
      </c>
      <c r="J91" s="724">
        <v>260.19003594399999</v>
      </c>
      <c r="K91" s="724">
        <v>268.60788687000002</v>
      </c>
    </row>
    <row r="92" spans="1:11" x14ac:dyDescent="0.35">
      <c r="A92" s="239" t="s">
        <v>177</v>
      </c>
      <c r="B92" s="724">
        <v>243.320578033</v>
      </c>
      <c r="C92" s="724">
        <v>245.89780832100001</v>
      </c>
      <c r="D92" s="724">
        <v>246.64965869599999</v>
      </c>
      <c r="E92" s="724">
        <v>250.25607878899999</v>
      </c>
      <c r="F92" s="724">
        <v>247.396874999</v>
      </c>
      <c r="G92" s="724">
        <v>251.469341171</v>
      </c>
      <c r="H92" s="724">
        <v>255.397286143</v>
      </c>
      <c r="I92" s="724">
        <v>263.29937074700001</v>
      </c>
      <c r="J92" s="724">
        <v>263.54509127599999</v>
      </c>
      <c r="K92" s="724">
        <v>274.11704349799999</v>
      </c>
    </row>
    <row r="93" spans="1:11" x14ac:dyDescent="0.35">
      <c r="A93" s="243" t="s">
        <v>178</v>
      </c>
      <c r="B93" s="724">
        <v>3.0366471869999998</v>
      </c>
      <c r="C93" s="724">
        <v>-2.2975422820000002</v>
      </c>
      <c r="D93" s="724">
        <v>-0.87557082500000005</v>
      </c>
      <c r="E93" s="724">
        <v>4.361046591</v>
      </c>
      <c r="F93" s="724">
        <v>3.0397813569999999</v>
      </c>
      <c r="G93" s="724">
        <v>1.484558831</v>
      </c>
      <c r="H93" s="724">
        <v>1.3987377409999999</v>
      </c>
      <c r="I93" s="724">
        <v>-0.70619983900000005</v>
      </c>
      <c r="J93" s="724">
        <v>3.3550553320000001</v>
      </c>
      <c r="K93" s="724">
        <v>5.5091566270000003</v>
      </c>
    </row>
    <row r="94" spans="1:11" x14ac:dyDescent="0.35">
      <c r="A94" s="244" t="s">
        <v>643</v>
      </c>
      <c r="B94" s="723">
        <v>148.840244713</v>
      </c>
      <c r="C94" s="723">
        <v>153.377583864</v>
      </c>
      <c r="D94" s="723">
        <v>157.42314342700001</v>
      </c>
      <c r="E94" s="723">
        <v>161.50559154600001</v>
      </c>
      <c r="F94" s="723">
        <v>163.97049409799999</v>
      </c>
      <c r="G94" s="723">
        <v>164.88166391199999</v>
      </c>
      <c r="H94" s="723">
        <v>164.63031993199999</v>
      </c>
      <c r="I94" s="723">
        <v>164.464438755</v>
      </c>
      <c r="J94" s="723">
        <v>168.61276195600001</v>
      </c>
      <c r="K94" s="723">
        <v>171.61149581399999</v>
      </c>
    </row>
    <row r="96" spans="1:11" x14ac:dyDescent="0.35">
      <c r="A96" s="97" t="s">
        <v>180</v>
      </c>
      <c r="B96" s="113">
        <v>0.16637112247760658</v>
      </c>
      <c r="C96" s="113">
        <v>0.15586588588687103</v>
      </c>
      <c r="D96" s="113">
        <v>0.14374798760716975</v>
      </c>
      <c r="E96" s="113">
        <v>0.14433995391334795</v>
      </c>
      <c r="F96" s="113">
        <v>0.15159938159601555</v>
      </c>
      <c r="G96" s="113">
        <v>0.15310924272111529</v>
      </c>
      <c r="H96" s="113">
        <v>0.15876600540770841</v>
      </c>
      <c r="I96" s="113">
        <v>0.16935457181440997</v>
      </c>
      <c r="J96" s="113">
        <v>0.15371761024723282</v>
      </c>
      <c r="K96" s="113">
        <v>0.1740058616301981</v>
      </c>
    </row>
    <row r="97" spans="1:11" x14ac:dyDescent="0.35">
      <c r="A97" s="97" t="s">
        <v>181</v>
      </c>
      <c r="B97" s="113">
        <v>9.9178132105050679E-2</v>
      </c>
      <c r="C97" s="113">
        <v>8.8133169540339659E-2</v>
      </c>
      <c r="D97" s="113">
        <v>7.6551258419717119E-2</v>
      </c>
      <c r="E97" s="113">
        <v>7.4434311209669007E-2</v>
      </c>
      <c r="F97" s="113">
        <v>8.0991221322394752E-2</v>
      </c>
      <c r="G97" s="113">
        <v>8.407164450343288E-2</v>
      </c>
      <c r="H97" s="113">
        <v>8.7606172039938313E-2</v>
      </c>
      <c r="I97" s="113">
        <v>9.919040215368996E-2</v>
      </c>
      <c r="J97" s="113">
        <v>8.2405750574900474E-2</v>
      </c>
      <c r="K97" s="113">
        <v>0.10585851894522036</v>
      </c>
    </row>
    <row r="98" spans="1:11" x14ac:dyDescent="0.35">
      <c r="A98" s="97" t="s">
        <v>182</v>
      </c>
      <c r="B98" s="113">
        <v>0.73910819546309814</v>
      </c>
      <c r="C98" s="113">
        <v>0.74961320150765354</v>
      </c>
      <c r="D98" s="113">
        <v>0.76244728700426234</v>
      </c>
      <c r="E98" s="113">
        <v>0.77214983766064849</v>
      </c>
      <c r="F98" s="113">
        <v>0.77892710842427315</v>
      </c>
      <c r="G98" s="113">
        <v>0.76857151197091766</v>
      </c>
      <c r="H98" s="113">
        <v>0.7596768466913546</v>
      </c>
      <c r="I98" s="113">
        <v>0.73937973143419633</v>
      </c>
      <c r="J98" s="113">
        <v>0.77208211310561359</v>
      </c>
      <c r="K98" s="113">
        <v>0.74761889688591077</v>
      </c>
    </row>
    <row r="99" spans="1:11" x14ac:dyDescent="0.35">
      <c r="A99" s="115" t="s">
        <v>183</v>
      </c>
      <c r="B99" s="116">
        <v>4.4425269509291283</v>
      </c>
      <c r="C99" s="116">
        <v>4.8093474543347483</v>
      </c>
      <c r="D99" s="116">
        <v>5.3040553798071643</v>
      </c>
      <c r="E99" s="116">
        <v>5.3495225453944348</v>
      </c>
      <c r="F99" s="116">
        <v>5.1380625713894439</v>
      </c>
      <c r="G99" s="116">
        <v>5.0197590838513371</v>
      </c>
      <c r="H99" s="116">
        <v>4.7848835444370943</v>
      </c>
      <c r="I99" s="116">
        <v>4.3658681517287761</v>
      </c>
      <c r="J99" s="116">
        <v>5.0227303941547738</v>
      </c>
      <c r="K99" s="116">
        <v>4.2965155879332988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G6" sqref="G6"/>
    </sheetView>
  </sheetViews>
  <sheetFormatPr baseColWidth="10" defaultColWidth="11.453125" defaultRowHeight="12.5" x14ac:dyDescent="0.25"/>
  <cols>
    <col min="1" max="1" width="52.453125" style="230" customWidth="1"/>
    <col min="2" max="2" width="10" style="66" customWidth="1"/>
    <col min="3" max="3" width="9.81640625" style="66" customWidth="1"/>
    <col min="4" max="8" width="10" style="66" customWidth="1"/>
    <col min="9" max="16384" width="11.453125" style="66"/>
  </cols>
  <sheetData>
    <row r="1" spans="1:10" ht="18" x14ac:dyDescent="0.25">
      <c r="A1" s="1674" t="s">
        <v>241</v>
      </c>
      <c r="B1" s="1674"/>
      <c r="C1" s="1674"/>
      <c r="D1" s="1674"/>
      <c r="E1" s="1674"/>
      <c r="F1" s="1674"/>
      <c r="G1" s="1674"/>
      <c r="H1" s="1674"/>
    </row>
    <row r="2" spans="1:10" x14ac:dyDescent="0.25">
      <c r="B2" s="67"/>
      <c r="C2" s="67"/>
      <c r="D2" s="67"/>
      <c r="E2" s="67"/>
      <c r="F2" s="67"/>
      <c r="G2" s="67"/>
      <c r="H2" s="67"/>
    </row>
    <row r="3" spans="1:10" ht="17.5" x14ac:dyDescent="0.25">
      <c r="A3" s="231" t="s">
        <v>242</v>
      </c>
      <c r="B3" s="67"/>
      <c r="C3" s="67"/>
      <c r="D3" s="67"/>
      <c r="E3" s="67"/>
      <c r="F3" s="67"/>
      <c r="G3" s="67"/>
      <c r="H3" s="67"/>
    </row>
    <row r="4" spans="1:10" ht="13" x14ac:dyDescent="0.3">
      <c r="A4" s="232" t="s">
        <v>143</v>
      </c>
      <c r="B4" s="67"/>
      <c r="C4" s="67"/>
      <c r="D4" s="67"/>
      <c r="E4" s="67"/>
      <c r="F4" s="67"/>
      <c r="G4" s="1675" t="s">
        <v>144</v>
      </c>
      <c r="H4" s="1675"/>
    </row>
    <row r="5" spans="1:10" ht="26" x14ac:dyDescent="0.25">
      <c r="A5" s="233" t="s">
        <v>243</v>
      </c>
      <c r="B5" s="74">
        <v>2018</v>
      </c>
      <c r="C5" s="73" t="s">
        <v>191</v>
      </c>
      <c r="D5" s="74">
        <v>2019</v>
      </c>
      <c r="E5" s="73" t="s">
        <v>147</v>
      </c>
      <c r="F5" s="74">
        <v>2020</v>
      </c>
      <c r="G5" s="72" t="s">
        <v>148</v>
      </c>
      <c r="H5" s="71">
        <v>2021</v>
      </c>
    </row>
    <row r="6" spans="1:10" s="79" customFormat="1" ht="13" x14ac:dyDescent="0.3">
      <c r="A6" s="234" t="s">
        <v>149</v>
      </c>
      <c r="B6" s="76">
        <v>17.167231194999999</v>
      </c>
      <c r="C6" s="77">
        <v>4.8108030329348628E-2</v>
      </c>
      <c r="D6" s="76">
        <v>17.993112874000001</v>
      </c>
      <c r="E6" s="77">
        <v>-4.3506829834383254E-4</v>
      </c>
      <c r="F6" s="76">
        <v>17.985284641</v>
      </c>
      <c r="G6" s="77">
        <v>4.2514845901125753E-2</v>
      </c>
      <c r="H6" s="76">
        <v>18.749926246000001</v>
      </c>
      <c r="J6" s="77"/>
    </row>
    <row r="7" spans="1:10" s="79" customFormat="1" ht="13" x14ac:dyDescent="0.3">
      <c r="A7" s="211" t="s">
        <v>35</v>
      </c>
      <c r="B7" s="81">
        <v>9.2874167340000007</v>
      </c>
      <c r="C7" s="82">
        <v>6.5831516180568039E-2</v>
      </c>
      <c r="D7" s="81">
        <v>9.8988214590000005</v>
      </c>
      <c r="E7" s="82">
        <v>-1.2132002935643649E-2</v>
      </c>
      <c r="F7" s="81">
        <v>9.7787289279999996</v>
      </c>
      <c r="G7" s="82">
        <v>6.5118234352185445E-2</v>
      </c>
      <c r="H7" s="81">
        <v>10.41550249</v>
      </c>
    </row>
    <row r="8" spans="1:10" s="79" customFormat="1" ht="13" x14ac:dyDescent="0.3">
      <c r="A8" s="211" t="s">
        <v>37</v>
      </c>
      <c r="B8" s="81">
        <v>3.7627162510000001</v>
      </c>
      <c r="C8" s="82">
        <v>3.4564912505808731E-2</v>
      </c>
      <c r="D8" s="81">
        <v>3.8927742090000002</v>
      </c>
      <c r="E8" s="82">
        <v>3.5850670372133076E-2</v>
      </c>
      <c r="F8" s="81">
        <v>4.0323327740000003</v>
      </c>
      <c r="G8" s="82">
        <v>3.3674449409417662E-2</v>
      </c>
      <c r="H8" s="81">
        <v>4.1681193600000004</v>
      </c>
    </row>
    <row r="9" spans="1:10" s="79" customFormat="1" ht="13" x14ac:dyDescent="0.3">
      <c r="A9" s="211" t="s">
        <v>150</v>
      </c>
      <c r="B9" s="81">
        <v>0.77968543999999995</v>
      </c>
      <c r="C9" s="82">
        <v>-6.7104427395745625E-2</v>
      </c>
      <c r="D9" s="81">
        <v>0.72736509500000002</v>
      </c>
      <c r="E9" s="82">
        <v>-8.4661733733593092E-3</v>
      </c>
      <c r="F9" s="81">
        <v>0.72120709599999999</v>
      </c>
      <c r="G9" s="82">
        <v>-8.7249094398816118E-2</v>
      </c>
      <c r="H9" s="81">
        <v>0.65828242999999997</v>
      </c>
    </row>
    <row r="10" spans="1:10" x14ac:dyDescent="0.25">
      <c r="A10" s="211" t="s">
        <v>39</v>
      </c>
      <c r="B10" s="81">
        <v>1.545092922</v>
      </c>
      <c r="C10" s="82">
        <v>1.5889704528722293E-2</v>
      </c>
      <c r="D10" s="81">
        <v>1.569643992</v>
      </c>
      <c r="E10" s="82">
        <v>6.2296400647771755E-2</v>
      </c>
      <c r="F10" s="81">
        <v>1.6674271629999999</v>
      </c>
      <c r="G10" s="82">
        <v>2.7011593669234335E-2</v>
      </c>
      <c r="H10" s="81">
        <v>1.7124670280000001</v>
      </c>
    </row>
    <row r="11" spans="1:10" s="79" customFormat="1" ht="13" x14ac:dyDescent="0.3">
      <c r="A11" s="211" t="s">
        <v>151</v>
      </c>
      <c r="B11" s="81">
        <v>1.792319846</v>
      </c>
      <c r="C11" s="82">
        <v>6.2593889840798056E-2</v>
      </c>
      <c r="D11" s="81">
        <v>1.904508117</v>
      </c>
      <c r="E11" s="82">
        <v>-6.2441025028196262E-2</v>
      </c>
      <c r="F11" s="81">
        <v>1.7855886780000001</v>
      </c>
      <c r="G11" s="82">
        <v>5.5814970842908984E-3</v>
      </c>
      <c r="H11" s="81">
        <v>1.795554936</v>
      </c>
    </row>
    <row r="12" spans="1:10" ht="13" x14ac:dyDescent="0.3">
      <c r="A12" s="235" t="s">
        <v>152</v>
      </c>
      <c r="B12" s="84">
        <v>22.116619332999999</v>
      </c>
      <c r="C12" s="85">
        <v>3.9349951088657242E-2</v>
      </c>
      <c r="D12" s="84">
        <v>22.986907221999999</v>
      </c>
      <c r="E12" s="85">
        <v>2.5455457071665855E-3</v>
      </c>
      <c r="F12" s="84">
        <v>23.045421444999999</v>
      </c>
      <c r="G12" s="85">
        <v>5.3500343525611838E-2</v>
      </c>
      <c r="H12" s="84">
        <v>24.278359409</v>
      </c>
    </row>
    <row r="13" spans="1:10" x14ac:dyDescent="0.25">
      <c r="A13" s="211" t="s">
        <v>60</v>
      </c>
      <c r="B13" s="81">
        <v>4.7744310429999999</v>
      </c>
      <c r="C13" s="82">
        <v>8.2026514043843202E-2</v>
      </c>
      <c r="D13" s="81">
        <v>5.166060978</v>
      </c>
      <c r="E13" s="82">
        <v>4.6134027649880061E-4</v>
      </c>
      <c r="F13" s="81">
        <v>5.1684442900000001</v>
      </c>
      <c r="G13" s="82">
        <v>7.5991401853728879E-2</v>
      </c>
      <c r="H13" s="81">
        <v>5.561201617</v>
      </c>
    </row>
    <row r="14" spans="1:10" x14ac:dyDescent="0.25">
      <c r="A14" s="211" t="s">
        <v>156</v>
      </c>
      <c r="B14" s="81">
        <v>7.4602806999999993E-2</v>
      </c>
      <c r="C14" s="82">
        <v>0.5058433391118915</v>
      </c>
      <c r="D14" s="81">
        <v>0.11234014</v>
      </c>
      <c r="E14" s="82">
        <v>-0.62693248379430533</v>
      </c>
      <c r="F14" s="81">
        <v>4.1910456999999998E-2</v>
      </c>
      <c r="G14" s="82">
        <v>0.12762778988546941</v>
      </c>
      <c r="H14" s="81">
        <v>4.7259396000000002E-2</v>
      </c>
    </row>
    <row r="15" spans="1:10" x14ac:dyDescent="0.25">
      <c r="A15" s="211" t="s">
        <v>160</v>
      </c>
      <c r="B15" s="81">
        <v>4.2585569420000002</v>
      </c>
      <c r="C15" s="82">
        <v>3.7077356989817511E-2</v>
      </c>
      <c r="D15" s="81">
        <v>4.4164529779999997</v>
      </c>
      <c r="E15" s="82">
        <v>4.0225917922135812E-2</v>
      </c>
      <c r="F15" s="81">
        <v>4.5941088529999998</v>
      </c>
      <c r="G15" s="82">
        <v>-3.2221527990860643E-2</v>
      </c>
      <c r="H15" s="81">
        <v>4.4460796460000003</v>
      </c>
    </row>
    <row r="16" spans="1:10" x14ac:dyDescent="0.25">
      <c r="A16" s="211" t="s">
        <v>94</v>
      </c>
      <c r="B16" s="81">
        <v>10.865945443999999</v>
      </c>
      <c r="C16" s="82">
        <v>2.0750635475029311E-2</v>
      </c>
      <c r="D16" s="81">
        <v>11.091420717</v>
      </c>
      <c r="E16" s="82">
        <v>-3.3579758491096068E-2</v>
      </c>
      <c r="F16" s="81">
        <v>10.718973488</v>
      </c>
      <c r="G16" s="82">
        <v>7.8592463442801686E-2</v>
      </c>
      <c r="H16" s="81">
        <v>11.561404019999999</v>
      </c>
    </row>
    <row r="17" spans="1:8" x14ac:dyDescent="0.25">
      <c r="A17" s="236" t="s">
        <v>161</v>
      </c>
      <c r="B17" s="92">
        <v>2.1430830959999998</v>
      </c>
      <c r="C17" s="93">
        <v>2.6853513569965681E-2</v>
      </c>
      <c r="D17" s="92">
        <v>2.2006324070000001</v>
      </c>
      <c r="E17" s="93">
        <v>0.14602709111154155</v>
      </c>
      <c r="F17" s="92">
        <v>2.5219843559999999</v>
      </c>
      <c r="G17" s="93">
        <v>5.5682491315184102E-2</v>
      </c>
      <c r="H17" s="92">
        <v>2.6624147279999999</v>
      </c>
    </row>
    <row r="18" spans="1:8" s="79" customFormat="1" ht="13" x14ac:dyDescent="0.3">
      <c r="A18" s="237" t="s">
        <v>162</v>
      </c>
      <c r="B18" s="76">
        <v>4.9493881379999998</v>
      </c>
      <c r="C18" s="77">
        <v>8.9720605379606244E-3</v>
      </c>
      <c r="D18" s="76">
        <v>4.9937943479999998</v>
      </c>
      <c r="E18" s="77">
        <v>1.3284979592035118E-2</v>
      </c>
      <c r="F18" s="76">
        <v>5.0601368039999999</v>
      </c>
      <c r="G18" s="77">
        <v>9.2546185239461343E-2</v>
      </c>
      <c r="H18" s="76">
        <v>5.5284331619999998</v>
      </c>
    </row>
    <row r="19" spans="1:8" ht="13" x14ac:dyDescent="0.3">
      <c r="A19" s="224" t="s">
        <v>164</v>
      </c>
      <c r="B19" s="76">
        <v>8.3284496029999993</v>
      </c>
      <c r="C19" s="77">
        <v>0.13327055585474024</v>
      </c>
      <c r="D19" s="76">
        <v>9.4383867109999997</v>
      </c>
      <c r="E19" s="77">
        <v>-0.13934429095464085</v>
      </c>
      <c r="F19" s="76">
        <v>8.1232014069999998</v>
      </c>
      <c r="G19" s="77">
        <v>9.5394563814734212E-2</v>
      </c>
      <c r="H19" s="76">
        <v>8.8981106620000006</v>
      </c>
    </row>
    <row r="20" spans="1:8" s="79" customFormat="1" ht="13" x14ac:dyDescent="0.3">
      <c r="A20" s="238" t="s">
        <v>109</v>
      </c>
      <c r="B20" s="81">
        <v>7.458322151</v>
      </c>
      <c r="C20" s="82">
        <v>0.1283997897397875</v>
      </c>
      <c r="D20" s="81">
        <v>8.4159691470000002</v>
      </c>
      <c r="E20" s="82">
        <v>-0.15394058775296504</v>
      </c>
      <c r="F20" s="81">
        <v>7.1204099100000002</v>
      </c>
      <c r="G20" s="82">
        <v>0.11488207790554017</v>
      </c>
      <c r="H20" s="81">
        <v>7.9384173960000002</v>
      </c>
    </row>
    <row r="21" spans="1:8" x14ac:dyDescent="0.25">
      <c r="A21" s="238" t="s">
        <v>165</v>
      </c>
      <c r="B21" s="81">
        <v>0.20099088700000001</v>
      </c>
      <c r="C21" s="82">
        <v>1.372967720670859E-3</v>
      </c>
      <c r="D21" s="81">
        <v>0.201266841</v>
      </c>
      <c r="E21" s="82">
        <v>0.59532881027332274</v>
      </c>
      <c r="F21" s="81">
        <v>0.32108679000000001</v>
      </c>
      <c r="G21" s="82">
        <v>6.884089189717213E-2</v>
      </c>
      <c r="H21" s="81">
        <v>0.34319069099999999</v>
      </c>
    </row>
    <row r="22" spans="1:8" x14ac:dyDescent="0.25">
      <c r="A22" s="238" t="s">
        <v>166</v>
      </c>
      <c r="B22" s="81">
        <v>0.66913656499999996</v>
      </c>
      <c r="C22" s="82">
        <v>0.2271795698386323</v>
      </c>
      <c r="D22" s="81">
        <v>0.82115072200000006</v>
      </c>
      <c r="E22" s="82">
        <v>-0.16981780842908401</v>
      </c>
      <c r="F22" s="81">
        <v>0.68170470599999999</v>
      </c>
      <c r="G22" s="82">
        <v>-9.5645712030628105E-2</v>
      </c>
      <c r="H22" s="81">
        <v>0.61650257399999997</v>
      </c>
    </row>
    <row r="23" spans="1:8" s="79" customFormat="1" ht="13" x14ac:dyDescent="0.3">
      <c r="A23" s="239" t="s">
        <v>167</v>
      </c>
      <c r="B23" s="84">
        <v>3.4432596489999998</v>
      </c>
      <c r="C23" s="85">
        <v>7.7429455277190362E-2</v>
      </c>
      <c r="D23" s="84">
        <v>3.7098693680000001</v>
      </c>
      <c r="E23" s="85">
        <v>-6.8473080802019193E-2</v>
      </c>
      <c r="F23" s="84">
        <v>3.4558431829999998</v>
      </c>
      <c r="G23" s="85">
        <v>3.3458604131343828E-2</v>
      </c>
      <c r="H23" s="84">
        <v>3.5714708719999999</v>
      </c>
    </row>
    <row r="24" spans="1:8" x14ac:dyDescent="0.25">
      <c r="A24" s="238" t="s">
        <v>124</v>
      </c>
      <c r="B24" s="81">
        <v>0.19118220899999999</v>
      </c>
      <c r="C24" s="82">
        <v>0.10828818281935426</v>
      </c>
      <c r="D24" s="81">
        <v>0.211884983</v>
      </c>
      <c r="E24" s="82">
        <v>-2.8904124838332601E-3</v>
      </c>
      <c r="F24" s="81">
        <v>0.211272548</v>
      </c>
      <c r="G24" s="82">
        <v>0.28703682316549717</v>
      </c>
      <c r="H24" s="81">
        <v>0.27191554899999998</v>
      </c>
    </row>
    <row r="25" spans="1:8" x14ac:dyDescent="0.25">
      <c r="A25" s="238" t="s">
        <v>168</v>
      </c>
      <c r="B25" s="81">
        <v>2.2655960359999998</v>
      </c>
      <c r="C25" s="82">
        <v>5.9514099096878992E-2</v>
      </c>
      <c r="D25" s="81">
        <v>2.4004309429999999</v>
      </c>
      <c r="E25" s="82">
        <v>-3.4382665012996361E-2</v>
      </c>
      <c r="F25" s="81">
        <v>2.3178977299999999</v>
      </c>
      <c r="G25" s="82">
        <v>0.12453651309283598</v>
      </c>
      <c r="H25" s="81">
        <v>2.6065606309999998</v>
      </c>
    </row>
    <row r="26" spans="1:8" x14ac:dyDescent="0.25">
      <c r="A26" s="240" t="s">
        <v>169</v>
      </c>
      <c r="B26" s="92">
        <v>0.98648140399999995</v>
      </c>
      <c r="C26" s="82">
        <v>0.112594152864538</v>
      </c>
      <c r="D26" s="92">
        <v>1.0975534419999999</v>
      </c>
      <c r="E26" s="82">
        <v>-0.15569222550896067</v>
      </c>
      <c r="F26" s="92">
        <v>0.92667290400000002</v>
      </c>
      <c r="G26" s="82">
        <v>-0.25216903611978281</v>
      </c>
      <c r="H26" s="92">
        <v>0.692994691</v>
      </c>
    </row>
    <row r="27" spans="1:8" s="79" customFormat="1" ht="13" x14ac:dyDescent="0.3">
      <c r="A27" s="224" t="s">
        <v>170</v>
      </c>
      <c r="B27" s="76">
        <v>25.495680798999999</v>
      </c>
      <c r="C27" s="77">
        <v>7.5927322798767127E-2</v>
      </c>
      <c r="D27" s="76">
        <v>27.431499585000001</v>
      </c>
      <c r="E27" s="77">
        <v>-4.8229719738816068E-2</v>
      </c>
      <c r="F27" s="76">
        <v>26.108486048</v>
      </c>
      <c r="G27" s="77">
        <v>5.896745058941999E-2</v>
      </c>
      <c r="H27" s="76">
        <v>27.648036909000002</v>
      </c>
    </row>
    <row r="28" spans="1:8" ht="13" x14ac:dyDescent="0.3">
      <c r="A28" s="239" t="s">
        <v>171</v>
      </c>
      <c r="B28" s="84">
        <v>25.559878983000001</v>
      </c>
      <c r="C28" s="85">
        <v>4.4479772723343247E-2</v>
      </c>
      <c r="D28" s="84">
        <v>26.696776590999999</v>
      </c>
      <c r="E28" s="85">
        <v>-7.3234295284139161E-3</v>
      </c>
      <c r="F28" s="84">
        <v>26.501264629000001</v>
      </c>
      <c r="G28" s="85">
        <v>5.0886841472624678E-2</v>
      </c>
      <c r="H28" s="84">
        <v>27.849830280999999</v>
      </c>
    </row>
    <row r="29" spans="1:8" s="79" customFormat="1" ht="13" x14ac:dyDescent="0.3">
      <c r="A29" s="241" t="s">
        <v>172</v>
      </c>
      <c r="B29" s="100">
        <v>6.4198184000000005E-2</v>
      </c>
      <c r="C29" s="101"/>
      <c r="D29" s="100">
        <v>-0.73472299299999999</v>
      </c>
      <c r="E29" s="101"/>
      <c r="F29" s="100">
        <v>0.39277857999999999</v>
      </c>
      <c r="G29" s="101"/>
      <c r="H29" s="100">
        <v>0.201793372</v>
      </c>
    </row>
    <row r="30" spans="1:8" s="79" customFormat="1" ht="13" x14ac:dyDescent="0.3">
      <c r="A30" s="242" t="s">
        <v>173</v>
      </c>
      <c r="B30" s="103">
        <v>2.6899648229999999</v>
      </c>
      <c r="C30" s="104">
        <v>-3.9937715572126997E-3</v>
      </c>
      <c r="D30" s="103">
        <v>2.679221718</v>
      </c>
      <c r="E30" s="104">
        <v>8.2552130163047188E-3</v>
      </c>
      <c r="F30" s="103">
        <v>2.701339264</v>
      </c>
      <c r="G30" s="104">
        <v>4.1115062621027265E-2</v>
      </c>
      <c r="H30" s="103">
        <v>2.8124049969999998</v>
      </c>
    </row>
    <row r="31" spans="1:8" x14ac:dyDescent="0.25">
      <c r="A31" s="238" t="s">
        <v>174</v>
      </c>
      <c r="B31" s="81">
        <v>3.5369155459999999</v>
      </c>
      <c r="C31" s="82">
        <v>0.1038435397235804</v>
      </c>
      <c r="D31" s="81">
        <v>3.9042013760000001</v>
      </c>
      <c r="E31" s="82">
        <v>-0.14204899096885104</v>
      </c>
      <c r="F31" s="81">
        <v>3.3496135100000002</v>
      </c>
      <c r="G31" s="82">
        <v>-7.1195344862339027E-2</v>
      </c>
      <c r="H31" s="81">
        <v>3.111136621</v>
      </c>
    </row>
    <row r="32" spans="1:8" x14ac:dyDescent="0.25">
      <c r="A32" s="238" t="s">
        <v>175</v>
      </c>
      <c r="B32" s="105">
        <v>0.84695072299999996</v>
      </c>
      <c r="C32" s="82"/>
      <c r="D32" s="105">
        <v>1.2249796580000001</v>
      </c>
      <c r="E32" s="82"/>
      <c r="F32" s="105">
        <v>0.64827424600000005</v>
      </c>
      <c r="G32" s="82"/>
      <c r="H32" s="105">
        <v>0.298731623</v>
      </c>
    </row>
    <row r="33" spans="1:11" ht="13" x14ac:dyDescent="0.3">
      <c r="A33" s="224" t="s">
        <v>176</v>
      </c>
      <c r="B33" s="76">
        <v>28.185645621999999</v>
      </c>
      <c r="C33" s="77">
        <v>6.8299861100126869E-2</v>
      </c>
      <c r="D33" s="76">
        <v>30.110721302999998</v>
      </c>
      <c r="E33" s="77">
        <v>-4.3203747160662997E-2</v>
      </c>
      <c r="F33" s="76">
        <v>28.809825313000001</v>
      </c>
      <c r="G33" s="77">
        <v>5.7293530074102428E-2</v>
      </c>
      <c r="H33" s="76">
        <v>30.460441906</v>
      </c>
    </row>
    <row r="34" spans="1:11" ht="13" x14ac:dyDescent="0.3">
      <c r="A34" s="239" t="s">
        <v>177</v>
      </c>
      <c r="B34" s="84">
        <v>29.09679453</v>
      </c>
      <c r="C34" s="85">
        <v>5.1695846992668715E-2</v>
      </c>
      <c r="D34" s="84">
        <v>30.600977967999999</v>
      </c>
      <c r="E34" s="85">
        <v>-2.4512282868357826E-2</v>
      </c>
      <c r="F34" s="84">
        <v>29.850878139999999</v>
      </c>
      <c r="G34" s="85">
        <v>3.7187809242787084E-2</v>
      </c>
      <c r="H34" s="84">
        <v>30.960966901999999</v>
      </c>
    </row>
    <row r="35" spans="1:11" ht="15" customHeight="1" x14ac:dyDescent="0.25">
      <c r="A35" s="243" t="s">
        <v>178</v>
      </c>
      <c r="B35" s="107">
        <v>0.91114890699999995</v>
      </c>
      <c r="C35" s="108"/>
      <c r="D35" s="107">
        <v>0.49025666499999998</v>
      </c>
      <c r="E35" s="108"/>
      <c r="F35" s="107">
        <v>1.041052826</v>
      </c>
      <c r="G35" s="108"/>
      <c r="H35" s="107">
        <v>0.500524996</v>
      </c>
    </row>
    <row r="36" spans="1:11" ht="20.25" customHeight="1" x14ac:dyDescent="0.25">
      <c r="A36" s="244" t="s">
        <v>202</v>
      </c>
      <c r="B36" s="110">
        <v>30.168696467</v>
      </c>
      <c r="C36" s="111">
        <v>3.8200091152781557E-2</v>
      </c>
      <c r="D36" s="110">
        <v>31.321143421999999</v>
      </c>
      <c r="E36" s="111">
        <v>3.5875355981121126E-2</v>
      </c>
      <c r="F36" s="110">
        <v>32.444800592</v>
      </c>
      <c r="G36" s="111">
        <v>-3.4496933239773764E-3</v>
      </c>
      <c r="H36" s="110">
        <v>32.332875979999997</v>
      </c>
    </row>
    <row r="37" spans="1:11" ht="15" customHeight="1" x14ac:dyDescent="0.25">
      <c r="A37" s="237" t="s">
        <v>179</v>
      </c>
      <c r="B37" s="150"/>
      <c r="C37" s="149"/>
      <c r="D37" s="150"/>
      <c r="E37" s="149"/>
      <c r="F37" s="150"/>
      <c r="G37" s="149"/>
      <c r="H37" s="150"/>
    </row>
    <row r="38" spans="1:11" ht="15" customHeight="1" x14ac:dyDescent="0.25">
      <c r="A38" s="238" t="s">
        <v>180</v>
      </c>
      <c r="B38" s="153">
        <v>0.22378592602600272</v>
      </c>
      <c r="C38" s="152">
        <v>-0.65407655626322225</v>
      </c>
      <c r="D38" s="153">
        <v>0.2172451604633705</v>
      </c>
      <c r="E38" s="152">
        <v>0.23271661298522872</v>
      </c>
      <c r="F38" s="153">
        <v>0.21957232659322279</v>
      </c>
      <c r="G38" s="152">
        <v>0.81380004872226575</v>
      </c>
      <c r="H38" s="153">
        <v>0.22771032708044545</v>
      </c>
    </row>
    <row r="39" spans="1:11" ht="15" customHeight="1" x14ac:dyDescent="0.25">
      <c r="A39" s="238" t="s">
        <v>181</v>
      </c>
      <c r="B39" s="153">
        <v>0.10215952451777907</v>
      </c>
      <c r="C39" s="152">
        <v>-0.14686134853979932</v>
      </c>
      <c r="D39" s="153">
        <v>0.10069091103238108</v>
      </c>
      <c r="E39" s="152">
        <v>0.16633698658652524</v>
      </c>
      <c r="F39" s="153">
        <v>0.10235428089824633</v>
      </c>
      <c r="G39" s="152">
        <v>0.95160526463327622</v>
      </c>
      <c r="H39" s="153">
        <v>0.11187033354457909</v>
      </c>
    </row>
    <row r="40" spans="1:11" ht="15" customHeight="1" x14ac:dyDescent="0.25">
      <c r="A40" s="238" t="s">
        <v>182</v>
      </c>
      <c r="B40" s="153">
        <v>1.3640735960936656</v>
      </c>
      <c r="C40" s="152">
        <v>-0.15091101664947981</v>
      </c>
      <c r="D40" s="153">
        <v>1.3625644859271708</v>
      </c>
      <c r="E40" s="152">
        <v>4.5298705875698841</v>
      </c>
      <c r="F40" s="153">
        <v>1.4078631918028697</v>
      </c>
      <c r="G40" s="152">
        <v>-7.6106155204499482</v>
      </c>
      <c r="H40" s="153">
        <v>1.3317570365983702</v>
      </c>
      <c r="I40" s="176"/>
      <c r="J40" s="176"/>
      <c r="K40" s="176"/>
    </row>
    <row r="41" spans="1:11" ht="15" customHeight="1" x14ac:dyDescent="0.25">
      <c r="A41" s="115" t="s">
        <v>193</v>
      </c>
      <c r="B41" s="155">
        <v>6.0954396030033076</v>
      </c>
      <c r="C41" s="154">
        <v>0.17657346748767644</v>
      </c>
      <c r="D41" s="155">
        <v>6.272013070490984</v>
      </c>
      <c r="E41" s="154">
        <v>0.13982950387432336</v>
      </c>
      <c r="F41" s="155">
        <v>6.4118425743653074</v>
      </c>
      <c r="G41" s="154">
        <v>-0.56337248663016659</v>
      </c>
      <c r="H41" s="155">
        <v>5.8484700877351408</v>
      </c>
      <c r="I41" s="176"/>
      <c r="J41" s="176"/>
      <c r="K41" s="176"/>
    </row>
    <row r="42" spans="1:11" ht="15" customHeight="1" x14ac:dyDescent="0.3">
      <c r="A42" s="226" t="s">
        <v>244</v>
      </c>
      <c r="B42" s="226"/>
      <c r="C42" s="222"/>
      <c r="D42" s="222"/>
      <c r="E42" s="222"/>
      <c r="F42" s="222"/>
      <c r="G42" s="222"/>
      <c r="H42" s="222"/>
      <c r="I42" s="176"/>
      <c r="J42" s="176"/>
      <c r="K42" s="176"/>
    </row>
    <row r="43" spans="1:11" ht="25" customHeight="1" x14ac:dyDescent="0.3">
      <c r="A43" s="1677" t="s">
        <v>204</v>
      </c>
      <c r="B43" s="1677"/>
      <c r="C43" s="1677"/>
      <c r="D43" s="1677"/>
      <c r="E43" s="1677"/>
      <c r="F43" s="1677"/>
      <c r="G43" s="1677"/>
      <c r="H43" s="1677"/>
      <c r="I43" s="176"/>
      <c r="J43" s="176"/>
      <c r="K43" s="176"/>
    </row>
    <row r="44" spans="1:11" ht="25" customHeight="1" x14ac:dyDescent="0.3">
      <c r="A44" s="1691" t="s">
        <v>245</v>
      </c>
      <c r="B44" s="1691"/>
      <c r="C44" s="1691"/>
      <c r="D44" s="1691"/>
      <c r="E44" s="1691"/>
      <c r="F44" s="1691"/>
      <c r="G44" s="1691"/>
      <c r="H44" s="1691"/>
      <c r="I44" s="176"/>
      <c r="J44" s="176"/>
      <c r="K44" s="176"/>
    </row>
    <row r="45" spans="1:11" ht="12" customHeight="1" x14ac:dyDescent="0.25">
      <c r="A45" s="66"/>
      <c r="B45" s="222"/>
      <c r="C45" s="222"/>
      <c r="D45" s="222"/>
      <c r="E45" s="222"/>
      <c r="F45" s="222"/>
      <c r="G45" s="176"/>
      <c r="H45" s="176"/>
      <c r="I45" s="176"/>
      <c r="J45" s="176"/>
      <c r="K45" s="176"/>
    </row>
    <row r="46" spans="1:11" ht="12.75" customHeight="1" x14ac:dyDescent="0.35">
      <c r="B46" s="245"/>
      <c r="C46" s="245"/>
      <c r="D46" s="245"/>
      <c r="E46" s="245"/>
      <c r="F46" s="245"/>
      <c r="G46" s="220"/>
      <c r="H46" s="220"/>
      <c r="I46" s="220"/>
      <c r="J46" s="220"/>
      <c r="K46" s="221"/>
    </row>
    <row r="47" spans="1:11" ht="13.5" customHeight="1" x14ac:dyDescent="0.25">
      <c r="C47" s="176"/>
      <c r="D47" s="176"/>
      <c r="E47" s="176"/>
      <c r="F47" s="176"/>
      <c r="G47" s="176"/>
      <c r="H47" s="176"/>
      <c r="I47" s="176"/>
      <c r="J47" s="176"/>
      <c r="K47" s="176"/>
    </row>
  </sheetData>
  <mergeCells count="4">
    <mergeCell ref="A1:H1"/>
    <mergeCell ref="G4:H4"/>
    <mergeCell ref="A43:H43"/>
    <mergeCell ref="A44:H44"/>
  </mergeCells>
  <pageMargins left="0.7" right="0.7" top="0.75" bottom="0.75" header="0.3" footer="0.3"/>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workbookViewId="0">
      <pane xSplit="1" ySplit="3" topLeftCell="K16" activePane="bottomRight" state="frozen"/>
      <selection pane="topRight" activeCell="B1" sqref="B1"/>
      <selection pane="bottomLeft" activeCell="A4" sqref="A4"/>
      <selection pane="bottomRight" activeCell="L17" sqref="L17:S17"/>
    </sheetView>
  </sheetViews>
  <sheetFormatPr baseColWidth="10" defaultRowHeight="14.5" x14ac:dyDescent="0.35"/>
  <cols>
    <col min="1" max="1" width="53.90625" customWidth="1"/>
    <col min="2" max="8" width="9.08984375" customWidth="1"/>
    <col min="9" max="10" width="9.6328125" customWidth="1"/>
    <col min="12" max="17" width="8.453125" customWidth="1"/>
    <col min="18" max="19" width="8.90625" customWidth="1"/>
  </cols>
  <sheetData>
    <row r="1" spans="1:19" ht="17.5" x14ac:dyDescent="0.35">
      <c r="A1" s="231" t="s">
        <v>589</v>
      </c>
      <c r="L1" s="607" t="s">
        <v>542</v>
      </c>
    </row>
    <row r="2" spans="1:19" ht="15.5" x14ac:dyDescent="0.35">
      <c r="A2" s="232" t="s">
        <v>143</v>
      </c>
      <c r="B2" s="607" t="s">
        <v>541</v>
      </c>
      <c r="L2" s="607"/>
    </row>
    <row r="3" spans="1:19" ht="26.5" x14ac:dyDescent="0.35">
      <c r="A3" s="233" t="s">
        <v>243</v>
      </c>
      <c r="B3" s="608" t="s">
        <v>543</v>
      </c>
      <c r="C3" s="608" t="s">
        <v>544</v>
      </c>
      <c r="D3" s="608" t="s">
        <v>545</v>
      </c>
      <c r="E3" s="608" t="s">
        <v>557</v>
      </c>
      <c r="F3" s="608" t="s">
        <v>546</v>
      </c>
      <c r="G3" s="608" t="s">
        <v>547</v>
      </c>
      <c r="H3" s="608" t="s">
        <v>191</v>
      </c>
      <c r="I3" s="608" t="s">
        <v>147</v>
      </c>
      <c r="J3" s="608" t="s">
        <v>148</v>
      </c>
      <c r="L3" s="609">
        <v>2014</v>
      </c>
      <c r="M3" s="609">
        <v>2015</v>
      </c>
      <c r="N3" s="609">
        <v>2016</v>
      </c>
      <c r="O3" s="609">
        <v>2017</v>
      </c>
      <c r="P3" s="609">
        <v>2018</v>
      </c>
      <c r="Q3" s="609">
        <v>2019</v>
      </c>
      <c r="R3" s="609">
        <v>2020</v>
      </c>
      <c r="S3" s="609">
        <v>2021</v>
      </c>
    </row>
    <row r="4" spans="1:19" s="275" customFormat="1" x14ac:dyDescent="0.35">
      <c r="A4" s="234" t="s">
        <v>149</v>
      </c>
      <c r="B4" s="610">
        <v>0.10114056637752622</v>
      </c>
      <c r="C4" s="610">
        <v>1.6784341980441431E-2</v>
      </c>
      <c r="D4" s="610">
        <v>4.2840675484805191E-2</v>
      </c>
      <c r="E4" s="610">
        <v>2.6937941624291195E-2</v>
      </c>
      <c r="F4" s="610">
        <v>2.9337208537627113E-2</v>
      </c>
      <c r="G4" s="610">
        <v>2.7634439333260818E-2</v>
      </c>
      <c r="H4" s="610">
        <v>4.8108030329348628E-2</v>
      </c>
      <c r="I4" s="610">
        <v>-4.3506829834383254E-4</v>
      </c>
      <c r="J4" s="610">
        <v>4.2514845901125753E-2</v>
      </c>
      <c r="L4" s="611">
        <v>100</v>
      </c>
      <c r="M4" s="611">
        <v>104.28406754848052</v>
      </c>
      <c r="N4" s="611">
        <v>107.09326567244513</v>
      </c>
      <c r="O4" s="611">
        <v>110.23508314045316</v>
      </c>
      <c r="P4" s="611">
        <v>113.28136785789498</v>
      </c>
      <c r="Q4" s="611">
        <v>118.73111133855269</v>
      </c>
      <c r="R4" s="611">
        <v>118.67945519598216</v>
      </c>
      <c r="S4" s="611">
        <v>123.7250939452689</v>
      </c>
    </row>
    <row r="5" spans="1:19" x14ac:dyDescent="0.35">
      <c r="A5" s="211" t="s">
        <v>35</v>
      </c>
      <c r="B5" s="612">
        <v>8.0646373853998199E-2</v>
      </c>
      <c r="C5" s="612">
        <v>1.1759980239141266E-2</v>
      </c>
      <c r="D5" s="612">
        <v>1.7129775924769719E-2</v>
      </c>
      <c r="E5" s="612">
        <v>2.4632601840724799E-2</v>
      </c>
      <c r="F5" s="612">
        <v>4.8087867791233085E-2</v>
      </c>
      <c r="G5" s="612">
        <v>8.4562959793903936E-2</v>
      </c>
      <c r="H5" s="612">
        <v>6.5831516180568039E-2</v>
      </c>
      <c r="I5" s="612">
        <v>-1.2132002935643649E-2</v>
      </c>
      <c r="J5" s="612">
        <v>6.5118234352185445E-2</v>
      </c>
      <c r="L5" s="474">
        <v>100</v>
      </c>
      <c r="M5" s="474">
        <v>101.71297759247697</v>
      </c>
      <c r="N5" s="474">
        <v>104.21843287154702</v>
      </c>
      <c r="O5" s="474">
        <v>109.23007509288348</v>
      </c>
      <c r="P5" s="474">
        <v>118.4668935412481</v>
      </c>
      <c r="Q5" s="474">
        <v>126.2657487602704</v>
      </c>
      <c r="R5" s="474">
        <v>124.73389232563956</v>
      </c>
      <c r="S5" s="474">
        <v>132.85634315776082</v>
      </c>
    </row>
    <row r="6" spans="1:19" x14ac:dyDescent="0.35">
      <c r="A6" s="211" t="s">
        <v>37</v>
      </c>
      <c r="B6" s="612">
        <v>0.26413952579966438</v>
      </c>
      <c r="C6" s="612">
        <v>3.4406393184004624E-2</v>
      </c>
      <c r="D6" s="612">
        <v>6.6959876095681103E-2</v>
      </c>
      <c r="E6" s="612">
        <v>1.9579907069856128E-2</v>
      </c>
      <c r="F6" s="612">
        <v>4.0584904445031045E-2</v>
      </c>
      <c r="G6" s="612">
        <v>3.3163078831920156E-2</v>
      </c>
      <c r="H6" s="612">
        <v>3.4564912505808731E-2</v>
      </c>
      <c r="I6" s="612">
        <v>3.5850670372133076E-2</v>
      </c>
      <c r="J6" s="612">
        <v>3.3674449409417662E-2</v>
      </c>
      <c r="L6" s="474">
        <v>100</v>
      </c>
      <c r="M6" s="474">
        <v>106.69598760956811</v>
      </c>
      <c r="N6" s="474">
        <v>108.78508513168997</v>
      </c>
      <c r="O6" s="474">
        <v>113.20011741680418</v>
      </c>
      <c r="P6" s="474">
        <v>116.95418183448027</v>
      </c>
      <c r="Q6" s="474">
        <v>120.99669289677752</v>
      </c>
      <c r="R6" s="474">
        <v>125.33450544993811</v>
      </c>
      <c r="S6" s="474">
        <v>129.55507591296643</v>
      </c>
    </row>
    <row r="7" spans="1:19" x14ac:dyDescent="0.35">
      <c r="A7" s="211" t="s">
        <v>150</v>
      </c>
      <c r="B7" s="612">
        <v>6.3142757776374348E-2</v>
      </c>
      <c r="C7" s="612">
        <v>2.0116924585038554E-2</v>
      </c>
      <c r="D7" s="612">
        <v>7.4203838601003547E-3</v>
      </c>
      <c r="E7" s="612">
        <v>-3.281407713715534E-2</v>
      </c>
      <c r="F7" s="612">
        <v>-6.8990822154130993E-2</v>
      </c>
      <c r="G7" s="612">
        <v>-6.6806629338055368E-3</v>
      </c>
      <c r="H7" s="612">
        <v>-6.7104427395745625E-2</v>
      </c>
      <c r="I7" s="612">
        <v>-8.4661733733593092E-3</v>
      </c>
      <c r="J7" s="612">
        <v>-8.7249094398816118E-2</v>
      </c>
      <c r="L7" s="474">
        <v>100</v>
      </c>
      <c r="M7" s="474">
        <v>100.74203838601004</v>
      </c>
      <c r="N7" s="474">
        <v>97.436281367457241</v>
      </c>
      <c r="O7" s="474">
        <v>90.714072208275127</v>
      </c>
      <c r="P7" s="474">
        <v>90.108042068498747</v>
      </c>
      <c r="Q7" s="474">
        <v>84.061393501740383</v>
      </c>
      <c r="R7" s="474">
        <v>83.349715170348475</v>
      </c>
      <c r="S7" s="474">
        <v>76.077528003336312</v>
      </c>
    </row>
    <row r="8" spans="1:19" x14ac:dyDescent="0.35">
      <c r="A8" s="211" t="s">
        <v>39</v>
      </c>
      <c r="B8" s="612">
        <v>7.5301937196888158E-2</v>
      </c>
      <c r="C8" s="612">
        <v>4.4239231649432664E-2</v>
      </c>
      <c r="D8" s="612">
        <v>0.13392188248637682</v>
      </c>
      <c r="E8" s="612">
        <v>7.9389279315892791E-2</v>
      </c>
      <c r="F8" s="612">
        <v>-2.8780232520983495E-2</v>
      </c>
      <c r="G8" s="612">
        <v>-0.12993641964508251</v>
      </c>
      <c r="H8" s="612">
        <v>1.5889704528722293E-2</v>
      </c>
      <c r="I8" s="612">
        <v>6.2296400647771755E-2</v>
      </c>
      <c r="J8" s="612">
        <v>2.7011593669234335E-2</v>
      </c>
      <c r="L8" s="474">
        <v>100</v>
      </c>
      <c r="M8" s="474">
        <v>113.39218824863768</v>
      </c>
      <c r="N8" s="474">
        <v>122.39431235374907</v>
      </c>
      <c r="O8" s="474">
        <v>118.87177558496229</v>
      </c>
      <c r="P8" s="474">
        <v>103.42600266859856</v>
      </c>
      <c r="Q8" s="474">
        <v>105.06941129158943</v>
      </c>
      <c r="R8" s="474">
        <v>111.6148574332358</v>
      </c>
      <c r="S8" s="474">
        <v>114.62975260967188</v>
      </c>
    </row>
    <row r="9" spans="1:19" x14ac:dyDescent="0.35">
      <c r="A9" s="211" t="s">
        <v>151</v>
      </c>
      <c r="B9" s="612">
        <v>-5.4742753539473998E-3</v>
      </c>
      <c r="C9" s="612">
        <v>-1.6034581939588732E-2</v>
      </c>
      <c r="D9" s="612">
        <v>5.3510645772461674E-2</v>
      </c>
      <c r="E9" s="612">
        <v>3.06917879504085E-2</v>
      </c>
      <c r="F9" s="612">
        <v>2.7535788163172814E-2</v>
      </c>
      <c r="G9" s="612">
        <v>-7.5930718353358739E-2</v>
      </c>
      <c r="H9" s="612">
        <v>6.2593889840798056E-2</v>
      </c>
      <c r="I9" s="612">
        <v>-6.2441025028196262E-2</v>
      </c>
      <c r="J9" s="612">
        <v>5.5814970842908984E-3</v>
      </c>
      <c r="L9" s="474">
        <v>100</v>
      </c>
      <c r="M9" s="474">
        <v>105.35106457724616</v>
      </c>
      <c r="N9" s="474">
        <v>108.58447711160079</v>
      </c>
      <c r="O9" s="474">
        <v>111.57443627115472</v>
      </c>
      <c r="P9" s="474">
        <v>103.10250917521491</v>
      </c>
      <c r="Q9" s="474">
        <v>109.55609627683818</v>
      </c>
      <c r="R9" s="474">
        <v>102.71530132722464</v>
      </c>
      <c r="S9" s="474">
        <v>103.28860648209461</v>
      </c>
    </row>
    <row r="10" spans="1:19" s="275" customFormat="1" x14ac:dyDescent="0.35">
      <c r="A10" s="235" t="s">
        <v>152</v>
      </c>
      <c r="B10" s="610">
        <v>9.3646734763745521E-2</v>
      </c>
      <c r="C10" s="610">
        <v>1.2682586005701157E-2</v>
      </c>
      <c r="D10" s="610">
        <v>6.1285522505096557E-2</v>
      </c>
      <c r="E10" s="610">
        <v>3.0804562795990087E-2</v>
      </c>
      <c r="F10" s="610">
        <v>3.7745715410749447E-2</v>
      </c>
      <c r="G10" s="610">
        <v>3.6458704066794079E-2</v>
      </c>
      <c r="H10" s="610">
        <v>3.9349951088657242E-2</v>
      </c>
      <c r="I10" s="610">
        <v>2.5455457071665855E-3</v>
      </c>
      <c r="J10" s="610">
        <v>5.3500343525611838E-2</v>
      </c>
      <c r="L10" s="611">
        <v>100</v>
      </c>
      <c r="M10" s="611">
        <v>106.12855225050966</v>
      </c>
      <c r="N10" s="611">
        <v>109.39779590275799</v>
      </c>
      <c r="O10" s="611">
        <v>113.52709397346675</v>
      </c>
      <c r="P10" s="611">
        <v>117.66614469620849</v>
      </c>
      <c r="Q10" s="611">
        <v>122.29630173479516</v>
      </c>
      <c r="R10" s="611">
        <v>122.60761256067852</v>
      </c>
      <c r="S10" s="611">
        <v>129.16716195152995</v>
      </c>
    </row>
    <row r="11" spans="1:19" x14ac:dyDescent="0.35">
      <c r="A11" s="211" t="s">
        <v>60</v>
      </c>
      <c r="B11" s="612">
        <v>0.12159298758108217</v>
      </c>
      <c r="C11" s="612">
        <v>6.7445320908416484E-2</v>
      </c>
      <c r="D11" s="612">
        <v>0.1114217307496812</v>
      </c>
      <c r="E11" s="612">
        <v>-5.1245266023662861E-3</v>
      </c>
      <c r="F11" s="612">
        <v>6.6787187578569052E-2</v>
      </c>
      <c r="G11" s="612">
        <v>6.4938588496447514E-2</v>
      </c>
      <c r="H11" s="612">
        <v>8.2026514043843202E-2</v>
      </c>
      <c r="I11" s="612">
        <v>4.6134027649880061E-4</v>
      </c>
      <c r="J11" s="612">
        <v>7.5991401853728879E-2</v>
      </c>
      <c r="L11" s="474">
        <v>100</v>
      </c>
      <c r="M11" s="474">
        <v>111.14217307496813</v>
      </c>
      <c r="N11" s="474">
        <v>110.57262205240066</v>
      </c>
      <c r="O11" s="474">
        <v>117.95745650246856</v>
      </c>
      <c r="P11" s="474">
        <v>125.61744723036998</v>
      </c>
      <c r="Q11" s="474">
        <v>135.92140852976365</v>
      </c>
      <c r="R11" s="474">
        <v>135.98411454995687</v>
      </c>
      <c r="S11" s="474">
        <v>146.31773804444614</v>
      </c>
    </row>
    <row r="12" spans="1:19" x14ac:dyDescent="0.35">
      <c r="A12" s="211" t="s">
        <v>156</v>
      </c>
      <c r="B12" s="612">
        <v>-8.2532479601120645E-3</v>
      </c>
      <c r="C12" s="612">
        <v>-0.31036330522259725</v>
      </c>
      <c r="D12" s="612">
        <v>-8.755300407284039E-2</v>
      </c>
      <c r="E12" s="612">
        <v>-3.9159836548702365E-2</v>
      </c>
      <c r="F12" s="612">
        <v>-6.1111551680912091E-2</v>
      </c>
      <c r="G12" s="612">
        <v>4.6513673142970733</v>
      </c>
      <c r="H12" s="612">
        <v>0.5058433391118915</v>
      </c>
      <c r="I12" s="612">
        <v>-0.62693248379430533</v>
      </c>
      <c r="J12" s="612">
        <v>0.12762778988546941</v>
      </c>
      <c r="L12" s="474">
        <v>100</v>
      </c>
      <c r="M12" s="474">
        <v>91.244699592715961</v>
      </c>
      <c r="N12" s="474">
        <v>87.671572070729752</v>
      </c>
      <c r="O12" s="474">
        <v>82.313826263182548</v>
      </c>
      <c r="P12" s="474">
        <v>465.18566725847785</v>
      </c>
      <c r="Q12" s="474">
        <v>700.49673849149963</v>
      </c>
      <c r="R12" s="474">
        <v>261.3325783392138</v>
      </c>
      <c r="S12" s="474">
        <v>294.68587773771895</v>
      </c>
    </row>
    <row r="13" spans="1:19" x14ac:dyDescent="0.35">
      <c r="A13" s="211" t="s">
        <v>160</v>
      </c>
      <c r="B13" s="612">
        <v>0.27518599551953926</v>
      </c>
      <c r="C13" s="612">
        <v>-1.1137262256135427E-2</v>
      </c>
      <c r="D13" s="612">
        <v>7.5518116717262496E-2</v>
      </c>
      <c r="E13" s="612">
        <v>0.18150114120496319</v>
      </c>
      <c r="F13" s="612">
        <v>-4.2645361297783069E-2</v>
      </c>
      <c r="G13" s="612">
        <v>-3.8036084072710419E-2</v>
      </c>
      <c r="H13" s="612">
        <v>3.7077356989817511E-2</v>
      </c>
      <c r="I13" s="612">
        <v>4.0225917922135812E-2</v>
      </c>
      <c r="J13" s="612">
        <v>-3.2221527990860643E-2</v>
      </c>
      <c r="L13" s="474">
        <v>100</v>
      </c>
      <c r="M13" s="474">
        <v>107.55181167172626</v>
      </c>
      <c r="N13" s="474">
        <v>127.07258822880586</v>
      </c>
      <c r="O13" s="474">
        <v>121.65353179274402</v>
      </c>
      <c r="P13" s="474">
        <v>117.02630782973306</v>
      </c>
      <c r="Q13" s="474">
        <v>121.36533402233634</v>
      </c>
      <c r="R13" s="474">
        <v>126.24736598731144</v>
      </c>
      <c r="S13" s="474">
        <v>122.17948295037885</v>
      </c>
    </row>
    <row r="14" spans="1:19" x14ac:dyDescent="0.35">
      <c r="A14" s="211" t="s">
        <v>94</v>
      </c>
      <c r="B14" s="612">
        <v>2.8879272370863962E-2</v>
      </c>
      <c r="C14" s="612">
        <v>8.9762504123962472E-3</v>
      </c>
      <c r="D14" s="612">
        <v>3.5931966167634055E-2</v>
      </c>
      <c r="E14" s="612">
        <v>1.2288295888447598E-2</v>
      </c>
      <c r="F14" s="612">
        <v>6.4253101260024037E-2</v>
      </c>
      <c r="G14" s="612">
        <v>5.4694273941235272E-2</v>
      </c>
      <c r="H14" s="612">
        <v>2.0750635475029311E-2</v>
      </c>
      <c r="I14" s="612">
        <v>-3.3579758491096068E-2</v>
      </c>
      <c r="J14" s="612">
        <v>7.8592463442801686E-2</v>
      </c>
      <c r="L14" s="474">
        <v>100</v>
      </c>
      <c r="M14" s="474">
        <v>103.59319661676341</v>
      </c>
      <c r="N14" s="474">
        <v>104.86618046882032</v>
      </c>
      <c r="O14" s="474">
        <v>111.60415778123539</v>
      </c>
      <c r="P14" s="474">
        <v>117.70826615990312</v>
      </c>
      <c r="Q14" s="474">
        <v>120.150787483385</v>
      </c>
      <c r="R14" s="474">
        <v>116.11615305717793</v>
      </c>
      <c r="S14" s="474">
        <v>125.24200757144294</v>
      </c>
    </row>
    <row r="15" spans="1:19" x14ac:dyDescent="0.35">
      <c r="A15" s="236" t="s">
        <v>161</v>
      </c>
      <c r="B15" s="612">
        <v>7.6462246287594793E-2</v>
      </c>
      <c r="C15" s="612">
        <v>-1.8006457181907298E-2</v>
      </c>
      <c r="D15" s="612">
        <v>5.8480331397719798E-2</v>
      </c>
      <c r="E15" s="612">
        <v>-8.562979345198829E-2</v>
      </c>
      <c r="F15" s="612">
        <v>3.5039339843863537E-2</v>
      </c>
      <c r="G15" s="612">
        <v>1.4358768437212843E-2</v>
      </c>
      <c r="H15" s="612">
        <v>2.6853513569965681E-2</v>
      </c>
      <c r="I15" s="612">
        <v>0.14602709111154155</v>
      </c>
      <c r="J15" s="612">
        <v>5.5682491315184102E-2</v>
      </c>
      <c r="L15" s="474">
        <v>100</v>
      </c>
      <c r="M15" s="474">
        <v>105.84803313977199</v>
      </c>
      <c r="N15" s="474">
        <v>96.784287924714093</v>
      </c>
      <c r="O15" s="474">
        <v>100.17554548085448</v>
      </c>
      <c r="P15" s="474">
        <v>101.61394294148556</v>
      </c>
      <c r="Q15" s="474">
        <v>104.34263433716247</v>
      </c>
      <c r="R15" s="474">
        <v>119.57948570833355</v>
      </c>
      <c r="S15" s="474">
        <v>126.23796938276202</v>
      </c>
    </row>
    <row r="16" spans="1:19" s="275" customFormat="1" x14ac:dyDescent="0.35">
      <c r="A16" s="237" t="s">
        <v>162</v>
      </c>
      <c r="B16" s="610">
        <v>6.4126387644374283E-2</v>
      </c>
      <c r="C16" s="610">
        <v>-4.0374385346908515E-3</v>
      </c>
      <c r="D16" s="610">
        <v>0.13804428738536867</v>
      </c>
      <c r="E16" s="610">
        <v>4.5549514395797575E-2</v>
      </c>
      <c r="F16" s="610">
        <v>6.9239887399957345E-2</v>
      </c>
      <c r="G16" s="610">
        <v>6.8276666647650419E-2</v>
      </c>
      <c r="H16" s="610">
        <v>8.9720605379606244E-3</v>
      </c>
      <c r="I16" s="610">
        <v>1.3284979592035118E-2</v>
      </c>
      <c r="J16" s="610">
        <v>9.2546185239461343E-2</v>
      </c>
      <c r="L16" s="611">
        <v>100</v>
      </c>
      <c r="M16" s="611">
        <v>113.80442873853687</v>
      </c>
      <c r="N16" s="611">
        <v>118.98816520366837</v>
      </c>
      <c r="O16" s="611">
        <v>127.2268923642979</v>
      </c>
      <c r="P16" s="611">
        <v>135.91352048287158</v>
      </c>
      <c r="Q16" s="611">
        <v>137.13294481657124</v>
      </c>
      <c r="R16" s="611">
        <v>138.95475318985507</v>
      </c>
      <c r="S16" s="611">
        <v>151.81448551846702</v>
      </c>
    </row>
    <row r="17" spans="1:19" s="275" customFormat="1" x14ac:dyDescent="0.35">
      <c r="A17" s="224" t="s">
        <v>164</v>
      </c>
      <c r="B17" s="610">
        <v>9.7671579729707858E-4</v>
      </c>
      <c r="C17" s="610">
        <v>-8.9075387664490302E-2</v>
      </c>
      <c r="D17" s="610">
        <v>-4.152134633291471E-2</v>
      </c>
      <c r="E17" s="610">
        <v>-3.3157828575334114E-2</v>
      </c>
      <c r="F17" s="610">
        <v>0.19099899406426157</v>
      </c>
      <c r="G17" s="610">
        <v>8.652882929279393E-2</v>
      </c>
      <c r="H17" s="610">
        <v>0.13327055585474024</v>
      </c>
      <c r="I17" s="610">
        <v>-0.13934429095464085</v>
      </c>
      <c r="J17" s="610">
        <v>9.5394563814734212E-2</v>
      </c>
      <c r="L17" s="611">
        <v>100</v>
      </c>
      <c r="M17" s="611">
        <v>95.847865366708533</v>
      </c>
      <c r="N17" s="611">
        <v>92.66975827756751</v>
      </c>
      <c r="O17" s="611">
        <v>110.36958888876119</v>
      </c>
      <c r="P17" s="611">
        <v>119.91974020483265</v>
      </c>
      <c r="Q17" s="611">
        <v>135.90151063988674</v>
      </c>
      <c r="R17" s="611">
        <v>116.96441100010713</v>
      </c>
      <c r="S17" s="611">
        <v>128.12217996930966</v>
      </c>
    </row>
    <row r="18" spans="1:19" x14ac:dyDescent="0.35">
      <c r="A18" s="238" t="s">
        <v>109</v>
      </c>
      <c r="B18" s="612">
        <v>-3.3852655682008459E-3</v>
      </c>
      <c r="C18" s="612">
        <v>-9.1529233086278472E-2</v>
      </c>
      <c r="D18" s="612">
        <v>-4.0963592689605366E-2</v>
      </c>
      <c r="E18" s="612">
        <v>-4.4134592394859173E-2</v>
      </c>
      <c r="F18" s="612">
        <v>0.122969983565546</v>
      </c>
      <c r="G18" s="612">
        <v>0.10454792471189367</v>
      </c>
      <c r="H18" s="612">
        <v>0.1283997897397875</v>
      </c>
      <c r="I18" s="612">
        <v>-0.15394058775296504</v>
      </c>
      <c r="J18" s="612">
        <v>0.11488207790554017</v>
      </c>
      <c r="L18" s="474">
        <v>100</v>
      </c>
      <c r="M18" s="474">
        <v>95.903640731039459</v>
      </c>
      <c r="N18" s="474">
        <v>91.670972638192012</v>
      </c>
      <c r="O18" s="474">
        <v>102.9437506369481</v>
      </c>
      <c r="P18" s="474">
        <v>113.7063061280997</v>
      </c>
      <c r="Q18" s="474">
        <v>128.30617192703562</v>
      </c>
      <c r="R18" s="474">
        <v>108.55464440825477</v>
      </c>
      <c r="S18" s="474">
        <v>121.02562752417211</v>
      </c>
    </row>
    <row r="19" spans="1:19" x14ac:dyDescent="0.35">
      <c r="A19" s="238" t="s">
        <v>165</v>
      </c>
      <c r="B19" s="612">
        <v>0.81636434553798587</v>
      </c>
      <c r="C19" s="612">
        <v>0.29535543916893303</v>
      </c>
      <c r="D19" s="612">
        <v>0.14134923717001269</v>
      </c>
      <c r="E19" s="612">
        <v>0.22768417722152634</v>
      </c>
      <c r="F19" s="612">
        <v>1.3504112772655175</v>
      </c>
      <c r="G19" s="612">
        <v>0.10689107226045902</v>
      </c>
      <c r="H19" s="612">
        <v>1.372967720670859E-3</v>
      </c>
      <c r="I19" s="612">
        <v>0.59532881027332274</v>
      </c>
      <c r="J19" s="612">
        <v>6.884089189717213E-2</v>
      </c>
      <c r="L19" s="474">
        <v>100</v>
      </c>
      <c r="M19" s="474">
        <v>114.13492371700127</v>
      </c>
      <c r="N19" s="474">
        <v>140.12163991574837</v>
      </c>
      <c r="O19" s="474">
        <v>329.34348264691306</v>
      </c>
      <c r="P19" s="474">
        <v>364.54736064903545</v>
      </c>
      <c r="Q19" s="474">
        <v>365.04787240786231</v>
      </c>
      <c r="R19" s="474">
        <v>582.37138798124272</v>
      </c>
      <c r="S19" s="474">
        <v>622.46235374526555</v>
      </c>
    </row>
    <row r="20" spans="1:19" x14ac:dyDescent="0.35">
      <c r="A20" s="238" t="s">
        <v>166</v>
      </c>
      <c r="B20" s="612">
        <v>3.6816672332240952E-2</v>
      </c>
      <c r="C20" s="612">
        <v>-8.5327787183444137E-2</v>
      </c>
      <c r="D20" s="612">
        <v>-8.3085043654813062E-2</v>
      </c>
      <c r="E20" s="612">
        <v>0.14048385098863747</v>
      </c>
      <c r="F20" s="612">
        <v>1.1151245070162452</v>
      </c>
      <c r="G20" s="612">
        <v>-8.492009332829098E-2</v>
      </c>
      <c r="H20" s="612">
        <v>0.2271795698386323</v>
      </c>
      <c r="I20" s="612">
        <v>-0.16981780842908401</v>
      </c>
      <c r="J20" s="612">
        <v>-9.5645712030628105E-2</v>
      </c>
      <c r="L20" s="474">
        <v>100</v>
      </c>
      <c r="M20" s="474">
        <v>91.691495634518688</v>
      </c>
      <c r="N20" s="474">
        <v>104.57267004416371</v>
      </c>
      <c r="O20" s="474">
        <v>221.18421717453424</v>
      </c>
      <c r="P20" s="474">
        <v>202.40123280932781</v>
      </c>
      <c r="Q20" s="474">
        <v>248.38265781375978</v>
      </c>
      <c r="R20" s="474">
        <v>206.202859212036</v>
      </c>
      <c r="S20" s="474">
        <v>186.48043991994945</v>
      </c>
    </row>
    <row r="21" spans="1:19" s="275" customFormat="1" x14ac:dyDescent="0.35">
      <c r="A21" s="239" t="s">
        <v>167</v>
      </c>
      <c r="B21" s="610">
        <v>-9.2962877885283235E-2</v>
      </c>
      <c r="C21" s="610">
        <v>-3.1674641635003109E-2</v>
      </c>
      <c r="D21" s="610">
        <v>-4.5129366262589565E-3</v>
      </c>
      <c r="E21" s="610">
        <v>1.9101345703976813E-2</v>
      </c>
      <c r="F21" s="610">
        <v>0.12834516249590067</v>
      </c>
      <c r="G21" s="610">
        <v>6.3073297447901577E-2</v>
      </c>
      <c r="H21" s="610">
        <v>7.7429455277190362E-2</v>
      </c>
      <c r="I21" s="610">
        <v>-6.8473080802019193E-2</v>
      </c>
      <c r="J21" s="610">
        <v>3.3458604131343828E-2</v>
      </c>
      <c r="L21" s="611">
        <v>100</v>
      </c>
      <c r="M21" s="611">
        <v>99.548706337374099</v>
      </c>
      <c r="N21" s="611">
        <v>101.45022059150794</v>
      </c>
      <c r="O21" s="611">
        <v>114.47086563857</v>
      </c>
      <c r="P21" s="611">
        <v>121.6909205961103</v>
      </c>
      <c r="Q21" s="611">
        <v>131.11338229004696</v>
      </c>
      <c r="R21" s="611">
        <v>122.13564507027453</v>
      </c>
      <c r="S21" s="611">
        <v>126.22213326900716</v>
      </c>
    </row>
    <row r="22" spans="1:19" x14ac:dyDescent="0.35">
      <c r="A22" s="238" t="s">
        <v>124</v>
      </c>
      <c r="B22" s="612">
        <v>-6.7729800732689638E-2</v>
      </c>
      <c r="C22" s="612">
        <v>0.10007571366128842</v>
      </c>
      <c r="D22" s="612">
        <v>-0.18025103424618061</v>
      </c>
      <c r="E22" s="612">
        <v>-6.438765528321766E-2</v>
      </c>
      <c r="F22" s="612">
        <v>-0.10725532287897244</v>
      </c>
      <c r="G22" s="612">
        <v>0.11400806122766483</v>
      </c>
      <c r="H22" s="612">
        <v>0.10828818281935426</v>
      </c>
      <c r="I22" s="612">
        <v>-2.8904124838332601E-3</v>
      </c>
      <c r="J22" s="612">
        <v>0.28703682316549717</v>
      </c>
      <c r="L22" s="474">
        <v>100</v>
      </c>
      <c r="M22" s="474">
        <v>81.974896575381933</v>
      </c>
      <c r="N22" s="474">
        <v>76.696725192808827</v>
      </c>
      <c r="O22" s="474">
        <v>68.470593168494304</v>
      </c>
      <c r="P22" s="474">
        <v>76.27679274674253</v>
      </c>
      <c r="Q22" s="474">
        <v>84.536668024575775</v>
      </c>
      <c r="R22" s="474">
        <v>84.29232218397587</v>
      </c>
      <c r="S22" s="474">
        <v>108.48732256090686</v>
      </c>
    </row>
    <row r="23" spans="1:19" x14ac:dyDescent="0.35">
      <c r="A23" s="238" t="s">
        <v>168</v>
      </c>
      <c r="B23" s="612">
        <v>-4.5035316151661231E-2</v>
      </c>
      <c r="C23" s="612">
        <v>1.4077075886667512E-2</v>
      </c>
      <c r="D23" s="612">
        <v>4.6923249662351729E-3</v>
      </c>
      <c r="E23" s="612">
        <v>-3.7813076357452458E-3</v>
      </c>
      <c r="F23" s="612">
        <v>4.4791225047796646E-2</v>
      </c>
      <c r="G23" s="612">
        <v>0.14611198894835309</v>
      </c>
      <c r="H23" s="612">
        <v>5.9514099096878992E-2</v>
      </c>
      <c r="I23" s="612">
        <v>-3.4382665012996361E-2</v>
      </c>
      <c r="J23" s="612">
        <v>0.12453651309283598</v>
      </c>
      <c r="L23" s="474">
        <v>100</v>
      </c>
      <c r="M23" s="474">
        <v>100.46923249662352</v>
      </c>
      <c r="N23" s="474">
        <v>100.08932742062657</v>
      </c>
      <c r="O23" s="474">
        <v>104.57245101000646</v>
      </c>
      <c r="P23" s="474">
        <v>119.85173981628272</v>
      </c>
      <c r="Q23" s="474">
        <v>126.98460813664232</v>
      </c>
      <c r="R23" s="474">
        <v>122.61853889327354</v>
      </c>
      <c r="S23" s="474">
        <v>137.88902416758012</v>
      </c>
    </row>
    <row r="24" spans="1:19" x14ac:dyDescent="0.35">
      <c r="A24" s="240" t="s">
        <v>169</v>
      </c>
      <c r="B24" s="612">
        <v>-0.19023704581833623</v>
      </c>
      <c r="C24" s="612">
        <v>-0.17057194754434557</v>
      </c>
      <c r="D24" s="612">
        <v>3.4187163557796607E-2</v>
      </c>
      <c r="E24" s="612">
        <v>0.10422249229615899</v>
      </c>
      <c r="F24" s="612">
        <v>0.38699797977723027</v>
      </c>
      <c r="G24" s="612">
        <v>-9.5455859508584151E-2</v>
      </c>
      <c r="H24" s="612">
        <v>0.112594152864538</v>
      </c>
      <c r="I24" s="612">
        <v>-0.15569222550896067</v>
      </c>
      <c r="J24" s="612">
        <v>-0.25216903611978281</v>
      </c>
      <c r="L24" s="474">
        <v>100</v>
      </c>
      <c r="M24" s="474">
        <v>103.41871635577967</v>
      </c>
      <c r="N24" s="474">
        <v>114.19727272444857</v>
      </c>
      <c r="O24" s="474">
        <v>158.39138656487955</v>
      </c>
      <c r="P24" s="474">
        <v>143.27200062157257</v>
      </c>
      <c r="Q24" s="474">
        <v>159.4035901607661</v>
      </c>
      <c r="R24" s="474">
        <v>134.58569045451816</v>
      </c>
      <c r="S24" s="474">
        <v>100.64734661708685</v>
      </c>
    </row>
    <row r="25" spans="1:19" x14ac:dyDescent="0.35">
      <c r="A25" s="224" t="s">
        <v>170</v>
      </c>
      <c r="B25" s="612">
        <v>6.507231308037964E-2</v>
      </c>
      <c r="C25" s="612">
        <v>-1.9040951748276136E-2</v>
      </c>
      <c r="D25" s="612">
        <v>1.6328979079651251E-2</v>
      </c>
      <c r="E25" s="612">
        <v>9.1271764001614741E-3</v>
      </c>
      <c r="F25" s="612">
        <v>7.5241757882166027E-2</v>
      </c>
      <c r="G25" s="612">
        <v>4.615813164236493E-2</v>
      </c>
      <c r="H25" s="612">
        <v>7.5927322798767127E-2</v>
      </c>
      <c r="I25" s="612">
        <v>-4.8229719738816068E-2</v>
      </c>
      <c r="J25" s="612">
        <v>5.896745058941999E-2</v>
      </c>
      <c r="L25" s="474">
        <v>100</v>
      </c>
      <c r="M25" s="474">
        <v>101.63289790796513</v>
      </c>
      <c r="N25" s="474">
        <v>102.56051929523073</v>
      </c>
      <c r="O25" s="474">
        <v>110.2773530563117</v>
      </c>
      <c r="P25" s="474">
        <v>115.36754963585649</v>
      </c>
      <c r="Q25" s="474">
        <v>124.12709881756096</v>
      </c>
      <c r="R25" s="474">
        <v>118.14048362959767</v>
      </c>
      <c r="S25" s="474">
        <v>125.10692676063616</v>
      </c>
    </row>
    <row r="26" spans="1:19" x14ac:dyDescent="0.35">
      <c r="A26" s="239" t="s">
        <v>171</v>
      </c>
      <c r="B26" s="612">
        <v>6.3875274845159646E-2</v>
      </c>
      <c r="C26" s="612">
        <v>6.6491478647012769E-3</v>
      </c>
      <c r="D26" s="612">
        <v>5.2676390542318208E-2</v>
      </c>
      <c r="E26" s="612">
        <v>2.9356492558900937E-2</v>
      </c>
      <c r="F26" s="612">
        <v>4.8844143995276923E-2</v>
      </c>
      <c r="G26" s="612">
        <v>3.9966116202273971E-2</v>
      </c>
      <c r="H26" s="612">
        <v>4.4479772723343247E-2</v>
      </c>
      <c r="I26" s="612">
        <v>-7.3234295284139161E-3</v>
      </c>
      <c r="J26" s="612">
        <v>5.0886841472624678E-2</v>
      </c>
      <c r="L26" s="474">
        <v>100</v>
      </c>
      <c r="M26" s="474">
        <v>105.26763905423182</v>
      </c>
      <c r="N26" s="474">
        <v>108.35792771682044</v>
      </c>
      <c r="O26" s="474">
        <v>113.65057794125063</v>
      </c>
      <c r="P26" s="474">
        <v>118.19275014570626</v>
      </c>
      <c r="Q26" s="474">
        <v>123.44993680973417</v>
      </c>
      <c r="R26" s="474">
        <v>122.54585989722094</v>
      </c>
      <c r="S26" s="474">
        <v>128.78183164293731</v>
      </c>
    </row>
    <row r="27" spans="1:19" x14ac:dyDescent="0.35">
      <c r="A27" s="241" t="s">
        <v>172</v>
      </c>
    </row>
    <row r="28" spans="1:19" x14ac:dyDescent="0.35">
      <c r="A28" s="242" t="s">
        <v>173</v>
      </c>
      <c r="B28" s="612">
        <v>2.2593962838787673E-2</v>
      </c>
      <c r="C28" s="612">
        <v>3.755401738184827E-2</v>
      </c>
      <c r="D28" s="612">
        <v>6.0241157353539521E-2</v>
      </c>
      <c r="E28" s="612">
        <v>-1.5070101523639079E-2</v>
      </c>
      <c r="F28" s="612">
        <v>7.3667573733034564E-2</v>
      </c>
      <c r="G28" s="612">
        <v>3.9343983274882088E-3</v>
      </c>
      <c r="H28" s="612">
        <v>-3.9937715572126997E-3</v>
      </c>
      <c r="I28" s="612">
        <v>8.2552130163047188E-3</v>
      </c>
      <c r="J28" s="612">
        <v>4.1115062621027265E-2</v>
      </c>
      <c r="L28" s="474">
        <v>100</v>
      </c>
      <c r="M28" s="474">
        <v>106.02411573535394</v>
      </c>
      <c r="N28" s="474">
        <v>104.4263215472681</v>
      </c>
      <c r="O28" s="474">
        <v>112.11915528952105</v>
      </c>
      <c r="P28" s="474">
        <v>112.56027670657153</v>
      </c>
      <c r="Q28" s="474">
        <v>112.11073667498883</v>
      </c>
      <c r="R28" s="474">
        <v>113.03623468765571</v>
      </c>
      <c r="S28" s="474">
        <v>117.68372655528381</v>
      </c>
    </row>
    <row r="29" spans="1:19" x14ac:dyDescent="0.35">
      <c r="A29" s="238" t="s">
        <v>174</v>
      </c>
      <c r="B29" s="612">
        <v>-9.6793424169665299E-2</v>
      </c>
      <c r="C29" s="612">
        <v>-0.20019588990450332</v>
      </c>
      <c r="D29" s="612">
        <v>6.2701639817939636E-2</v>
      </c>
      <c r="E29" s="612">
        <v>-4.0991381101108004E-2</v>
      </c>
      <c r="F29" s="612">
        <v>4.5172089263428861E-2</v>
      </c>
      <c r="G29" s="612">
        <v>0.19272181852636106</v>
      </c>
      <c r="H29" s="612">
        <v>0.1038435397235804</v>
      </c>
      <c r="I29" s="612">
        <v>-0.14204899096885104</v>
      </c>
      <c r="J29" s="612">
        <v>-7.1195344862339027E-2</v>
      </c>
      <c r="L29" s="474">
        <v>100</v>
      </c>
      <c r="M29" s="474">
        <v>106.27016398179396</v>
      </c>
      <c r="N29" s="474">
        <v>101.914003190339</v>
      </c>
      <c r="O29" s="474">
        <v>106.51767163964637</v>
      </c>
      <c r="P29" s="474">
        <v>127.0459510232328</v>
      </c>
      <c r="Q29" s="474">
        <v>140.23885228503394</v>
      </c>
      <c r="R29" s="474">
        <v>120.31806482331513</v>
      </c>
      <c r="S29" s="474">
        <v>111.75197870504995</v>
      </c>
    </row>
    <row r="30" spans="1:19" x14ac:dyDescent="0.35">
      <c r="A30" s="238" t="s">
        <v>175</v>
      </c>
    </row>
    <row r="31" spans="1:19" x14ac:dyDescent="0.35">
      <c r="A31" s="224" t="s">
        <v>176</v>
      </c>
      <c r="B31" s="612">
        <v>6.0984264349107642E-2</v>
      </c>
      <c r="C31" s="612">
        <v>-1.3791420440765423E-2</v>
      </c>
      <c r="D31" s="612">
        <v>2.0614164515829536E-2</v>
      </c>
      <c r="E31" s="612">
        <v>6.6741951595685745E-3</v>
      </c>
      <c r="F31" s="612">
        <v>7.5085623152203018E-2</v>
      </c>
      <c r="G31" s="612">
        <v>4.1975712932718512E-2</v>
      </c>
      <c r="H31" s="612">
        <v>6.8299861100126869E-2</v>
      </c>
      <c r="I31" s="612">
        <v>-4.3203747160662997E-2</v>
      </c>
      <c r="J31" s="612">
        <v>5.7293530074102428E-2</v>
      </c>
      <c r="L31" s="474">
        <v>100</v>
      </c>
      <c r="M31" s="474">
        <v>102.06141645158296</v>
      </c>
      <c r="N31" s="474">
        <v>102.74259426324282</v>
      </c>
      <c r="O31" s="474">
        <v>110.45708597777237</v>
      </c>
      <c r="P31" s="474">
        <v>115.09360091015995</v>
      </c>
      <c r="Q31" s="474">
        <v>122.9544778658373</v>
      </c>
      <c r="R31" s="474">
        <v>117.64238369185034</v>
      </c>
      <c r="S31" s="474">
        <v>124.38253113988847</v>
      </c>
    </row>
    <row r="32" spans="1:19" x14ac:dyDescent="0.35">
      <c r="A32" s="239" t="s">
        <v>177</v>
      </c>
      <c r="B32" s="612">
        <v>3.8125825495521237E-2</v>
      </c>
      <c r="C32" s="612">
        <v>-2.2192420473653551E-2</v>
      </c>
      <c r="D32" s="612">
        <v>5.3819793189221921E-2</v>
      </c>
      <c r="E32" s="612">
        <v>2.1265534050220136E-2</v>
      </c>
      <c r="F32" s="612">
        <v>4.8447553834033874E-2</v>
      </c>
      <c r="G32" s="612">
        <v>5.6412535410435227E-2</v>
      </c>
      <c r="H32" s="612">
        <v>5.1695846992668715E-2</v>
      </c>
      <c r="I32" s="612">
        <v>-2.4512282868357826E-2</v>
      </c>
      <c r="J32" s="612">
        <v>3.7187809242787084E-2</v>
      </c>
      <c r="L32" s="474">
        <v>100</v>
      </c>
      <c r="M32" s="474">
        <v>105.38197931892219</v>
      </c>
      <c r="N32" s="474">
        <v>107.62298338840833</v>
      </c>
      <c r="O32" s="474">
        <v>112.83705366989757</v>
      </c>
      <c r="P32" s="474">
        <v>119.20247795565984</v>
      </c>
      <c r="Q32" s="474">
        <v>125.36475101720261</v>
      </c>
      <c r="R32" s="474">
        <v>122.29177477854769</v>
      </c>
      <c r="S32" s="474">
        <v>126.83953797097421</v>
      </c>
    </row>
    <row r="33" spans="1:19" x14ac:dyDescent="0.35">
      <c r="A33" s="243" t="s">
        <v>178</v>
      </c>
    </row>
    <row r="34" spans="1:19" s="275" customFormat="1" ht="16" x14ac:dyDescent="0.35">
      <c r="A34" s="244" t="s">
        <v>202</v>
      </c>
      <c r="B34" s="610">
        <v>6.4329392039165656E-2</v>
      </c>
      <c r="C34" s="610">
        <v>2.7502562166725975E-2</v>
      </c>
      <c r="D34" s="610">
        <v>4.7016608608903221E-2</v>
      </c>
      <c r="E34" s="610">
        <v>1.1529899760798878E-2</v>
      </c>
      <c r="F34" s="610">
        <v>9.4171456790801411E-3</v>
      </c>
      <c r="G34" s="610">
        <v>3.3191468921641043E-2</v>
      </c>
      <c r="H34" s="610">
        <v>3.8200091152781557E-2</v>
      </c>
      <c r="I34" s="610">
        <v>3.5875355981121126E-2</v>
      </c>
      <c r="J34" s="610">
        <v>-3.4496933239773764E-3</v>
      </c>
      <c r="L34" s="611">
        <v>100</v>
      </c>
      <c r="M34" s="611">
        <v>104.70166086089033</v>
      </c>
      <c r="N34" s="611">
        <v>105.90886051540555</v>
      </c>
      <c r="O34" s="611">
        <v>106.9062196835845</v>
      </c>
      <c r="P34" s="611">
        <v>110.45459415174233</v>
      </c>
      <c r="Q34" s="611">
        <v>114.67396971658238</v>
      </c>
      <c r="R34" s="611">
        <v>118.78793920193307</v>
      </c>
      <c r="S34" s="611">
        <v>118.37815724109913</v>
      </c>
    </row>
    <row r="35" spans="1:19" x14ac:dyDescent="0.35">
      <c r="A35" s="237" t="s">
        <v>179</v>
      </c>
    </row>
    <row r="36" spans="1:19" x14ac:dyDescent="0.35">
      <c r="A36" s="238" t="s">
        <v>180</v>
      </c>
      <c r="B36" s="621">
        <v>-0.54648746904391587</v>
      </c>
      <c r="C36" s="621">
        <v>-0.32524867007806824</v>
      </c>
      <c r="D36" s="621">
        <v>1.4012556297183287</v>
      </c>
      <c r="E36" s="621">
        <v>0.29717726036594949</v>
      </c>
      <c r="F36" s="621">
        <v>0.63952286112945178</v>
      </c>
      <c r="G36" s="621">
        <v>0.66653259803587384</v>
      </c>
      <c r="H36" s="621">
        <v>-0.65407655626322225</v>
      </c>
      <c r="I36" s="621">
        <v>0.23271661298522872</v>
      </c>
      <c r="J36" s="621">
        <v>0.81380004872226575</v>
      </c>
    </row>
    <row r="37" spans="1:19" x14ac:dyDescent="0.35">
      <c r="A37" s="238" t="s">
        <v>181</v>
      </c>
      <c r="B37" s="621">
        <v>0.3157654164285234</v>
      </c>
      <c r="C37" s="621">
        <v>-0.63002714639204394</v>
      </c>
      <c r="D37" s="621">
        <v>1.4137672732302777</v>
      </c>
      <c r="E37" s="621">
        <v>0.86245673452078475</v>
      </c>
      <c r="F37" s="621">
        <v>0.21941241116196497</v>
      </c>
      <c r="G37" s="621">
        <v>1.0605637493954934</v>
      </c>
      <c r="H37" s="621">
        <v>-0.14686134853979932</v>
      </c>
      <c r="I37" s="621">
        <v>0.16633698658652524</v>
      </c>
      <c r="J37" s="621">
        <v>0.95160526463327622</v>
      </c>
    </row>
    <row r="38" spans="1:19" x14ac:dyDescent="0.35">
      <c r="A38" s="238" t="s">
        <v>182</v>
      </c>
      <c r="B38" s="621">
        <v>-3.944977397388616</v>
      </c>
      <c r="C38" s="621">
        <v>2.0958979551685797</v>
      </c>
      <c r="D38" s="621">
        <v>-1.9537285359924494</v>
      </c>
      <c r="E38" s="621">
        <v>-2.680632850598097</v>
      </c>
      <c r="F38" s="621">
        <v>-3.8402806580507098</v>
      </c>
      <c r="G38" s="621">
        <v>-0.43135752934391203</v>
      </c>
      <c r="H38" s="621">
        <v>-0.15091101664947981</v>
      </c>
      <c r="I38" s="621">
        <v>4.5298705875698841</v>
      </c>
      <c r="J38" s="621">
        <v>-7.6106155204499482</v>
      </c>
    </row>
    <row r="39" spans="1:19" x14ac:dyDescent="0.35">
      <c r="A39" s="622" t="s">
        <v>183</v>
      </c>
      <c r="B39" s="623">
        <v>1.3866708763314861E-3</v>
      </c>
      <c r="C39" s="623">
        <v>0.23023041438623526</v>
      </c>
      <c r="D39" s="623">
        <v>-0.59992673365204752</v>
      </c>
      <c r="E39" s="623">
        <v>-0.22452417168029637</v>
      </c>
      <c r="F39" s="623">
        <v>-0.37351117455985605</v>
      </c>
      <c r="G39" s="623">
        <v>-0.20698942077166738</v>
      </c>
      <c r="H39" s="623">
        <v>0.17657346748767644</v>
      </c>
      <c r="I39" s="623">
        <v>0.13982950387432336</v>
      </c>
      <c r="J39" s="623">
        <v>-0.56337248663016659</v>
      </c>
    </row>
    <row r="40" spans="1:19" x14ac:dyDescent="0.35">
      <c r="A40" s="1680" t="s">
        <v>590</v>
      </c>
      <c r="B40" s="1680"/>
      <c r="C40" s="1680"/>
      <c r="D40" s="1680"/>
      <c r="E40" s="1680"/>
      <c r="F40" s="1680"/>
    </row>
    <row r="41" spans="1:19" x14ac:dyDescent="0.35">
      <c r="A41" s="640" t="s">
        <v>204</v>
      </c>
      <c r="B41" s="640"/>
      <c r="C41" s="640"/>
      <c r="D41" s="640"/>
      <c r="E41" s="640"/>
      <c r="F41" s="640"/>
    </row>
    <row r="42" spans="1:19" x14ac:dyDescent="0.35">
      <c r="A42" s="246" t="s">
        <v>591</v>
      </c>
      <c r="B42" s="246"/>
      <c r="C42" s="246"/>
      <c r="D42" s="246"/>
      <c r="E42" s="246"/>
      <c r="F42" s="246"/>
    </row>
    <row r="45" spans="1:19" ht="17.5" x14ac:dyDescent="0.35">
      <c r="A45" s="216" t="s">
        <v>660</v>
      </c>
    </row>
    <row r="46" spans="1:19" ht="15" thickBot="1" x14ac:dyDescent="0.4">
      <c r="A46" s="232" t="s">
        <v>143</v>
      </c>
    </row>
    <row r="47" spans="1:19" x14ac:dyDescent="0.35">
      <c r="A47" s="721" t="s">
        <v>243</v>
      </c>
      <c r="B47" s="744">
        <v>2012</v>
      </c>
      <c r="C47" s="744">
        <v>2013</v>
      </c>
      <c r="D47" s="744">
        <v>2014</v>
      </c>
      <c r="E47" s="744">
        <v>2015</v>
      </c>
      <c r="F47" s="744">
        <v>2016</v>
      </c>
      <c r="G47" s="744">
        <v>2017</v>
      </c>
      <c r="H47" s="744">
        <v>2018</v>
      </c>
      <c r="I47" s="745">
        <v>2019</v>
      </c>
      <c r="J47" s="745">
        <v>2020</v>
      </c>
      <c r="K47" s="745">
        <v>2021</v>
      </c>
    </row>
    <row r="48" spans="1:19" x14ac:dyDescent="0.35">
      <c r="A48" s="234" t="s">
        <v>149</v>
      </c>
      <c r="B48" s="723">
        <v>13.535370851</v>
      </c>
      <c r="C48" s="723">
        <v>14.904345924999999</v>
      </c>
      <c r="D48" s="723">
        <v>15.154505564000001</v>
      </c>
      <c r="E48" s="723">
        <v>15.803734819000001</v>
      </c>
      <c r="F48" s="723">
        <v>16.229454905000001</v>
      </c>
      <c r="G48" s="723">
        <v>16.705581808000002</v>
      </c>
      <c r="H48" s="723">
        <v>17.167231194999999</v>
      </c>
      <c r="I48" s="723">
        <v>17.993112874000001</v>
      </c>
      <c r="J48" s="723">
        <v>17.985284641</v>
      </c>
      <c r="K48" s="723">
        <v>18.749926246000001</v>
      </c>
    </row>
    <row r="49" spans="1:11" x14ac:dyDescent="0.35">
      <c r="A49" s="211" t="s">
        <v>35</v>
      </c>
      <c r="B49" s="724">
        <v>7.1702918850000001</v>
      </c>
      <c r="C49" s="724">
        <v>7.7485499249999998</v>
      </c>
      <c r="D49" s="724">
        <v>7.8396727190000002</v>
      </c>
      <c r="E49" s="724">
        <v>7.9739645560000003</v>
      </c>
      <c r="F49" s="724">
        <v>8.1703840499999991</v>
      </c>
      <c r="G49" s="724">
        <v>8.5632803979999998</v>
      </c>
      <c r="H49" s="724">
        <v>9.2874167340000007</v>
      </c>
      <c r="I49" s="724">
        <v>9.8988214590000005</v>
      </c>
      <c r="J49" s="724">
        <v>9.7787289279999996</v>
      </c>
      <c r="K49" s="724">
        <v>10.41550249</v>
      </c>
    </row>
    <row r="50" spans="1:11" x14ac:dyDescent="0.35">
      <c r="A50" s="211" t="s">
        <v>37</v>
      </c>
      <c r="B50" s="724">
        <v>2.460364813</v>
      </c>
      <c r="C50" s="724">
        <v>3.1102444079999998</v>
      </c>
      <c r="D50" s="724">
        <v>3.2172567000000001</v>
      </c>
      <c r="E50" s="724">
        <v>3.4326838099999999</v>
      </c>
      <c r="F50" s="724">
        <v>3.49989544</v>
      </c>
      <c r="G50" s="724">
        <v>3.6419383619999999</v>
      </c>
      <c r="H50" s="724">
        <v>3.7627162510000001</v>
      </c>
      <c r="I50" s="724">
        <v>3.8927742090000002</v>
      </c>
      <c r="J50" s="724">
        <v>4.0323327740000003</v>
      </c>
      <c r="K50" s="724">
        <v>4.1681193600000004</v>
      </c>
    </row>
    <row r="51" spans="1:11" x14ac:dyDescent="0.35">
      <c r="A51" s="211" t="s">
        <v>150</v>
      </c>
      <c r="B51" s="724">
        <v>0.79783729400000003</v>
      </c>
      <c r="C51" s="724">
        <v>0.84821494099999994</v>
      </c>
      <c r="D51" s="724">
        <v>0.86527841699999997</v>
      </c>
      <c r="E51" s="724">
        <v>0.87169911499999997</v>
      </c>
      <c r="F51" s="724">
        <v>0.84309511299999995</v>
      </c>
      <c r="G51" s="724">
        <v>0.78492928799999995</v>
      </c>
      <c r="H51" s="724">
        <v>0.77968543999999995</v>
      </c>
      <c r="I51" s="724">
        <v>0.72736509500000002</v>
      </c>
      <c r="J51" s="724">
        <v>0.72120709599999999</v>
      </c>
      <c r="K51" s="724">
        <v>0.65828242999999997</v>
      </c>
    </row>
    <row r="52" spans="1:11" x14ac:dyDescent="0.35">
      <c r="A52" s="211" t="s">
        <v>39</v>
      </c>
      <c r="B52" s="724">
        <v>1.330437353</v>
      </c>
      <c r="C52" s="724">
        <v>1.430621863</v>
      </c>
      <c r="D52" s="724">
        <v>1.493911475</v>
      </c>
      <c r="E52" s="724">
        <v>1.6939789119999999</v>
      </c>
      <c r="F52" s="724">
        <v>1.8284626770000001</v>
      </c>
      <c r="G52" s="724">
        <v>1.7758390959999999</v>
      </c>
      <c r="H52" s="724">
        <v>1.545092922</v>
      </c>
      <c r="I52" s="724">
        <v>1.569643992</v>
      </c>
      <c r="J52" s="724">
        <v>1.6674271629999999</v>
      </c>
      <c r="K52" s="724">
        <v>1.7124670280000001</v>
      </c>
    </row>
    <row r="53" spans="1:11" x14ac:dyDescent="0.35">
      <c r="A53" s="211" t="s">
        <v>151</v>
      </c>
      <c r="B53" s="724">
        <v>1.7764395049999999</v>
      </c>
      <c r="C53" s="724">
        <v>1.7667147860000001</v>
      </c>
      <c r="D53" s="724">
        <v>1.738386253</v>
      </c>
      <c r="E53" s="724">
        <v>1.8314084239999999</v>
      </c>
      <c r="F53" s="724">
        <v>1.8876176229999999</v>
      </c>
      <c r="G53" s="724">
        <v>1.939594662</v>
      </c>
      <c r="H53" s="724">
        <v>1.792319846</v>
      </c>
      <c r="I53" s="724">
        <v>1.904508117</v>
      </c>
      <c r="J53" s="724">
        <v>1.7855886780000001</v>
      </c>
      <c r="K53" s="724">
        <v>1.795554936</v>
      </c>
    </row>
    <row r="54" spans="1:11" x14ac:dyDescent="0.35">
      <c r="A54" s="235" t="s">
        <v>152</v>
      </c>
      <c r="B54" s="723">
        <v>16.971366658000001</v>
      </c>
      <c r="C54" s="723">
        <v>18.56067973</v>
      </c>
      <c r="D54" s="723">
        <v>18.796077146999998</v>
      </c>
      <c r="E54" s="723">
        <v>19.948004556000001</v>
      </c>
      <c r="F54" s="723">
        <v>20.562494115</v>
      </c>
      <c r="G54" s="723">
        <v>21.338640166000001</v>
      </c>
      <c r="H54" s="723">
        <v>22.116619332999999</v>
      </c>
      <c r="I54" s="723">
        <v>22.986907221999999</v>
      </c>
      <c r="J54" s="723">
        <v>23.045421444999999</v>
      </c>
      <c r="K54" s="723">
        <v>24.278359409</v>
      </c>
    </row>
    <row r="55" spans="1:11" x14ac:dyDescent="0.35">
      <c r="A55" s="211" t="s">
        <v>60</v>
      </c>
      <c r="B55" s="724">
        <v>3.1746126210000001</v>
      </c>
      <c r="C55" s="724">
        <v>3.5606232539999998</v>
      </c>
      <c r="D55" s="724">
        <v>3.8007706319999999</v>
      </c>
      <c r="E55" s="724">
        <v>4.2242590739999999</v>
      </c>
      <c r="F55" s="724">
        <v>4.2026117459999996</v>
      </c>
      <c r="G55" s="724">
        <v>4.4832923649999996</v>
      </c>
      <c r="H55" s="724">
        <v>4.7744310429999999</v>
      </c>
      <c r="I55" s="724">
        <v>5.166060978</v>
      </c>
      <c r="J55" s="724">
        <v>5.1684442900000001</v>
      </c>
      <c r="K55" s="724">
        <v>5.561201617</v>
      </c>
    </row>
    <row r="56" spans="1:11" x14ac:dyDescent="0.35">
      <c r="A56" s="211" t="s">
        <v>156</v>
      </c>
      <c r="B56" s="724">
        <v>2.3448101999999998E-2</v>
      </c>
      <c r="C56" s="724">
        <v>2.3254579000000001E-2</v>
      </c>
      <c r="D56" s="724">
        <v>1.6037210999999999E-2</v>
      </c>
      <c r="E56" s="724">
        <v>1.4633105E-2</v>
      </c>
      <c r="F56" s="724">
        <v>1.4060075E-2</v>
      </c>
      <c r="G56" s="724">
        <v>1.3200842000000001E-2</v>
      </c>
      <c r="H56" s="724">
        <v>7.4602806999999993E-2</v>
      </c>
      <c r="I56" s="724">
        <v>0.11234014</v>
      </c>
      <c r="J56" s="724">
        <v>4.1910456999999998E-2</v>
      </c>
      <c r="K56" s="724">
        <v>4.7259396000000002E-2</v>
      </c>
    </row>
    <row r="57" spans="1:11" x14ac:dyDescent="0.35">
      <c r="A57" s="211" t="s">
        <v>160</v>
      </c>
      <c r="B57" s="724">
        <v>2.8858211279999999</v>
      </c>
      <c r="C57" s="724">
        <v>3.6799586880000001</v>
      </c>
      <c r="D57" s="724">
        <v>3.6389740229999998</v>
      </c>
      <c r="E57" s="724">
        <v>3.9137824879999998</v>
      </c>
      <c r="F57" s="724">
        <v>4.6241384759999997</v>
      </c>
      <c r="G57" s="724">
        <v>4.4269404200000002</v>
      </c>
      <c r="H57" s="724">
        <v>4.2585569420000002</v>
      </c>
      <c r="I57" s="724">
        <v>4.4164529779999997</v>
      </c>
      <c r="J57" s="724">
        <v>4.5941088529999998</v>
      </c>
      <c r="K57" s="724">
        <v>4.4460796460000003</v>
      </c>
    </row>
    <row r="58" spans="1:11" x14ac:dyDescent="0.35">
      <c r="A58" s="211" t="s">
        <v>94</v>
      </c>
      <c r="B58" s="724">
        <v>8.8923223100000008</v>
      </c>
      <c r="C58" s="724">
        <v>9.1491261080000008</v>
      </c>
      <c r="D58" s="724">
        <v>9.2312509550000001</v>
      </c>
      <c r="E58" s="724">
        <v>9.562947952</v>
      </c>
      <c r="F58" s="724">
        <v>9.6804602860000006</v>
      </c>
      <c r="G58" s="724">
        <v>10.302459881000001</v>
      </c>
      <c r="H58" s="724">
        <v>10.865945443999999</v>
      </c>
      <c r="I58" s="724">
        <v>11.091420717</v>
      </c>
      <c r="J58" s="724">
        <v>10.718973488</v>
      </c>
      <c r="K58" s="724">
        <v>11.561404019999999</v>
      </c>
    </row>
    <row r="59" spans="1:11" x14ac:dyDescent="0.35">
      <c r="A59" s="236" t="s">
        <v>161</v>
      </c>
      <c r="B59" s="724">
        <v>1.9951624939999999</v>
      </c>
      <c r="C59" s="724">
        <v>2.1477170999999999</v>
      </c>
      <c r="D59" s="724">
        <v>2.1090443240000001</v>
      </c>
      <c r="E59" s="724">
        <v>2.2323819349999998</v>
      </c>
      <c r="F59" s="724">
        <v>2.041223531</v>
      </c>
      <c r="G59" s="724">
        <v>2.1127466560000001</v>
      </c>
      <c r="H59" s="724">
        <v>2.1430830959999998</v>
      </c>
      <c r="I59" s="724">
        <v>2.2006324070000001</v>
      </c>
      <c r="J59" s="724">
        <v>2.5219843559999999</v>
      </c>
      <c r="K59" s="724">
        <v>2.6624147279999999</v>
      </c>
    </row>
    <row r="60" spans="1:11" x14ac:dyDescent="0.35">
      <c r="A60" s="237" t="s">
        <v>162</v>
      </c>
      <c r="B60" s="758">
        <v>3.4359958060000002</v>
      </c>
      <c r="C60" s="758">
        <v>3.656333805</v>
      </c>
      <c r="D60" s="758">
        <v>3.6415715820000001</v>
      </c>
      <c r="E60" s="758">
        <v>4.144269736</v>
      </c>
      <c r="F60" s="758">
        <v>4.3330392099999999</v>
      </c>
      <c r="G60" s="758">
        <v>4.6330583570000003</v>
      </c>
      <c r="H60" s="758">
        <v>4.9493881379999998</v>
      </c>
      <c r="I60" s="758">
        <v>4.9937943479999998</v>
      </c>
      <c r="J60" s="758">
        <v>5.0601368039999999</v>
      </c>
      <c r="K60" s="758">
        <v>5.5284331619999998</v>
      </c>
    </row>
    <row r="61" spans="1:11" x14ac:dyDescent="0.35">
      <c r="A61" s="224" t="s">
        <v>164</v>
      </c>
      <c r="B61" s="723">
        <v>7.616703877</v>
      </c>
      <c r="C61" s="723">
        <v>7.6241432319999998</v>
      </c>
      <c r="D61" s="723">
        <v>6.9450197180000002</v>
      </c>
      <c r="E61" s="723">
        <v>6.6566531490000003</v>
      </c>
      <c r="F61" s="723">
        <v>6.435932985</v>
      </c>
      <c r="G61" s="723">
        <v>7.665189711</v>
      </c>
      <c r="H61" s="723">
        <v>8.3284496029999993</v>
      </c>
      <c r="I61" s="723">
        <v>9.4383867109999997</v>
      </c>
      <c r="J61" s="723">
        <v>8.1232014069999998</v>
      </c>
      <c r="K61" s="723">
        <v>8.8981106620000006</v>
      </c>
    </row>
    <row r="62" spans="1:11" x14ac:dyDescent="0.35">
      <c r="A62" s="238" t="s">
        <v>109</v>
      </c>
      <c r="B62" s="724">
        <v>7.2446653019999996</v>
      </c>
      <c r="C62" s="724">
        <v>7.2201401860000001</v>
      </c>
      <c r="D62" s="724">
        <v>6.5592862920000004</v>
      </c>
      <c r="E62" s="724">
        <v>6.2905943600000001</v>
      </c>
      <c r="F62" s="724">
        <v>6.0129615420000002</v>
      </c>
      <c r="G62" s="724">
        <v>6.752375324</v>
      </c>
      <c r="H62" s="724">
        <v>7.458322151</v>
      </c>
      <c r="I62" s="724">
        <v>8.4159691470000002</v>
      </c>
      <c r="J62" s="724">
        <v>7.1204099100000002</v>
      </c>
      <c r="K62" s="724">
        <v>7.9384173960000002</v>
      </c>
    </row>
    <row r="63" spans="1:11" x14ac:dyDescent="0.35">
      <c r="A63" s="238" t="s">
        <v>165</v>
      </c>
      <c r="B63" s="724">
        <v>2.3433140000000002E-2</v>
      </c>
      <c r="C63" s="724">
        <v>4.2563120000000003E-2</v>
      </c>
      <c r="D63" s="724">
        <v>5.5134369000000003E-2</v>
      </c>
      <c r="E63" s="724">
        <v>6.2927570000000002E-2</v>
      </c>
      <c r="F63" s="724">
        <v>7.7255182000000006E-2</v>
      </c>
      <c r="G63" s="724">
        <v>0.181581451</v>
      </c>
      <c r="H63" s="724">
        <v>0.20099088700000001</v>
      </c>
      <c r="I63" s="724">
        <v>0.201266841</v>
      </c>
      <c r="J63" s="724">
        <v>0.32108679000000001</v>
      </c>
      <c r="K63" s="724">
        <v>0.34319069099999999</v>
      </c>
    </row>
    <row r="64" spans="1:11" x14ac:dyDescent="0.35">
      <c r="A64" s="238" t="s">
        <v>166</v>
      </c>
      <c r="B64" s="724">
        <v>0.34860543300000002</v>
      </c>
      <c r="C64" s="724">
        <v>0.361439925</v>
      </c>
      <c r="D64" s="724">
        <v>0.330599056</v>
      </c>
      <c r="E64" s="724">
        <v>0.30313121900000001</v>
      </c>
      <c r="F64" s="724">
        <v>0.34571626</v>
      </c>
      <c r="G64" s="724">
        <v>0.731232934</v>
      </c>
      <c r="H64" s="724">
        <v>0.66913656499999996</v>
      </c>
      <c r="I64" s="724">
        <v>0.82115072200000006</v>
      </c>
      <c r="J64" s="724">
        <v>0.68170470599999999</v>
      </c>
      <c r="K64" s="724">
        <v>0.61650257399999997</v>
      </c>
    </row>
    <row r="65" spans="1:11" x14ac:dyDescent="0.35">
      <c r="A65" s="239" t="s">
        <v>167</v>
      </c>
      <c r="B65" s="723">
        <v>3.2215526219999999</v>
      </c>
      <c r="C65" s="723">
        <v>2.922067819</v>
      </c>
      <c r="D65" s="723">
        <v>2.8295123680000001</v>
      </c>
      <c r="E65" s="723">
        <v>2.8167429579999999</v>
      </c>
      <c r="F65" s="723">
        <v>2.8705465389999998</v>
      </c>
      <c r="G65" s="723">
        <v>3.2389673010000002</v>
      </c>
      <c r="H65" s="723">
        <v>3.4432596489999998</v>
      </c>
      <c r="I65" s="723">
        <v>3.7098693680000001</v>
      </c>
      <c r="J65" s="723">
        <v>3.4558431829999998</v>
      </c>
      <c r="K65" s="723">
        <v>3.5714708719999999</v>
      </c>
    </row>
    <row r="66" spans="1:11" x14ac:dyDescent="0.35">
      <c r="A66" s="238" t="s">
        <v>124</v>
      </c>
      <c r="B66" s="724">
        <v>0.24439407499999999</v>
      </c>
      <c r="C66" s="724">
        <v>0.22784131299999999</v>
      </c>
      <c r="D66" s="724">
        <v>0.25064269500000003</v>
      </c>
      <c r="E66" s="724">
        <v>0.20546408999999999</v>
      </c>
      <c r="F66" s="724">
        <v>0.19223473899999999</v>
      </c>
      <c r="G66" s="724">
        <v>0.17161654000000001</v>
      </c>
      <c r="H66" s="724">
        <v>0.19118220899999999</v>
      </c>
      <c r="I66" s="724">
        <v>0.211884983</v>
      </c>
      <c r="J66" s="724">
        <v>0.211272548</v>
      </c>
      <c r="K66" s="724">
        <v>0.27191554899999998</v>
      </c>
    </row>
    <row r="67" spans="1:11" x14ac:dyDescent="0.35">
      <c r="A67" s="238" t="s">
        <v>168</v>
      </c>
      <c r="B67" s="724">
        <v>1.952000197</v>
      </c>
      <c r="C67" s="724">
        <v>1.8640912510000001</v>
      </c>
      <c r="D67" s="724">
        <v>1.890332205</v>
      </c>
      <c r="E67" s="724">
        <v>1.8992022580000001</v>
      </c>
      <c r="F67" s="724">
        <v>1.8920207899999999</v>
      </c>
      <c r="G67" s="724">
        <v>1.976766719</v>
      </c>
      <c r="H67" s="724">
        <v>2.2655960359999998</v>
      </c>
      <c r="I67" s="724">
        <v>2.4004309429999999</v>
      </c>
      <c r="J67" s="724">
        <v>2.3178977299999999</v>
      </c>
      <c r="K67" s="724">
        <v>2.6065606309999998</v>
      </c>
    </row>
    <row r="68" spans="1:11" x14ac:dyDescent="0.35">
      <c r="A68" s="240" t="s">
        <v>169</v>
      </c>
      <c r="B68" s="724">
        <v>1.0251583500000001</v>
      </c>
      <c r="C68" s="724">
        <v>0.83013525399999999</v>
      </c>
      <c r="D68" s="724">
        <v>0.68853746699999996</v>
      </c>
      <c r="E68" s="724">
        <v>0.71207661</v>
      </c>
      <c r="F68" s="724">
        <v>0.78629100900000004</v>
      </c>
      <c r="G68" s="724">
        <v>1.0905840410000001</v>
      </c>
      <c r="H68" s="724">
        <v>0.98648140399999995</v>
      </c>
      <c r="I68" s="724">
        <v>1.0975534419999999</v>
      </c>
      <c r="J68" s="724">
        <v>0.92667290400000002</v>
      </c>
      <c r="K68" s="724">
        <v>0.692994691</v>
      </c>
    </row>
    <row r="69" spans="1:11" x14ac:dyDescent="0.35">
      <c r="A69" s="224" t="s">
        <v>170</v>
      </c>
      <c r="B69" s="728">
        <v>21.152074727999999</v>
      </c>
      <c r="C69" s="728">
        <v>22.528489156999999</v>
      </c>
      <c r="D69" s="728">
        <v>22.099525281999998</v>
      </c>
      <c r="E69" s="728">
        <v>22.460387967999999</v>
      </c>
      <c r="F69" s="728">
        <v>22.665387891000002</v>
      </c>
      <c r="G69" s="728">
        <v>24.370771519000002</v>
      </c>
      <c r="H69" s="728">
        <v>25.495680798999999</v>
      </c>
      <c r="I69" s="728">
        <v>27.431499585000001</v>
      </c>
      <c r="J69" s="728">
        <v>26.108486048</v>
      </c>
      <c r="K69" s="728">
        <v>27.648036909000002</v>
      </c>
    </row>
    <row r="70" spans="1:11" x14ac:dyDescent="0.35">
      <c r="A70" s="239" t="s">
        <v>171</v>
      </c>
      <c r="B70" s="729">
        <v>20.192919281000002</v>
      </c>
      <c r="C70" s="729">
        <v>21.482747549999999</v>
      </c>
      <c r="D70" s="729">
        <v>21.625589515000001</v>
      </c>
      <c r="E70" s="729">
        <v>22.764747514</v>
      </c>
      <c r="F70" s="729">
        <v>23.433040654999999</v>
      </c>
      <c r="G70" s="729">
        <v>24.577607467</v>
      </c>
      <c r="H70" s="729">
        <v>25.559878983000001</v>
      </c>
      <c r="I70" s="729">
        <v>26.696776590999999</v>
      </c>
      <c r="J70" s="729">
        <v>26.501264629000001</v>
      </c>
      <c r="K70" s="729">
        <v>27.849830280999999</v>
      </c>
    </row>
    <row r="71" spans="1:11" x14ac:dyDescent="0.35">
      <c r="A71" s="241" t="s">
        <v>172</v>
      </c>
      <c r="B71" s="730">
        <v>-0.95915544699999999</v>
      </c>
      <c r="C71" s="730">
        <v>-1.0457416070000001</v>
      </c>
      <c r="D71" s="730">
        <v>-0.47393576700000001</v>
      </c>
      <c r="E71" s="730">
        <v>0.30435954599999998</v>
      </c>
      <c r="F71" s="730">
        <v>0.76765276299999996</v>
      </c>
      <c r="G71" s="730">
        <v>0.20683594699999999</v>
      </c>
      <c r="H71" s="730">
        <v>6.4198184000000005E-2</v>
      </c>
      <c r="I71" s="730">
        <v>-0.73472299299999999</v>
      </c>
      <c r="J71" s="730">
        <v>0.39277857999999999</v>
      </c>
      <c r="K71" s="730">
        <v>0.201793372</v>
      </c>
    </row>
    <row r="72" spans="1:11" x14ac:dyDescent="0.35">
      <c r="A72" s="242" t="s">
        <v>173</v>
      </c>
      <c r="B72" s="724">
        <v>2.2524103169999998</v>
      </c>
      <c r="C72" s="724">
        <v>2.3033011920000002</v>
      </c>
      <c r="D72" s="724">
        <v>2.3897994050000002</v>
      </c>
      <c r="E72" s="724">
        <v>2.533763687</v>
      </c>
      <c r="F72" s="724">
        <v>2.4955796110000001</v>
      </c>
      <c r="G72" s="724">
        <v>2.6794229060000001</v>
      </c>
      <c r="H72" s="724">
        <v>2.6899648229999999</v>
      </c>
      <c r="I72" s="724">
        <v>2.679221718</v>
      </c>
      <c r="J72" s="724">
        <v>2.701339264</v>
      </c>
      <c r="K72" s="724">
        <v>2.8124049969999998</v>
      </c>
    </row>
    <row r="73" spans="1:11" x14ac:dyDescent="0.35">
      <c r="A73" s="238" t="s">
        <v>174</v>
      </c>
      <c r="B73" s="724">
        <v>3.8538351980000001</v>
      </c>
      <c r="C73" s="724">
        <v>3.4808092930000001</v>
      </c>
      <c r="D73" s="724">
        <v>2.7839655790000002</v>
      </c>
      <c r="E73" s="724">
        <v>2.9585247859999999</v>
      </c>
      <c r="F73" s="724">
        <v>2.8372507690000002</v>
      </c>
      <c r="G73" s="724">
        <v>2.9654153139999999</v>
      </c>
      <c r="H73" s="724">
        <v>3.5369155459999999</v>
      </c>
      <c r="I73" s="724">
        <v>3.9042013760000001</v>
      </c>
      <c r="J73" s="724">
        <v>3.3496135100000002</v>
      </c>
      <c r="K73" s="724">
        <v>3.111136621</v>
      </c>
    </row>
    <row r="74" spans="1:11" x14ac:dyDescent="0.35">
      <c r="A74" s="238" t="s">
        <v>175</v>
      </c>
      <c r="B74" s="724">
        <v>1.6014248799999999</v>
      </c>
      <c r="C74" s="724">
        <v>1.1775081009999999</v>
      </c>
      <c r="D74" s="724">
        <v>0.39416617300000001</v>
      </c>
      <c r="E74" s="724">
        <v>0.424761098</v>
      </c>
      <c r="F74" s="724">
        <v>0.341671157</v>
      </c>
      <c r="G74" s="724">
        <v>0.285992407</v>
      </c>
      <c r="H74" s="724">
        <v>0.84695072299999996</v>
      </c>
      <c r="I74" s="724">
        <v>1.2249796580000001</v>
      </c>
      <c r="J74" s="724">
        <v>0.64827424600000005</v>
      </c>
      <c r="K74" s="724">
        <v>0.298731623</v>
      </c>
    </row>
    <row r="75" spans="1:11" x14ac:dyDescent="0.35">
      <c r="A75" s="224" t="s">
        <v>176</v>
      </c>
      <c r="B75" s="728">
        <v>23.404485046000001</v>
      </c>
      <c r="C75" s="728">
        <v>24.831790348999998</v>
      </c>
      <c r="D75" s="728">
        <v>24.489324688</v>
      </c>
      <c r="E75" s="728">
        <v>24.994151656</v>
      </c>
      <c r="F75" s="728">
        <v>25.160967501999998</v>
      </c>
      <c r="G75" s="728">
        <v>27.050194426000001</v>
      </c>
      <c r="H75" s="728">
        <v>28.185645621999999</v>
      </c>
      <c r="I75" s="728">
        <v>30.110721302999998</v>
      </c>
      <c r="J75" s="728">
        <v>28.809825313000001</v>
      </c>
      <c r="K75" s="728">
        <v>30.460441906</v>
      </c>
    </row>
    <row r="76" spans="1:11" x14ac:dyDescent="0.35">
      <c r="A76" s="239" t="s">
        <v>177</v>
      </c>
      <c r="B76" s="729">
        <v>24.046754479000001</v>
      </c>
      <c r="C76" s="729">
        <v>24.963556843999999</v>
      </c>
      <c r="D76" s="729">
        <v>24.409555094000002</v>
      </c>
      <c r="E76" s="729">
        <v>25.723272301000002</v>
      </c>
      <c r="F76" s="729">
        <v>26.270291424</v>
      </c>
      <c r="G76" s="729">
        <v>27.543022782000001</v>
      </c>
      <c r="H76" s="729">
        <v>29.09679453</v>
      </c>
      <c r="I76" s="729">
        <v>30.600977967999999</v>
      </c>
      <c r="J76" s="729">
        <v>29.850878139999999</v>
      </c>
      <c r="K76" s="729">
        <v>30.960966901999999</v>
      </c>
    </row>
    <row r="77" spans="1:11" x14ac:dyDescent="0.35">
      <c r="A77" s="243" t="s">
        <v>178</v>
      </c>
      <c r="B77" s="726">
        <v>0.64226943199999997</v>
      </c>
      <c r="C77" s="726">
        <v>0.13176649400000001</v>
      </c>
      <c r="D77" s="726">
        <v>-7.9769593E-2</v>
      </c>
      <c r="E77" s="726">
        <v>0.72912064399999998</v>
      </c>
      <c r="F77" s="726">
        <v>1.1093239210000001</v>
      </c>
      <c r="G77" s="726">
        <v>0.492828355</v>
      </c>
      <c r="H77" s="726">
        <v>0.91114890699999995</v>
      </c>
      <c r="I77" s="726">
        <v>0.49025666499999998</v>
      </c>
      <c r="J77" s="726">
        <v>1.041052826</v>
      </c>
      <c r="K77" s="726">
        <v>0.500524996</v>
      </c>
    </row>
    <row r="78" spans="1:11" x14ac:dyDescent="0.35">
      <c r="A78" s="244" t="s">
        <v>643</v>
      </c>
      <c r="B78" s="723">
        <v>24.975477042000001</v>
      </c>
      <c r="C78" s="723">
        <v>26.582134296</v>
      </c>
      <c r="D78" s="723">
        <v>27.313211097</v>
      </c>
      <c r="E78" s="723">
        <v>28.597385653</v>
      </c>
      <c r="F78" s="723">
        <v>28.927110642999999</v>
      </c>
      <c r="G78" s="723">
        <v>29.199521458</v>
      </c>
      <c r="H78" s="723">
        <v>30.168696467</v>
      </c>
      <c r="I78" s="723">
        <v>31.321143421999999</v>
      </c>
      <c r="J78" s="723">
        <v>32.444800592</v>
      </c>
      <c r="K78" s="723">
        <v>32.332875979999997</v>
      </c>
    </row>
    <row r="79" spans="1:11" x14ac:dyDescent="0.35">
      <c r="A79" s="237" t="s">
        <v>179</v>
      </c>
      <c r="B79" s="759"/>
      <c r="C79" s="731"/>
      <c r="D79" s="731"/>
      <c r="E79" s="731"/>
      <c r="F79" s="731"/>
      <c r="G79" s="731"/>
      <c r="H79" s="731"/>
      <c r="I79" s="731"/>
      <c r="J79" s="731"/>
      <c r="K79" s="731"/>
    </row>
    <row r="80" spans="1:11" x14ac:dyDescent="0.35">
      <c r="A80" s="238" t="s">
        <v>180</v>
      </c>
      <c r="B80" s="153">
        <v>0.20245840392472653</v>
      </c>
      <c r="C80" s="153">
        <v>0.19699352923428737</v>
      </c>
      <c r="D80" s="153">
        <v>0.19374104253350669</v>
      </c>
      <c r="E80" s="153">
        <v>0.20775359883068997</v>
      </c>
      <c r="F80" s="153">
        <v>0.21072537143434947</v>
      </c>
      <c r="G80" s="153">
        <v>0.21712060004564399</v>
      </c>
      <c r="H80" s="153">
        <v>0.22378592602600272</v>
      </c>
      <c r="I80" s="153">
        <v>0.2172451604633705</v>
      </c>
      <c r="J80" s="153">
        <v>0.21957232659322279</v>
      </c>
      <c r="K80" s="153">
        <v>0.22771032708044545</v>
      </c>
    </row>
    <row r="81" spans="1:11" x14ac:dyDescent="0.35">
      <c r="A81" s="238" t="s">
        <v>181</v>
      </c>
      <c r="B81" s="153">
        <v>6.9740140134329068E-2</v>
      </c>
      <c r="C81" s="153">
        <v>7.2897794298614302E-2</v>
      </c>
      <c r="D81" s="153">
        <v>6.6597522834693862E-2</v>
      </c>
      <c r="E81" s="153">
        <v>8.073519556699664E-2</v>
      </c>
      <c r="F81" s="153">
        <v>8.9359762912204488E-2</v>
      </c>
      <c r="G81" s="153">
        <v>9.1553887023824138E-2</v>
      </c>
      <c r="H81" s="153">
        <v>0.10215952451777907</v>
      </c>
      <c r="I81" s="153">
        <v>0.10069091103238108</v>
      </c>
      <c r="J81" s="153">
        <v>0.10235428089824633</v>
      </c>
      <c r="K81" s="153">
        <v>0.11187033354457909</v>
      </c>
    </row>
    <row r="82" spans="1:11" x14ac:dyDescent="0.35">
      <c r="A82" s="238" t="s">
        <v>182</v>
      </c>
      <c r="B82" s="153">
        <v>1.4716243862557177</v>
      </c>
      <c r="C82" s="153">
        <v>1.4321746122818315</v>
      </c>
      <c r="D82" s="153">
        <v>1.4531335918335173</v>
      </c>
      <c r="E82" s="153">
        <v>1.4335963064735928</v>
      </c>
      <c r="F82" s="153">
        <v>1.4067899779676118</v>
      </c>
      <c r="G82" s="153">
        <v>1.3683871713871048</v>
      </c>
      <c r="H82" s="153">
        <v>1.3640735960936656</v>
      </c>
      <c r="I82" s="153">
        <v>1.3625644859271708</v>
      </c>
      <c r="J82" s="153">
        <v>1.4078631918028697</v>
      </c>
      <c r="K82" s="153">
        <v>1.3317570365983702</v>
      </c>
    </row>
    <row r="83" spans="1:11" x14ac:dyDescent="0.35">
      <c r="A83" s="622" t="s">
        <v>183</v>
      </c>
      <c r="B83" s="155">
        <v>7.2687740184046081</v>
      </c>
      <c r="C83" s="155">
        <v>7.2701606892809396</v>
      </c>
      <c r="D83" s="155">
        <v>7.5003911036671749</v>
      </c>
      <c r="E83" s="155">
        <v>6.9004643700151274</v>
      </c>
      <c r="F83" s="155">
        <v>6.675940198334831</v>
      </c>
      <c r="G83" s="155">
        <v>6.3024290237749749</v>
      </c>
      <c r="H83" s="155">
        <v>6.0954396030033076</v>
      </c>
      <c r="I83" s="155">
        <v>6.272013070490984</v>
      </c>
      <c r="J83" s="155">
        <v>6.4118425743653074</v>
      </c>
      <c r="K83" s="155">
        <v>5.8484700877351408</v>
      </c>
    </row>
    <row r="84" spans="1:11" x14ac:dyDescent="0.35">
      <c r="A84" s="1680" t="s">
        <v>590</v>
      </c>
      <c r="B84" s="1680"/>
      <c r="C84" s="1680"/>
      <c r="D84" s="1680"/>
      <c r="E84" s="1680"/>
      <c r="F84" s="1680"/>
    </row>
    <row r="85" spans="1:11" x14ac:dyDescent="0.35">
      <c r="A85" s="640" t="s">
        <v>204</v>
      </c>
    </row>
    <row r="86" spans="1:11" x14ac:dyDescent="0.35">
      <c r="A86" s="246" t="s">
        <v>591</v>
      </c>
    </row>
  </sheetData>
  <mergeCells count="2">
    <mergeCell ref="A40:F40"/>
    <mergeCell ref="A84:F8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18" activePane="bottomRight" state="frozen"/>
      <selection pane="topRight" activeCell="B1" sqref="B1"/>
      <selection pane="bottomLeft" activeCell="A6" sqref="A6"/>
      <selection pane="bottomRight" activeCell="H29" sqref="H29"/>
    </sheetView>
  </sheetViews>
  <sheetFormatPr baseColWidth="10" defaultColWidth="11.453125" defaultRowHeight="12.5" x14ac:dyDescent="0.25"/>
  <cols>
    <col min="1" max="1" width="52.453125" style="230" customWidth="1"/>
    <col min="2" max="8" width="9.7265625" style="66" customWidth="1"/>
    <col min="9" max="16384" width="11.453125" style="66"/>
  </cols>
  <sheetData>
    <row r="1" spans="1:10" ht="18" x14ac:dyDescent="0.25">
      <c r="A1" s="1674" t="s">
        <v>246</v>
      </c>
      <c r="B1" s="1674"/>
      <c r="C1" s="1674"/>
      <c r="D1" s="1674"/>
      <c r="E1" s="1674"/>
      <c r="F1" s="1674"/>
      <c r="G1" s="1674"/>
      <c r="H1" s="1674"/>
    </row>
    <row r="2" spans="1:10" x14ac:dyDescent="0.25">
      <c r="B2" s="67"/>
      <c r="C2" s="67"/>
      <c r="D2" s="67"/>
      <c r="E2" s="67"/>
      <c r="F2" s="67"/>
      <c r="G2" s="67"/>
      <c r="H2" s="67"/>
    </row>
    <row r="3" spans="1:10" ht="17.5" x14ac:dyDescent="0.25">
      <c r="A3" s="231" t="s">
        <v>247</v>
      </c>
      <c r="B3" s="67"/>
      <c r="C3" s="67"/>
      <c r="D3" s="67"/>
      <c r="E3" s="67"/>
      <c r="F3" s="67"/>
      <c r="G3" s="67"/>
      <c r="H3" s="67"/>
    </row>
    <row r="4" spans="1:10" ht="13" x14ac:dyDescent="0.3">
      <c r="A4" s="232" t="s">
        <v>143</v>
      </c>
      <c r="B4" s="67"/>
      <c r="C4" s="67"/>
      <c r="D4" s="67"/>
      <c r="E4" s="67"/>
      <c r="F4" s="67"/>
      <c r="G4" s="1675" t="s">
        <v>144</v>
      </c>
      <c r="H4" s="1675"/>
    </row>
    <row r="5" spans="1:10" ht="26" x14ac:dyDescent="0.25">
      <c r="A5" s="233" t="s">
        <v>248</v>
      </c>
      <c r="B5" s="74">
        <v>2018</v>
      </c>
      <c r="C5" s="73" t="s">
        <v>191</v>
      </c>
      <c r="D5" s="74">
        <v>2019</v>
      </c>
      <c r="E5" s="73" t="s">
        <v>147</v>
      </c>
      <c r="F5" s="74">
        <v>2020</v>
      </c>
      <c r="G5" s="73" t="s">
        <v>148</v>
      </c>
      <c r="H5" s="71">
        <v>2021</v>
      </c>
    </row>
    <row r="6" spans="1:10" s="79" customFormat="1" ht="13" x14ac:dyDescent="0.3">
      <c r="A6" s="234" t="s">
        <v>149</v>
      </c>
      <c r="B6" s="76">
        <v>192.52876950800001</v>
      </c>
      <c r="C6" s="77">
        <v>1.6682583814397356E-2</v>
      </c>
      <c r="D6" s="76">
        <v>195.74064684199999</v>
      </c>
      <c r="E6" s="77">
        <v>-1.4910021843116406E-3</v>
      </c>
      <c r="F6" s="76">
        <v>195.44879710999999</v>
      </c>
      <c r="G6" s="77">
        <v>2.8686981761491426E-2</v>
      </c>
      <c r="H6" s="76">
        <v>201.055633188</v>
      </c>
      <c r="J6" s="77"/>
    </row>
    <row r="7" spans="1:10" s="79" customFormat="1" ht="13" x14ac:dyDescent="0.3">
      <c r="A7" s="211" t="s">
        <v>35</v>
      </c>
      <c r="B7" s="81">
        <v>44.440938854999999</v>
      </c>
      <c r="C7" s="82">
        <v>3.5816047883086455E-2</v>
      </c>
      <c r="D7" s="81">
        <v>46.032637649000002</v>
      </c>
      <c r="E7" s="82">
        <v>-3.0534386313414652E-2</v>
      </c>
      <c r="F7" s="81">
        <v>44.627059308</v>
      </c>
      <c r="G7" s="82">
        <v>6.1397393991156957E-2</v>
      </c>
      <c r="H7" s="81">
        <v>47.367044450999998</v>
      </c>
    </row>
    <row r="8" spans="1:10" s="79" customFormat="1" ht="13" x14ac:dyDescent="0.3">
      <c r="A8" s="211" t="s">
        <v>37</v>
      </c>
      <c r="B8" s="81">
        <v>67.481285697000004</v>
      </c>
      <c r="C8" s="82">
        <v>1.7083916971831759E-2</v>
      </c>
      <c r="D8" s="81">
        <v>68.634130378999998</v>
      </c>
      <c r="E8" s="82">
        <v>1.1007985893140448E-2</v>
      </c>
      <c r="F8" s="81">
        <v>69.389653917999993</v>
      </c>
      <c r="G8" s="82">
        <v>2.8150644753299314E-2</v>
      </c>
      <c r="H8" s="81">
        <v>71.343017415000006</v>
      </c>
    </row>
    <row r="9" spans="1:10" s="79" customFormat="1" ht="13" x14ac:dyDescent="0.3">
      <c r="A9" s="211" t="s">
        <v>150</v>
      </c>
      <c r="B9" s="81">
        <v>5.0026245249999999</v>
      </c>
      <c r="C9" s="82">
        <v>-5.8918561952238435E-2</v>
      </c>
      <c r="D9" s="81">
        <v>4.7078770820000004</v>
      </c>
      <c r="E9" s="82">
        <v>-6.4888909731309785E-2</v>
      </c>
      <c r="F9" s="81">
        <v>4.4023880709999998</v>
      </c>
      <c r="G9" s="82">
        <v>-6.7353953858194537E-2</v>
      </c>
      <c r="H9" s="81">
        <v>4.1058698280000003</v>
      </c>
    </row>
    <row r="10" spans="1:10" ht="13" x14ac:dyDescent="0.3">
      <c r="A10" s="211" t="s">
        <v>39</v>
      </c>
      <c r="B10" s="81">
        <v>68.926639922999996</v>
      </c>
      <c r="C10" s="82">
        <v>1.2640336899830018E-2</v>
      </c>
      <c r="D10" s="81">
        <v>69.797895873000002</v>
      </c>
      <c r="E10" s="82">
        <v>2.4877943357481946E-4</v>
      </c>
      <c r="F10" s="81">
        <v>69.815260154000001</v>
      </c>
      <c r="G10" s="82">
        <v>1.2841980335278169E-2</v>
      </c>
      <c r="H10" s="81">
        <v>70.711826352000003</v>
      </c>
      <c r="J10" s="79"/>
    </row>
    <row r="11" spans="1:10" s="79" customFormat="1" ht="13" x14ac:dyDescent="0.3">
      <c r="A11" s="211" t="s">
        <v>151</v>
      </c>
      <c r="B11" s="81">
        <v>6.6772805069999999</v>
      </c>
      <c r="C11" s="82">
        <v>-1.6350166791038512E-2</v>
      </c>
      <c r="D11" s="81">
        <v>6.5681058569999999</v>
      </c>
      <c r="E11" s="82">
        <v>9.840429098918535E-2</v>
      </c>
      <c r="F11" s="81">
        <v>7.2144356570000001</v>
      </c>
      <c r="G11" s="82">
        <v>4.3446153920005726E-2</v>
      </c>
      <c r="H11" s="81">
        <v>7.5278751389999998</v>
      </c>
    </row>
    <row r="12" spans="1:10" ht="13" x14ac:dyDescent="0.3">
      <c r="A12" s="235" t="s">
        <v>152</v>
      </c>
      <c r="B12" s="84">
        <v>231.89179281400001</v>
      </c>
      <c r="C12" s="85">
        <v>2.8137151327444876E-2</v>
      </c>
      <c r="D12" s="84">
        <v>238.41656728000001</v>
      </c>
      <c r="E12" s="85">
        <v>-1.8139743107369211E-2</v>
      </c>
      <c r="F12" s="84">
        <v>234.09175199699999</v>
      </c>
      <c r="G12" s="85">
        <v>5.3178662579105085E-2</v>
      </c>
      <c r="H12" s="84">
        <v>246.54043828900001</v>
      </c>
      <c r="J12" s="79"/>
    </row>
    <row r="13" spans="1:10" ht="13" x14ac:dyDescent="0.3">
      <c r="A13" s="211" t="s">
        <v>60</v>
      </c>
      <c r="B13" s="81">
        <v>147.65812915699999</v>
      </c>
      <c r="C13" s="82">
        <v>3.4173894331511523E-2</v>
      </c>
      <c r="D13" s="81">
        <v>152.70418246</v>
      </c>
      <c r="E13" s="82">
        <v>-1.3123079307437613E-2</v>
      </c>
      <c r="F13" s="81">
        <v>150.700233363</v>
      </c>
      <c r="G13" s="82">
        <v>4.1090896767784102E-2</v>
      </c>
      <c r="H13" s="81">
        <v>156.89264109499999</v>
      </c>
      <c r="J13" s="79"/>
    </row>
    <row r="14" spans="1:10" x14ac:dyDescent="0.25">
      <c r="A14" s="211" t="s">
        <v>156</v>
      </c>
      <c r="B14" s="81">
        <v>34.791494010999997</v>
      </c>
      <c r="C14" s="82">
        <v>6.5349457522034804E-3</v>
      </c>
      <c r="D14" s="81">
        <v>35.018854537000003</v>
      </c>
      <c r="E14" s="82">
        <v>6.0922895057657911E-5</v>
      </c>
      <c r="F14" s="81">
        <v>35.020987986999998</v>
      </c>
      <c r="G14" s="82">
        <v>5.6253921812008834E-2</v>
      </c>
      <c r="H14" s="81">
        <v>36.991055907000003</v>
      </c>
    </row>
    <row r="15" spans="1:10" x14ac:dyDescent="0.25">
      <c r="A15" s="211" t="s">
        <v>160</v>
      </c>
      <c r="B15" s="81">
        <v>17.508149845999998</v>
      </c>
      <c r="C15" s="82">
        <v>2.087903914550493E-2</v>
      </c>
      <c r="D15" s="81">
        <v>17.873703192000001</v>
      </c>
      <c r="E15" s="82">
        <v>3.9232893903814237E-2</v>
      </c>
      <c r="F15" s="81">
        <v>18.574940293000001</v>
      </c>
      <c r="G15" s="82">
        <v>5.2364609934522965E-2</v>
      </c>
      <c r="H15" s="81">
        <v>19.547609796</v>
      </c>
    </row>
    <row r="16" spans="1:10" x14ac:dyDescent="0.25">
      <c r="A16" s="211" t="s">
        <v>94</v>
      </c>
      <c r="B16" s="81">
        <v>22.922163543</v>
      </c>
      <c r="C16" s="82">
        <v>3.5406071834255037E-2</v>
      </c>
      <c r="D16" s="81">
        <v>23.733747311999998</v>
      </c>
      <c r="E16" s="82">
        <v>-0.10947334425720123</v>
      </c>
      <c r="F16" s="81">
        <v>21.135534622000002</v>
      </c>
      <c r="G16" s="82">
        <v>0.10759775764710722</v>
      </c>
      <c r="H16" s="81">
        <v>23.409670754</v>
      </c>
    </row>
    <row r="17" spans="1:8" x14ac:dyDescent="0.25">
      <c r="A17" s="236" t="s">
        <v>161</v>
      </c>
      <c r="B17" s="92">
        <v>9.0118562549999996</v>
      </c>
      <c r="C17" s="93">
        <v>8.2362080463520559E-3</v>
      </c>
      <c r="D17" s="92">
        <v>9.0860797780000002</v>
      </c>
      <c r="E17" s="93">
        <v>-4.6887553093197143E-2</v>
      </c>
      <c r="F17" s="92">
        <v>8.6600557299999998</v>
      </c>
      <c r="G17" s="93">
        <v>0.12002290024523887</v>
      </c>
      <c r="H17" s="92">
        <v>9.6994607350000006</v>
      </c>
    </row>
    <row r="18" spans="1:8" s="79" customFormat="1" ht="13" x14ac:dyDescent="0.3">
      <c r="A18" s="237" t="s">
        <v>162</v>
      </c>
      <c r="B18" s="76">
        <v>39.363023304999999</v>
      </c>
      <c r="C18" s="77">
        <v>8.4162669780986743E-2</v>
      </c>
      <c r="D18" s="76">
        <v>42.675920437000002</v>
      </c>
      <c r="E18" s="77">
        <v>-9.4502133983346281E-2</v>
      </c>
      <c r="F18" s="76">
        <v>38.642954885999998</v>
      </c>
      <c r="G18" s="77">
        <v>0.17705297731977376</v>
      </c>
      <c r="H18" s="76">
        <v>45.484805100999999</v>
      </c>
    </row>
    <row r="19" spans="1:8" ht="13" x14ac:dyDescent="0.3">
      <c r="A19" s="224" t="s">
        <v>164</v>
      </c>
      <c r="B19" s="76">
        <v>60.412864783000003</v>
      </c>
      <c r="C19" s="77">
        <v>0.12437303292914437</v>
      </c>
      <c r="D19" s="76">
        <v>67.926596004000004</v>
      </c>
      <c r="E19" s="77">
        <v>-7.0474769686944105E-2</v>
      </c>
      <c r="F19" s="76">
        <v>63.139484795000001</v>
      </c>
      <c r="G19" s="77">
        <v>6.4220169520944559E-2</v>
      </c>
      <c r="H19" s="76">
        <v>67.194313211999997</v>
      </c>
    </row>
    <row r="20" spans="1:8" s="79" customFormat="1" ht="13" x14ac:dyDescent="0.3">
      <c r="A20" s="238" t="s">
        <v>109</v>
      </c>
      <c r="B20" s="81">
        <v>48.093324551000002</v>
      </c>
      <c r="C20" s="82">
        <v>0.12652478386157795</v>
      </c>
      <c r="D20" s="81">
        <v>54.178322045000002</v>
      </c>
      <c r="E20" s="82">
        <v>-0.12318720360989721</v>
      </c>
      <c r="F20" s="81">
        <v>47.504246055999999</v>
      </c>
      <c r="G20" s="82">
        <v>8.9450300252966519E-2</v>
      </c>
      <c r="H20" s="81">
        <v>51.753515129</v>
      </c>
    </row>
    <row r="21" spans="1:8" x14ac:dyDescent="0.25">
      <c r="A21" s="238" t="s">
        <v>165</v>
      </c>
      <c r="B21" s="81">
        <v>8.9332049280000003</v>
      </c>
      <c r="C21" s="82">
        <v>0.1153642718717669</v>
      </c>
      <c r="D21" s="81">
        <v>9.9637776099999993</v>
      </c>
      <c r="E21" s="82">
        <v>0.18386252270036363</v>
      </c>
      <c r="F21" s="81">
        <v>11.795742897</v>
      </c>
      <c r="G21" s="82">
        <v>-1.1932548397252551E-2</v>
      </c>
      <c r="H21" s="81">
        <v>11.654989624000001</v>
      </c>
    </row>
    <row r="22" spans="1:8" x14ac:dyDescent="0.25">
      <c r="A22" s="238" t="s">
        <v>166</v>
      </c>
      <c r="B22" s="81">
        <v>3.386335302</v>
      </c>
      <c r="C22" s="82">
        <v>0.11757874235455734</v>
      </c>
      <c r="D22" s="81">
        <v>3.7844963479999998</v>
      </c>
      <c r="E22" s="82">
        <v>1.4532843724123445E-2</v>
      </c>
      <c r="F22" s="81">
        <v>3.8394958419999998</v>
      </c>
      <c r="G22" s="82">
        <v>-1.3982925678084346E-2</v>
      </c>
      <c r="H22" s="81">
        <v>3.7858084569999999</v>
      </c>
    </row>
    <row r="23" spans="1:8" s="79" customFormat="1" ht="13" x14ac:dyDescent="0.3">
      <c r="A23" s="239" t="s">
        <v>167</v>
      </c>
      <c r="B23" s="84">
        <v>23.183736978999999</v>
      </c>
      <c r="C23" s="85">
        <v>5.4895497009511685E-2</v>
      </c>
      <c r="D23" s="84">
        <v>24.456419743000001</v>
      </c>
      <c r="E23" s="85">
        <v>-1.9263369002932018E-2</v>
      </c>
      <c r="F23" s="84">
        <v>23.985306704999999</v>
      </c>
      <c r="G23" s="85">
        <v>4.3195420835874687E-2</v>
      </c>
      <c r="H23" s="84">
        <v>25.021362121999999</v>
      </c>
    </row>
    <row r="24" spans="1:8" x14ac:dyDescent="0.25">
      <c r="A24" s="238" t="s">
        <v>124</v>
      </c>
      <c r="B24" s="81">
        <v>5.1545965919999999</v>
      </c>
      <c r="C24" s="82">
        <v>6.7416520536123459E-2</v>
      </c>
      <c r="D24" s="81">
        <v>5.5021015589999998</v>
      </c>
      <c r="E24" s="82">
        <v>8.0505952180298435E-2</v>
      </c>
      <c r="F24" s="81">
        <v>5.9450534839999998</v>
      </c>
      <c r="G24" s="82">
        <v>4.7594002604266494E-2</v>
      </c>
      <c r="H24" s="81">
        <v>6.228002375</v>
      </c>
    </row>
    <row r="25" spans="1:8" x14ac:dyDescent="0.25">
      <c r="A25" s="238" t="s">
        <v>168</v>
      </c>
      <c r="B25" s="81">
        <v>11.43303729</v>
      </c>
      <c r="C25" s="82">
        <v>6.6855650831171287E-2</v>
      </c>
      <c r="D25" s="81">
        <v>12.197400439000001</v>
      </c>
      <c r="E25" s="82">
        <v>2.4672686733950622E-2</v>
      </c>
      <c r="F25" s="81">
        <v>12.498343079</v>
      </c>
      <c r="G25" s="82">
        <v>7.3370940068111068E-2</v>
      </c>
      <c r="H25" s="81">
        <v>13.41535826</v>
      </c>
    </row>
    <row r="26" spans="1:8" x14ac:dyDescent="0.25">
      <c r="A26" s="240" t="s">
        <v>169</v>
      </c>
      <c r="B26" s="92">
        <v>6.5961030960000002</v>
      </c>
      <c r="C26" s="82">
        <v>2.4380250984482155E-2</v>
      </c>
      <c r="D26" s="92">
        <v>6.756917745</v>
      </c>
      <c r="E26" s="82">
        <v>-0.17981684102919326</v>
      </c>
      <c r="F26" s="92">
        <v>5.5419101409999998</v>
      </c>
      <c r="G26" s="82">
        <v>-2.9576202217241998E-2</v>
      </c>
      <c r="H26" s="92">
        <v>5.3780014859999996</v>
      </c>
    </row>
    <row r="27" spans="1:8" s="79" customFormat="1" ht="13" x14ac:dyDescent="0.3">
      <c r="A27" s="224" t="s">
        <v>170</v>
      </c>
      <c r="B27" s="76">
        <v>252.94163429100001</v>
      </c>
      <c r="C27" s="77">
        <v>4.2403491959969619E-2</v>
      </c>
      <c r="D27" s="76">
        <v>263.66724284700001</v>
      </c>
      <c r="E27" s="77">
        <v>-1.9262768048692314E-2</v>
      </c>
      <c r="F27" s="76">
        <v>258.58828190600002</v>
      </c>
      <c r="G27" s="77">
        <v>3.7363118014420049E-2</v>
      </c>
      <c r="H27" s="76">
        <v>268.2499464</v>
      </c>
    </row>
    <row r="28" spans="1:8" ht="13" x14ac:dyDescent="0.3">
      <c r="A28" s="239" t="s">
        <v>171</v>
      </c>
      <c r="B28" s="84">
        <v>255.07552979299999</v>
      </c>
      <c r="C28" s="85">
        <v>3.0569209195910885E-2</v>
      </c>
      <c r="D28" s="84">
        <v>262.872987024</v>
      </c>
      <c r="E28" s="85">
        <v>-1.8244279776689742E-2</v>
      </c>
      <c r="F28" s="84">
        <v>258.07705870299998</v>
      </c>
      <c r="G28" s="85">
        <v>5.2250834602538321E-2</v>
      </c>
      <c r="H28" s="84">
        <v>271.56180041200003</v>
      </c>
    </row>
    <row r="29" spans="1:8" s="79" customFormat="1" ht="13" x14ac:dyDescent="0.3">
      <c r="A29" s="241" t="s">
        <v>172</v>
      </c>
      <c r="B29" s="100">
        <v>2.133895501</v>
      </c>
      <c r="C29" s="101"/>
      <c r="D29" s="100">
        <v>-0.794255822</v>
      </c>
      <c r="E29" s="101"/>
      <c r="F29" s="100">
        <v>-0.51122320300000001</v>
      </c>
      <c r="G29" s="101"/>
      <c r="H29" s="100">
        <v>3.3118540109999999</v>
      </c>
    </row>
    <row r="30" spans="1:8" s="79" customFormat="1" ht="13" x14ac:dyDescent="0.3">
      <c r="A30" s="242" t="s">
        <v>173</v>
      </c>
      <c r="B30" s="103">
        <v>17.853039883000001</v>
      </c>
      <c r="C30" s="104">
        <v>1.1899000248259295E-2</v>
      </c>
      <c r="D30" s="103">
        <v>18.065473209</v>
      </c>
      <c r="E30" s="104">
        <v>7.1002789971741365E-5</v>
      </c>
      <c r="F30" s="103">
        <v>18.066755908000001</v>
      </c>
      <c r="G30" s="104">
        <v>1.0502929522392845E-2</v>
      </c>
      <c r="H30" s="103">
        <v>18.256509772000001</v>
      </c>
    </row>
    <row r="31" spans="1:8" x14ac:dyDescent="0.25">
      <c r="A31" s="238" t="s">
        <v>174</v>
      </c>
      <c r="B31" s="81">
        <v>18.036328319999999</v>
      </c>
      <c r="C31" s="82">
        <v>3.4324227859254153E-2</v>
      </c>
      <c r="D31" s="81">
        <v>18.655411362999999</v>
      </c>
      <c r="E31" s="82">
        <v>0.23218749298613361</v>
      </c>
      <c r="F31" s="81">
        <v>22.986964558</v>
      </c>
      <c r="G31" s="82">
        <v>-8.7800699823047945E-2</v>
      </c>
      <c r="H31" s="81">
        <v>20.968692983</v>
      </c>
    </row>
    <row r="32" spans="1:8" x14ac:dyDescent="0.25">
      <c r="A32" s="238" t="s">
        <v>175</v>
      </c>
      <c r="B32" s="105">
        <v>0.183288437</v>
      </c>
      <c r="C32" s="82"/>
      <c r="D32" s="105">
        <v>0.58993815299999997</v>
      </c>
      <c r="E32" s="82"/>
      <c r="F32" s="105">
        <v>4.9202086500000002</v>
      </c>
      <c r="G32" s="82"/>
      <c r="H32" s="105">
        <v>2.7121832110000001</v>
      </c>
    </row>
    <row r="33" spans="1:11" ht="13" x14ac:dyDescent="0.3">
      <c r="A33" s="224" t="s">
        <v>176</v>
      </c>
      <c r="B33" s="76">
        <v>270.79467417400002</v>
      </c>
      <c r="C33" s="77">
        <v>4.039238184932592E-2</v>
      </c>
      <c r="D33" s="76">
        <v>281.73271605600002</v>
      </c>
      <c r="E33" s="77">
        <v>-1.8023033718209347E-2</v>
      </c>
      <c r="F33" s="76">
        <v>276.65503781500001</v>
      </c>
      <c r="G33" s="77">
        <v>3.5609032948778818E-2</v>
      </c>
      <c r="H33" s="76">
        <v>286.50645617200001</v>
      </c>
    </row>
    <row r="34" spans="1:11" ht="13" x14ac:dyDescent="0.3">
      <c r="A34" s="239" t="s">
        <v>177</v>
      </c>
      <c r="B34" s="84">
        <v>273.11185811399997</v>
      </c>
      <c r="C34" s="85">
        <v>3.0817190916283321E-2</v>
      </c>
      <c r="D34" s="84">
        <v>281.52839838699998</v>
      </c>
      <c r="E34" s="85">
        <v>-1.6494788009331351E-3</v>
      </c>
      <c r="F34" s="84">
        <v>281.06402326199998</v>
      </c>
      <c r="G34" s="85">
        <v>4.079664839320718E-2</v>
      </c>
      <c r="H34" s="84">
        <v>292.53049339500001</v>
      </c>
    </row>
    <row r="35" spans="1:11" ht="15" customHeight="1" x14ac:dyDescent="0.25">
      <c r="A35" s="243" t="s">
        <v>178</v>
      </c>
      <c r="B35" s="107">
        <v>2.317183939</v>
      </c>
      <c r="C35" s="108"/>
      <c r="D35" s="107">
        <v>-0.20431766800000001</v>
      </c>
      <c r="E35" s="108"/>
      <c r="F35" s="107">
        <v>4.4089854470000001</v>
      </c>
      <c r="G35" s="108"/>
      <c r="H35" s="107">
        <v>6.0240372219999996</v>
      </c>
    </row>
    <row r="36" spans="1:11" ht="20.25" customHeight="1" x14ac:dyDescent="0.25">
      <c r="A36" s="244" t="s">
        <v>202</v>
      </c>
      <c r="B36" s="110">
        <v>194.79901639900001</v>
      </c>
      <c r="C36" s="111">
        <v>5.0645316194988244E-3</v>
      </c>
      <c r="D36" s="110">
        <v>195.78558217700001</v>
      </c>
      <c r="E36" s="111">
        <v>2.6927316676637947E-2</v>
      </c>
      <c r="F36" s="110">
        <v>201.05756254900001</v>
      </c>
      <c r="G36" s="111">
        <v>1.4358123158368929E-2</v>
      </c>
      <c r="H36" s="110">
        <v>203.94437179400001</v>
      </c>
    </row>
    <row r="37" spans="1:11" ht="15" customHeight="1" x14ac:dyDescent="0.25">
      <c r="A37" s="237" t="s">
        <v>179</v>
      </c>
      <c r="B37" s="150"/>
      <c r="C37" s="149"/>
      <c r="D37" s="150"/>
      <c r="E37" s="149"/>
      <c r="F37" s="150"/>
      <c r="G37" s="149"/>
      <c r="H37" s="150"/>
    </row>
    <row r="38" spans="1:11" ht="15" customHeight="1" x14ac:dyDescent="0.25">
      <c r="A38" s="238" t="s">
        <v>180</v>
      </c>
      <c r="B38" s="153">
        <v>0.16974737582270971</v>
      </c>
      <c r="C38" s="152">
        <v>0.92499183832787102</v>
      </c>
      <c r="D38" s="153">
        <v>0.17899729420598845</v>
      </c>
      <c r="E38" s="152">
        <v>-1.3921188122185764</v>
      </c>
      <c r="F38" s="153">
        <v>0.16507610608380269</v>
      </c>
      <c r="G38" s="152">
        <v>1.9416163892945453</v>
      </c>
      <c r="H38" s="153">
        <v>0.18449226997674811</v>
      </c>
    </row>
    <row r="39" spans="1:11" ht="15" customHeight="1" x14ac:dyDescent="0.25">
      <c r="A39" s="238" t="s">
        <v>181</v>
      </c>
      <c r="B39" s="153">
        <v>9.2758709400522499E-2</v>
      </c>
      <c r="C39" s="152">
        <v>1.046585887831325</v>
      </c>
      <c r="D39" s="153">
        <v>0.10322456827883576</v>
      </c>
      <c r="E39" s="152">
        <v>-1.5326559047550703</v>
      </c>
      <c r="F39" s="153">
        <v>8.789800923128506E-2</v>
      </c>
      <c r="G39" s="152">
        <v>2.2543488796240991</v>
      </c>
      <c r="H39" s="153">
        <v>0.11044149802752604</v>
      </c>
    </row>
    <row r="40" spans="1:11" ht="15" customHeight="1" x14ac:dyDescent="0.25">
      <c r="A40" s="238" t="s">
        <v>182</v>
      </c>
      <c r="B40" s="153">
        <v>0.84004273732640444</v>
      </c>
      <c r="C40" s="152">
        <v>-1.8851557490875304</v>
      </c>
      <c r="D40" s="153">
        <v>0.82119117983552914</v>
      </c>
      <c r="E40" s="152">
        <v>3.769240249408945</v>
      </c>
      <c r="F40" s="153">
        <v>0.8588835823296187</v>
      </c>
      <c r="G40" s="152">
        <v>-3.1658753780672733</v>
      </c>
      <c r="H40" s="153">
        <v>0.82722482854894586</v>
      </c>
      <c r="I40" s="176"/>
      <c r="J40" s="176"/>
      <c r="K40" s="176"/>
    </row>
    <row r="41" spans="1:11" ht="15" customHeight="1" x14ac:dyDescent="0.25">
      <c r="A41" s="115" t="s">
        <v>193</v>
      </c>
      <c r="B41" s="155">
        <v>4.9487818780996964</v>
      </c>
      <c r="C41" s="154">
        <v>-0.36105230666544941</v>
      </c>
      <c r="D41" s="155">
        <v>4.5877295714342461</v>
      </c>
      <c r="E41" s="154">
        <v>0.61522561514858332</v>
      </c>
      <c r="F41" s="155">
        <v>5.2029551865828303</v>
      </c>
      <c r="G41" s="154">
        <v>-0.71916392176071842</v>
      </c>
      <c r="H41" s="155">
        <v>4.483791264822111</v>
      </c>
      <c r="I41" s="176"/>
      <c r="J41" s="176"/>
      <c r="K41" s="176"/>
    </row>
    <row r="42" spans="1:11" ht="15" customHeight="1" x14ac:dyDescent="0.3">
      <c r="A42" s="1692" t="s">
        <v>244</v>
      </c>
      <c r="B42" s="1692"/>
      <c r="C42" s="1692"/>
      <c r="D42" s="1692"/>
      <c r="E42" s="1692"/>
      <c r="F42" s="1692"/>
      <c r="G42" s="1692"/>
      <c r="H42" s="1692"/>
      <c r="I42" s="176"/>
      <c r="J42" s="176"/>
      <c r="K42" s="176"/>
    </row>
    <row r="43" spans="1:11" ht="26.5" customHeight="1" x14ac:dyDescent="0.3">
      <c r="A43" s="1677" t="s">
        <v>204</v>
      </c>
      <c r="B43" s="1677"/>
      <c r="C43" s="1677"/>
      <c r="D43" s="1677"/>
      <c r="E43" s="1677"/>
      <c r="F43" s="1677"/>
      <c r="G43" s="1677"/>
      <c r="H43" s="1677"/>
      <c r="I43" s="176"/>
      <c r="J43" s="176"/>
      <c r="K43" s="176"/>
    </row>
    <row r="44" spans="1:11" ht="12.75" customHeight="1" x14ac:dyDescent="0.3">
      <c r="A44" s="246" t="s">
        <v>249</v>
      </c>
      <c r="B44" s="222"/>
      <c r="C44" s="222"/>
      <c r="D44" s="222"/>
      <c r="E44" s="222"/>
      <c r="F44" s="222"/>
      <c r="G44" s="222"/>
      <c r="H44" s="222"/>
      <c r="I44" s="176"/>
      <c r="J44" s="176"/>
      <c r="K44" s="176"/>
    </row>
    <row r="45" spans="1:11" ht="12" customHeight="1" x14ac:dyDescent="0.3">
      <c r="A45" s="226"/>
      <c r="B45" s="222"/>
      <c r="C45" s="222"/>
      <c r="D45" s="222"/>
      <c r="E45" s="222"/>
      <c r="F45" s="222"/>
      <c r="G45" s="222"/>
      <c r="H45" s="222"/>
      <c r="I45" s="176"/>
      <c r="J45" s="176"/>
      <c r="K45" s="176"/>
    </row>
    <row r="46" spans="1:11" ht="12.75" customHeight="1" x14ac:dyDescent="0.35">
      <c r="B46" s="245"/>
      <c r="C46" s="245"/>
      <c r="D46" s="245"/>
      <c r="E46" s="245"/>
      <c r="F46" s="245"/>
      <c r="G46" s="245"/>
      <c r="H46" s="245"/>
      <c r="I46" s="220"/>
      <c r="J46" s="220"/>
      <c r="K46" s="221"/>
    </row>
    <row r="47" spans="1:11" ht="13.5" customHeight="1" x14ac:dyDescent="0.25">
      <c r="C47" s="176"/>
      <c r="D47" s="176"/>
      <c r="E47" s="176"/>
      <c r="F47" s="176"/>
      <c r="G47" s="176"/>
      <c r="H47" s="176"/>
      <c r="I47" s="176"/>
      <c r="J47" s="176"/>
      <c r="K47" s="176"/>
    </row>
  </sheetData>
  <mergeCells count="4">
    <mergeCell ref="A1:H1"/>
    <mergeCell ref="G4:H4"/>
    <mergeCell ref="A42:H42"/>
    <mergeCell ref="A43:H43"/>
  </mergeCells>
  <pageMargins left="0.7" right="0.7" top="0.75" bottom="0.75" header="0.3" footer="0.3"/>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workbookViewId="0">
      <pane xSplit="1" ySplit="3" topLeftCell="I4" activePane="bottomRight" state="frozen"/>
      <selection pane="topRight" activeCell="B1" sqref="B1"/>
      <selection pane="bottomLeft" activeCell="A4" sqref="A4"/>
      <selection pane="bottomRight" activeCell="L17" sqref="L17:S17"/>
    </sheetView>
  </sheetViews>
  <sheetFormatPr baseColWidth="10" defaultRowHeight="14.5" x14ac:dyDescent="0.35"/>
  <cols>
    <col min="1" max="1" width="54.1796875" customWidth="1"/>
    <col min="2" max="8" width="9.81640625" customWidth="1"/>
    <col min="9" max="10" width="9.7265625" customWidth="1"/>
    <col min="11" max="11" width="9.1796875" customWidth="1"/>
    <col min="12" max="17" width="8.08984375" customWidth="1"/>
    <col min="18" max="18" width="7.81640625" customWidth="1"/>
    <col min="19" max="19" width="8.6328125" customWidth="1"/>
  </cols>
  <sheetData>
    <row r="1" spans="1:19" ht="17.5" x14ac:dyDescent="0.35">
      <c r="A1" s="231" t="s">
        <v>593</v>
      </c>
      <c r="L1" s="607" t="s">
        <v>542</v>
      </c>
    </row>
    <row r="2" spans="1:19" ht="15.5" x14ac:dyDescent="0.35">
      <c r="A2" s="232"/>
      <c r="B2" s="607" t="s">
        <v>541</v>
      </c>
      <c r="L2" s="607"/>
    </row>
    <row r="3" spans="1:19" ht="26.5" x14ac:dyDescent="0.35">
      <c r="A3" s="233" t="s">
        <v>248</v>
      </c>
      <c r="B3" s="608" t="s">
        <v>543</v>
      </c>
      <c r="C3" s="608" t="s">
        <v>544</v>
      </c>
      <c r="D3" s="608" t="s">
        <v>545</v>
      </c>
      <c r="E3" s="608" t="s">
        <v>557</v>
      </c>
      <c r="F3" s="608" t="s">
        <v>546</v>
      </c>
      <c r="G3" s="608" t="s">
        <v>547</v>
      </c>
      <c r="H3" s="608" t="s">
        <v>191</v>
      </c>
      <c r="I3" s="608" t="s">
        <v>147</v>
      </c>
      <c r="J3" s="608" t="s">
        <v>148</v>
      </c>
      <c r="L3" s="609">
        <v>2014</v>
      </c>
      <c r="M3" s="609">
        <v>2015</v>
      </c>
      <c r="N3" s="609">
        <v>2016</v>
      </c>
      <c r="O3" s="609">
        <v>2017</v>
      </c>
      <c r="P3" s="609">
        <v>2018</v>
      </c>
      <c r="Q3" s="609">
        <v>2019</v>
      </c>
      <c r="R3" s="609">
        <v>2020</v>
      </c>
      <c r="S3" s="609">
        <v>2021</v>
      </c>
    </row>
    <row r="4" spans="1:19" x14ac:dyDescent="0.35">
      <c r="A4" s="234" t="s">
        <v>149</v>
      </c>
      <c r="B4" s="610">
        <v>3.2032844588917753E-2</v>
      </c>
      <c r="C4" s="610">
        <v>2.2556313983320475E-2</v>
      </c>
      <c r="D4" s="610">
        <v>1.3343752624855432E-2</v>
      </c>
      <c r="E4" s="610">
        <v>2.5657976544080086E-4</v>
      </c>
      <c r="F4" s="610">
        <v>1.8117252045060095E-2</v>
      </c>
      <c r="G4" s="610">
        <v>9.0014093823858055E-3</v>
      </c>
      <c r="H4" s="610">
        <v>1.6682583814397356E-2</v>
      </c>
      <c r="I4" s="610">
        <v>-1.4910021843116406E-3</v>
      </c>
      <c r="J4" s="610">
        <v>2.8686981761491426E-2</v>
      </c>
      <c r="L4" s="611">
        <v>100</v>
      </c>
      <c r="M4" s="611">
        <v>101.33437526248554</v>
      </c>
      <c r="N4" s="611">
        <v>101.36037561272147</v>
      </c>
      <c r="O4" s="611">
        <v>103.19674708507911</v>
      </c>
      <c r="P4" s="611">
        <v>104.12566325252244</v>
      </c>
      <c r="Q4" s="611">
        <v>105.86274835696237</v>
      </c>
      <c r="R4" s="611">
        <v>105.70490676792491</v>
      </c>
      <c r="S4" s="611">
        <v>108.73726150047652</v>
      </c>
    </row>
    <row r="5" spans="1:19" x14ac:dyDescent="0.35">
      <c r="A5" s="211" t="s">
        <v>35</v>
      </c>
      <c r="B5" s="666">
        <v>3.684564643025845E-2</v>
      </c>
      <c r="C5" s="666">
        <v>-1.7813800831326665E-3</v>
      </c>
      <c r="D5" s="666">
        <v>-8.9883816849478659E-3</v>
      </c>
      <c r="E5" s="666">
        <v>-1.0382139627651443E-2</v>
      </c>
      <c r="F5" s="666">
        <v>2.1736140964533579E-2</v>
      </c>
      <c r="G5" s="666">
        <v>2.7214011072899114E-2</v>
      </c>
      <c r="H5" s="666">
        <v>3.5816047883086455E-2</v>
      </c>
      <c r="I5" s="666">
        <v>-3.0534386313414652E-2</v>
      </c>
      <c r="J5" s="666">
        <v>6.1397393991156957E-2</v>
      </c>
      <c r="L5" s="667">
        <v>100</v>
      </c>
      <c r="M5" s="667">
        <v>99.101161831505209</v>
      </c>
      <c r="N5" s="667">
        <v>98.072279732108044</v>
      </c>
      <c r="O5" s="667">
        <v>100.20399262907831</v>
      </c>
      <c r="P5" s="667">
        <v>102.93094519403475</v>
      </c>
      <c r="Q5" s="667">
        <v>106.61752485575565</v>
      </c>
      <c r="R5" s="667">
        <v>103.36202416402992</v>
      </c>
      <c r="S5" s="667">
        <v>109.70818308535235</v>
      </c>
    </row>
    <row r="6" spans="1:19" x14ac:dyDescent="0.35">
      <c r="A6" s="211" t="s">
        <v>37</v>
      </c>
      <c r="B6" s="666">
        <v>3.9968733412262702E-2</v>
      </c>
      <c r="C6" s="666">
        <v>3.9394255857189142E-2</v>
      </c>
      <c r="D6" s="666">
        <v>2.0408428868511574E-2</v>
      </c>
      <c r="E6" s="666">
        <v>9.3429040036931976E-3</v>
      </c>
      <c r="F6" s="666">
        <v>2.6433921288076201E-2</v>
      </c>
      <c r="G6" s="666">
        <v>8.4174033347967914E-3</v>
      </c>
      <c r="H6" s="666">
        <v>1.7083916971831759E-2</v>
      </c>
      <c r="I6" s="666">
        <v>1.1007985893140448E-2</v>
      </c>
      <c r="J6" s="666">
        <v>2.8150644753299314E-2</v>
      </c>
      <c r="L6" s="667">
        <v>100</v>
      </c>
      <c r="M6" s="667">
        <v>102.04084288685115</v>
      </c>
      <c r="N6" s="667">
        <v>102.99420068639894</v>
      </c>
      <c r="O6" s="667">
        <v>105.71674128047154</v>
      </c>
      <c r="P6" s="667">
        <v>106.60660173106963</v>
      </c>
      <c r="Q6" s="667">
        <v>108.42786006369236</v>
      </c>
      <c r="R6" s="667">
        <v>109.62143241769689</v>
      </c>
      <c r="S6" s="667">
        <v>112.70734641903529</v>
      </c>
    </row>
    <row r="7" spans="1:19" x14ac:dyDescent="0.35">
      <c r="A7" s="211" t="s">
        <v>150</v>
      </c>
      <c r="B7" s="666">
        <v>1.75774320474682E-2</v>
      </c>
      <c r="C7" s="666">
        <v>9.1887498581448845E-3</v>
      </c>
      <c r="D7" s="666">
        <v>1.2003547715914831E-2</v>
      </c>
      <c r="E7" s="666">
        <v>-3.8968244760600346E-2</v>
      </c>
      <c r="F7" s="666">
        <v>-9.968199271640521E-2</v>
      </c>
      <c r="G7" s="666">
        <v>-5.1549911746494037E-2</v>
      </c>
      <c r="H7" s="666">
        <v>-5.8918561952238435E-2</v>
      </c>
      <c r="I7" s="666">
        <v>-6.4888909731309785E-2</v>
      </c>
      <c r="J7" s="666">
        <v>-6.7353953858194537E-2</v>
      </c>
      <c r="L7" s="667">
        <v>100</v>
      </c>
      <c r="M7" s="667">
        <v>101.20035477159148</v>
      </c>
      <c r="N7" s="667">
        <v>97.256754576992506</v>
      </c>
      <c r="O7" s="667">
        <v>87.562007475627524</v>
      </c>
      <c r="P7" s="667">
        <v>83.04819371791308</v>
      </c>
      <c r="Q7" s="667">
        <v>78.155113571322715</v>
      </c>
      <c r="R7" s="667">
        <v>73.083713461752893</v>
      </c>
      <c r="S7" s="667">
        <v>68.161236397464478</v>
      </c>
    </row>
    <row r="8" spans="1:19" x14ac:dyDescent="0.35">
      <c r="A8" s="211" t="s">
        <v>39</v>
      </c>
      <c r="B8" s="666">
        <v>2.3473194335942749E-2</v>
      </c>
      <c r="C8" s="666">
        <v>2.355070569573714E-2</v>
      </c>
      <c r="D8" s="666">
        <v>2.266393175191217E-2</v>
      </c>
      <c r="E8" s="666">
        <v>1.7594065364077149E-3</v>
      </c>
      <c r="F8" s="666">
        <v>1.4914776458123002E-2</v>
      </c>
      <c r="G8" s="666">
        <v>6.2626126069253996E-3</v>
      </c>
      <c r="H8" s="666">
        <v>1.2640336899830018E-2</v>
      </c>
      <c r="I8" s="666">
        <v>2.4877943357481946E-4</v>
      </c>
      <c r="J8" s="666">
        <v>1.2841980335278169E-2</v>
      </c>
      <c r="L8" s="667">
        <v>100</v>
      </c>
      <c r="M8" s="667">
        <v>102.26639317519121</v>
      </c>
      <c r="N8" s="667">
        <v>102.44632133579849</v>
      </c>
      <c r="O8" s="667">
        <v>103.97428531747896</v>
      </c>
      <c r="P8" s="667">
        <v>104.62543598750426</v>
      </c>
      <c r="Q8" s="667">
        <v>105.94793674667791</v>
      </c>
      <c r="R8" s="667">
        <v>105.97429441437016</v>
      </c>
      <c r="S8" s="667">
        <v>107.33521421928448</v>
      </c>
    </row>
    <row r="9" spans="1:19" x14ac:dyDescent="0.35">
      <c r="A9" s="211" t="s">
        <v>151</v>
      </c>
      <c r="B9" s="666">
        <v>2.5172248200366232E-2</v>
      </c>
      <c r="C9" s="666">
        <v>2.9345580337335253E-2</v>
      </c>
      <c r="D9" s="666">
        <v>-2.89874559369796E-4</v>
      </c>
      <c r="E9" s="666">
        <v>1.2035520687612156E-3</v>
      </c>
      <c r="F9" s="666">
        <v>5.0411772745917016E-2</v>
      </c>
      <c r="G9" s="666">
        <v>-2.6271377446529964E-2</v>
      </c>
      <c r="H9" s="666">
        <v>-1.6350166791038512E-2</v>
      </c>
      <c r="I9" s="666">
        <v>9.840429098918535E-2</v>
      </c>
      <c r="J9" s="666">
        <v>4.3446153920005726E-2</v>
      </c>
      <c r="L9" s="667">
        <v>100</v>
      </c>
      <c r="M9" s="667">
        <v>99.971012544063015</v>
      </c>
      <c r="N9" s="667">
        <v>100.09133286302658</v>
      </c>
      <c r="O9" s="667">
        <v>105.13711438915341</v>
      </c>
      <c r="P9" s="667">
        <v>102.37501757339696</v>
      </c>
      <c r="Q9" s="667">
        <v>100.70116896083643</v>
      </c>
      <c r="R9" s="667">
        <v>110.6105960942097</v>
      </c>
      <c r="S9" s="667">
        <v>115.41620107730232</v>
      </c>
    </row>
    <row r="10" spans="1:19" x14ac:dyDescent="0.35">
      <c r="A10" s="235" t="s">
        <v>152</v>
      </c>
      <c r="B10" s="610">
        <v>1.9890930301063259E-2</v>
      </c>
      <c r="C10" s="610">
        <v>8.5734441069369449E-3</v>
      </c>
      <c r="D10" s="610">
        <v>1.5945999636383767E-2</v>
      </c>
      <c r="E10" s="610">
        <v>8.8299285440700537E-3</v>
      </c>
      <c r="F10" s="610">
        <v>2.0711564194634935E-2</v>
      </c>
      <c r="G10" s="610">
        <v>1.57415366456235E-2</v>
      </c>
      <c r="H10" s="610">
        <v>2.8137151327444876E-2</v>
      </c>
      <c r="I10" s="610">
        <v>-1.8139743107369211E-2</v>
      </c>
      <c r="J10" s="610">
        <v>5.3178662579105085E-2</v>
      </c>
      <c r="L10" s="611">
        <v>100</v>
      </c>
      <c r="M10" s="611">
        <v>101.59459996363837</v>
      </c>
      <c r="N10" s="611">
        <v>102.49167302178068</v>
      </c>
      <c r="O10" s="611">
        <v>104.61443588698683</v>
      </c>
      <c r="P10" s="611">
        <v>106.26122786316306</v>
      </c>
      <c r="Q10" s="611">
        <v>109.25111611178897</v>
      </c>
      <c r="R10" s="611">
        <v>107.26932893132776</v>
      </c>
      <c r="S10" s="611">
        <v>112.97376837965388</v>
      </c>
    </row>
    <row r="11" spans="1:19" x14ac:dyDescent="0.35">
      <c r="A11" s="211" t="s">
        <v>60</v>
      </c>
      <c r="B11" s="666">
        <v>2.5665142706129407E-2</v>
      </c>
      <c r="C11" s="666">
        <v>2.8960747620435212E-2</v>
      </c>
      <c r="D11" s="666">
        <v>5.0770526799489124E-2</v>
      </c>
      <c r="E11" s="666">
        <v>2.8577271921409242E-2</v>
      </c>
      <c r="F11" s="666">
        <v>3.8363900796220207E-2</v>
      </c>
      <c r="G11" s="666">
        <v>5.2460818207748616E-2</v>
      </c>
      <c r="H11" s="666">
        <v>3.4173894331511523E-2</v>
      </c>
      <c r="I11" s="666">
        <v>-1.3123079307437613E-2</v>
      </c>
      <c r="J11" s="666">
        <v>4.1090896767784102E-2</v>
      </c>
      <c r="L11" s="667">
        <v>100</v>
      </c>
      <c r="M11" s="667">
        <v>105.07705267994891</v>
      </c>
      <c r="N11" s="667">
        <v>108.07986818708405</v>
      </c>
      <c r="O11" s="667">
        <v>112.2262335282819</v>
      </c>
      <c r="P11" s="667">
        <v>118.11371356354944</v>
      </c>
      <c r="Q11" s="667">
        <v>122.15011912997259</v>
      </c>
      <c r="R11" s="667">
        <v>120.54713342921701</v>
      </c>
      <c r="S11" s="667">
        <v>125.50052324460927</v>
      </c>
    </row>
    <row r="12" spans="1:19" x14ac:dyDescent="0.35">
      <c r="A12" s="211" t="s">
        <v>156</v>
      </c>
      <c r="B12" s="666">
        <v>-7.1629662502297187E-3</v>
      </c>
      <c r="C12" s="666">
        <v>-5.3222371600331608E-2</v>
      </c>
      <c r="D12" s="666">
        <v>-9.002928908052199E-2</v>
      </c>
      <c r="E12" s="666">
        <v>-8.0405537940489435E-2</v>
      </c>
      <c r="F12" s="666">
        <v>-5.5628909654485303E-2</v>
      </c>
      <c r="G12" s="666">
        <v>-0.10679691215519116</v>
      </c>
      <c r="H12" s="666">
        <v>6.5349457522034804E-3</v>
      </c>
      <c r="I12" s="666">
        <v>6.0922895057657911E-5</v>
      </c>
      <c r="J12" s="666">
        <v>5.6253921812008834E-2</v>
      </c>
      <c r="L12" s="667">
        <v>100</v>
      </c>
      <c r="M12" s="667">
        <v>90.997071091947802</v>
      </c>
      <c r="N12" s="667">
        <v>83.680402639790785</v>
      </c>
      <c r="O12" s="667">
        <v>79.025353081490906</v>
      </c>
      <c r="P12" s="667">
        <v>70.585689390413961</v>
      </c>
      <c r="Q12" s="667">
        <v>71.046963041462206</v>
      </c>
      <c r="R12" s="667">
        <v>71.051291428135741</v>
      </c>
      <c r="S12" s="667">
        <v>75.048205220776339</v>
      </c>
    </row>
    <row r="13" spans="1:19" x14ac:dyDescent="0.35">
      <c r="A13" s="211" t="s">
        <v>160</v>
      </c>
      <c r="B13" s="666">
        <v>8.4019078373217981E-2</v>
      </c>
      <c r="C13" s="666">
        <v>3.0254524712766573E-2</v>
      </c>
      <c r="D13" s="666">
        <v>8.2286763241330219E-2</v>
      </c>
      <c r="E13" s="666">
        <v>8.6094526873773836E-2</v>
      </c>
      <c r="F13" s="666">
        <v>3.0831040399168952E-2</v>
      </c>
      <c r="G13" s="666">
        <v>-1.4391792053175534E-2</v>
      </c>
      <c r="H13" s="666">
        <v>2.087903914550493E-2</v>
      </c>
      <c r="I13" s="666">
        <v>3.9232893903814237E-2</v>
      </c>
      <c r="J13" s="666">
        <v>5.2364609934522965E-2</v>
      </c>
      <c r="L13" s="667">
        <v>100</v>
      </c>
      <c r="M13" s="667">
        <v>108.22867632413302</v>
      </c>
      <c r="N13" s="667">
        <v>117.54657300643406</v>
      </c>
      <c r="O13" s="667">
        <v>121.17065614757929</v>
      </c>
      <c r="P13" s="667">
        <v>119.42679326135649</v>
      </c>
      <c r="Q13" s="667">
        <v>121.92030995288248</v>
      </c>
      <c r="R13" s="667">
        <v>126.70359653798405</v>
      </c>
      <c r="S13" s="667">
        <v>133.33838094799677</v>
      </c>
    </row>
    <row r="14" spans="1:19" x14ac:dyDescent="0.35">
      <c r="A14" s="211" t="s">
        <v>94</v>
      </c>
      <c r="B14" s="666">
        <v>2.2875304883902992E-2</v>
      </c>
      <c r="C14" s="666">
        <v>9.3475332829122681E-3</v>
      </c>
      <c r="D14" s="666">
        <v>2.9202098328524828E-2</v>
      </c>
      <c r="E14" s="666">
        <v>1.9483831931676798E-2</v>
      </c>
      <c r="F14" s="666">
        <v>3.8222217143702997E-2</v>
      </c>
      <c r="G14" s="666">
        <v>4.48417309841731E-2</v>
      </c>
      <c r="H14" s="666">
        <v>3.5406071834255037E-2</v>
      </c>
      <c r="I14" s="666">
        <v>-0.10947334425720123</v>
      </c>
      <c r="J14" s="666">
        <v>0.10759775764710722</v>
      </c>
      <c r="L14" s="667">
        <v>100</v>
      </c>
      <c r="M14" s="667">
        <v>102.92020983285248</v>
      </c>
      <c r="N14" s="667">
        <v>104.92548990360869</v>
      </c>
      <c r="O14" s="667">
        <v>108.93597476261384</v>
      </c>
      <c r="P14" s="667">
        <v>113.82085243741764</v>
      </c>
      <c r="Q14" s="667">
        <v>117.850801715053</v>
      </c>
      <c r="R14" s="667">
        <v>104.94928032791384</v>
      </c>
      <c r="S14" s="667">
        <v>116.24158755787504</v>
      </c>
    </row>
    <row r="15" spans="1:19" x14ac:dyDescent="0.35">
      <c r="A15" s="236" t="s">
        <v>161</v>
      </c>
      <c r="B15" s="666">
        <v>7.2493890266533967E-4</v>
      </c>
      <c r="C15" s="666">
        <v>5.6770437927347706E-2</v>
      </c>
      <c r="D15" s="666">
        <v>-2.4551415628018325E-2</v>
      </c>
      <c r="E15" s="666">
        <v>4.5213171968363497E-3</v>
      </c>
      <c r="F15" s="666">
        <v>4.522999941281669E-2</v>
      </c>
      <c r="G15" s="666">
        <v>-3.579977631475495E-2</v>
      </c>
      <c r="H15" s="666">
        <v>8.2362080463520559E-3</v>
      </c>
      <c r="I15" s="666">
        <v>-4.6887553093197143E-2</v>
      </c>
      <c r="J15" s="666">
        <v>0.12002290024523887</v>
      </c>
      <c r="L15" s="667">
        <v>100</v>
      </c>
      <c r="M15" s="667">
        <v>97.544858437198172</v>
      </c>
      <c r="N15" s="667">
        <v>97.985889683113243</v>
      </c>
      <c r="O15" s="667">
        <v>102.41779141594478</v>
      </c>
      <c r="P15" s="667">
        <v>98.751257392602724</v>
      </c>
      <c r="Q15" s="667">
        <v>99.564593293327064</v>
      </c>
      <c r="R15" s="667">
        <v>94.896253139083612</v>
      </c>
      <c r="S15" s="667">
        <v>106.28597666324278</v>
      </c>
    </row>
    <row r="16" spans="1:19" x14ac:dyDescent="0.35">
      <c r="A16" s="237" t="s">
        <v>162</v>
      </c>
      <c r="B16" s="610">
        <v>-3.7693221592482451E-2</v>
      </c>
      <c r="C16" s="610">
        <v>-6.2546613887590974E-2</v>
      </c>
      <c r="D16" s="610">
        <v>3.0383162543482944E-2</v>
      </c>
      <c r="E16" s="610">
        <v>5.5607952488014201E-2</v>
      </c>
      <c r="F16" s="610">
        <v>3.4124454469149024E-2</v>
      </c>
      <c r="G16" s="610">
        <v>5.0049364978056676E-2</v>
      </c>
      <c r="H16" s="610">
        <v>8.4162669780986743E-2</v>
      </c>
      <c r="I16" s="610">
        <v>-9.4502133983346281E-2</v>
      </c>
      <c r="J16" s="610">
        <v>0.17705297731977376</v>
      </c>
      <c r="L16" s="611">
        <v>100</v>
      </c>
      <c r="M16" s="611">
        <v>103.03831625434829</v>
      </c>
      <c r="N16" s="611">
        <v>108.76806604906507</v>
      </c>
      <c r="O16" s="611">
        <v>112.47971696665378</v>
      </c>
      <c r="P16" s="611">
        <v>118.10925537374635</v>
      </c>
      <c r="Q16" s="611">
        <v>128.04964563184521</v>
      </c>
      <c r="R16" s="611">
        <v>115.94868086382456</v>
      </c>
      <c r="S16" s="611">
        <v>136.47774002706498</v>
      </c>
    </row>
    <row r="17" spans="1:19" x14ac:dyDescent="0.35">
      <c r="A17" s="224" t="s">
        <v>164</v>
      </c>
      <c r="B17" s="610">
        <v>4.1934747324215316E-2</v>
      </c>
      <c r="C17" s="610">
        <v>-8.1054231063135918E-2</v>
      </c>
      <c r="D17" s="610">
        <v>-7.9221959311547741E-2</v>
      </c>
      <c r="E17" s="610">
        <v>-2.080771675414006E-2</v>
      </c>
      <c r="F17" s="610">
        <v>7.3414857612918771E-2</v>
      </c>
      <c r="G17" s="610">
        <v>5.6542276994943075E-2</v>
      </c>
      <c r="H17" s="610">
        <v>0.12437303292914437</v>
      </c>
      <c r="I17" s="610">
        <v>-7.0474769686944105E-2</v>
      </c>
      <c r="J17" s="610">
        <v>6.4220169520944559E-2</v>
      </c>
      <c r="L17" s="611">
        <v>100</v>
      </c>
      <c r="M17" s="611">
        <v>92.077804068845225</v>
      </c>
      <c r="N17" s="611">
        <v>90.161875202437486</v>
      </c>
      <c r="O17" s="611">
        <v>96.781096432538192</v>
      </c>
      <c r="P17" s="611">
        <v>102.25331999490106</v>
      </c>
      <c r="Q17" s="611">
        <v>114.97087552974124</v>
      </c>
      <c r="R17" s="611">
        <v>106.8683295560764</v>
      </c>
      <c r="S17" s="611">
        <v>113.7314317965878</v>
      </c>
    </row>
    <row r="18" spans="1:19" x14ac:dyDescent="0.35">
      <c r="A18" s="238" t="s">
        <v>109</v>
      </c>
      <c r="B18" s="666">
        <v>4.5309708898687573E-2</v>
      </c>
      <c r="C18" s="666">
        <v>-0.10043596638825814</v>
      </c>
      <c r="D18" s="666">
        <v>-9.5602664876095922E-2</v>
      </c>
      <c r="E18" s="666">
        <v>-1.9540802714954508E-2</v>
      </c>
      <c r="F18" s="666">
        <v>7.2270919328148775E-2</v>
      </c>
      <c r="G18" s="666">
        <v>6.9886486181142349E-2</v>
      </c>
      <c r="H18" s="666">
        <v>0.12652478386157795</v>
      </c>
      <c r="I18" s="666">
        <v>-0.12318720360989721</v>
      </c>
      <c r="J18" s="666">
        <v>8.9450300252966519E-2</v>
      </c>
      <c r="L18" s="667">
        <v>100</v>
      </c>
      <c r="M18" s="667">
        <v>90.439733512390404</v>
      </c>
      <c r="N18" s="667">
        <v>88.672468522231725</v>
      </c>
      <c r="O18" s="667">
        <v>95.080909341429745</v>
      </c>
      <c r="P18" s="667">
        <v>101.72577999821003</v>
      </c>
      <c r="Q18" s="667">
        <v>114.59661232563398</v>
      </c>
      <c r="R18" s="667">
        <v>100.47977611007165</v>
      </c>
      <c r="S18" s="667">
        <v>109.46772225246842</v>
      </c>
    </row>
    <row r="19" spans="1:19" x14ac:dyDescent="0.35">
      <c r="A19" s="238" t="s">
        <v>165</v>
      </c>
      <c r="B19" s="666">
        <v>3.1185590415296005E-2</v>
      </c>
      <c r="C19" s="666">
        <v>8.7982136936728406E-3</v>
      </c>
      <c r="D19" s="666">
        <v>-5.801539972206271E-2</v>
      </c>
      <c r="E19" s="666">
        <v>-2.8191321459291041E-2</v>
      </c>
      <c r="F19" s="666">
        <v>5.3150286979819272E-2</v>
      </c>
      <c r="G19" s="666">
        <v>6.025994996930728E-2</v>
      </c>
      <c r="H19" s="666">
        <v>0.1153642718717669</v>
      </c>
      <c r="I19" s="666">
        <v>0.18386252270036363</v>
      </c>
      <c r="J19" s="666">
        <v>-1.1932548397252551E-2</v>
      </c>
      <c r="L19" s="667">
        <v>100</v>
      </c>
      <c r="M19" s="667">
        <v>94.198460027793729</v>
      </c>
      <c r="N19" s="667">
        <v>91.542880960180014</v>
      </c>
      <c r="O19" s="667">
        <v>96.408411354173012</v>
      </c>
      <c r="P19" s="667">
        <v>102.21797739899587</v>
      </c>
      <c r="Q19" s="667">
        <v>114.01027993383576</v>
      </c>
      <c r="R19" s="667">
        <v>134.97249761624545</v>
      </c>
      <c r="S19" s="667">
        <v>133.36193175614156</v>
      </c>
    </row>
    <row r="20" spans="1:19" x14ac:dyDescent="0.35">
      <c r="A20" s="238" t="s">
        <v>166</v>
      </c>
      <c r="B20" s="666">
        <v>1.5703443723602994E-2</v>
      </c>
      <c r="C20" s="666">
        <v>-2.9007458838822275E-3</v>
      </c>
      <c r="D20" s="666">
        <v>0.11299594294987791</v>
      </c>
      <c r="E20" s="666">
        <v>-1.8868673257554036E-2</v>
      </c>
      <c r="F20" s="666">
        <v>0.13618615266280321</v>
      </c>
      <c r="G20" s="666">
        <v>-0.10944562836664284</v>
      </c>
      <c r="H20" s="666">
        <v>0.11757874235455734</v>
      </c>
      <c r="I20" s="666">
        <v>1.4532843724123445E-2</v>
      </c>
      <c r="J20" s="666">
        <v>-1.3982925678084346E-2</v>
      </c>
      <c r="L20" s="667">
        <v>100</v>
      </c>
      <c r="M20" s="667">
        <v>111.2995942949878</v>
      </c>
      <c r="N20" s="667">
        <v>109.19951861653735</v>
      </c>
      <c r="O20" s="667">
        <v>124.07098092955373</v>
      </c>
      <c r="P20" s="667">
        <v>110.49195445965296</v>
      </c>
      <c r="Q20" s="667">
        <v>123.48345950531598</v>
      </c>
      <c r="R20" s="667">
        <v>125.27802532482086</v>
      </c>
      <c r="S20" s="667">
        <v>123.52627200760672</v>
      </c>
    </row>
    <row r="21" spans="1:19" x14ac:dyDescent="0.35">
      <c r="A21" s="239" t="s">
        <v>167</v>
      </c>
      <c r="B21" s="610">
        <v>-4.2646278408331462E-5</v>
      </c>
      <c r="C21" s="610">
        <v>-2.0232870953128312E-2</v>
      </c>
      <c r="D21" s="610">
        <v>3.6561705908512598E-2</v>
      </c>
      <c r="E21" s="610">
        <v>-7.2821094529861741E-2</v>
      </c>
      <c r="F21" s="610">
        <v>5.2554992411908863E-2</v>
      </c>
      <c r="G21" s="610">
        <v>9.9254214892166459E-2</v>
      </c>
      <c r="H21" s="610">
        <v>5.4895497009511685E-2</v>
      </c>
      <c r="I21" s="610">
        <v>-1.9263369002932018E-2</v>
      </c>
      <c r="J21" s="610">
        <v>4.3195420835874687E-2</v>
      </c>
      <c r="L21" s="611">
        <v>100</v>
      </c>
      <c r="M21" s="611">
        <v>103.65617059085126</v>
      </c>
      <c r="N21" s="611">
        <v>96.1078147936514</v>
      </c>
      <c r="O21" s="611">
        <v>101.15876027085689</v>
      </c>
      <c r="P21" s="611">
        <v>111.19919360100567</v>
      </c>
      <c r="Q21" s="611">
        <v>117.30352860078979</v>
      </c>
      <c r="R21" s="611">
        <v>115.04386744400679</v>
      </c>
      <c r="S21" s="611">
        <v>120.01323571283724</v>
      </c>
    </row>
    <row r="22" spans="1:19" x14ac:dyDescent="0.35">
      <c r="A22" s="238" t="s">
        <v>124</v>
      </c>
      <c r="B22" s="666">
        <v>1.2885642428065003E-2</v>
      </c>
      <c r="C22" s="666">
        <v>6.8636171805423363E-2</v>
      </c>
      <c r="D22" s="666">
        <v>-5.4994777945562179E-2</v>
      </c>
      <c r="E22" s="666">
        <v>-7.8513187752856761E-2</v>
      </c>
      <c r="F22" s="666">
        <v>-4.3169360605762264E-2</v>
      </c>
      <c r="G22" s="666">
        <v>6.9849216575037731E-2</v>
      </c>
      <c r="H22" s="666">
        <v>6.7416520536123459E-2</v>
      </c>
      <c r="I22" s="666">
        <v>8.0505952180298435E-2</v>
      </c>
      <c r="J22" s="666">
        <v>4.7594002604266494E-2</v>
      </c>
      <c r="L22" s="667">
        <v>100</v>
      </c>
      <c r="M22" s="667">
        <v>94.500522205443787</v>
      </c>
      <c r="N22" s="667">
        <v>87.080984962784768</v>
      </c>
      <c r="O22" s="667">
        <v>83.321754521021347</v>
      </c>
      <c r="P22" s="667">
        <v>89.141713797972301</v>
      </c>
      <c r="Q22" s="667">
        <v>95.151337976858542</v>
      </c>
      <c r="R22" s="667">
        <v>102.81158704191493</v>
      </c>
      <c r="S22" s="667">
        <v>107.70480198333661</v>
      </c>
    </row>
    <row r="23" spans="1:19" x14ac:dyDescent="0.35">
      <c r="A23" s="238" t="s">
        <v>168</v>
      </c>
      <c r="B23" s="666">
        <v>-5.227202380506335E-3</v>
      </c>
      <c r="C23" s="666">
        <v>2.6013068368273551E-3</v>
      </c>
      <c r="D23" s="666">
        <v>7.0194886590799754E-3</v>
      </c>
      <c r="E23" s="666">
        <v>-1.3848220698384206E-2</v>
      </c>
      <c r="F23" s="666">
        <v>8.4301637300755905E-2</v>
      </c>
      <c r="G23" s="666">
        <v>0.1443481918444407</v>
      </c>
      <c r="H23" s="666">
        <v>6.6855650831171287E-2</v>
      </c>
      <c r="I23" s="666">
        <v>2.4672686733950622E-2</v>
      </c>
      <c r="J23" s="666">
        <v>7.3370940068111068E-2</v>
      </c>
      <c r="L23" s="667">
        <v>100</v>
      </c>
      <c r="M23" s="667">
        <v>100.70194886590799</v>
      </c>
      <c r="N23" s="667">
        <v>99.307406053255505</v>
      </c>
      <c r="O23" s="667">
        <v>107.67918297963594</v>
      </c>
      <c r="P23" s="667">
        <v>123.22247834203306</v>
      </c>
      <c r="Q23" s="667">
        <v>131.4605973286196</v>
      </c>
      <c r="R23" s="667">
        <v>134.70408346436665</v>
      </c>
      <c r="S23" s="667">
        <v>144.58744869916052</v>
      </c>
    </row>
    <row r="24" spans="1:19" x14ac:dyDescent="0.35">
      <c r="A24" s="240" t="s">
        <v>169</v>
      </c>
      <c r="B24" s="666">
        <v>-3.1826778386307986E-3</v>
      </c>
      <c r="C24" s="666">
        <v>-0.12488833897813867</v>
      </c>
      <c r="D24" s="666">
        <v>0.17538820991864235</v>
      </c>
      <c r="E24" s="666">
        <v>-0.14924300744709107</v>
      </c>
      <c r="F24" s="666">
        <v>8.5295626096184352E-2</v>
      </c>
      <c r="G24" s="666">
        <v>5.0085452472472758E-2</v>
      </c>
      <c r="H24" s="666">
        <v>2.4380250984482155E-2</v>
      </c>
      <c r="I24" s="666">
        <v>-0.17981684102919326</v>
      </c>
      <c r="J24" s="666">
        <v>-2.9576202217241998E-2</v>
      </c>
      <c r="L24" s="667">
        <v>100</v>
      </c>
      <c r="M24" s="667">
        <v>117.53882099186424</v>
      </c>
      <c r="N24" s="667">
        <v>99.996973855253145</v>
      </c>
      <c r="O24" s="667">
        <v>108.52627834796074</v>
      </c>
      <c r="P24" s="667">
        <v>113.96186610417188</v>
      </c>
      <c r="Q24" s="667">
        <v>116.74028500245153</v>
      </c>
      <c r="R24" s="667">
        <v>95.748415732462988</v>
      </c>
      <c r="S24" s="667">
        <v>92.916541226779103</v>
      </c>
    </row>
    <row r="25" spans="1:19" x14ac:dyDescent="0.35">
      <c r="A25" s="224" t="s">
        <v>170</v>
      </c>
      <c r="B25" s="610">
        <v>3.4611828922272769E-2</v>
      </c>
      <c r="C25" s="610">
        <v>-4.6204089984372976E-3</v>
      </c>
      <c r="D25" s="610">
        <v>-9.0715406583720126E-3</v>
      </c>
      <c r="E25" s="610">
        <v>-4.4831533862339512E-3</v>
      </c>
      <c r="F25" s="610">
        <v>3.035587700687592E-2</v>
      </c>
      <c r="G25" s="610">
        <v>1.99630044112733E-2</v>
      </c>
      <c r="H25" s="610">
        <v>4.2403491959969619E-2</v>
      </c>
      <c r="I25" s="610">
        <v>-1.9262768048692314E-2</v>
      </c>
      <c r="J25" s="610">
        <v>3.7363118014420049E-2</v>
      </c>
      <c r="L25" s="667">
        <v>100</v>
      </c>
      <c r="M25" s="667">
        <v>99.092845934162796</v>
      </c>
      <c r="N25" s="667">
        <v>98.648597506361497</v>
      </c>
      <c r="O25" s="667">
        <v>101.64316219916542</v>
      </c>
      <c r="P25" s="667">
        <v>103.67226509452313</v>
      </c>
      <c r="Q25" s="667">
        <v>108.06833115393057</v>
      </c>
      <c r="R25" s="667">
        <v>105.98663595750314</v>
      </c>
      <c r="S25" s="667">
        <v>109.94662714473471</v>
      </c>
    </row>
    <row r="26" spans="1:19" x14ac:dyDescent="0.35">
      <c r="A26" s="239" t="s">
        <v>171</v>
      </c>
      <c r="B26" s="610">
        <v>1.807374253549332E-2</v>
      </c>
      <c r="C26" s="610">
        <v>5.9941282868141155E-3</v>
      </c>
      <c r="D26" s="610">
        <v>1.7743804090600168E-2</v>
      </c>
      <c r="E26" s="610">
        <v>1.5778489975541987E-3</v>
      </c>
      <c r="F26" s="610">
        <v>2.332974464834825E-2</v>
      </c>
      <c r="G26" s="610">
        <v>2.2804083943930298E-2</v>
      </c>
      <c r="H26" s="610">
        <v>3.0569209195910885E-2</v>
      </c>
      <c r="I26" s="610">
        <v>-1.8244279776689742E-2</v>
      </c>
      <c r="J26" s="610">
        <v>5.2250834602538321E-2</v>
      </c>
      <c r="L26" s="667">
        <v>100</v>
      </c>
      <c r="M26" s="667">
        <v>101.77438040906002</v>
      </c>
      <c r="N26" s="667">
        <v>101.93496501316515</v>
      </c>
      <c r="O26" s="667">
        <v>104.31308171766061</v>
      </c>
      <c r="P26" s="667">
        <v>106.6918459896002</v>
      </c>
      <c r="Q26" s="667">
        <v>109.9533313491542</v>
      </c>
      <c r="R26" s="667">
        <v>107.94731200964115</v>
      </c>
      <c r="S26" s="667">
        <v>113.58764915524551</v>
      </c>
    </row>
    <row r="27" spans="1:19" x14ac:dyDescent="0.35">
      <c r="A27" s="241" t="s">
        <v>172</v>
      </c>
      <c r="B27" s="610"/>
      <c r="C27" s="610"/>
      <c r="D27" s="610"/>
      <c r="E27" s="610"/>
      <c r="F27" s="610"/>
      <c r="G27" s="610"/>
      <c r="H27" s="610"/>
      <c r="I27" s="610"/>
      <c r="J27" s="610"/>
      <c r="L27" s="667"/>
      <c r="M27" s="667"/>
      <c r="N27" s="667"/>
      <c r="O27" s="667"/>
      <c r="P27" s="667"/>
      <c r="Q27" s="667"/>
      <c r="R27" s="667"/>
      <c r="S27" s="667"/>
    </row>
    <row r="28" spans="1:19" x14ac:dyDescent="0.35">
      <c r="A28" s="242" t="s">
        <v>173</v>
      </c>
      <c r="B28" s="666">
        <v>2.4168421277867891E-2</v>
      </c>
      <c r="C28" s="666">
        <v>5.6876602940167942E-3</v>
      </c>
      <c r="D28" s="666">
        <v>5.4240320122057151E-2</v>
      </c>
      <c r="E28" s="666">
        <v>5.0681732732402729E-3</v>
      </c>
      <c r="F28" s="666">
        <v>1.0068634759430761E-2</v>
      </c>
      <c r="G28" s="666">
        <v>3.667693886083101E-2</v>
      </c>
      <c r="H28" s="666">
        <v>1.1899000248259295E-2</v>
      </c>
      <c r="I28" s="666">
        <v>7.1002789971741365E-5</v>
      </c>
      <c r="J28" s="666">
        <v>1.0502929522392845E-2</v>
      </c>
      <c r="L28" s="667">
        <v>100</v>
      </c>
      <c r="M28" s="667">
        <v>105.42403201220571</v>
      </c>
      <c r="N28" s="667">
        <v>105.95833927360721</v>
      </c>
      <c r="O28" s="667">
        <v>107.025195091469</v>
      </c>
      <c r="P28" s="667">
        <v>110.95055162840733</v>
      </c>
      <c r="Q28" s="667">
        <v>112.27075226977826</v>
      </c>
      <c r="R28" s="667">
        <v>112.27872380642164</v>
      </c>
      <c r="S28" s="667">
        <v>113.4579793294247</v>
      </c>
    </row>
    <row r="29" spans="1:19" x14ac:dyDescent="0.35">
      <c r="A29" s="238" t="s">
        <v>174</v>
      </c>
      <c r="B29" s="666">
        <v>-6.5257798270353495E-2</v>
      </c>
      <c r="C29" s="666">
        <v>-5.8811593252691585E-2</v>
      </c>
      <c r="D29" s="666">
        <v>2.3039704525190219E-2</v>
      </c>
      <c r="E29" s="666">
        <v>-0.11333219967844022</v>
      </c>
      <c r="F29" s="666">
        <v>-2.0677898088718782E-2</v>
      </c>
      <c r="G29" s="666">
        <v>1.2788884109450782E-2</v>
      </c>
      <c r="H29" s="666">
        <v>3.4324227859254153E-2</v>
      </c>
      <c r="I29" s="666">
        <v>0.23218749298613361</v>
      </c>
      <c r="J29" s="666">
        <v>-8.7800699823047945E-2</v>
      </c>
      <c r="L29" s="667">
        <v>100</v>
      </c>
      <c r="M29" s="667">
        <v>102.30397045251902</v>
      </c>
      <c r="N29" s="667">
        <v>90.709636445296894</v>
      </c>
      <c r="O29" s="667">
        <v>88.83395182721631</v>
      </c>
      <c r="P29" s="667">
        <v>89.970038942119118</v>
      </c>
      <c r="Q29" s="667">
        <v>93.058191059274378</v>
      </c>
      <c r="R29" s="667">
        <v>114.66513914315193</v>
      </c>
      <c r="S29" s="667">
        <v>104.59745968107603</v>
      </c>
    </row>
    <row r="30" spans="1:19" x14ac:dyDescent="0.35">
      <c r="A30" s="238" t="s">
        <v>175</v>
      </c>
      <c r="B30" s="666"/>
      <c r="C30" s="666"/>
      <c r="D30" s="666"/>
      <c r="E30" s="666"/>
      <c r="F30" s="666"/>
      <c r="G30" s="666"/>
      <c r="H30" s="666"/>
      <c r="I30" s="666"/>
      <c r="J30" s="666"/>
      <c r="L30" s="667"/>
      <c r="M30" s="667"/>
      <c r="N30" s="667"/>
      <c r="O30" s="667"/>
      <c r="P30" s="667"/>
      <c r="Q30" s="667"/>
      <c r="R30" s="667"/>
      <c r="S30" s="667"/>
    </row>
    <row r="31" spans="1:19" x14ac:dyDescent="0.35">
      <c r="A31" s="224" t="s">
        <v>176</v>
      </c>
      <c r="B31" s="610">
        <v>3.3965779652595174E-2</v>
      </c>
      <c r="C31" s="610">
        <v>-3.9887743411397558E-3</v>
      </c>
      <c r="D31" s="610">
        <v>-5.1543691114674939E-3</v>
      </c>
      <c r="E31" s="610">
        <v>-3.8569215625220421E-3</v>
      </c>
      <c r="F31" s="610">
        <v>2.9013828383504414E-2</v>
      </c>
      <c r="G31" s="610">
        <v>2.1048313910984495E-2</v>
      </c>
      <c r="H31" s="610">
        <v>4.039238184932592E-2</v>
      </c>
      <c r="I31" s="610">
        <v>-1.8023033718209347E-2</v>
      </c>
      <c r="J31" s="610">
        <v>3.5609032948778818E-2</v>
      </c>
      <c r="L31" s="667">
        <v>100</v>
      </c>
      <c r="M31" s="667">
        <v>99.48456308885325</v>
      </c>
      <c r="N31" s="667">
        <v>99.100858932337772</v>
      </c>
      <c r="O31" s="667">
        <v>101.9761542460585</v>
      </c>
      <c r="P31" s="667">
        <v>104.12258035206452</v>
      </c>
      <c r="Q31" s="667">
        <v>108.32833937678222</v>
      </c>
      <c r="R31" s="667">
        <v>106.37593406355685</v>
      </c>
      <c r="S31" s="667">
        <v>110.16387820458317</v>
      </c>
    </row>
    <row r="32" spans="1:19" x14ac:dyDescent="0.35">
      <c r="A32" s="239" t="s">
        <v>177</v>
      </c>
      <c r="B32" s="610">
        <v>1.0662720799064163E-2</v>
      </c>
      <c r="C32" s="610">
        <v>6.6363218698306525E-4</v>
      </c>
      <c r="D32" s="610">
        <v>1.8153519735526258E-2</v>
      </c>
      <c r="E32" s="610">
        <v>-7.354793707658569E-3</v>
      </c>
      <c r="F32" s="610">
        <v>2.0274000786086432E-2</v>
      </c>
      <c r="G32" s="610">
        <v>2.2136574837594347E-2</v>
      </c>
      <c r="H32" s="610">
        <v>3.0817190916283321E-2</v>
      </c>
      <c r="I32" s="610">
        <v>-1.6494788009331351E-3</v>
      </c>
      <c r="J32" s="610">
        <v>4.079664839320718E-2</v>
      </c>
      <c r="L32" s="667">
        <v>100</v>
      </c>
      <c r="M32" s="667">
        <v>101.81535197355262</v>
      </c>
      <c r="N32" s="667">
        <v>101.0665210635145</v>
      </c>
      <c r="O32" s="667">
        <v>103.11554379100322</v>
      </c>
      <c r="P32" s="667">
        <v>105.398168743052</v>
      </c>
      <c r="Q32" s="667">
        <v>108.64624423143327</v>
      </c>
      <c r="R32" s="667">
        <v>108.46703455477252</v>
      </c>
      <c r="S32" s="667">
        <v>112.89212602575743</v>
      </c>
    </row>
    <row r="33" spans="1:19" x14ac:dyDescent="0.35">
      <c r="A33" s="243" t="s">
        <v>178</v>
      </c>
      <c r="B33" s="610"/>
      <c r="C33" s="610"/>
      <c r="D33" s="610"/>
      <c r="E33" s="610"/>
      <c r="F33" s="610"/>
      <c r="G33" s="610"/>
      <c r="H33" s="610"/>
      <c r="I33" s="610"/>
      <c r="J33" s="610"/>
      <c r="L33" s="667"/>
      <c r="M33" s="667"/>
      <c r="N33" s="667"/>
      <c r="O33" s="667"/>
      <c r="P33" s="667"/>
      <c r="Q33" s="667"/>
      <c r="R33" s="667"/>
      <c r="S33" s="667"/>
    </row>
    <row r="34" spans="1:19" ht="16" x14ac:dyDescent="0.35">
      <c r="A34" s="244" t="s">
        <v>202</v>
      </c>
      <c r="B34" s="610">
        <v>3.5347759931779077E-2</v>
      </c>
      <c r="C34" s="610">
        <v>2.6542808645247051E-2</v>
      </c>
      <c r="D34" s="610">
        <v>2.905017092508877E-2</v>
      </c>
      <c r="E34" s="610">
        <v>1.4700598508115892E-2</v>
      </c>
      <c r="F34" s="610">
        <v>6.1357974329594445E-3</v>
      </c>
      <c r="G34" s="610">
        <v>3.6986121433228991E-3</v>
      </c>
      <c r="H34" s="610">
        <v>5.0645316194988244E-3</v>
      </c>
      <c r="I34" s="610">
        <v>2.6927316676637947E-2</v>
      </c>
      <c r="J34" s="610">
        <v>1.4358123158368929E-2</v>
      </c>
      <c r="L34" s="611">
        <v>100</v>
      </c>
      <c r="M34" s="611">
        <v>102.90501709250887</v>
      </c>
      <c r="N34" s="611">
        <v>104.41778243325665</v>
      </c>
      <c r="O34" s="611">
        <v>105.05846879466594</v>
      </c>
      <c r="P34" s="611">
        <v>105.4470393231088</v>
      </c>
      <c r="Q34" s="611">
        <v>105.98107918794322</v>
      </c>
      <c r="R34" s="611">
        <v>108.83486526896881</v>
      </c>
      <c r="S34" s="611">
        <v>110.39752966842515</v>
      </c>
    </row>
    <row r="35" spans="1:19" x14ac:dyDescent="0.35">
      <c r="A35" s="237" t="s">
        <v>179</v>
      </c>
    </row>
    <row r="36" spans="1:19" x14ac:dyDescent="0.35">
      <c r="A36" s="238" t="s">
        <v>180</v>
      </c>
      <c r="B36" s="621">
        <v>-0.98319858383453251</v>
      </c>
      <c r="C36" s="621">
        <v>-1.1586076389481144</v>
      </c>
      <c r="D36" s="621">
        <v>0.21702271884462554</v>
      </c>
      <c r="E36" s="621">
        <v>0.71820100795828568</v>
      </c>
      <c r="F36" s="621">
        <v>0.21297377477506041</v>
      </c>
      <c r="G36" s="621">
        <v>0.55460857592426194</v>
      </c>
      <c r="H36" s="621">
        <v>0.92499183832787102</v>
      </c>
      <c r="I36" s="621">
        <v>-1.3921188122185764</v>
      </c>
      <c r="J36" s="621">
        <v>1.9416163892945453</v>
      </c>
    </row>
    <row r="37" spans="1:19" x14ac:dyDescent="0.35">
      <c r="A37" s="238" t="s">
        <v>181</v>
      </c>
      <c r="B37" s="621">
        <v>-1.0140826368875102</v>
      </c>
      <c r="C37" s="621">
        <v>-1.1374497256712135</v>
      </c>
      <c r="D37" s="621">
        <v>-6.0907586182956663E-2</v>
      </c>
      <c r="E37" s="621">
        <v>0.74673179413187607</v>
      </c>
      <c r="F37" s="621">
        <v>0.29245725397137184</v>
      </c>
      <c r="G37" s="621">
        <v>0.39913210710919717</v>
      </c>
      <c r="H37" s="621">
        <v>1.046585887831325</v>
      </c>
      <c r="I37" s="621">
        <v>-1.5326559047550703</v>
      </c>
      <c r="J37" s="621">
        <v>2.2543488796240991</v>
      </c>
    </row>
    <row r="38" spans="1:19" x14ac:dyDescent="0.35">
      <c r="A38" s="238" t="s">
        <v>182</v>
      </c>
      <c r="B38" s="621">
        <v>1.2416707678464256</v>
      </c>
      <c r="C38" s="621">
        <v>1.4818269028027187</v>
      </c>
      <c r="D38" s="621">
        <v>1.0918946991858025</v>
      </c>
      <c r="E38" s="621">
        <v>0.49897346833243095</v>
      </c>
      <c r="F38" s="621">
        <v>-1.2315614301953715</v>
      </c>
      <c r="G38" s="621">
        <v>-1.0079291873010154</v>
      </c>
      <c r="H38" s="621">
        <v>-1.8851557490875304</v>
      </c>
      <c r="I38" s="621">
        <v>3.769240249408945</v>
      </c>
      <c r="J38" s="621">
        <v>-3.1658753780672733</v>
      </c>
    </row>
    <row r="39" spans="1:19" x14ac:dyDescent="0.35">
      <c r="A39" s="622" t="s">
        <v>183</v>
      </c>
      <c r="B39" s="623">
        <v>0.357109022534015</v>
      </c>
      <c r="C39" s="623">
        <v>0.48105743621077668</v>
      </c>
      <c r="D39" s="623">
        <v>-7.170947101033498E-3</v>
      </c>
      <c r="E39" s="623">
        <v>-0.21452819798726708</v>
      </c>
      <c r="F39" s="623">
        <v>-0.14402244010088872</v>
      </c>
      <c r="G39" s="623">
        <v>-0.22853450516882301</v>
      </c>
      <c r="H39" s="623">
        <v>-0.36105230666544941</v>
      </c>
      <c r="I39" s="623">
        <v>0.61522561514858332</v>
      </c>
      <c r="J39" s="623">
        <v>-0.71916392176071842</v>
      </c>
    </row>
    <row r="40" spans="1:19" x14ac:dyDescent="0.35">
      <c r="A40" s="1680" t="s">
        <v>590</v>
      </c>
      <c r="B40" s="1680"/>
      <c r="C40" s="1680"/>
      <c r="D40" s="1680"/>
      <c r="E40" s="1680"/>
      <c r="F40" s="1680"/>
    </row>
    <row r="41" spans="1:19" x14ac:dyDescent="0.35">
      <c r="A41" s="640" t="s">
        <v>204</v>
      </c>
      <c r="B41" s="640"/>
      <c r="C41" s="640"/>
      <c r="D41" s="640"/>
      <c r="E41" s="640"/>
      <c r="F41" s="640"/>
    </row>
    <row r="42" spans="1:19" x14ac:dyDescent="0.35">
      <c r="A42" s="246" t="s">
        <v>592</v>
      </c>
    </row>
    <row r="45" spans="1:19" ht="17.5" x14ac:dyDescent="0.35">
      <c r="A45" s="231" t="s">
        <v>661</v>
      </c>
      <c r="B45" s="760"/>
      <c r="C45" s="761"/>
      <c r="D45" s="761"/>
      <c r="E45" s="761"/>
      <c r="F45" s="761"/>
      <c r="G45" s="761"/>
      <c r="H45" s="761"/>
      <c r="I45" s="761"/>
      <c r="J45" s="761"/>
      <c r="K45" s="761"/>
    </row>
    <row r="46" spans="1:19" x14ac:dyDescent="0.35">
      <c r="A46" s="232" t="s">
        <v>143</v>
      </c>
      <c r="B46" s="762"/>
      <c r="C46" s="761"/>
      <c r="D46" s="761"/>
      <c r="E46" s="761"/>
      <c r="F46" s="761"/>
      <c r="G46" s="761"/>
      <c r="H46" s="761"/>
      <c r="I46" s="761"/>
      <c r="J46" s="761"/>
      <c r="K46" s="761"/>
    </row>
    <row r="47" spans="1:19" x14ac:dyDescent="0.35">
      <c r="A47" s="233" t="s">
        <v>248</v>
      </c>
      <c r="B47" s="763">
        <v>2012</v>
      </c>
      <c r="C47" s="763">
        <v>2013</v>
      </c>
      <c r="D47" s="763">
        <v>2014</v>
      </c>
      <c r="E47" s="763">
        <v>2015</v>
      </c>
      <c r="F47" s="763">
        <v>2016</v>
      </c>
      <c r="G47" s="763">
        <v>2017</v>
      </c>
      <c r="H47" s="763">
        <v>2018</v>
      </c>
      <c r="I47" s="763">
        <v>2019</v>
      </c>
      <c r="J47" s="763">
        <v>2020</v>
      </c>
      <c r="K47" s="763">
        <v>2021</v>
      </c>
    </row>
    <row r="48" spans="1:19" x14ac:dyDescent="0.35">
      <c r="A48" s="234" t="s">
        <v>149</v>
      </c>
      <c r="B48" s="764">
        <v>175.20927828999999</v>
      </c>
      <c r="C48" s="764">
        <v>180.82172987199999</v>
      </c>
      <c r="D48" s="764">
        <v>184.90040158599999</v>
      </c>
      <c r="E48" s="764">
        <v>187.367666805</v>
      </c>
      <c r="F48" s="764">
        <v>187.41574155699999</v>
      </c>
      <c r="G48" s="764">
        <v>190.811199784</v>
      </c>
      <c r="H48" s="764">
        <v>192.52876950800001</v>
      </c>
      <c r="I48" s="764">
        <v>195.74064684199999</v>
      </c>
      <c r="J48" s="764">
        <v>195.44879710999999</v>
      </c>
      <c r="K48" s="764">
        <v>201.055633188</v>
      </c>
    </row>
    <row r="49" spans="1:11" x14ac:dyDescent="0.35">
      <c r="A49" s="211" t="s">
        <v>35</v>
      </c>
      <c r="B49" s="765">
        <v>41.715503456</v>
      </c>
      <c r="C49" s="765">
        <v>43.252538147000003</v>
      </c>
      <c r="D49" s="765">
        <v>43.175488936999997</v>
      </c>
      <c r="E49" s="765">
        <v>42.787411163000002</v>
      </c>
      <c r="F49" s="765">
        <v>42.343186285999998</v>
      </c>
      <c r="G49" s="765">
        <v>43.263563752000003</v>
      </c>
      <c r="H49" s="765">
        <v>44.440938854999999</v>
      </c>
      <c r="I49" s="765">
        <v>46.032637649000002</v>
      </c>
      <c r="J49" s="765">
        <v>44.627059308</v>
      </c>
      <c r="K49" s="765">
        <v>47.367044450999998</v>
      </c>
    </row>
    <row r="50" spans="1:11" x14ac:dyDescent="0.35">
      <c r="A50" s="211" t="s">
        <v>37</v>
      </c>
      <c r="B50" s="765">
        <v>58.559674479999998</v>
      </c>
      <c r="C50" s="765">
        <v>60.900230497999999</v>
      </c>
      <c r="D50" s="765">
        <v>63.299349759999998</v>
      </c>
      <c r="E50" s="765">
        <v>64.591190037000004</v>
      </c>
      <c r="F50" s="765">
        <v>65.194659325000003</v>
      </c>
      <c r="G50" s="765">
        <v>66.918009818000002</v>
      </c>
      <c r="H50" s="765">
        <v>67.481285697000004</v>
      </c>
      <c r="I50" s="765">
        <v>68.634130378999998</v>
      </c>
      <c r="J50" s="765">
        <v>69.389653917999993</v>
      </c>
      <c r="K50" s="765">
        <v>71.343017415000006</v>
      </c>
    </row>
    <row r="51" spans="1:11" x14ac:dyDescent="0.35">
      <c r="A51" s="211" t="s">
        <v>150</v>
      </c>
      <c r="B51" s="765">
        <v>5.8658080840000002</v>
      </c>
      <c r="C51" s="765">
        <v>5.968913927</v>
      </c>
      <c r="D51" s="765">
        <v>6.0237607840000003</v>
      </c>
      <c r="E51" s="765">
        <v>6.0960672840000001</v>
      </c>
      <c r="F51" s="765">
        <v>5.858514242</v>
      </c>
      <c r="G51" s="765">
        <v>5.2745258679999996</v>
      </c>
      <c r="H51" s="765">
        <v>5.0026245249999999</v>
      </c>
      <c r="I51" s="765">
        <v>4.7078770820000004</v>
      </c>
      <c r="J51" s="765">
        <v>4.4023880709999998</v>
      </c>
      <c r="K51" s="765">
        <v>4.1058698280000003</v>
      </c>
    </row>
    <row r="52" spans="1:11" x14ac:dyDescent="0.35">
      <c r="A52" s="211" t="s">
        <v>39</v>
      </c>
      <c r="B52" s="765">
        <v>62.887451059</v>
      </c>
      <c r="C52" s="765">
        <v>64.363620419</v>
      </c>
      <c r="D52" s="765">
        <v>65.879429100999999</v>
      </c>
      <c r="E52" s="765">
        <v>67.372515985999996</v>
      </c>
      <c r="F52" s="765">
        <v>67.491051631000005</v>
      </c>
      <c r="G52" s="765">
        <v>68.497665579</v>
      </c>
      <c r="H52" s="765">
        <v>68.926639922999996</v>
      </c>
      <c r="I52" s="765">
        <v>69.797895873000002</v>
      </c>
      <c r="J52" s="765">
        <v>69.815260154000001</v>
      </c>
      <c r="K52" s="765">
        <v>70.711826352000003</v>
      </c>
    </row>
    <row r="53" spans="1:11" x14ac:dyDescent="0.35">
      <c r="A53" s="211" t="s">
        <v>151</v>
      </c>
      <c r="B53" s="765">
        <v>6.1808412089999996</v>
      </c>
      <c r="C53" s="765">
        <v>6.3364268780000002</v>
      </c>
      <c r="D53" s="765">
        <v>6.5223730020000001</v>
      </c>
      <c r="E53" s="765">
        <v>6.5204823320000003</v>
      </c>
      <c r="F53" s="765">
        <v>6.5283300720000002</v>
      </c>
      <c r="G53" s="765">
        <v>6.8574347639999997</v>
      </c>
      <c r="H53" s="765">
        <v>6.6772805069999999</v>
      </c>
      <c r="I53" s="765">
        <v>6.5681058569999999</v>
      </c>
      <c r="J53" s="765">
        <v>7.2144356570000001</v>
      </c>
      <c r="K53" s="765">
        <v>7.5278751389999998</v>
      </c>
    </row>
    <row r="54" spans="1:11" x14ac:dyDescent="0.35">
      <c r="A54" s="235" t="s">
        <v>152</v>
      </c>
      <c r="B54" s="766">
        <v>212.153054841</v>
      </c>
      <c r="C54" s="766">
        <v>216.37297646799999</v>
      </c>
      <c r="D54" s="766">
        <v>218.22803808800001</v>
      </c>
      <c r="E54" s="766">
        <v>221.70790230399999</v>
      </c>
      <c r="F54" s="766">
        <v>223.66556723900001</v>
      </c>
      <c r="G54" s="766">
        <v>228.298030993</v>
      </c>
      <c r="H54" s="766">
        <v>231.89179281400001</v>
      </c>
      <c r="I54" s="766">
        <v>238.41656728000001</v>
      </c>
      <c r="J54" s="766">
        <v>234.09175199699999</v>
      </c>
      <c r="K54" s="766">
        <v>246.54043828900001</v>
      </c>
    </row>
    <row r="55" spans="1:11" x14ac:dyDescent="0.35">
      <c r="A55" s="211" t="s">
        <v>60</v>
      </c>
      <c r="B55" s="765">
        <v>118.454791692</v>
      </c>
      <c r="C55" s="765">
        <v>121.494950825</v>
      </c>
      <c r="D55" s="765">
        <v>125.013535433</v>
      </c>
      <c r="E55" s="765">
        <v>131.36053848399999</v>
      </c>
      <c r="F55" s="765">
        <v>135.114464312</v>
      </c>
      <c r="G55" s="765">
        <v>140.297982217</v>
      </c>
      <c r="H55" s="765">
        <v>147.65812915699999</v>
      </c>
      <c r="I55" s="765">
        <v>152.70418246</v>
      </c>
      <c r="J55" s="765">
        <v>150.700233363</v>
      </c>
      <c r="K55" s="765">
        <v>156.89264109499999</v>
      </c>
    </row>
    <row r="56" spans="1:11" x14ac:dyDescent="0.35">
      <c r="A56" s="211" t="s">
        <v>156</v>
      </c>
      <c r="B56" s="765">
        <v>52.436109549999998</v>
      </c>
      <c r="C56" s="765">
        <v>52.060511466999998</v>
      </c>
      <c r="D56" s="765">
        <v>49.289727579999997</v>
      </c>
      <c r="E56" s="765">
        <v>44.852208447000002</v>
      </c>
      <c r="F56" s="765">
        <v>41.245842498999998</v>
      </c>
      <c r="G56" s="765">
        <v>38.951381253000001</v>
      </c>
      <c r="H56" s="765">
        <v>34.791494010999997</v>
      </c>
      <c r="I56" s="765">
        <v>35.018854537000003</v>
      </c>
      <c r="J56" s="765">
        <v>35.020987986999998</v>
      </c>
      <c r="K56" s="765">
        <v>36.991055907000003</v>
      </c>
    </row>
    <row r="57" spans="1:11" x14ac:dyDescent="0.35">
      <c r="A57" s="211" t="s">
        <v>160</v>
      </c>
      <c r="B57" s="765">
        <v>13.126744358</v>
      </c>
      <c r="C57" s="765">
        <v>14.229641321000001</v>
      </c>
      <c r="D57" s="765">
        <v>14.660152355999999</v>
      </c>
      <c r="E57" s="765">
        <v>15.866488842000001</v>
      </c>
      <c r="F57" s="765">
        <v>17.232506692000001</v>
      </c>
      <c r="G57" s="765">
        <v>17.763802802000001</v>
      </c>
      <c r="H57" s="765">
        <v>17.508149845999998</v>
      </c>
      <c r="I57" s="765">
        <v>17.873703192000001</v>
      </c>
      <c r="J57" s="765">
        <v>18.574940293000001</v>
      </c>
      <c r="K57" s="765">
        <v>19.547609796</v>
      </c>
    </row>
    <row r="58" spans="1:11" x14ac:dyDescent="0.35">
      <c r="A58" s="211" t="s">
        <v>94</v>
      </c>
      <c r="B58" s="765">
        <v>19.506095820999999</v>
      </c>
      <c r="C58" s="765">
        <v>19.952303709999999</v>
      </c>
      <c r="D58" s="765">
        <v>20.138808532999999</v>
      </c>
      <c r="E58" s="765">
        <v>20.726904000000001</v>
      </c>
      <c r="F58" s="765">
        <v>21.130743513999999</v>
      </c>
      <c r="G58" s="765">
        <v>21.938407381000001</v>
      </c>
      <c r="H58" s="765">
        <v>22.922163543</v>
      </c>
      <c r="I58" s="765">
        <v>23.733747311999998</v>
      </c>
      <c r="J58" s="765">
        <v>21.135534622000002</v>
      </c>
      <c r="K58" s="765">
        <v>23.409670754</v>
      </c>
    </row>
    <row r="59" spans="1:11" x14ac:dyDescent="0.35">
      <c r="A59" s="236" t="s">
        <v>161</v>
      </c>
      <c r="B59" s="767">
        <v>8.6293134180000006</v>
      </c>
      <c r="C59" s="767">
        <v>8.6355691429999997</v>
      </c>
      <c r="D59" s="767">
        <v>9.1258141849999994</v>
      </c>
      <c r="E59" s="767">
        <v>8.9017625280000008</v>
      </c>
      <c r="F59" s="767">
        <v>8.9420102200000002</v>
      </c>
      <c r="G59" s="767">
        <v>9.3464573370000004</v>
      </c>
      <c r="H59" s="767">
        <v>9.0118562549999996</v>
      </c>
      <c r="I59" s="767">
        <v>9.0860797780000002</v>
      </c>
      <c r="J59" s="767">
        <v>8.6600557299999998</v>
      </c>
      <c r="K59" s="767">
        <v>9.6994607350000006</v>
      </c>
    </row>
    <row r="60" spans="1:11" x14ac:dyDescent="0.35">
      <c r="A60" s="237" t="s">
        <v>162</v>
      </c>
      <c r="B60" s="764">
        <v>36.943776550999999</v>
      </c>
      <c r="C60" s="764">
        <v>35.551246595000002</v>
      </c>
      <c r="D60" s="764">
        <v>33.327636501000001</v>
      </c>
      <c r="E60" s="764">
        <v>34.340235497999998</v>
      </c>
      <c r="F60" s="764">
        <v>36.249825682000001</v>
      </c>
      <c r="G60" s="764">
        <v>37.486831207999998</v>
      </c>
      <c r="H60" s="764">
        <v>39.363023304999999</v>
      </c>
      <c r="I60" s="764">
        <v>42.675920437000002</v>
      </c>
      <c r="J60" s="764">
        <v>38.642954885999998</v>
      </c>
      <c r="K60" s="764">
        <v>45.484805100999999</v>
      </c>
    </row>
    <row r="61" spans="1:11" x14ac:dyDescent="0.35">
      <c r="A61" s="224" t="s">
        <v>164</v>
      </c>
      <c r="B61" s="764">
        <v>61.705177904000003</v>
      </c>
      <c r="C61" s="764">
        <v>64.292768948000003</v>
      </c>
      <c r="D61" s="764">
        <v>59.081567997999997</v>
      </c>
      <c r="E61" s="764">
        <v>54.401010421999999</v>
      </c>
      <c r="F61" s="764">
        <v>53.269049606000003</v>
      </c>
      <c r="G61" s="764">
        <v>57.179789298000003</v>
      </c>
      <c r="H61" s="764">
        <v>60.412864783000003</v>
      </c>
      <c r="I61" s="764">
        <v>67.926596004000004</v>
      </c>
      <c r="J61" s="764">
        <v>63.139484795000001</v>
      </c>
      <c r="K61" s="764">
        <v>67.194313211999997</v>
      </c>
    </row>
    <row r="62" spans="1:11" x14ac:dyDescent="0.35">
      <c r="A62" s="238" t="s">
        <v>109</v>
      </c>
      <c r="B62" s="765">
        <v>50.277850672</v>
      </c>
      <c r="C62" s="765">
        <v>52.555925449999997</v>
      </c>
      <c r="D62" s="765">
        <v>47.277420288000002</v>
      </c>
      <c r="E62" s="765">
        <v>42.757572920000001</v>
      </c>
      <c r="F62" s="765">
        <v>41.922055622999999</v>
      </c>
      <c r="G62" s="765">
        <v>44.951801123000003</v>
      </c>
      <c r="H62" s="765">
        <v>48.093324551000002</v>
      </c>
      <c r="I62" s="765">
        <v>54.178322045000002</v>
      </c>
      <c r="J62" s="765">
        <v>47.504246055999999</v>
      </c>
      <c r="K62" s="765">
        <v>51.753515129</v>
      </c>
    </row>
    <row r="63" spans="1:11" x14ac:dyDescent="0.35">
      <c r="A63" s="238" t="s">
        <v>165</v>
      </c>
      <c r="B63" s="765">
        <v>8.4011525999999996</v>
      </c>
      <c r="C63" s="765">
        <v>8.6631475039999994</v>
      </c>
      <c r="D63" s="765">
        <v>8.7393677269999994</v>
      </c>
      <c r="E63" s="765">
        <v>8.2323498149999992</v>
      </c>
      <c r="F63" s="765">
        <v>8.0002689950000008</v>
      </c>
      <c r="G63" s="765">
        <v>8.4254855880000008</v>
      </c>
      <c r="H63" s="765">
        <v>8.9332049280000003</v>
      </c>
      <c r="I63" s="765">
        <v>9.9637776099999993</v>
      </c>
      <c r="J63" s="765">
        <v>11.795742897</v>
      </c>
      <c r="K63" s="765">
        <v>11.654989624000001</v>
      </c>
    </row>
    <row r="64" spans="1:11" x14ac:dyDescent="0.35">
      <c r="A64" s="238" t="s">
        <v>166</v>
      </c>
      <c r="B64" s="765">
        <v>3.0261746299999999</v>
      </c>
      <c r="C64" s="765">
        <v>3.0736959929999998</v>
      </c>
      <c r="D64" s="765">
        <v>3.0647799820000001</v>
      </c>
      <c r="E64" s="765">
        <v>3.4110876860000001</v>
      </c>
      <c r="F64" s="765">
        <v>3.346724987</v>
      </c>
      <c r="G64" s="765">
        <v>3.8025025870000002</v>
      </c>
      <c r="H64" s="765">
        <v>3.386335302</v>
      </c>
      <c r="I64" s="765">
        <v>3.7844963479999998</v>
      </c>
      <c r="J64" s="765">
        <v>3.8394958419999998</v>
      </c>
      <c r="K64" s="765">
        <v>3.7858084569999999</v>
      </c>
    </row>
    <row r="65" spans="1:11" x14ac:dyDescent="0.35">
      <c r="A65" s="239" t="s">
        <v>167</v>
      </c>
      <c r="B65" s="766">
        <v>21.280285968000001</v>
      </c>
      <c r="C65" s="766">
        <v>21.279378442999999</v>
      </c>
      <c r="D65" s="766">
        <v>20.848835524999998</v>
      </c>
      <c r="E65" s="766">
        <v>21.611104518000001</v>
      </c>
      <c r="F65" s="766">
        <v>20.037360233000001</v>
      </c>
      <c r="G65" s="766">
        <v>21.090423548</v>
      </c>
      <c r="H65" s="766">
        <v>23.183736978999999</v>
      </c>
      <c r="I65" s="766">
        <v>24.456419743000001</v>
      </c>
      <c r="J65" s="766">
        <v>23.985306704999999</v>
      </c>
      <c r="K65" s="766">
        <v>25.021362121999999</v>
      </c>
    </row>
    <row r="66" spans="1:11" x14ac:dyDescent="0.35">
      <c r="A66" s="238" t="s">
        <v>124</v>
      </c>
      <c r="B66" s="765">
        <v>5.3422402790000003</v>
      </c>
      <c r="C66" s="765">
        <v>5.4110784770000002</v>
      </c>
      <c r="D66" s="765">
        <v>5.7824741890000002</v>
      </c>
      <c r="E66" s="765">
        <v>5.4644683049999996</v>
      </c>
      <c r="F66" s="765">
        <v>5.0354354790000002</v>
      </c>
      <c r="G66" s="765">
        <v>4.8180589490000001</v>
      </c>
      <c r="H66" s="765">
        <v>5.1545965919999999</v>
      </c>
      <c r="I66" s="765">
        <v>5.5021015589999998</v>
      </c>
      <c r="J66" s="765">
        <v>5.9450534839999998</v>
      </c>
      <c r="K66" s="765">
        <v>6.228002375</v>
      </c>
    </row>
    <row r="67" spans="1:11" x14ac:dyDescent="0.35">
      <c r="A67" s="238" t="s">
        <v>168</v>
      </c>
      <c r="B67" s="765">
        <v>9.3029248649999996</v>
      </c>
      <c r="C67" s="765">
        <v>9.2542965939999995</v>
      </c>
      <c r="D67" s="765">
        <v>9.2783698589999997</v>
      </c>
      <c r="E67" s="765">
        <v>9.3434992710000007</v>
      </c>
      <c r="F67" s="765">
        <v>9.2141084309999997</v>
      </c>
      <c r="G67" s="765">
        <v>9.9908728579999995</v>
      </c>
      <c r="H67" s="765">
        <v>11.43303729</v>
      </c>
      <c r="I67" s="765">
        <v>12.197400439000001</v>
      </c>
      <c r="J67" s="765">
        <v>12.498343079</v>
      </c>
      <c r="K67" s="765">
        <v>13.41535826</v>
      </c>
    </row>
    <row r="68" spans="1:11" x14ac:dyDescent="0.35">
      <c r="A68" s="240" t="s">
        <v>169</v>
      </c>
      <c r="B68" s="767">
        <v>6.6351208230000003</v>
      </c>
      <c r="C68" s="767">
        <v>6.6140033709999999</v>
      </c>
      <c r="D68" s="767">
        <v>5.7879914760000002</v>
      </c>
      <c r="E68" s="767">
        <v>6.8031369399999999</v>
      </c>
      <c r="F68" s="767">
        <v>5.7878163230000004</v>
      </c>
      <c r="G68" s="767">
        <v>6.2814917399999999</v>
      </c>
      <c r="H68" s="767">
        <v>6.5961030960000002</v>
      </c>
      <c r="I68" s="767">
        <v>6.756917745</v>
      </c>
      <c r="J68" s="767">
        <v>5.5419101409999998</v>
      </c>
      <c r="K68" s="767">
        <v>5.3780014859999996</v>
      </c>
    </row>
    <row r="69" spans="1:11" x14ac:dyDescent="0.35">
      <c r="A69" s="224" t="s">
        <v>170</v>
      </c>
      <c r="B69" s="764">
        <v>236.914456194</v>
      </c>
      <c r="C69" s="764">
        <v>245.11449882100001</v>
      </c>
      <c r="D69" s="764">
        <v>243.981969585</v>
      </c>
      <c r="E69" s="764">
        <v>241.768677228</v>
      </c>
      <c r="F69" s="764">
        <v>240.68479116399999</v>
      </c>
      <c r="G69" s="764">
        <v>247.990989082</v>
      </c>
      <c r="H69" s="764">
        <v>252.94163429100001</v>
      </c>
      <c r="I69" s="764">
        <v>263.66724284700001</v>
      </c>
      <c r="J69" s="764">
        <v>258.58828190600002</v>
      </c>
      <c r="K69" s="764">
        <v>268.2499464</v>
      </c>
    </row>
    <row r="70" spans="1:11" x14ac:dyDescent="0.35">
      <c r="A70" s="239" t="s">
        <v>171</v>
      </c>
      <c r="B70" s="766">
        <v>233.43334081</v>
      </c>
      <c r="C70" s="766">
        <v>237.652354911</v>
      </c>
      <c r="D70" s="766">
        <v>239.07687361399999</v>
      </c>
      <c r="E70" s="766">
        <v>243.31900682200001</v>
      </c>
      <c r="F70" s="766">
        <v>243.70292747299999</v>
      </c>
      <c r="G70" s="766">
        <v>249.38845454099999</v>
      </c>
      <c r="H70" s="766">
        <v>255.07552979299999</v>
      </c>
      <c r="I70" s="766">
        <v>262.872987024</v>
      </c>
      <c r="J70" s="766">
        <v>258.07705870299998</v>
      </c>
      <c r="K70" s="766">
        <v>271.56180041200003</v>
      </c>
    </row>
    <row r="71" spans="1:11" x14ac:dyDescent="0.35">
      <c r="A71" s="241" t="s">
        <v>172</v>
      </c>
      <c r="B71" s="768">
        <v>-3.4811153830000001</v>
      </c>
      <c r="C71" s="768">
        <v>-7.46214391</v>
      </c>
      <c r="D71" s="768">
        <v>-4.9050959699999996</v>
      </c>
      <c r="E71" s="768">
        <v>1.5503295939999999</v>
      </c>
      <c r="F71" s="768">
        <v>3.018136309</v>
      </c>
      <c r="G71" s="768">
        <v>1.3974654580000001</v>
      </c>
      <c r="H71" s="768">
        <v>2.133895501</v>
      </c>
      <c r="I71" s="768">
        <v>-0.794255822</v>
      </c>
      <c r="J71" s="768">
        <v>-0.51122320300000001</v>
      </c>
      <c r="K71" s="768">
        <v>3.3118540109999999</v>
      </c>
    </row>
    <row r="72" spans="1:11" x14ac:dyDescent="0.35">
      <c r="A72" s="242" t="s">
        <v>173</v>
      </c>
      <c r="B72" s="769">
        <v>15.622416319999999</v>
      </c>
      <c r="C72" s="769">
        <v>15.999985458999999</v>
      </c>
      <c r="D72" s="769">
        <v>16.090987941000002</v>
      </c>
      <c r="E72" s="769">
        <v>16.963768278</v>
      </c>
      <c r="F72" s="769">
        <v>17.049743594999999</v>
      </c>
      <c r="G72" s="769">
        <v>17.221411236000002</v>
      </c>
      <c r="H72" s="769">
        <v>17.853039883000001</v>
      </c>
      <c r="I72" s="769">
        <v>18.065473209</v>
      </c>
      <c r="J72" s="769">
        <v>18.066755908000001</v>
      </c>
      <c r="K72" s="769">
        <v>18.256509772000001</v>
      </c>
    </row>
    <row r="73" spans="1:11" x14ac:dyDescent="0.35">
      <c r="A73" s="238" t="s">
        <v>174</v>
      </c>
      <c r="B73" s="765">
        <v>22.786719387000002</v>
      </c>
      <c r="C73" s="765">
        <v>21.299708249999998</v>
      </c>
      <c r="D73" s="765">
        <v>20.047038472000001</v>
      </c>
      <c r="E73" s="765">
        <v>20.508916315</v>
      </c>
      <c r="F73" s="765">
        <v>18.184595716</v>
      </c>
      <c r="G73" s="765">
        <v>17.808576499000001</v>
      </c>
      <c r="H73" s="765">
        <v>18.036328319999999</v>
      </c>
      <c r="I73" s="765">
        <v>18.655411362999999</v>
      </c>
      <c r="J73" s="765">
        <v>22.986964558</v>
      </c>
      <c r="K73" s="765">
        <v>20.968692983</v>
      </c>
    </row>
    <row r="74" spans="1:11" x14ac:dyDescent="0.35">
      <c r="A74" s="238" t="s">
        <v>175</v>
      </c>
      <c r="B74" s="770">
        <v>7.1643030660000004</v>
      </c>
      <c r="C74" s="770">
        <v>5.2997227909999998</v>
      </c>
      <c r="D74" s="770">
        <v>3.9560505309999998</v>
      </c>
      <c r="E74" s="770">
        <v>3.5451480360000001</v>
      </c>
      <c r="F74" s="770">
        <v>1.134852121</v>
      </c>
      <c r="G74" s="770">
        <v>0.58716526199999997</v>
      </c>
      <c r="H74" s="770">
        <v>0.183288437</v>
      </c>
      <c r="I74" s="770">
        <v>0.58993815299999997</v>
      </c>
      <c r="J74" s="770">
        <v>4.9202086500000002</v>
      </c>
      <c r="K74" s="770">
        <v>2.7121832110000001</v>
      </c>
    </row>
    <row r="75" spans="1:11" x14ac:dyDescent="0.35">
      <c r="A75" s="224" t="s">
        <v>176</v>
      </c>
      <c r="B75" s="764">
        <v>252.536872515</v>
      </c>
      <c r="C75" s="764">
        <v>261.11448428099999</v>
      </c>
      <c r="D75" s="764">
        <v>260.07295752599998</v>
      </c>
      <c r="E75" s="764">
        <v>258.73244550700002</v>
      </c>
      <c r="F75" s="764">
        <v>257.73453475899998</v>
      </c>
      <c r="G75" s="764">
        <v>265.21240031899998</v>
      </c>
      <c r="H75" s="764">
        <v>270.79467417400002</v>
      </c>
      <c r="I75" s="764">
        <v>281.73271605600002</v>
      </c>
      <c r="J75" s="764">
        <v>276.65503781500001</v>
      </c>
      <c r="K75" s="764">
        <v>286.50645617200001</v>
      </c>
    </row>
    <row r="76" spans="1:11" x14ac:dyDescent="0.35">
      <c r="A76" s="239" t="s">
        <v>177</v>
      </c>
      <c r="B76" s="766">
        <v>256.22006019700001</v>
      </c>
      <c r="C76" s="766">
        <v>258.952063162</v>
      </c>
      <c r="D76" s="766">
        <v>259.12391208600002</v>
      </c>
      <c r="E76" s="766">
        <v>263.82792313800002</v>
      </c>
      <c r="F76" s="766">
        <v>261.88752318899998</v>
      </c>
      <c r="G76" s="766">
        <v>267.19703104000001</v>
      </c>
      <c r="H76" s="766">
        <v>273.11185811399997</v>
      </c>
      <c r="I76" s="766">
        <v>281.52839838699998</v>
      </c>
      <c r="J76" s="766">
        <v>281.06402326199998</v>
      </c>
      <c r="K76" s="766">
        <v>292.53049339500001</v>
      </c>
    </row>
    <row r="77" spans="1:11" x14ac:dyDescent="0.35">
      <c r="A77" s="243" t="s">
        <v>178</v>
      </c>
      <c r="B77" s="771">
        <v>3.6831876819999998</v>
      </c>
      <c r="C77" s="771">
        <v>-2.1624211189999998</v>
      </c>
      <c r="D77" s="771">
        <v>-0.94904543900000005</v>
      </c>
      <c r="E77" s="771">
        <v>5.0954776300000004</v>
      </c>
      <c r="F77" s="771">
        <v>4.1529884299999997</v>
      </c>
      <c r="G77" s="771">
        <v>1.98463072</v>
      </c>
      <c r="H77" s="771">
        <v>2.317183939</v>
      </c>
      <c r="I77" s="771">
        <v>-0.20431766800000001</v>
      </c>
      <c r="J77" s="771">
        <v>4.4089854470000001</v>
      </c>
      <c r="K77" s="771">
        <v>6.0240372219999996</v>
      </c>
    </row>
    <row r="78" spans="1:11" x14ac:dyDescent="0.35">
      <c r="A78" s="244" t="s">
        <v>643</v>
      </c>
      <c r="B78" s="772">
        <v>173.81572175599999</v>
      </c>
      <c r="C78" s="772">
        <v>179.95971816100001</v>
      </c>
      <c r="D78" s="772">
        <v>184.73635452400001</v>
      </c>
      <c r="E78" s="772">
        <v>190.10297719900001</v>
      </c>
      <c r="F78" s="772">
        <v>192.897604742</v>
      </c>
      <c r="G78" s="772">
        <v>194.08118536999999</v>
      </c>
      <c r="H78" s="772">
        <v>194.79901639900001</v>
      </c>
      <c r="I78" s="772">
        <v>195.78558217700001</v>
      </c>
      <c r="J78" s="772">
        <v>201.05756254900001</v>
      </c>
      <c r="K78" s="772">
        <v>203.94437179400001</v>
      </c>
    </row>
    <row r="79" spans="1:11" x14ac:dyDescent="0.35">
      <c r="A79" s="237" t="s">
        <v>179</v>
      </c>
      <c r="B79" s="773"/>
      <c r="C79" s="773"/>
      <c r="D79" s="773"/>
      <c r="E79" s="773"/>
      <c r="F79" s="773"/>
      <c r="G79" s="773"/>
      <c r="H79" s="773"/>
      <c r="I79" s="773"/>
      <c r="J79" s="773"/>
      <c r="K79" s="773"/>
    </row>
    <row r="80" spans="1:11" x14ac:dyDescent="0.35">
      <c r="A80" s="238" t="s">
        <v>180</v>
      </c>
      <c r="B80" s="774">
        <v>0.17413737727551387</v>
      </c>
      <c r="C80" s="774">
        <v>0.16430539143716857</v>
      </c>
      <c r="D80" s="774">
        <v>0.1527193150476874</v>
      </c>
      <c r="E80" s="774">
        <v>0.15488954223613366</v>
      </c>
      <c r="F80" s="774">
        <v>0.16207155231571652</v>
      </c>
      <c r="G80" s="774">
        <v>0.16420129006346712</v>
      </c>
      <c r="H80" s="774">
        <v>0.16974737582270971</v>
      </c>
      <c r="I80" s="774">
        <v>0.17899729420598845</v>
      </c>
      <c r="J80" s="774">
        <v>0.16507610608380269</v>
      </c>
      <c r="K80" s="774">
        <v>0.18449226997674811</v>
      </c>
    </row>
    <row r="81" spans="1:11" x14ac:dyDescent="0.35">
      <c r="A81" s="238" t="s">
        <v>181</v>
      </c>
      <c r="B81" s="774">
        <v>0.10049989733581487</v>
      </c>
      <c r="C81" s="774">
        <v>9.0359070966939778E-2</v>
      </c>
      <c r="D81" s="774">
        <v>7.8984573710227629E-2</v>
      </c>
      <c r="E81" s="774">
        <v>7.8375497848398062E-2</v>
      </c>
      <c r="F81" s="774">
        <v>8.5842815789716836E-2</v>
      </c>
      <c r="G81" s="774">
        <v>8.8767388329430527E-2</v>
      </c>
      <c r="H81" s="774">
        <v>9.2758709400522499E-2</v>
      </c>
      <c r="I81" s="774">
        <v>0.10322456827883576</v>
      </c>
      <c r="J81" s="774">
        <v>8.789800923128506E-2</v>
      </c>
      <c r="K81" s="774">
        <v>0.11044149802752604</v>
      </c>
    </row>
    <row r="82" spans="1:11" x14ac:dyDescent="0.35">
      <c r="A82" s="238" t="s">
        <v>182</v>
      </c>
      <c r="B82" s="774">
        <v>0.81929398511969453</v>
      </c>
      <c r="C82" s="774">
        <v>0.8317106927981589</v>
      </c>
      <c r="D82" s="774">
        <v>0.84652896182618598</v>
      </c>
      <c r="E82" s="774">
        <v>0.85744790881804411</v>
      </c>
      <c r="F82" s="774">
        <v>0.8624376435013682</v>
      </c>
      <c r="G82" s="774">
        <v>0.85012202919941449</v>
      </c>
      <c r="H82" s="774">
        <v>0.84004273732640444</v>
      </c>
      <c r="I82" s="774">
        <v>0.82119117983552914</v>
      </c>
      <c r="J82" s="774">
        <v>0.8588835823296187</v>
      </c>
      <c r="K82" s="774">
        <v>0.82722482854894586</v>
      </c>
    </row>
    <row r="83" spans="1:11" x14ac:dyDescent="0.35">
      <c r="A83" s="622" t="s">
        <v>183</v>
      </c>
      <c r="B83" s="775">
        <v>4.7048715097129161</v>
      </c>
      <c r="C83" s="775">
        <v>5.0619805322469311</v>
      </c>
      <c r="D83" s="775">
        <v>5.5430379684577078</v>
      </c>
      <c r="E83" s="775">
        <v>5.5358670213566752</v>
      </c>
      <c r="F83" s="775">
        <v>5.3213388233694072</v>
      </c>
      <c r="G83" s="775">
        <v>5.1773163832685185</v>
      </c>
      <c r="H83" s="775">
        <v>4.9487818780996964</v>
      </c>
      <c r="I83" s="775">
        <v>4.5877295714342461</v>
      </c>
      <c r="J83" s="775">
        <v>5.2029551865828303</v>
      </c>
      <c r="K83" s="775">
        <v>4.483791264822111</v>
      </c>
    </row>
    <row r="84" spans="1:11" x14ac:dyDescent="0.35">
      <c r="A84" s="1680" t="s">
        <v>590</v>
      </c>
      <c r="B84" s="1680"/>
      <c r="C84" s="1680"/>
      <c r="D84" s="1680"/>
      <c r="E84" s="1680"/>
      <c r="F84" s="1680"/>
    </row>
    <row r="85" spans="1:11" x14ac:dyDescent="0.35">
      <c r="A85" s="640" t="s">
        <v>204</v>
      </c>
      <c r="B85" s="640"/>
      <c r="C85" s="640"/>
      <c r="D85" s="640"/>
      <c r="E85" s="640"/>
      <c r="F85" s="640"/>
    </row>
    <row r="86" spans="1:11" x14ac:dyDescent="0.35">
      <c r="A86" s="246" t="s">
        <v>592</v>
      </c>
    </row>
  </sheetData>
  <mergeCells count="2">
    <mergeCell ref="A40:F40"/>
    <mergeCell ref="A84:F8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L6" sqref="L6"/>
    </sheetView>
  </sheetViews>
  <sheetFormatPr baseColWidth="10" defaultRowHeight="14.5" x14ac:dyDescent="0.35"/>
  <cols>
    <col min="1" max="1" width="29.7265625" customWidth="1"/>
    <col min="2" max="7" width="9.81640625" customWidth="1"/>
    <col min="12" max="12" width="11.26953125" bestFit="1" customWidth="1"/>
  </cols>
  <sheetData>
    <row r="1" spans="1:12" ht="33.5" customHeight="1" x14ac:dyDescent="0.35">
      <c r="A1" s="1694" t="s">
        <v>2028</v>
      </c>
      <c r="B1" s="1694"/>
      <c r="C1" s="1694"/>
      <c r="D1" s="1694"/>
      <c r="E1" s="1694"/>
      <c r="F1" s="1694"/>
      <c r="G1" s="1694"/>
      <c r="H1" s="1694"/>
      <c r="I1" s="1694"/>
      <c r="J1" s="1694"/>
      <c r="K1" s="1540"/>
      <c r="L1" s="1540"/>
    </row>
    <row r="2" spans="1:12" ht="15.5" x14ac:dyDescent="0.35">
      <c r="A2" s="231"/>
      <c r="B2" s="1541"/>
      <c r="C2" s="1541"/>
      <c r="D2" s="1541"/>
      <c r="E2" s="1541"/>
      <c r="F2" s="1541"/>
      <c r="G2" s="1541"/>
      <c r="H2" s="1541"/>
      <c r="I2" s="1541"/>
      <c r="J2" s="1541"/>
      <c r="K2" s="1540"/>
      <c r="L2" s="1540"/>
    </row>
    <row r="3" spans="1:12" x14ac:dyDescent="0.35">
      <c r="A3" s="1541"/>
      <c r="B3" s="1541"/>
      <c r="C3" s="1541"/>
      <c r="D3" s="1541"/>
      <c r="E3" s="1541"/>
      <c r="F3" s="1541"/>
      <c r="G3" s="1541"/>
      <c r="H3" s="1541"/>
      <c r="I3" s="1541"/>
      <c r="J3" s="1541"/>
      <c r="K3" s="1540"/>
      <c r="L3" s="1540"/>
    </row>
    <row r="4" spans="1:12" x14ac:dyDescent="0.35">
      <c r="A4" s="1540"/>
      <c r="B4" s="1695" t="s">
        <v>2034</v>
      </c>
      <c r="C4" s="1696"/>
      <c r="D4" s="1696"/>
      <c r="E4" s="1696"/>
      <c r="F4" s="1696"/>
      <c r="G4" s="1697"/>
      <c r="H4" s="1698" t="s">
        <v>2016</v>
      </c>
      <c r="I4" s="1699"/>
      <c r="J4" s="1700"/>
      <c r="K4" s="1540"/>
      <c r="L4" s="1540"/>
    </row>
    <row r="5" spans="1:12" ht="132" customHeight="1" x14ac:dyDescent="0.35">
      <c r="A5" s="1542">
        <v>2021</v>
      </c>
      <c r="B5" s="1543" t="s">
        <v>2017</v>
      </c>
      <c r="C5" s="1543" t="s">
        <v>2018</v>
      </c>
      <c r="D5" s="1543" t="s">
        <v>2019</v>
      </c>
      <c r="E5" s="1543" t="s">
        <v>2020</v>
      </c>
      <c r="F5" s="1543" t="s">
        <v>2021</v>
      </c>
      <c r="G5" s="1544" t="s">
        <v>133</v>
      </c>
      <c r="H5" s="1543" t="s">
        <v>2029</v>
      </c>
      <c r="I5" s="1543" t="s">
        <v>2022</v>
      </c>
      <c r="J5" s="1544" t="s">
        <v>2023</v>
      </c>
      <c r="K5" s="1540"/>
      <c r="L5" s="1590" t="s">
        <v>2037</v>
      </c>
    </row>
    <row r="6" spans="1:12" x14ac:dyDescent="0.35">
      <c r="A6" s="1545" t="s">
        <v>2024</v>
      </c>
      <c r="B6" s="1546">
        <v>2946.4647727508373</v>
      </c>
      <c r="C6" s="1547">
        <v>3613.0433400880543</v>
      </c>
      <c r="D6" s="1547">
        <v>666.57856733721712</v>
      </c>
      <c r="E6" s="1547">
        <v>984.73081141285297</v>
      </c>
      <c r="F6" s="1547">
        <v>366.68737348820218</v>
      </c>
      <c r="G6" s="1548">
        <v>2988.7991575442516</v>
      </c>
      <c r="H6" s="1591">
        <v>48.53512941256642</v>
      </c>
      <c r="I6" s="1549">
        <v>0.18449226997674814</v>
      </c>
      <c r="J6" s="1550">
        <v>4.483791264822111</v>
      </c>
      <c r="K6" s="1540"/>
      <c r="L6" s="1551">
        <v>68.236225000000005</v>
      </c>
    </row>
    <row r="7" spans="1:12" x14ac:dyDescent="0.35">
      <c r="A7" s="1552" t="s">
        <v>513</v>
      </c>
      <c r="B7" s="1553">
        <v>2878.8899504098031</v>
      </c>
      <c r="C7" s="1554">
        <v>3662.1231721075496</v>
      </c>
      <c r="D7" s="1554">
        <v>783.23322157531663</v>
      </c>
      <c r="E7" s="1554">
        <v>1126.8764647656174</v>
      </c>
      <c r="F7" s="1554">
        <v>415.16176700504229</v>
      </c>
      <c r="G7" s="1555">
        <v>3069.6252974279332</v>
      </c>
      <c r="H7" s="1592">
        <v>71.518523937171466</v>
      </c>
      <c r="I7" s="1556">
        <v>0.21387407926112065</v>
      </c>
      <c r="J7" s="1557">
        <v>3.9191714713709374</v>
      </c>
      <c r="K7" s="1540"/>
      <c r="L7" s="1551">
        <v>8.1679449999999996</v>
      </c>
    </row>
    <row r="8" spans="1:12" x14ac:dyDescent="0.35">
      <c r="A8" s="1558" t="s">
        <v>514</v>
      </c>
      <c r="B8" s="1559">
        <v>2744.7044650227681</v>
      </c>
      <c r="C8" s="1560">
        <v>3393.5888769484181</v>
      </c>
      <c r="D8" s="1560">
        <v>648.88441192565017</v>
      </c>
      <c r="E8" s="1560">
        <v>929.29480767649272</v>
      </c>
      <c r="F8" s="1560">
        <v>328.65457864615882</v>
      </c>
      <c r="G8" s="1561">
        <v>2616.8993965416435</v>
      </c>
      <c r="H8" s="1593">
        <v>48.244182548321604</v>
      </c>
      <c r="I8" s="1562">
        <v>0.1912089046299385</v>
      </c>
      <c r="J8" s="1563">
        <v>4.032920730482104</v>
      </c>
      <c r="K8" s="1540"/>
      <c r="L8" s="1551">
        <v>2.8818890000000001</v>
      </c>
    </row>
    <row r="9" spans="1:12" x14ac:dyDescent="0.35">
      <c r="A9" s="1552" t="s">
        <v>515</v>
      </c>
      <c r="B9" s="1553">
        <v>2600.3537949836996</v>
      </c>
      <c r="C9" s="1554">
        <v>3326.2993970349253</v>
      </c>
      <c r="D9" s="1554">
        <v>725.94560175926131</v>
      </c>
      <c r="E9" s="1554">
        <v>960.03602958651402</v>
      </c>
      <c r="F9" s="1554">
        <v>313.27165340077323</v>
      </c>
      <c r="G9" s="1555">
        <v>2537.9915642698525</v>
      </c>
      <c r="H9" s="1592">
        <v>79.18122557352045</v>
      </c>
      <c r="I9" s="1556">
        <v>0.21824421530015359</v>
      </c>
      <c r="J9" s="1557">
        <v>3.4961181087388189</v>
      </c>
      <c r="K9" s="1540"/>
      <c r="L9" s="1551">
        <v>3.425074</v>
      </c>
    </row>
    <row r="10" spans="1:12" x14ac:dyDescent="0.35">
      <c r="A10" s="1558" t="s">
        <v>516</v>
      </c>
      <c r="B10" s="1559">
        <v>2701.8458348358495</v>
      </c>
      <c r="C10" s="1560">
        <v>3306.1240059170946</v>
      </c>
      <c r="D10" s="1560">
        <v>604.27817108124532</v>
      </c>
      <c r="E10" s="1560">
        <v>986.35028652614642</v>
      </c>
      <c r="F10" s="1560">
        <v>393.0922188230636</v>
      </c>
      <c r="G10" s="1561">
        <v>2636.8355285581888</v>
      </c>
      <c r="H10" s="1593">
        <v>11.020102998179501</v>
      </c>
      <c r="I10" s="1562">
        <v>0.18277541011763199</v>
      </c>
      <c r="J10" s="1563">
        <v>4.3636120825613371</v>
      </c>
      <c r="K10" s="1540"/>
      <c r="L10" s="1551">
        <v>2.631697</v>
      </c>
    </row>
    <row r="11" spans="1:12" x14ac:dyDescent="0.35">
      <c r="A11" s="1552" t="s">
        <v>529</v>
      </c>
      <c r="B11" s="1553">
        <v>4752.2691038792527</v>
      </c>
      <c r="C11" s="1554">
        <v>5681.5773726747466</v>
      </c>
      <c r="D11" s="1554">
        <v>929.30826879549409</v>
      </c>
      <c r="E11" s="1554">
        <v>1697.3143521293123</v>
      </c>
      <c r="F11" s="1554">
        <v>691.46823923706677</v>
      </c>
      <c r="G11" s="1555">
        <v>4509.6285267916892</v>
      </c>
      <c r="H11" s="1592">
        <v>-76.537844096751485</v>
      </c>
      <c r="I11" s="1556">
        <v>0.16356518759472577</v>
      </c>
      <c r="J11" s="1557">
        <v>4.8526723351302596</v>
      </c>
      <c r="K11" s="1540"/>
      <c r="L11" s="1551">
        <v>0.34372599999999998</v>
      </c>
    </row>
    <row r="12" spans="1:12" x14ac:dyDescent="0.35">
      <c r="A12" s="1558" t="s">
        <v>517</v>
      </c>
      <c r="B12" s="1559">
        <v>2706.4201999919769</v>
      </c>
      <c r="C12" s="1560">
        <v>3348.468974169426</v>
      </c>
      <c r="D12" s="1560">
        <v>642.04877417744933</v>
      </c>
      <c r="E12" s="1560">
        <v>858.51982574263582</v>
      </c>
      <c r="F12" s="1560">
        <v>326.90620332818065</v>
      </c>
      <c r="G12" s="1561">
        <v>2542.072772472412</v>
      </c>
      <c r="H12" s="1593">
        <v>110.43515176299415</v>
      </c>
      <c r="I12" s="1562">
        <v>0.19174398184074765</v>
      </c>
      <c r="J12" s="1563">
        <v>3.9593141124350693</v>
      </c>
      <c r="K12" s="1540"/>
      <c r="L12" s="1551">
        <v>5.6585270000000003</v>
      </c>
    </row>
    <row r="13" spans="1:12" x14ac:dyDescent="0.35">
      <c r="A13" s="1552" t="s">
        <v>518</v>
      </c>
      <c r="B13" s="1553">
        <v>2966.4472711550316</v>
      </c>
      <c r="C13" s="1554">
        <v>3559.6688730033811</v>
      </c>
      <c r="D13" s="1554">
        <v>593.22160168432595</v>
      </c>
      <c r="E13" s="1554">
        <v>806.6347749480783</v>
      </c>
      <c r="F13" s="1554">
        <v>327.10528808948868</v>
      </c>
      <c r="G13" s="1555">
        <v>2873.9059162016324</v>
      </c>
      <c r="H13" s="1592">
        <v>113.69211482573635</v>
      </c>
      <c r="I13" s="1556">
        <v>0.16665078209474302</v>
      </c>
      <c r="J13" s="1557">
        <v>4.8445739468046858</v>
      </c>
      <c r="K13" s="1540"/>
      <c r="L13" s="1551">
        <v>6.0966820000000004</v>
      </c>
    </row>
    <row r="14" spans="1:12" ht="15" x14ac:dyDescent="0.35">
      <c r="A14" s="1558" t="s">
        <v>2030</v>
      </c>
      <c r="B14" s="1559">
        <v>2950.4662635123468</v>
      </c>
      <c r="C14" s="1560">
        <v>3503.563116019398</v>
      </c>
      <c r="D14" s="1560">
        <v>553.09685242593821</v>
      </c>
      <c r="E14" s="1560">
        <v>928.58323574737358</v>
      </c>
      <c r="F14" s="1560">
        <v>340.29787912459693</v>
      </c>
      <c r="G14" s="1561">
        <v>3212.6283960988762</v>
      </c>
      <c r="H14" s="1593">
        <v>-35.188504034611981</v>
      </c>
      <c r="I14" s="1562">
        <v>0.15786695832508471</v>
      </c>
      <c r="J14" s="1563">
        <v>5.8084373143834869</v>
      </c>
      <c r="K14" s="1540"/>
      <c r="L14" s="1551">
        <v>12.328447000000001</v>
      </c>
    </row>
    <row r="15" spans="1:12" x14ac:dyDescent="0.35">
      <c r="A15" s="1552" t="s">
        <v>520</v>
      </c>
      <c r="B15" s="1553">
        <v>2856.5943540726144</v>
      </c>
      <c r="C15" s="1554">
        <v>3552.6139132097114</v>
      </c>
      <c r="D15" s="1554">
        <v>696.01955884299218</v>
      </c>
      <c r="E15" s="1554">
        <v>919.32193138538003</v>
      </c>
      <c r="F15" s="1554">
        <v>360.4504798317721</v>
      </c>
      <c r="G15" s="1555">
        <v>2443.402710174551</v>
      </c>
      <c r="H15" s="1592">
        <v>137.14810728938428</v>
      </c>
      <c r="I15" s="1556">
        <v>0.19591759077871573</v>
      </c>
      <c r="J15" s="1557">
        <v>3.510537425465845</v>
      </c>
      <c r="K15" s="1540"/>
      <c r="L15" s="1551">
        <v>3.40015</v>
      </c>
    </row>
    <row r="16" spans="1:12" x14ac:dyDescent="0.35">
      <c r="A16" s="1558" t="s">
        <v>521</v>
      </c>
      <c r="B16" s="1559">
        <v>2927.6618774309591</v>
      </c>
      <c r="C16" s="1560">
        <v>3652.3066406492626</v>
      </c>
      <c r="D16" s="1560">
        <v>724.64476321830364</v>
      </c>
      <c r="E16" s="1560">
        <v>1060.3178506023908</v>
      </c>
      <c r="F16" s="1560">
        <v>378.69086783232831</v>
      </c>
      <c r="G16" s="1561">
        <v>2879.4576193421462</v>
      </c>
      <c r="H16" s="1593">
        <v>43.017780448241211</v>
      </c>
      <c r="I16" s="1562">
        <v>0.1984074270087807</v>
      </c>
      <c r="J16" s="1563">
        <v>3.9736126796167741</v>
      </c>
      <c r="K16" s="1540"/>
      <c r="L16" s="1551">
        <v>6.1179560000000004</v>
      </c>
    </row>
    <row r="17" spans="1:12" x14ac:dyDescent="0.35">
      <c r="A17" s="1552" t="s">
        <v>522</v>
      </c>
      <c r="B17" s="1553">
        <v>3203.1962123408093</v>
      </c>
      <c r="C17" s="1554">
        <v>3919.4331029472401</v>
      </c>
      <c r="D17" s="1554">
        <v>716.23689060643085</v>
      </c>
      <c r="E17" s="1554">
        <v>1117.2778567437354</v>
      </c>
      <c r="F17" s="1554">
        <v>398.01328735817327</v>
      </c>
      <c r="G17" s="1555">
        <v>3356.0434732833446</v>
      </c>
      <c r="H17" s="1592">
        <v>-3.0276787791311999</v>
      </c>
      <c r="I17" s="1556">
        <v>0.18273991972661874</v>
      </c>
      <c r="J17" s="1557">
        <v>4.685661290696455</v>
      </c>
      <c r="K17" s="1540"/>
      <c r="L17" s="1551">
        <v>6.0096220000000002</v>
      </c>
    </row>
    <row r="18" spans="1:12" x14ac:dyDescent="0.35">
      <c r="A18" s="1558" t="s">
        <v>523</v>
      </c>
      <c r="B18" s="1559">
        <v>2623.1257996335898</v>
      </c>
      <c r="C18" s="1560">
        <v>3331.732887576431</v>
      </c>
      <c r="D18" s="1560">
        <v>708.60708794284142</v>
      </c>
      <c r="E18" s="1560">
        <v>971.93978794906627</v>
      </c>
      <c r="F18" s="1560">
        <v>335.24559221637884</v>
      </c>
      <c r="G18" s="1561">
        <v>2553.4786795801342</v>
      </c>
      <c r="H18" s="1593">
        <v>71.912892210154055</v>
      </c>
      <c r="I18" s="1562">
        <v>0.21268424326125865</v>
      </c>
      <c r="J18" s="1563">
        <v>3.6035183997286042</v>
      </c>
      <c r="K18" s="1540"/>
      <c r="L18" s="1551">
        <v>3.8716170000000001</v>
      </c>
    </row>
    <row r="19" spans="1:12" x14ac:dyDescent="0.35">
      <c r="A19" s="1552" t="s">
        <v>2025</v>
      </c>
      <c r="B19" s="1553">
        <v>3380.8670333111322</v>
      </c>
      <c r="C19" s="1554">
        <v>4112.8110210152126</v>
      </c>
      <c r="D19" s="1554">
        <v>731.94398750910534</v>
      </c>
      <c r="E19" s="1554">
        <v>979.38353991611382</v>
      </c>
      <c r="F19" s="1554">
        <v>341.84883646567579</v>
      </c>
      <c r="G19" s="1555">
        <v>3942.837830892503</v>
      </c>
      <c r="H19" s="1592">
        <v>94.409284058667268</v>
      </c>
      <c r="I19" s="1556">
        <v>0.17796684160032988</v>
      </c>
      <c r="J19" s="1557">
        <v>5.386802676404872</v>
      </c>
      <c r="K19" s="1540"/>
      <c r="L19" s="1551">
        <v>5.1288559999999999</v>
      </c>
    </row>
    <row r="20" spans="1:12" x14ac:dyDescent="0.35">
      <c r="A20" s="1558" t="s">
        <v>526</v>
      </c>
      <c r="B20" s="1559">
        <v>4278.7669223006551</v>
      </c>
      <c r="C20" s="1560">
        <v>4866.6571208512432</v>
      </c>
      <c r="D20" s="1560">
        <v>587.89019855058837</v>
      </c>
      <c r="E20" s="1560">
        <v>1047.5262060848854</v>
      </c>
      <c r="F20" s="1560">
        <v>612.40605387378275</v>
      </c>
      <c r="G20" s="1561">
        <v>2594.788889707957</v>
      </c>
      <c r="H20" s="1593">
        <v>152.77004379755007</v>
      </c>
      <c r="I20" s="1562">
        <v>0.12079959281120642</v>
      </c>
      <c r="J20" s="1563">
        <v>4.4137304825038237</v>
      </c>
      <c r="K20" s="1540"/>
      <c r="L20" s="1551">
        <v>0.393401</v>
      </c>
    </row>
    <row r="21" spans="1:12" x14ac:dyDescent="0.35">
      <c r="A21" s="1552" t="s">
        <v>531</v>
      </c>
      <c r="B21" s="1553">
        <v>2894.9646535378783</v>
      </c>
      <c r="C21" s="1554">
        <v>3320.1040750955212</v>
      </c>
      <c r="D21" s="1554">
        <v>425.13941796661783</v>
      </c>
      <c r="E21" s="1554">
        <v>1205.3724180528025</v>
      </c>
      <c r="F21" s="1554">
        <v>852.93919316843346</v>
      </c>
      <c r="G21" s="1555">
        <v>1000.1613160389554</v>
      </c>
      <c r="H21" s="1592">
        <v>72.706193082248845</v>
      </c>
      <c r="I21" s="1556">
        <v>0.12805002745415031</v>
      </c>
      <c r="J21" s="1557">
        <v>2.3525490080938312</v>
      </c>
      <c r="K21" s="1540"/>
      <c r="L21" s="1551">
        <v>0.278472</v>
      </c>
    </row>
    <row r="22" spans="1:12" x14ac:dyDescent="0.35">
      <c r="A22" s="1558" t="s">
        <v>530</v>
      </c>
      <c r="B22" s="1559">
        <v>4539.1474681749351</v>
      </c>
      <c r="C22" s="1560">
        <v>4887.5807385448497</v>
      </c>
      <c r="D22" s="1560">
        <v>348.43326769441518</v>
      </c>
      <c r="E22" s="1560">
        <v>1139.7642135904666</v>
      </c>
      <c r="F22" s="1560">
        <v>642.42791669565122</v>
      </c>
      <c r="G22" s="1561">
        <v>3653.7333463540972</v>
      </c>
      <c r="H22" s="1593">
        <v>-148.90302652490087</v>
      </c>
      <c r="I22" s="1562">
        <v>7.1289516497716643E-2</v>
      </c>
      <c r="J22" s="1563">
        <v>10.486178230141084</v>
      </c>
      <c r="K22" s="1540"/>
      <c r="L22" s="1551">
        <v>0.37376199999999998</v>
      </c>
    </row>
    <row r="23" spans="1:12" x14ac:dyDescent="0.35">
      <c r="A23" s="1552" t="s">
        <v>527</v>
      </c>
      <c r="B23" s="1553">
        <v>3538.7370766498711</v>
      </c>
      <c r="C23" s="1554">
        <v>4197.0318379862902</v>
      </c>
      <c r="D23" s="1554">
        <v>658.29476133641901</v>
      </c>
      <c r="E23" s="1554">
        <v>1314.6485273949258</v>
      </c>
      <c r="F23" s="1554">
        <v>573.93331769702615</v>
      </c>
      <c r="G23" s="1555">
        <v>4123.3443912065413</v>
      </c>
      <c r="H23" s="1592">
        <v>-82.420447206088454</v>
      </c>
      <c r="I23" s="1556">
        <v>0.15684769302399781</v>
      </c>
      <c r="J23" s="1557">
        <v>6.2636749270731658</v>
      </c>
      <c r="K23" s="1540"/>
      <c r="L23" s="1551">
        <v>0.86550700000000003</v>
      </c>
    </row>
    <row r="24" spans="1:12" x14ac:dyDescent="0.35">
      <c r="A24" s="1564" t="s">
        <v>2026</v>
      </c>
      <c r="B24" s="1565">
        <v>2235.0557218661443</v>
      </c>
      <c r="C24" s="1565">
        <v>2620.4963426463037</v>
      </c>
      <c r="D24" s="1565">
        <v>385.44061697635937</v>
      </c>
      <c r="E24" s="1565">
        <v>745.08245116871751</v>
      </c>
      <c r="F24" s="1565">
        <v>371.97544266722457</v>
      </c>
      <c r="G24" s="1566">
        <v>763.23706422716293</v>
      </c>
      <c r="H24" s="1594">
        <v>12.333608474866391</v>
      </c>
      <c r="I24" s="1567">
        <v>0.14708687461365538</v>
      </c>
      <c r="J24" s="1568">
        <v>1.9801677109550064</v>
      </c>
      <c r="K24" s="1540"/>
      <c r="L24" s="1551">
        <v>0.26289499999999999</v>
      </c>
    </row>
    <row r="25" spans="1:12" x14ac:dyDescent="0.35">
      <c r="A25" s="185"/>
      <c r="B25" s="185"/>
      <c r="C25" s="185"/>
      <c r="D25" s="185"/>
      <c r="E25" s="185"/>
      <c r="F25" s="185"/>
      <c r="G25" s="185"/>
      <c r="H25" s="185"/>
      <c r="I25" s="185"/>
      <c r="J25" s="185"/>
    </row>
    <row r="26" spans="1:12" ht="15.5" x14ac:dyDescent="0.35">
      <c r="A26" s="185"/>
      <c r="B26" s="1701" t="s">
        <v>2031</v>
      </c>
      <c r="C26" s="1702"/>
      <c r="D26" s="1702"/>
      <c r="E26" s="1702"/>
      <c r="F26" s="1702"/>
      <c r="G26" s="1703"/>
      <c r="H26" s="1698" t="s">
        <v>2032</v>
      </c>
      <c r="I26" s="1699"/>
      <c r="J26" s="1700"/>
      <c r="L26" t="s">
        <v>2027</v>
      </c>
    </row>
    <row r="27" spans="1:12" x14ac:dyDescent="0.35">
      <c r="A27" s="1545" t="s">
        <v>2024</v>
      </c>
      <c r="B27" s="1569">
        <v>2.5487413385088864E-2</v>
      </c>
      <c r="C27" s="1570">
        <v>4.990291669796254E-2</v>
      </c>
      <c r="D27" s="1570">
        <v>0.17339193994848912</v>
      </c>
      <c r="E27" s="1570">
        <v>6.0910080776457542E-2</v>
      </c>
      <c r="F27" s="1570">
        <v>3.9950726251328561E-2</v>
      </c>
      <c r="G27" s="1571">
        <v>1.1203122433418367E-2</v>
      </c>
      <c r="H27" s="1591">
        <v>56.050466656765295</v>
      </c>
      <c r="I27" s="1595">
        <v>1.9416163892945484</v>
      </c>
      <c r="J27" s="1572">
        <v>-0.71916392176071842</v>
      </c>
      <c r="L27" s="612">
        <v>3.1200464624339119E-3</v>
      </c>
    </row>
    <row r="28" spans="1:12" x14ac:dyDescent="0.35">
      <c r="A28" s="1552" t="s">
        <v>513</v>
      </c>
      <c r="B28" s="1573">
        <v>2.606338329906821E-2</v>
      </c>
      <c r="C28" s="1574">
        <v>3.8686286791593361E-2</v>
      </c>
      <c r="D28" s="1574">
        <v>8.78788639027408E-2</v>
      </c>
      <c r="E28" s="1574">
        <v>3.2965691033562727E-2</v>
      </c>
      <c r="F28" s="1574">
        <v>2.0463991244049851E-2</v>
      </c>
      <c r="G28" s="1575">
        <v>-9.8366616633672743E-3</v>
      </c>
      <c r="H28" s="1592">
        <v>35.632354966835528</v>
      </c>
      <c r="I28" s="1576">
        <v>0.96711292821559525</v>
      </c>
      <c r="J28" s="1577">
        <v>-0.38676841010095053</v>
      </c>
      <c r="L28" s="612">
        <v>5.8218117031751948E-3</v>
      </c>
    </row>
    <row r="29" spans="1:12" x14ac:dyDescent="0.35">
      <c r="A29" s="1558" t="s">
        <v>514</v>
      </c>
      <c r="B29" s="1578">
        <v>2.7785816223452997E-2</v>
      </c>
      <c r="C29" s="1579">
        <v>4.2671862403449001E-2</v>
      </c>
      <c r="D29" s="1579">
        <v>0.11071888802988972</v>
      </c>
      <c r="E29" s="1579">
        <v>0.10340868630564515</v>
      </c>
      <c r="F29" s="1579">
        <v>5.7839951276691393E-2</v>
      </c>
      <c r="G29" s="1580">
        <v>1.3511861664430969E-2</v>
      </c>
      <c r="H29" s="1593">
        <v>-4.4389726523392738</v>
      </c>
      <c r="I29" s="1581">
        <v>1.1714212636138157</v>
      </c>
      <c r="J29" s="1582">
        <v>-0.38680181910646194</v>
      </c>
      <c r="L29" s="612">
        <v>-1.3774037861797872E-3</v>
      </c>
    </row>
    <row r="30" spans="1:12" x14ac:dyDescent="0.35">
      <c r="A30" s="1552" t="s">
        <v>515</v>
      </c>
      <c r="B30" s="1573">
        <v>2.4682897434800566E-2</v>
      </c>
      <c r="C30" s="1574">
        <v>4.624615841739721E-2</v>
      </c>
      <c r="D30" s="1574">
        <v>0.13154117879012572</v>
      </c>
      <c r="E30" s="1574">
        <v>3.0402160609842799E-2</v>
      </c>
      <c r="F30" s="1574">
        <v>4.6853795886400595E-2</v>
      </c>
      <c r="G30" s="1575">
        <v>2.5422567856914213E-3</v>
      </c>
      <c r="H30" s="1592">
        <v>70.085895595858986</v>
      </c>
      <c r="I30" s="1576">
        <v>1.6451142158308834</v>
      </c>
      <c r="J30" s="1583">
        <v>-0.44985182836427473</v>
      </c>
      <c r="L30" s="612">
        <v>5.138568197105009E-3</v>
      </c>
    </row>
    <row r="31" spans="1:12" x14ac:dyDescent="0.35">
      <c r="A31" s="1558" t="s">
        <v>516</v>
      </c>
      <c r="B31" s="1578">
        <v>2.913993636092882E-2</v>
      </c>
      <c r="C31" s="1579">
        <v>4.042744452709135E-2</v>
      </c>
      <c r="D31" s="1579">
        <v>9.4080775779205039E-2</v>
      </c>
      <c r="E31" s="1579">
        <v>0.1913015332519612</v>
      </c>
      <c r="F31" s="1579">
        <v>0.27289087408718649</v>
      </c>
      <c r="G31" s="1580">
        <v>3.0055867816271009E-2</v>
      </c>
      <c r="H31" s="1593">
        <v>-22.154012284196888</v>
      </c>
      <c r="I31" s="1581">
        <v>0.89632409607033381</v>
      </c>
      <c r="J31" s="1582">
        <v>-0.2712278728766675</v>
      </c>
      <c r="L31" s="612">
        <v>-1.1974107084572472E-3</v>
      </c>
    </row>
    <row r="32" spans="1:12" x14ac:dyDescent="0.35">
      <c r="A32" s="1552" t="s">
        <v>529</v>
      </c>
      <c r="B32" s="1573">
        <v>2.226489225437267E-2</v>
      </c>
      <c r="C32" s="1574">
        <v>5.5261360369002199E-2</v>
      </c>
      <c r="D32" s="1574">
        <v>0.26387883504673626</v>
      </c>
      <c r="E32" s="1574">
        <v>0.17913834097825387</v>
      </c>
      <c r="F32" s="1574">
        <v>3.9629203831906157E-2</v>
      </c>
      <c r="G32" s="1575">
        <v>2.0675998222281722E-2</v>
      </c>
      <c r="H32" s="1592">
        <v>-37.477896942889281</v>
      </c>
      <c r="I32" s="1576">
        <v>2.6998281350237008</v>
      </c>
      <c r="J32" s="1583">
        <v>-1.1562765070784105</v>
      </c>
      <c r="L32" s="612">
        <v>1.0266493843924529E-2</v>
      </c>
    </row>
    <row r="33" spans="1:12" x14ac:dyDescent="0.35">
      <c r="A33" s="1558" t="s">
        <v>517</v>
      </c>
      <c r="B33" s="1578">
        <v>3.6784424354463496E-2</v>
      </c>
      <c r="C33" s="1579">
        <v>6.6696858270373305E-2</v>
      </c>
      <c r="D33" s="1579">
        <v>0.21438548869966523</v>
      </c>
      <c r="E33" s="1579">
        <v>7.233555508349454E-2</v>
      </c>
      <c r="F33" s="1579">
        <v>3.6482974373629906E-2</v>
      </c>
      <c r="G33" s="1580">
        <v>-3.2750906122758217E-4</v>
      </c>
      <c r="H33" s="1593">
        <v>66.940494524727086</v>
      </c>
      <c r="I33" s="1581">
        <v>2.3319124227547974</v>
      </c>
      <c r="J33" s="1582">
        <v>-0.85039471413244083</v>
      </c>
      <c r="L33" s="612">
        <v>2.5348708249972596E-4</v>
      </c>
    </row>
    <row r="34" spans="1:12" x14ac:dyDescent="0.35">
      <c r="A34" s="1552" t="s">
        <v>518</v>
      </c>
      <c r="B34" s="1573">
        <v>3.8951574788673282E-2</v>
      </c>
      <c r="C34" s="1574">
        <v>5.6355785911656797E-2</v>
      </c>
      <c r="D34" s="1574">
        <v>0.1529349679947789</v>
      </c>
      <c r="E34" s="1574">
        <v>6.6429935469216606E-2</v>
      </c>
      <c r="F34" s="1574">
        <v>0.18381128280702641</v>
      </c>
      <c r="G34" s="1575">
        <v>-1.1614424106533572E-2</v>
      </c>
      <c r="H34" s="1592">
        <v>79.232974777801388</v>
      </c>
      <c r="I34" s="1576">
        <v>1.3960020881503699</v>
      </c>
      <c r="J34" s="1583">
        <v>-0.80653918610250042</v>
      </c>
      <c r="L34" s="612">
        <v>8.2838802088591734E-5</v>
      </c>
    </row>
    <row r="35" spans="1:12" ht="15" x14ac:dyDescent="0.35">
      <c r="A35" s="1558" t="s">
        <v>2030</v>
      </c>
      <c r="B35" s="1578">
        <v>1.9719727510490781E-2</v>
      </c>
      <c r="C35" s="1579">
        <v>4.3203872926709019E-2</v>
      </c>
      <c r="D35" s="1579">
        <v>0.18931385371196563</v>
      </c>
      <c r="E35" s="1579">
        <v>6.1208333258713443E-2</v>
      </c>
      <c r="F35" s="1579">
        <v>4.6666994069440859E-2</v>
      </c>
      <c r="G35" s="1580">
        <v>2.7905965701226387E-2</v>
      </c>
      <c r="H35" s="1593">
        <v>49.65526413630009</v>
      </c>
      <c r="I35" s="1581">
        <v>1.9394324026003744</v>
      </c>
      <c r="J35" s="1582">
        <v>-0.91207525867197248</v>
      </c>
      <c r="L35" s="612">
        <v>3.0239326598964222E-3</v>
      </c>
    </row>
    <row r="36" spans="1:12" x14ac:dyDescent="0.35">
      <c r="A36" s="1552" t="s">
        <v>520</v>
      </c>
      <c r="B36" s="1573">
        <v>3.0289140447038676E-2</v>
      </c>
      <c r="C36" s="1574">
        <v>4.6573616703097676E-2</v>
      </c>
      <c r="D36" s="1574">
        <v>0.11917408912114036</v>
      </c>
      <c r="E36" s="1574">
        <v>-2.0151506505730166E-2</v>
      </c>
      <c r="F36" s="1574">
        <v>-9.4855109224145862E-2</v>
      </c>
      <c r="G36" s="1575">
        <v>-5.6720483948733413E-3</v>
      </c>
      <c r="H36" s="1592">
        <v>55.248052666075026</v>
      </c>
      <c r="I36" s="1576">
        <v>1.2709112714277531</v>
      </c>
      <c r="J36" s="1583">
        <v>-0.44077714748671992</v>
      </c>
      <c r="L36" s="612">
        <v>-9.282142761647405E-4</v>
      </c>
    </row>
    <row r="37" spans="1:12" x14ac:dyDescent="0.35">
      <c r="A37" s="1558" t="s">
        <v>521</v>
      </c>
      <c r="B37" s="1578">
        <v>2.4761759815530304E-2</v>
      </c>
      <c r="C37" s="1579">
        <v>5.9630771779249025E-2</v>
      </c>
      <c r="D37" s="1579">
        <v>0.22851674073927164</v>
      </c>
      <c r="E37" s="1579">
        <v>0.10639089146094349</v>
      </c>
      <c r="F37" s="1579">
        <v>7.5381203419839338E-2</v>
      </c>
      <c r="G37" s="1580">
        <v>2.1345716493972322E-2</v>
      </c>
      <c r="H37" s="1593">
        <v>59.376047024573097</v>
      </c>
      <c r="I37" s="1581">
        <v>2.7275355270355526</v>
      </c>
      <c r="J37" s="1582">
        <v>-0.80601249459019408</v>
      </c>
      <c r="L37" s="612">
        <v>3.870623479025781E-3</v>
      </c>
    </row>
    <row r="38" spans="1:12" x14ac:dyDescent="0.35">
      <c r="A38" s="1552" t="s">
        <v>522</v>
      </c>
      <c r="B38" s="1573">
        <v>2.331438409728448E-2</v>
      </c>
      <c r="C38" s="1574">
        <v>4.5262348208082948E-2</v>
      </c>
      <c r="D38" s="1574">
        <v>0.15616214895999936</v>
      </c>
      <c r="E38" s="1574">
        <v>0.10272411831630301</v>
      </c>
      <c r="F38" s="1574">
        <v>5.4955323504052744E-2</v>
      </c>
      <c r="G38" s="1575">
        <v>2.5745502806933551E-2</v>
      </c>
      <c r="H38" s="1592">
        <v>13.395361214703403</v>
      </c>
      <c r="I38" s="1576">
        <v>1.7528528074831797</v>
      </c>
      <c r="J38" s="1583">
        <v>-0.59575033852904635</v>
      </c>
      <c r="L38" s="612">
        <v>6.8400740853054032E-3</v>
      </c>
    </row>
    <row r="39" spans="1:12" x14ac:dyDescent="0.35">
      <c r="A39" s="1558" t="s">
        <v>523</v>
      </c>
      <c r="B39" s="1578">
        <v>3.5654761574368754E-2</v>
      </c>
      <c r="C39" s="1579">
        <v>5.1755110588258324E-2</v>
      </c>
      <c r="D39" s="1579">
        <v>0.11597795393622423</v>
      </c>
      <c r="E39" s="1579">
        <v>4.6986660005585934E-2</v>
      </c>
      <c r="F39" s="1579">
        <v>9.1223526855068293E-2</v>
      </c>
      <c r="G39" s="1580">
        <v>5.9110080120916564E-3</v>
      </c>
      <c r="H39" s="1593">
        <v>58.048933317117594</v>
      </c>
      <c r="I39" s="1581">
        <v>1.223965651773895</v>
      </c>
      <c r="J39" s="1582">
        <v>-0.39429756875150668</v>
      </c>
      <c r="L39" s="612">
        <v>6.6185476895013196E-3</v>
      </c>
    </row>
    <row r="40" spans="1:12" x14ac:dyDescent="0.35">
      <c r="A40" s="1552" t="s">
        <v>2025</v>
      </c>
      <c r="B40" s="1573">
        <v>6.9472932716023728E-3</v>
      </c>
      <c r="C40" s="1574">
        <v>5.754351971510907E-2</v>
      </c>
      <c r="D40" s="1574">
        <v>0.37717616542881038</v>
      </c>
      <c r="E40" s="1574">
        <v>-3.010839825145295E-2</v>
      </c>
      <c r="F40" s="1574">
        <v>-9.1836856937923095E-2</v>
      </c>
      <c r="G40" s="1575">
        <v>3.0022182532953856E-3</v>
      </c>
      <c r="H40" s="1592">
        <v>196.29626814362737</v>
      </c>
      <c r="I40" s="1576">
        <v>4.1304819134967179</v>
      </c>
      <c r="J40" s="1583">
        <v>-2.0095680581805313</v>
      </c>
      <c r="L40" s="612">
        <v>4.3427440808401219E-3</v>
      </c>
    </row>
    <row r="41" spans="1:12" x14ac:dyDescent="0.35">
      <c r="A41" s="1558" t="s">
        <v>526</v>
      </c>
      <c r="B41" s="1578">
        <v>1.8329858282201128E-2</v>
      </c>
      <c r="C41" s="1579">
        <v>4.567592747769389E-2</v>
      </c>
      <c r="D41" s="1579">
        <v>0.29969788101414108</v>
      </c>
      <c r="E41" s="1579">
        <v>-8.2259046366853883E-2</v>
      </c>
      <c r="F41" s="1579">
        <v>-7.9550134470062761E-2</v>
      </c>
      <c r="G41" s="1580">
        <v>4.1291102995653306E-2</v>
      </c>
      <c r="H41" s="1593">
        <v>176.52644851996791</v>
      </c>
      <c r="I41" s="1581">
        <v>2.3609908887722622</v>
      </c>
      <c r="J41" s="1582">
        <v>-1.0953112628587967</v>
      </c>
      <c r="L41" s="612">
        <v>-6.9468109543534551E-3</v>
      </c>
    </row>
    <row r="42" spans="1:12" x14ac:dyDescent="0.35">
      <c r="A42" s="1552" t="s">
        <v>531</v>
      </c>
      <c r="B42" s="1573">
        <v>9.4264172264533208E-3</v>
      </c>
      <c r="C42" s="1574">
        <v>6.4662580967796757E-2</v>
      </c>
      <c r="D42" s="1574">
        <v>0.69698536757511453</v>
      </c>
      <c r="E42" s="1574">
        <v>0.17005751583533057</v>
      </c>
      <c r="F42" s="1574">
        <v>-0.12415954827410691</v>
      </c>
      <c r="G42" s="1575">
        <v>2.6857676473482694E-2</v>
      </c>
      <c r="H42" s="1592">
        <v>-121.49013405957557</v>
      </c>
      <c r="I42" s="1576">
        <v>4.7713405036987098</v>
      </c>
      <c r="J42" s="1583">
        <v>-1.5352743336462411</v>
      </c>
      <c r="L42" s="612">
        <v>2.7101990233251216E-2</v>
      </c>
    </row>
    <row r="43" spans="1:12" x14ac:dyDescent="0.35">
      <c r="A43" s="1558" t="s">
        <v>530</v>
      </c>
      <c r="B43" s="1578">
        <v>3.0664219656652669E-2</v>
      </c>
      <c r="C43" s="1579">
        <v>5.5803750827525977E-2</v>
      </c>
      <c r="D43" s="1579">
        <v>0.54754713946210698</v>
      </c>
      <c r="E43" s="1579">
        <v>0.24288721516206779</v>
      </c>
      <c r="F43" s="1579">
        <v>0.5810299287072811</v>
      </c>
      <c r="G43" s="1580">
        <v>7.8920061838619437E-2</v>
      </c>
      <c r="H43" s="1593">
        <v>136.63941465367216</v>
      </c>
      <c r="I43" s="1581">
        <v>2.2652717660602431</v>
      </c>
      <c r="J43" s="1582">
        <v>-4.5546535218334689</v>
      </c>
      <c r="L43" s="612">
        <v>-1.0455083383856922E-2</v>
      </c>
    </row>
    <row r="44" spans="1:12" x14ac:dyDescent="0.35">
      <c r="A44" s="1552" t="s">
        <v>527</v>
      </c>
      <c r="B44" s="1573">
        <v>1.4147128878589932E-2</v>
      </c>
      <c r="C44" s="1574">
        <v>6.0062992849981844E-2</v>
      </c>
      <c r="D44" s="1574">
        <v>0.40105570309248328</v>
      </c>
      <c r="E44" s="1574">
        <v>0.1103902199041753</v>
      </c>
      <c r="F44" s="1574">
        <v>-0.21278557251749286</v>
      </c>
      <c r="G44" s="1575">
        <v>4.9828319346736816E-2</v>
      </c>
      <c r="H44" s="1592">
        <v>-97.39345612895967</v>
      </c>
      <c r="I44" s="1576">
        <v>3.8174013939263371</v>
      </c>
      <c r="J44" s="1583">
        <v>-2.0955561178218991</v>
      </c>
      <c r="L44" s="612">
        <v>2.831774737185988E-3</v>
      </c>
    </row>
    <row r="45" spans="1:12" x14ac:dyDescent="0.35">
      <c r="A45" s="1564" t="s">
        <v>2026</v>
      </c>
      <c r="B45" s="1584">
        <v>9.1068542983157696E-2</v>
      </c>
      <c r="C45" s="1584">
        <v>0.12794759266149813</v>
      </c>
      <c r="D45" s="1584">
        <v>0.40292183696923689</v>
      </c>
      <c r="E45" s="1584">
        <v>-2.2996347953614382E-2</v>
      </c>
      <c r="F45" s="1584">
        <v>5.3277062185163482E-2</v>
      </c>
      <c r="G45" s="1585">
        <v>1.105583529667542E-2</v>
      </c>
      <c r="H45" s="1594">
        <v>147.05208162954793</v>
      </c>
      <c r="I45" s="1586">
        <v>2.8829191426552665</v>
      </c>
      <c r="J45" s="1587">
        <v>-0.76747532277023667</v>
      </c>
      <c r="L45" s="612">
        <v>0</v>
      </c>
    </row>
    <row r="46" spans="1:12" x14ac:dyDescent="0.35">
      <c r="A46" s="1693" t="s">
        <v>244</v>
      </c>
      <c r="B46" s="1693"/>
      <c r="C46" s="1693"/>
      <c r="D46" s="1693"/>
      <c r="E46" s="1693"/>
      <c r="F46" s="1693"/>
      <c r="G46" s="1693"/>
      <c r="H46" s="1693"/>
      <c r="I46" s="185"/>
      <c r="J46" s="185"/>
    </row>
    <row r="47" spans="1:12" x14ac:dyDescent="0.35">
      <c r="A47" s="1589" t="s">
        <v>2033</v>
      </c>
      <c r="B47" s="1589"/>
      <c r="C47" s="1589"/>
      <c r="D47" s="1589"/>
      <c r="E47" s="1589"/>
      <c r="F47" s="1589"/>
      <c r="G47" s="1589"/>
      <c r="H47" s="1589"/>
      <c r="I47" s="185"/>
      <c r="J47" s="185"/>
    </row>
    <row r="48" spans="1:12" x14ac:dyDescent="0.35">
      <c r="A48" s="1588" t="s">
        <v>2035</v>
      </c>
      <c r="B48" s="1588"/>
      <c r="C48" s="1588"/>
      <c r="D48" s="1588"/>
      <c r="E48" s="1588"/>
      <c r="F48" s="1588"/>
      <c r="G48" s="1588"/>
      <c r="H48" s="1588"/>
      <c r="I48" s="185"/>
      <c r="J48" s="185"/>
    </row>
    <row r="49" spans="1:10" x14ac:dyDescent="0.35">
      <c r="A49" s="1588" t="s">
        <v>2036</v>
      </c>
      <c r="B49" s="185"/>
      <c r="C49" s="185"/>
      <c r="D49" s="185"/>
      <c r="E49" s="185"/>
      <c r="F49" s="185"/>
      <c r="G49" s="185"/>
      <c r="H49" s="185"/>
      <c r="I49" s="185"/>
      <c r="J49" s="185"/>
    </row>
  </sheetData>
  <mergeCells count="6">
    <mergeCell ref="A46:H46"/>
    <mergeCell ref="A1:J1"/>
    <mergeCell ref="B4:G4"/>
    <mergeCell ref="H4:J4"/>
    <mergeCell ref="B26:G26"/>
    <mergeCell ref="H26:J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workbookViewId="0">
      <pane xSplit="1" ySplit="4" topLeftCell="B5" activePane="bottomRight" state="frozen"/>
      <selection pane="topRight" activeCell="B1" sqref="B1"/>
      <selection pane="bottomLeft" activeCell="A5" sqref="A5"/>
      <selection pane="bottomRight" activeCell="A2" sqref="A2"/>
    </sheetView>
  </sheetViews>
  <sheetFormatPr baseColWidth="10" defaultRowHeight="14.5" x14ac:dyDescent="0.35"/>
  <cols>
    <col min="1" max="1" width="42.90625" style="319" customWidth="1"/>
    <col min="2" max="2" width="15.90625" customWidth="1"/>
    <col min="3" max="3" width="15.453125" customWidth="1"/>
    <col min="4" max="4" width="10.90625" customWidth="1"/>
    <col min="5" max="5" width="11.36328125" customWidth="1"/>
    <col min="6" max="6" width="9.81640625" style="281" customWidth="1"/>
    <col min="7" max="7" width="10.90625" customWidth="1"/>
    <col min="9" max="9" width="18.54296875" customWidth="1"/>
    <col min="10" max="12" width="14.6328125" customWidth="1"/>
    <col min="16" max="17" width="15.81640625" customWidth="1"/>
  </cols>
  <sheetData>
    <row r="1" spans="1:18" ht="18" x14ac:dyDescent="0.35">
      <c r="A1" s="247" t="s">
        <v>250</v>
      </c>
      <c r="B1" s="223"/>
      <c r="C1" s="223"/>
      <c r="D1" s="223"/>
      <c r="E1" s="223"/>
      <c r="F1" s="223"/>
      <c r="G1" s="223"/>
      <c r="I1" s="248"/>
      <c r="J1" s="248"/>
      <c r="K1" s="248"/>
      <c r="L1" s="248"/>
      <c r="M1" s="249"/>
      <c r="N1" s="249"/>
      <c r="O1" s="250"/>
      <c r="P1" s="1707" t="s">
        <v>251</v>
      </c>
      <c r="Q1" s="1707"/>
      <c r="R1" s="1707"/>
    </row>
    <row r="2" spans="1:18" ht="15.5" x14ac:dyDescent="0.35">
      <c r="A2" s="251"/>
      <c r="B2" s="185"/>
      <c r="C2" s="185"/>
      <c r="D2" s="185"/>
      <c r="E2" s="185"/>
      <c r="F2" s="252"/>
      <c r="G2" s="185"/>
      <c r="I2" s="253"/>
      <c r="J2" s="253"/>
      <c r="K2" s="254" t="s">
        <v>252</v>
      </c>
      <c r="L2" s="255"/>
      <c r="M2" s="256"/>
      <c r="N2" s="249"/>
      <c r="O2" s="250"/>
      <c r="P2" s="257"/>
      <c r="Q2" s="257"/>
      <c r="R2" s="250"/>
    </row>
    <row r="3" spans="1:18" ht="15" thickBot="1" x14ac:dyDescent="0.4">
      <c r="A3" s="258" t="s">
        <v>253</v>
      </c>
      <c r="B3" s="259"/>
      <c r="C3" s="260"/>
      <c r="D3" s="261" t="s">
        <v>254</v>
      </c>
      <c r="E3" s="261"/>
      <c r="F3" s="262"/>
      <c r="G3" s="262"/>
      <c r="I3" s="1708" t="s">
        <v>255</v>
      </c>
      <c r="J3" s="1708"/>
      <c r="K3" s="1708" t="s">
        <v>256</v>
      </c>
      <c r="L3" s="1708"/>
      <c r="M3" s="1708" t="s">
        <v>257</v>
      </c>
      <c r="N3" s="1708"/>
      <c r="O3" s="250"/>
      <c r="P3" s="263" t="s">
        <v>251</v>
      </c>
      <c r="Q3" s="263" t="s">
        <v>251</v>
      </c>
      <c r="R3" s="263" t="s">
        <v>251</v>
      </c>
    </row>
    <row r="4" spans="1:18" ht="27" customHeight="1" x14ac:dyDescent="0.35">
      <c r="A4" s="264">
        <v>2021</v>
      </c>
      <c r="B4" s="265" t="s">
        <v>261</v>
      </c>
      <c r="C4" s="265" t="s">
        <v>258</v>
      </c>
      <c r="D4" s="266" t="s">
        <v>259</v>
      </c>
      <c r="E4" s="267" t="s">
        <v>260</v>
      </c>
      <c r="F4" s="265" t="s">
        <v>256</v>
      </c>
      <c r="G4" s="264" t="s">
        <v>257</v>
      </c>
      <c r="I4" s="268" t="s">
        <v>261</v>
      </c>
      <c r="J4" s="268" t="s">
        <v>258</v>
      </c>
      <c r="K4" s="268" t="s">
        <v>261</v>
      </c>
      <c r="L4" s="268" t="s">
        <v>258</v>
      </c>
      <c r="M4" s="269" t="s">
        <v>29</v>
      </c>
      <c r="N4" s="269" t="s">
        <v>104</v>
      </c>
      <c r="O4" s="250"/>
      <c r="P4" s="269" t="s">
        <v>261</v>
      </c>
      <c r="Q4" s="269" t="s">
        <v>258</v>
      </c>
      <c r="R4" s="270" t="s">
        <v>259</v>
      </c>
    </row>
    <row r="5" spans="1:18" s="275" customFormat="1" ht="13" customHeight="1" x14ac:dyDescent="0.35">
      <c r="A5" s="95" t="s">
        <v>289</v>
      </c>
      <c r="B5" s="271">
        <v>17847.183904000001</v>
      </c>
      <c r="C5" s="271">
        <v>3388.631222</v>
      </c>
      <c r="D5" s="272">
        <v>21235.815126000001</v>
      </c>
      <c r="E5" s="272">
        <v>452.16982991699689</v>
      </c>
      <c r="F5" s="273">
        <v>0.29557172891364092</v>
      </c>
      <c r="G5" s="274">
        <v>3.4384514589971937E-2</v>
      </c>
      <c r="I5" s="271">
        <v>380.01640447927139</v>
      </c>
      <c r="J5" s="271">
        <v>72.153425437725545</v>
      </c>
      <c r="K5" s="273">
        <v>0.31833261632675164</v>
      </c>
      <c r="L5" s="273">
        <v>0.21471504595978674</v>
      </c>
      <c r="M5" s="276">
        <v>2.435986385055422E-2</v>
      </c>
      <c r="N5" s="276">
        <v>9.0596126415970923E-2</v>
      </c>
      <c r="P5" s="271">
        <v>17422.767656</v>
      </c>
      <c r="Q5" s="271">
        <v>3107.1366750000002</v>
      </c>
      <c r="R5" s="272">
        <v>20529.904331000002</v>
      </c>
    </row>
    <row r="6" spans="1:18" s="281" customFormat="1" ht="13" customHeight="1" x14ac:dyDescent="0.35">
      <c r="A6" s="127" t="s">
        <v>290</v>
      </c>
      <c r="B6" s="277">
        <v>710.29628000000002</v>
      </c>
      <c r="C6" s="277">
        <v>691.99916599999995</v>
      </c>
      <c r="D6" s="278">
        <v>1402.2954460000001</v>
      </c>
      <c r="E6" s="278">
        <v>29.858787597697194</v>
      </c>
      <c r="F6" s="279">
        <v>1.9517917582286694E-2</v>
      </c>
      <c r="G6" s="280">
        <v>1.9149564914894723E-2</v>
      </c>
      <c r="I6" s="277">
        <v>15.124192135438522</v>
      </c>
      <c r="J6" s="277">
        <v>14.734595462258671</v>
      </c>
      <c r="K6" s="279">
        <v>1.2669252157416383E-2</v>
      </c>
      <c r="L6" s="279">
        <v>4.3847389402299528E-2</v>
      </c>
      <c r="M6" s="280">
        <v>-0.10622808184492638</v>
      </c>
      <c r="N6" s="280">
        <v>0.19057909319017718</v>
      </c>
      <c r="P6" s="277">
        <v>794.71760700000004</v>
      </c>
      <c r="Q6" s="277">
        <v>581.22905900000001</v>
      </c>
      <c r="R6" s="278">
        <v>1375.9466660000001</v>
      </c>
    </row>
    <row r="7" spans="1:18" s="281" customFormat="1" ht="13" customHeight="1" x14ac:dyDescent="0.35">
      <c r="A7" s="127" t="s">
        <v>291</v>
      </c>
      <c r="B7" s="277">
        <v>16540.378903000001</v>
      </c>
      <c r="C7" s="277">
        <v>2639.225539</v>
      </c>
      <c r="D7" s="278">
        <v>19179.604442</v>
      </c>
      <c r="E7" s="278">
        <v>408.38736007813264</v>
      </c>
      <c r="F7" s="279">
        <v>0.26695226018712737</v>
      </c>
      <c r="G7" s="280">
        <v>3.6471150622164883E-2</v>
      </c>
      <c r="I7" s="277">
        <v>352.19087522452719</v>
      </c>
      <c r="J7" s="277">
        <v>56.19648485360544</v>
      </c>
      <c r="K7" s="279">
        <v>0.29502369222786468</v>
      </c>
      <c r="L7" s="279">
        <v>0.16723018699277864</v>
      </c>
      <c r="M7" s="280">
        <v>2.9924531675582511E-2</v>
      </c>
      <c r="N7" s="280">
        <v>7.9473542412058729E-2</v>
      </c>
      <c r="P7" s="277">
        <v>16059.796999</v>
      </c>
      <c r="Q7" s="277">
        <v>2444.9191529999998</v>
      </c>
      <c r="R7" s="278">
        <v>18504.716152000001</v>
      </c>
    </row>
    <row r="8" spans="1:18" s="281" customFormat="1" ht="13" customHeight="1" x14ac:dyDescent="0.35">
      <c r="A8" s="127" t="s">
        <v>357</v>
      </c>
      <c r="B8" s="277">
        <v>580.96948999999995</v>
      </c>
      <c r="C8" s="277">
        <v>54.992272</v>
      </c>
      <c r="D8" s="278">
        <v>635.96176199999991</v>
      </c>
      <c r="E8" s="278">
        <v>13.541402581018758</v>
      </c>
      <c r="F8" s="279">
        <v>8.8516648125817454E-3</v>
      </c>
      <c r="G8" s="280">
        <v>3.8459191703124063E-3</v>
      </c>
      <c r="I8" s="277">
        <v>12.370463479813983</v>
      </c>
      <c r="J8" s="277">
        <v>1.1709391012047761</v>
      </c>
      <c r="K8" s="279">
        <v>1.0362505297895681E-2</v>
      </c>
      <c r="L8" s="279">
        <v>3.4844948996675135E-3</v>
      </c>
      <c r="M8" s="280">
        <v>4.8649604830028226E-2</v>
      </c>
      <c r="N8" s="280">
        <v>-0.308347110584414</v>
      </c>
      <c r="P8" s="277">
        <v>554.01679200000001</v>
      </c>
      <c r="Q8" s="277">
        <v>79.508482999999998</v>
      </c>
      <c r="R8" s="278">
        <v>633.52527499999997</v>
      </c>
    </row>
    <row r="9" spans="1:18" s="281" customFormat="1" ht="13" customHeight="1" x14ac:dyDescent="0.35">
      <c r="A9" s="106" t="s">
        <v>292</v>
      </c>
      <c r="B9" s="282">
        <v>15.539228</v>
      </c>
      <c r="C9" s="282">
        <v>2.4142440000000001</v>
      </c>
      <c r="D9" s="283">
        <v>17.953471999999998</v>
      </c>
      <c r="E9" s="283">
        <v>0.38227957497710063</v>
      </c>
      <c r="F9" s="284">
        <v>2.4988627597089967E-4</v>
      </c>
      <c r="G9" s="285">
        <v>0.14235196915800752</v>
      </c>
      <c r="I9" s="282">
        <v>0.33087357561324415</v>
      </c>
      <c r="J9" s="282">
        <v>5.1405999363856494E-2</v>
      </c>
      <c r="K9" s="284">
        <v>2.7716659006518386E-4</v>
      </c>
      <c r="L9" s="284">
        <v>1.5297460167772113E-4</v>
      </c>
      <c r="M9" s="285">
        <v>9.1524906548463347E-2</v>
      </c>
      <c r="N9" s="285">
        <v>0.63126909233171569</v>
      </c>
      <c r="P9" s="282">
        <v>14.236255999999999</v>
      </c>
      <c r="Q9" s="282">
        <v>1.4799789999999999</v>
      </c>
      <c r="R9" s="283">
        <v>15.716234999999999</v>
      </c>
    </row>
    <row r="10" spans="1:18" s="286" customFormat="1" ht="13" customHeight="1" x14ac:dyDescent="0.3">
      <c r="A10" s="95" t="s">
        <v>293</v>
      </c>
      <c r="B10" s="271">
        <v>2813.8103040000001</v>
      </c>
      <c r="C10" s="271">
        <v>303.04393599999997</v>
      </c>
      <c r="D10" s="272">
        <v>3116.8542400000001</v>
      </c>
      <c r="E10" s="272">
        <v>66.36653423542667</v>
      </c>
      <c r="F10" s="273">
        <v>4.3382087808848828E-2</v>
      </c>
      <c r="G10" s="276">
        <v>2.1911173949802354E-2</v>
      </c>
      <c r="I10" s="271">
        <v>59.913882232879885</v>
      </c>
      <c r="J10" s="271">
        <v>6.4526520025467882</v>
      </c>
      <c r="K10" s="273">
        <v>5.0188735698450296E-2</v>
      </c>
      <c r="L10" s="273">
        <v>1.9201880754575268E-2</v>
      </c>
      <c r="M10" s="276">
        <v>1.4050501184192044E-2</v>
      </c>
      <c r="N10" s="276">
        <v>0.10116923038685433</v>
      </c>
      <c r="P10" s="271">
        <v>2774.8226549999999</v>
      </c>
      <c r="Q10" s="271">
        <v>275.20196499999997</v>
      </c>
      <c r="R10" s="272">
        <v>3050.0246200000001</v>
      </c>
    </row>
    <row r="11" spans="1:18" s="275" customFormat="1" ht="13" customHeight="1" x14ac:dyDescent="0.35">
      <c r="A11" s="127" t="s">
        <v>358</v>
      </c>
      <c r="B11" s="277">
        <v>201.698172</v>
      </c>
      <c r="C11" s="277">
        <v>42.505499999999998</v>
      </c>
      <c r="D11" s="278">
        <v>244.20367199999998</v>
      </c>
      <c r="E11" s="278">
        <v>5.1997784016377055</v>
      </c>
      <c r="F11" s="279">
        <v>3.3989607232795451E-3</v>
      </c>
      <c r="G11" s="280">
        <v>-2.7655072728037355E-2</v>
      </c>
      <c r="I11" s="277">
        <v>4.2947175602478538</v>
      </c>
      <c r="J11" s="277">
        <v>0.90506084138985221</v>
      </c>
      <c r="K11" s="279">
        <v>3.59760436976798E-3</v>
      </c>
      <c r="L11" s="279">
        <v>2.6932911220292461E-3</v>
      </c>
      <c r="M11" s="280">
        <v>6.7243205657305793E-3</v>
      </c>
      <c r="N11" s="280">
        <v>-0.16324912929128266</v>
      </c>
      <c r="P11" s="277">
        <v>200.35094799999999</v>
      </c>
      <c r="Q11" s="277">
        <v>50.798273999999999</v>
      </c>
      <c r="R11" s="278">
        <v>251.14922199999998</v>
      </c>
    </row>
    <row r="12" spans="1:18" s="281" customFormat="1" ht="13" customHeight="1" x14ac:dyDescent="0.35">
      <c r="A12" s="127" t="s">
        <v>359</v>
      </c>
      <c r="B12" s="277">
        <v>1561.240045</v>
      </c>
      <c r="C12" s="277">
        <v>149.50646499999999</v>
      </c>
      <c r="D12" s="278">
        <v>1710.7465099999999</v>
      </c>
      <c r="E12" s="278">
        <v>36.426572461101578</v>
      </c>
      <c r="F12" s="279">
        <v>2.3811108765709132E-2</v>
      </c>
      <c r="G12" s="280">
        <v>5.0447244998901075E-2</v>
      </c>
      <c r="I12" s="277">
        <v>33.243162149350802</v>
      </c>
      <c r="J12" s="277">
        <v>3.183410311750773</v>
      </c>
      <c r="K12" s="279">
        <v>2.7847173588408911E-2</v>
      </c>
      <c r="L12" s="279">
        <v>9.473231343484401E-3</v>
      </c>
      <c r="M12" s="280">
        <v>3.5357689554831095E-2</v>
      </c>
      <c r="N12" s="280">
        <v>0.23901749647442228</v>
      </c>
      <c r="P12" s="277">
        <v>1507.9233589999999</v>
      </c>
      <c r="Q12" s="277">
        <v>120.66533800000001</v>
      </c>
      <c r="R12" s="278">
        <v>1628.5886969999999</v>
      </c>
    </row>
    <row r="13" spans="1:18" s="287" customFormat="1" ht="13" customHeight="1" x14ac:dyDescent="0.25">
      <c r="A13" s="127" t="s">
        <v>294</v>
      </c>
      <c r="B13" s="277">
        <v>706.37325399999997</v>
      </c>
      <c r="C13" s="277">
        <v>65.747033999999999</v>
      </c>
      <c r="D13" s="278">
        <v>772.12028799999996</v>
      </c>
      <c r="E13" s="278">
        <v>16.440597981707189</v>
      </c>
      <c r="F13" s="279">
        <v>1.0746793899803812E-2</v>
      </c>
      <c r="G13" s="280">
        <v>1.5787256991502963E-2</v>
      </c>
      <c r="I13" s="277">
        <v>15.04065995225389</v>
      </c>
      <c r="J13" s="277">
        <v>1.3999380294532993</v>
      </c>
      <c r="K13" s="279">
        <v>1.2599278813878527E-2</v>
      </c>
      <c r="L13" s="279">
        <v>4.1659527113421793E-3</v>
      </c>
      <c r="M13" s="280">
        <v>-4.6573387156186863E-3</v>
      </c>
      <c r="N13" s="280">
        <v>0.30342853846259077</v>
      </c>
      <c r="P13" s="277">
        <v>709.67846699999996</v>
      </c>
      <c r="Q13" s="277">
        <v>50.441609999999997</v>
      </c>
      <c r="R13" s="278">
        <v>760.12007699999992</v>
      </c>
    </row>
    <row r="14" spans="1:18" s="281" customFormat="1" ht="13" customHeight="1" x14ac:dyDescent="0.35">
      <c r="A14" s="127" t="s">
        <v>360</v>
      </c>
      <c r="B14" s="277">
        <v>119.324905</v>
      </c>
      <c r="C14" s="277">
        <v>9.7416660000000004</v>
      </c>
      <c r="D14" s="278">
        <v>129.06657100000001</v>
      </c>
      <c r="E14" s="278">
        <v>2.7481878661482186</v>
      </c>
      <c r="F14" s="279">
        <v>1.7964193655424267E-3</v>
      </c>
      <c r="G14" s="280">
        <v>-3.0903445812814567E-2</v>
      </c>
      <c r="I14" s="277">
        <v>2.5407605819967811</v>
      </c>
      <c r="J14" s="277">
        <v>0.20742728415143724</v>
      </c>
      <c r="K14" s="279">
        <v>2.1283474976171281E-3</v>
      </c>
      <c r="L14" s="279">
        <v>6.1726464931771555E-4</v>
      </c>
      <c r="M14" s="280">
        <v>-1.6445368003368377E-2</v>
      </c>
      <c r="N14" s="280">
        <v>-0.17877138064290521</v>
      </c>
      <c r="P14" s="277">
        <v>121.320058</v>
      </c>
      <c r="Q14" s="277">
        <v>11.862306999999999</v>
      </c>
      <c r="R14" s="278">
        <v>133.182365</v>
      </c>
    </row>
    <row r="15" spans="1:18" s="281" customFormat="1" ht="13" customHeight="1" x14ac:dyDescent="0.35">
      <c r="A15" s="127" t="s">
        <v>361</v>
      </c>
      <c r="B15" s="277">
        <v>225.17392599999999</v>
      </c>
      <c r="C15" s="277">
        <v>35.543269000000002</v>
      </c>
      <c r="D15" s="278">
        <v>260.717195</v>
      </c>
      <c r="E15" s="278">
        <v>5.5513974396608008</v>
      </c>
      <c r="F15" s="279">
        <v>3.6288049988397156E-3</v>
      </c>
      <c r="G15" s="280">
        <v>-5.8729186610264272E-2</v>
      </c>
      <c r="I15" s="277">
        <v>4.7945819464449615</v>
      </c>
      <c r="J15" s="277">
        <v>0.75681549321583919</v>
      </c>
      <c r="K15" s="279">
        <v>4.0163313931046024E-3</v>
      </c>
      <c r="L15" s="279">
        <v>2.2521408016750147E-3</v>
      </c>
      <c r="M15" s="280">
        <v>-4.4049683230283687E-2</v>
      </c>
      <c r="N15" s="280">
        <v>-0.14218041448327734</v>
      </c>
      <c r="P15" s="277">
        <v>235.54982100000001</v>
      </c>
      <c r="Q15" s="277">
        <v>41.434434000000003</v>
      </c>
      <c r="R15" s="278">
        <v>276.98425500000002</v>
      </c>
    </row>
    <row r="16" spans="1:18" s="286" customFormat="1" ht="13" customHeight="1" x14ac:dyDescent="0.3">
      <c r="A16" s="94" t="s">
        <v>296</v>
      </c>
      <c r="B16" s="288">
        <v>9122.1867810000003</v>
      </c>
      <c r="C16" s="288">
        <v>2312.258472</v>
      </c>
      <c r="D16" s="289">
        <v>11434.445253</v>
      </c>
      <c r="E16" s="289">
        <v>243.47128351640097</v>
      </c>
      <c r="F16" s="290">
        <v>0.15915088413345907</v>
      </c>
      <c r="G16" s="291">
        <v>7.3392979682571191E-2</v>
      </c>
      <c r="I16" s="288">
        <v>194.23684095769366</v>
      </c>
      <c r="J16" s="288">
        <v>49.234442558707322</v>
      </c>
      <c r="K16" s="290">
        <v>0.16270855952608884</v>
      </c>
      <c r="L16" s="290">
        <v>0.14651245637563398</v>
      </c>
      <c r="M16" s="291">
        <v>6.7681287936279144E-2</v>
      </c>
      <c r="N16" s="291">
        <v>9.6535377700346592E-2</v>
      </c>
      <c r="P16" s="288">
        <v>8543.9230640000005</v>
      </c>
      <c r="Q16" s="288">
        <v>2108.694821</v>
      </c>
      <c r="R16" s="289">
        <v>10652.617885</v>
      </c>
    </row>
    <row r="17" spans="1:18" s="286" customFormat="1" ht="13" customHeight="1" x14ac:dyDescent="0.3">
      <c r="A17" s="127" t="s">
        <v>362</v>
      </c>
      <c r="B17" s="277">
        <v>1400.3164260000001</v>
      </c>
      <c r="C17" s="277">
        <v>252.97778700000001</v>
      </c>
      <c r="D17" s="278">
        <v>1653.2942130000001</v>
      </c>
      <c r="E17" s="278">
        <v>35.203252555145895</v>
      </c>
      <c r="F17" s="279">
        <v>2.3011456166852264E-2</v>
      </c>
      <c r="G17" s="280">
        <v>6.0155772959192166E-2</v>
      </c>
      <c r="I17" s="277">
        <v>29.816648733166076</v>
      </c>
      <c r="J17" s="277">
        <v>5.3866038219798105</v>
      </c>
      <c r="K17" s="279">
        <v>2.4976847550385733E-2</v>
      </c>
      <c r="L17" s="279">
        <v>1.6029521539511492E-2</v>
      </c>
      <c r="M17" s="280">
        <v>4.9413342705694419E-2</v>
      </c>
      <c r="N17" s="280">
        <v>0.12383570337850536</v>
      </c>
      <c r="P17" s="277">
        <v>1334.380238</v>
      </c>
      <c r="Q17" s="277">
        <v>225.10210900000001</v>
      </c>
      <c r="R17" s="278">
        <v>1559.4823469999999</v>
      </c>
    </row>
    <row r="18" spans="1:18" s="281" customFormat="1" ht="13" customHeight="1" x14ac:dyDescent="0.35">
      <c r="A18" s="127" t="s">
        <v>298</v>
      </c>
      <c r="B18" s="277">
        <v>4710.2754249999998</v>
      </c>
      <c r="C18" s="277">
        <v>1773.4809339999999</v>
      </c>
      <c r="D18" s="278">
        <v>6483.756359</v>
      </c>
      <c r="E18" s="278">
        <v>138.05728636631363</v>
      </c>
      <c r="F18" s="279">
        <v>9.0244479221241986E-2</v>
      </c>
      <c r="G18" s="280">
        <v>7.0502810574944563E-2</v>
      </c>
      <c r="I18" s="277">
        <v>100.29492275890046</v>
      </c>
      <c r="J18" s="277">
        <v>37.762363607413178</v>
      </c>
      <c r="K18" s="279">
        <v>8.4015176160301186E-2</v>
      </c>
      <c r="L18" s="279">
        <v>0.11237370351202398</v>
      </c>
      <c r="M18" s="280">
        <v>5.3673849223983217E-2</v>
      </c>
      <c r="N18" s="280">
        <v>0.11792522320450671</v>
      </c>
      <c r="P18" s="277">
        <v>4470.3353209999996</v>
      </c>
      <c r="Q18" s="277">
        <v>1586.4039</v>
      </c>
      <c r="R18" s="278">
        <v>6056.7392209999998</v>
      </c>
    </row>
    <row r="19" spans="1:18" s="281" customFormat="1" ht="13" customHeight="1" x14ac:dyDescent="0.35">
      <c r="A19" s="127" t="s">
        <v>299</v>
      </c>
      <c r="B19" s="277">
        <v>90.269801999999999</v>
      </c>
      <c r="C19" s="277">
        <v>31.293354000000001</v>
      </c>
      <c r="D19" s="278">
        <v>121.56315599999999</v>
      </c>
      <c r="E19" s="278">
        <v>2.5884191987240674</v>
      </c>
      <c r="F19" s="279">
        <v>1.6919827177779055E-3</v>
      </c>
      <c r="G19" s="280">
        <v>-0.27354904780923539</v>
      </c>
      <c r="I19" s="277">
        <v>1.9220962687232326</v>
      </c>
      <c r="J19" s="277">
        <v>0.66632293000083509</v>
      </c>
      <c r="K19" s="279">
        <v>1.6101040029916102E-3</v>
      </c>
      <c r="L19" s="279">
        <v>1.9828519252030538E-3</v>
      </c>
      <c r="M19" s="280">
        <v>-4.2130446626997831E-2</v>
      </c>
      <c r="N19" s="280">
        <v>-0.5719000289459778</v>
      </c>
      <c r="P19" s="277">
        <v>94.240183000000002</v>
      </c>
      <c r="Q19" s="277">
        <v>73.098239000000007</v>
      </c>
      <c r="R19" s="278">
        <v>167.33842200000001</v>
      </c>
    </row>
    <row r="20" spans="1:18" s="281" customFormat="1" ht="13" customHeight="1" x14ac:dyDescent="0.35">
      <c r="A20" s="127" t="s">
        <v>300</v>
      </c>
      <c r="B20" s="277">
        <v>110.14325100000001</v>
      </c>
      <c r="C20" s="277">
        <v>54.264808000000002</v>
      </c>
      <c r="D20" s="278">
        <v>164.40805900000001</v>
      </c>
      <c r="E20" s="278">
        <v>3.5007068781642956</v>
      </c>
      <c r="F20" s="279">
        <v>2.288321590559974E-3</v>
      </c>
      <c r="G20" s="280">
        <v>8.7743151441026956E-2</v>
      </c>
      <c r="I20" s="277">
        <v>2.3452575178147228</v>
      </c>
      <c r="J20" s="277">
        <v>1.1554493603495732</v>
      </c>
      <c r="K20" s="279">
        <v>1.9645782466389998E-3</v>
      </c>
      <c r="L20" s="279">
        <v>3.4384003393683553E-3</v>
      </c>
      <c r="M20" s="280">
        <v>4.01052815353653E-2</v>
      </c>
      <c r="N20" s="280">
        <v>0.1992281597492036</v>
      </c>
      <c r="P20" s="277">
        <v>105.896252</v>
      </c>
      <c r="Q20" s="277">
        <v>45.249777999999999</v>
      </c>
      <c r="R20" s="278">
        <v>151.14603</v>
      </c>
    </row>
    <row r="21" spans="1:18" s="287" customFormat="1" ht="13" customHeight="1" x14ac:dyDescent="0.25">
      <c r="A21" s="127" t="s">
        <v>363</v>
      </c>
      <c r="B21" s="277">
        <v>2424.0124409999999</v>
      </c>
      <c r="C21" s="277">
        <v>187.70684900000001</v>
      </c>
      <c r="D21" s="278">
        <v>2611.71929</v>
      </c>
      <c r="E21" s="278">
        <v>55.610799968980658</v>
      </c>
      <c r="F21" s="279">
        <v>3.6351342362049087E-2</v>
      </c>
      <c r="G21" s="280">
        <v>0.11770200162914435</v>
      </c>
      <c r="I21" s="277">
        <v>51.613996762558472</v>
      </c>
      <c r="J21" s="277">
        <v>3.9968032064221792</v>
      </c>
      <c r="K21" s="279">
        <v>4.3236077271506197E-2</v>
      </c>
      <c r="L21" s="279">
        <v>1.1893735868435481E-2</v>
      </c>
      <c r="M21" s="280">
        <v>0.11905872784245175</v>
      </c>
      <c r="N21" s="280">
        <v>0.10047247885589949</v>
      </c>
      <c r="P21" s="277">
        <v>2166.1172740000002</v>
      </c>
      <c r="Q21" s="277">
        <v>170.56932599999999</v>
      </c>
      <c r="R21" s="278">
        <v>2336.6866</v>
      </c>
    </row>
    <row r="22" spans="1:18" s="281" customFormat="1" ht="13" customHeight="1" x14ac:dyDescent="0.35">
      <c r="A22" s="127" t="s">
        <v>301</v>
      </c>
      <c r="B22" s="277">
        <v>387.16943400000002</v>
      </c>
      <c r="C22" s="277">
        <v>12.534737</v>
      </c>
      <c r="D22" s="278">
        <v>399.70417100000003</v>
      </c>
      <c r="E22" s="278">
        <v>8.5108184426084481</v>
      </c>
      <c r="F22" s="279">
        <v>5.5633020053851246E-3</v>
      </c>
      <c r="G22" s="280">
        <v>4.8472420216855605E-2</v>
      </c>
      <c r="I22" s="277">
        <v>8.2439188739450859</v>
      </c>
      <c r="J22" s="277">
        <v>0.26689956866336151</v>
      </c>
      <c r="K22" s="279">
        <v>6.9057762585919497E-3</v>
      </c>
      <c r="L22" s="279">
        <v>7.9424300100155293E-4</v>
      </c>
      <c r="M22" s="280">
        <v>3.8116357116345645E-2</v>
      </c>
      <c r="N22" s="280">
        <v>0.51541903212804119</v>
      </c>
      <c r="P22" s="277">
        <v>372.95379400000002</v>
      </c>
      <c r="Q22" s="277">
        <v>8.2714660000000002</v>
      </c>
      <c r="R22" s="278">
        <v>381.22525999999999</v>
      </c>
    </row>
    <row r="23" spans="1:18" s="275" customFormat="1" ht="13" customHeight="1" x14ac:dyDescent="0.35">
      <c r="A23" s="94" t="s">
        <v>302</v>
      </c>
      <c r="B23" s="288">
        <v>9725.4092679999994</v>
      </c>
      <c r="C23" s="288">
        <v>2959.9716349999999</v>
      </c>
      <c r="D23" s="289">
        <v>12685.380902999999</v>
      </c>
      <c r="E23" s="289">
        <v>270.10719820776001</v>
      </c>
      <c r="F23" s="290">
        <v>0.17656209301036804</v>
      </c>
      <c r="G23" s="291">
        <v>2.2698009813551856E-2</v>
      </c>
      <c r="I23" s="288">
        <v>207.08113291119375</v>
      </c>
      <c r="J23" s="288">
        <v>63.026065296566237</v>
      </c>
      <c r="K23" s="290">
        <v>0.17346798205161129</v>
      </c>
      <c r="L23" s="290">
        <v>0.18755373601072547</v>
      </c>
      <c r="M23" s="291">
        <v>2.5176130059376245E-2</v>
      </c>
      <c r="N23" s="291">
        <v>1.463947692009171E-2</v>
      </c>
      <c r="P23" s="288">
        <v>9486.5740459999997</v>
      </c>
      <c r="Q23" s="288">
        <v>2917.2644100000002</v>
      </c>
      <c r="R23" s="289">
        <v>12403.838455999999</v>
      </c>
    </row>
    <row r="24" spans="1:18" s="286" customFormat="1" ht="13" customHeight="1" x14ac:dyDescent="0.3">
      <c r="A24" s="127" t="s">
        <v>303</v>
      </c>
      <c r="B24" s="277">
        <v>1207.086217</v>
      </c>
      <c r="C24" s="277">
        <v>132.91174100000001</v>
      </c>
      <c r="D24" s="278">
        <v>1339.9979579999999</v>
      </c>
      <c r="E24" s="278">
        <v>28.532300039481097</v>
      </c>
      <c r="F24" s="279">
        <v>1.8650826956102422E-2</v>
      </c>
      <c r="G24" s="280">
        <v>1.8302966496175355E-3</v>
      </c>
      <c r="I24" s="277">
        <v>25.702237761892313</v>
      </c>
      <c r="J24" s="277">
        <v>2.8300622775887856</v>
      </c>
      <c r="K24" s="279">
        <v>2.1530282629263989E-2</v>
      </c>
      <c r="L24" s="279">
        <v>8.42173394146053E-3</v>
      </c>
      <c r="M24" s="280">
        <v>-3.8798773024456557E-3</v>
      </c>
      <c r="N24" s="280">
        <v>5.6851025953459366E-2</v>
      </c>
      <c r="P24" s="277">
        <v>1211.7878049999999</v>
      </c>
      <c r="Q24" s="277">
        <v>125.76204</v>
      </c>
      <c r="R24" s="278">
        <v>1337.549845</v>
      </c>
    </row>
    <row r="25" spans="1:18" s="287" customFormat="1" ht="13" customHeight="1" x14ac:dyDescent="0.25">
      <c r="A25" s="127" t="s">
        <v>304</v>
      </c>
      <c r="B25" s="277">
        <v>4121.9601350000003</v>
      </c>
      <c r="C25" s="277">
        <v>1128.3300549999999</v>
      </c>
      <c r="D25" s="278">
        <v>5250.2901899999997</v>
      </c>
      <c r="E25" s="278">
        <v>111.79334572942999</v>
      </c>
      <c r="F25" s="279">
        <v>7.3076420167956777E-2</v>
      </c>
      <c r="G25" s="280">
        <v>1.9519470058136923E-2</v>
      </c>
      <c r="I25" s="277">
        <v>87.768046675336819</v>
      </c>
      <c r="J25" s="277">
        <v>24.025299054093189</v>
      </c>
      <c r="K25" s="279">
        <v>7.3521646957144526E-2</v>
      </c>
      <c r="L25" s="279">
        <v>7.1494778789810046E-2</v>
      </c>
      <c r="M25" s="280">
        <v>1.2688626231645239E-2</v>
      </c>
      <c r="N25" s="280">
        <v>4.5276588682652052E-2</v>
      </c>
      <c r="P25" s="277">
        <v>4070.3134490000002</v>
      </c>
      <c r="Q25" s="277">
        <v>1079.4559710000001</v>
      </c>
      <c r="R25" s="278">
        <v>5149.7694200000005</v>
      </c>
    </row>
    <row r="26" spans="1:18" s="281" customFormat="1" ht="12" customHeight="1" x14ac:dyDescent="0.35">
      <c r="A26" s="292" t="s">
        <v>364</v>
      </c>
      <c r="B26" s="293">
        <v>2648.028315</v>
      </c>
      <c r="C26" s="293">
        <v>554.735409</v>
      </c>
      <c r="D26" s="294">
        <v>3202.7637239999999</v>
      </c>
      <c r="E26" s="294">
        <v>68.195787152635219</v>
      </c>
      <c r="F26" s="295">
        <v>4.457782315337392E-2</v>
      </c>
      <c r="G26" s="296">
        <v>1.1363424860325155E-2</v>
      </c>
      <c r="I26" s="293">
        <v>56.383920546706953</v>
      </c>
      <c r="J26" s="293">
        <v>11.811866605928262</v>
      </c>
      <c r="K26" s="295">
        <v>4.72317529844214E-2</v>
      </c>
      <c r="L26" s="295">
        <v>3.5149897122371522E-2</v>
      </c>
      <c r="M26" s="296">
        <v>6.1380619945710091E-3</v>
      </c>
      <c r="N26" s="296">
        <v>3.7073609500652527E-2</v>
      </c>
      <c r="P26" s="293">
        <v>2631.8737110000002</v>
      </c>
      <c r="Q26" s="293">
        <v>534.90456600000005</v>
      </c>
      <c r="R26" s="294">
        <v>3166.7782770000003</v>
      </c>
    </row>
    <row r="27" spans="1:18" s="275" customFormat="1" ht="12" customHeight="1" x14ac:dyDescent="0.35">
      <c r="A27" s="297" t="s">
        <v>365</v>
      </c>
      <c r="B27" s="293">
        <v>1473.9318189999999</v>
      </c>
      <c r="C27" s="293">
        <v>573.59464500000001</v>
      </c>
      <c r="D27" s="294">
        <v>2047.526464</v>
      </c>
      <c r="E27" s="294">
        <v>43.597558534209192</v>
      </c>
      <c r="F27" s="295">
        <v>2.8498596986745763E-2</v>
      </c>
      <c r="G27" s="296">
        <v>3.2544432818248037E-2</v>
      </c>
      <c r="I27" s="293">
        <v>31.384126107337053</v>
      </c>
      <c r="J27" s="293">
        <v>12.213432426872137</v>
      </c>
      <c r="K27" s="295">
        <v>2.6289893954886547E-2</v>
      </c>
      <c r="L27" s="295">
        <v>3.6344881604075174E-2</v>
      </c>
      <c r="M27" s="296">
        <v>2.4674013142426121E-2</v>
      </c>
      <c r="N27" s="296">
        <v>5.3334250516412052E-2</v>
      </c>
      <c r="P27" s="293">
        <v>1438.439738</v>
      </c>
      <c r="Q27" s="293">
        <v>544.55140400000005</v>
      </c>
      <c r="R27" s="294">
        <v>1982.9911420000001</v>
      </c>
    </row>
    <row r="28" spans="1:18" s="275" customFormat="1" ht="13" customHeight="1" x14ac:dyDescent="0.35">
      <c r="A28" s="127" t="s">
        <v>305</v>
      </c>
      <c r="B28" s="277">
        <v>1864.114859</v>
      </c>
      <c r="C28" s="277">
        <v>1494.8981470000001</v>
      </c>
      <c r="D28" s="278">
        <v>3359.0130060000001</v>
      </c>
      <c r="E28" s="278">
        <v>71.522770875529432</v>
      </c>
      <c r="F28" s="279">
        <v>4.6752586408197669E-2</v>
      </c>
      <c r="G28" s="280">
        <v>1.3683410711425648E-2</v>
      </c>
      <c r="I28" s="277">
        <v>39.692213072046343</v>
      </c>
      <c r="J28" s="277">
        <v>31.830557803483103</v>
      </c>
      <c r="K28" s="279">
        <v>3.324942261989277E-2</v>
      </c>
      <c r="L28" s="279">
        <v>9.4721763246005133E-2</v>
      </c>
      <c r="M28" s="280">
        <v>3.0866343787368411E-2</v>
      </c>
      <c r="N28" s="280">
        <v>-6.957266413940344E-3</v>
      </c>
      <c r="P28" s="277">
        <v>1808.299272</v>
      </c>
      <c r="Q28" s="277">
        <v>1505.3714170000001</v>
      </c>
      <c r="R28" s="278">
        <v>3313.670689</v>
      </c>
    </row>
    <row r="29" spans="1:18" s="287" customFormat="1" ht="13" customHeight="1" x14ac:dyDescent="0.25">
      <c r="A29" s="127" t="s">
        <v>306</v>
      </c>
      <c r="B29" s="277">
        <v>2532.248055</v>
      </c>
      <c r="C29" s="277">
        <v>203.831692</v>
      </c>
      <c r="D29" s="278">
        <v>2736.0797470000002</v>
      </c>
      <c r="E29" s="278">
        <v>58.258781520733883</v>
      </c>
      <c r="F29" s="279">
        <v>3.8082259450274103E-2</v>
      </c>
      <c r="G29" s="280">
        <v>5.1186709138996589E-2</v>
      </c>
      <c r="I29" s="277">
        <v>53.918635359332711</v>
      </c>
      <c r="J29" s="277">
        <v>4.3401461614011643</v>
      </c>
      <c r="K29" s="279">
        <v>4.5166629809636885E-2</v>
      </c>
      <c r="L29" s="279">
        <v>1.2915460033449783E-2</v>
      </c>
      <c r="M29" s="280">
        <v>5.6788265114279479E-2</v>
      </c>
      <c r="N29" s="280">
        <v>-1.375729176313456E-2</v>
      </c>
      <c r="P29" s="277">
        <v>2396.1735180000001</v>
      </c>
      <c r="Q29" s="277">
        <v>206.67498000000001</v>
      </c>
      <c r="R29" s="278">
        <v>2602.8484980000003</v>
      </c>
    </row>
    <row r="30" spans="1:18" s="287" customFormat="1" ht="13" customHeight="1" x14ac:dyDescent="0.25">
      <c r="A30" s="94" t="s">
        <v>307</v>
      </c>
      <c r="B30" s="288">
        <v>7784.1315370000002</v>
      </c>
      <c r="C30" s="288">
        <v>483.28745700000002</v>
      </c>
      <c r="D30" s="289">
        <v>8267.4189939999997</v>
      </c>
      <c r="E30" s="289">
        <v>176.03644683234137</v>
      </c>
      <c r="F30" s="290">
        <v>0.11507047463029668</v>
      </c>
      <c r="G30" s="291">
        <v>8.0880000600123125E-3</v>
      </c>
      <c r="I30" s="288">
        <v>165.74590672657666</v>
      </c>
      <c r="J30" s="288">
        <v>10.290540105764713</v>
      </c>
      <c r="K30" s="290">
        <v>0.13884223815553443</v>
      </c>
      <c r="L30" s="290">
        <v>3.0622715115130775E-2</v>
      </c>
      <c r="M30" s="291">
        <v>6.0583150105752992E-3</v>
      </c>
      <c r="N30" s="291">
        <v>4.1945520720031881E-2</v>
      </c>
      <c r="P30" s="288">
        <v>7737.2567980000003</v>
      </c>
      <c r="Q30" s="288">
        <v>463.83179100000001</v>
      </c>
      <c r="R30" s="289">
        <v>8201.0885890000009</v>
      </c>
    </row>
    <row r="31" spans="1:18" s="287" customFormat="1" ht="13" customHeight="1" x14ac:dyDescent="0.25">
      <c r="A31" s="127" t="s">
        <v>366</v>
      </c>
      <c r="B31" s="277">
        <v>611.08090200000004</v>
      </c>
      <c r="C31" s="277">
        <v>5.3008009999999999</v>
      </c>
      <c r="D31" s="278">
        <v>616.38170300000002</v>
      </c>
      <c r="E31" s="278">
        <v>13.124488424662456</v>
      </c>
      <c r="F31" s="279">
        <v>8.5791388060911626E-3</v>
      </c>
      <c r="G31" s="280">
        <v>3.4623513582151322E-2</v>
      </c>
      <c r="I31" s="277">
        <v>13.011619562677533</v>
      </c>
      <c r="J31" s="277">
        <v>0.11286886198492359</v>
      </c>
      <c r="K31" s="279">
        <v>1.089958972616251E-2</v>
      </c>
      <c r="L31" s="279">
        <v>3.3587654004643518E-4</v>
      </c>
      <c r="M31" s="280">
        <v>3.530867343351507E-2</v>
      </c>
      <c r="N31" s="280">
        <v>-3.8714894367103958E-2</v>
      </c>
      <c r="P31" s="277">
        <v>590.24030000000005</v>
      </c>
      <c r="Q31" s="277">
        <v>5.5142860000000002</v>
      </c>
      <c r="R31" s="278">
        <v>595.75458600000002</v>
      </c>
    </row>
    <row r="32" spans="1:18" s="286" customFormat="1" ht="13" customHeight="1" x14ac:dyDescent="0.3">
      <c r="A32" s="127" t="s">
        <v>367</v>
      </c>
      <c r="B32" s="277">
        <v>425.69008500000001</v>
      </c>
      <c r="C32" s="277">
        <v>72.534076999999996</v>
      </c>
      <c r="D32" s="278">
        <v>498.22416199999998</v>
      </c>
      <c r="E32" s="278">
        <v>10.608584283456823</v>
      </c>
      <c r="F32" s="279">
        <v>6.9345573068486264E-3</v>
      </c>
      <c r="G32" s="280">
        <v>-4.3958274728566282E-2</v>
      </c>
      <c r="I32" s="277">
        <v>9.064131147767176</v>
      </c>
      <c r="J32" s="277">
        <v>1.5444531356896478</v>
      </c>
      <c r="K32" s="279">
        <v>7.5928527005336612E-3</v>
      </c>
      <c r="L32" s="279">
        <v>4.5960025321119796E-3</v>
      </c>
      <c r="M32" s="280">
        <v>-7.0961029525910657E-2</v>
      </c>
      <c r="N32" s="280">
        <v>0.15266159838718441</v>
      </c>
      <c r="P32" s="277">
        <v>458.204767</v>
      </c>
      <c r="Q32" s="277">
        <v>62.927469000000002</v>
      </c>
      <c r="R32" s="278">
        <v>521.13223600000003</v>
      </c>
    </row>
    <row r="33" spans="1:18" s="275" customFormat="1" ht="13" customHeight="1" x14ac:dyDescent="0.35">
      <c r="A33" s="127" t="s">
        <v>309</v>
      </c>
      <c r="B33" s="277">
        <v>6747.360549</v>
      </c>
      <c r="C33" s="277">
        <v>405.45257900000001</v>
      </c>
      <c r="D33" s="278">
        <v>7152.8131279999998</v>
      </c>
      <c r="E33" s="278">
        <v>152.30337410292927</v>
      </c>
      <c r="F33" s="279">
        <v>9.9556778503438345E-2</v>
      </c>
      <c r="G33" s="280">
        <v>9.6851226540410895E-3</v>
      </c>
      <c r="I33" s="277">
        <v>143.67015599483912</v>
      </c>
      <c r="J33" s="277">
        <v>8.6332181080901425</v>
      </c>
      <c r="K33" s="279">
        <v>0.12034979571100167</v>
      </c>
      <c r="L33" s="279">
        <v>2.569083604297236E-2</v>
      </c>
      <c r="M33" s="280">
        <v>8.7532466697188838E-3</v>
      </c>
      <c r="N33" s="280">
        <v>2.5449665164171353E-2</v>
      </c>
      <c r="P33" s="277">
        <v>6688.8117300000004</v>
      </c>
      <c r="Q33" s="277">
        <v>395.39003500000001</v>
      </c>
      <c r="R33" s="278">
        <v>7084.2017650000007</v>
      </c>
    </row>
    <row r="34" spans="1:18" s="287" customFormat="1" ht="12" customHeight="1" x14ac:dyDescent="0.25">
      <c r="A34" s="292" t="s">
        <v>310</v>
      </c>
      <c r="B34" s="293">
        <v>1661.5599199999999</v>
      </c>
      <c r="C34" s="293">
        <v>49.810656999999999</v>
      </c>
      <c r="D34" s="294">
        <v>1711.3705769999999</v>
      </c>
      <c r="E34" s="294">
        <v>36.439860590969559</v>
      </c>
      <c r="F34" s="295">
        <v>2.3819794872696479E-2</v>
      </c>
      <c r="G34" s="296">
        <v>1.1276090681817452E-2</v>
      </c>
      <c r="I34" s="293">
        <v>35.379252548843212</v>
      </c>
      <c r="J34" s="293">
        <v>1.0606080421263442</v>
      </c>
      <c r="K34" s="295">
        <v>2.9636536462131817E-2</v>
      </c>
      <c r="L34" s="295">
        <v>3.1561703845512682E-3</v>
      </c>
      <c r="M34" s="296">
        <v>6.203317997930613E-3</v>
      </c>
      <c r="N34" s="296">
        <v>0.21572723179900222</v>
      </c>
      <c r="P34" s="293">
        <v>1651.31628</v>
      </c>
      <c r="Q34" s="293">
        <v>40.971902</v>
      </c>
      <c r="R34" s="294">
        <v>1692.288182</v>
      </c>
    </row>
    <row r="35" spans="1:18" s="281" customFormat="1" ht="12" customHeight="1" x14ac:dyDescent="0.35">
      <c r="A35" s="297" t="s">
        <v>311</v>
      </c>
      <c r="B35" s="293">
        <v>3742.3894869999999</v>
      </c>
      <c r="C35" s="293">
        <v>258.28643299999999</v>
      </c>
      <c r="D35" s="294">
        <v>4000.6759199999997</v>
      </c>
      <c r="E35" s="294">
        <v>85.185566909772163</v>
      </c>
      <c r="F35" s="295">
        <v>5.5683602983047122E-2</v>
      </c>
      <c r="G35" s="296">
        <v>1.815466329117732E-2</v>
      </c>
      <c r="I35" s="293">
        <v>79.685927183841088</v>
      </c>
      <c r="J35" s="293">
        <v>5.4996397259310834</v>
      </c>
      <c r="K35" s="295">
        <v>6.6751407007322544E-2</v>
      </c>
      <c r="L35" s="295">
        <v>1.6365895165084559E-2</v>
      </c>
      <c r="M35" s="296">
        <v>2.0530841019638757E-2</v>
      </c>
      <c r="N35" s="296">
        <v>-1.5073327066511655E-2</v>
      </c>
      <c r="P35" s="293">
        <v>3667.1008230000002</v>
      </c>
      <c r="Q35" s="293">
        <v>262.23925100000002</v>
      </c>
      <c r="R35" s="294">
        <v>3929.3400740000002</v>
      </c>
    </row>
    <row r="36" spans="1:18" s="281" customFormat="1" ht="12" customHeight="1" x14ac:dyDescent="0.35">
      <c r="A36" s="297" t="s">
        <v>312</v>
      </c>
      <c r="B36" s="293">
        <v>325.02677399999999</v>
      </c>
      <c r="C36" s="293">
        <v>32.946724000000003</v>
      </c>
      <c r="D36" s="294">
        <v>357.97349800000001</v>
      </c>
      <c r="E36" s="294">
        <v>7.6222558326604455</v>
      </c>
      <c r="F36" s="295">
        <v>4.9824715972206553E-3</v>
      </c>
      <c r="G36" s="296">
        <v>-2.0033311190198466E-3</v>
      </c>
      <c r="I36" s="293">
        <v>6.9207280363875103</v>
      </c>
      <c r="J36" s="293">
        <v>0.70152779627293493</v>
      </c>
      <c r="K36" s="295">
        <v>5.7973641051838071E-3</v>
      </c>
      <c r="L36" s="295">
        <v>2.0876149968627098E-3</v>
      </c>
      <c r="M36" s="296">
        <v>-1.0496967768571008E-2</v>
      </c>
      <c r="N36" s="296">
        <v>9.0326029639828498E-2</v>
      </c>
      <c r="P36" s="293">
        <v>328.474763</v>
      </c>
      <c r="Q36" s="293">
        <v>30.217313999999998</v>
      </c>
      <c r="R36" s="294">
        <v>358.69207699999998</v>
      </c>
    </row>
    <row r="37" spans="1:18" s="281" customFormat="1" ht="12" customHeight="1" x14ac:dyDescent="0.35">
      <c r="A37" s="297" t="s">
        <v>313</v>
      </c>
      <c r="B37" s="293">
        <v>265.67048599999998</v>
      </c>
      <c r="C37" s="293">
        <v>27.256288999999999</v>
      </c>
      <c r="D37" s="294">
        <v>292.92677499999996</v>
      </c>
      <c r="E37" s="294">
        <v>6.237229380835795</v>
      </c>
      <c r="F37" s="295">
        <v>4.0771156095553897E-3</v>
      </c>
      <c r="G37" s="296">
        <v>-7.3578524302277959E-3</v>
      </c>
      <c r="I37" s="293">
        <v>5.6568668429170561</v>
      </c>
      <c r="J37" s="293">
        <v>0.58036253791873926</v>
      </c>
      <c r="K37" s="295">
        <v>4.7386512821344902E-3</v>
      </c>
      <c r="L37" s="295">
        <v>1.7270499390235005E-3</v>
      </c>
      <c r="M37" s="296">
        <v>-1.7931066553670161E-2</v>
      </c>
      <c r="N37" s="296">
        <v>0.10902319716165332</v>
      </c>
      <c r="P37" s="293">
        <v>270.52122000000003</v>
      </c>
      <c r="Q37" s="293">
        <v>24.576843</v>
      </c>
      <c r="R37" s="294">
        <v>295.09806300000002</v>
      </c>
    </row>
    <row r="38" spans="1:18" s="287" customFormat="1" ht="12" customHeight="1" x14ac:dyDescent="0.25">
      <c r="A38" s="297" t="s">
        <v>314</v>
      </c>
      <c r="B38" s="293">
        <v>752.71388100000001</v>
      </c>
      <c r="C38" s="293">
        <v>37.152473999999998</v>
      </c>
      <c r="D38" s="294">
        <v>789.866355</v>
      </c>
      <c r="E38" s="294">
        <v>16.818461324812922</v>
      </c>
      <c r="F38" s="295">
        <v>1.0993793399163048E-2</v>
      </c>
      <c r="G38" s="296">
        <v>-2.3389463535009147E-2</v>
      </c>
      <c r="I38" s="293">
        <v>16.02738136155747</v>
      </c>
      <c r="J38" s="293">
        <v>0.79107996325545182</v>
      </c>
      <c r="K38" s="295">
        <v>1.3425836836392426E-2</v>
      </c>
      <c r="L38" s="295">
        <v>2.3541054307236096E-3</v>
      </c>
      <c r="M38" s="296">
        <v>-2.4221926229421542E-2</v>
      </c>
      <c r="N38" s="296">
        <v>-6.2123773449485054E-3</v>
      </c>
      <c r="P38" s="293">
        <v>771.398642</v>
      </c>
      <c r="Q38" s="293">
        <v>37.384721999999996</v>
      </c>
      <c r="R38" s="294">
        <v>808.78336400000001</v>
      </c>
    </row>
    <row r="39" spans="1:18" s="281" customFormat="1" ht="13" customHeight="1" x14ac:dyDescent="0.35">
      <c r="A39" s="94" t="s">
        <v>325</v>
      </c>
      <c r="B39" s="288">
        <v>3588.1197529999999</v>
      </c>
      <c r="C39" s="288">
        <v>1832.3494599999999</v>
      </c>
      <c r="D39" s="289">
        <v>5420.4692130000003</v>
      </c>
      <c r="E39" s="289">
        <v>115.41693255333004</v>
      </c>
      <c r="F39" s="290">
        <v>7.5445065202512554E-2</v>
      </c>
      <c r="G39" s="291">
        <v>5.341921615042744E-2</v>
      </c>
      <c r="I39" s="288">
        <v>76.401093568073037</v>
      </c>
      <c r="J39" s="288">
        <v>39.015838985256998</v>
      </c>
      <c r="K39" s="290">
        <v>6.3999763481463801E-2</v>
      </c>
      <c r="L39" s="290">
        <v>0.11610381087325365</v>
      </c>
      <c r="M39" s="291">
        <v>3.8189777363767163E-2</v>
      </c>
      <c r="N39" s="291">
        <v>8.4574016440399635E-2</v>
      </c>
      <c r="P39" s="288">
        <v>3456.1308840000002</v>
      </c>
      <c r="Q39" s="288">
        <v>1689.464649</v>
      </c>
      <c r="R39" s="289">
        <v>5145.5955329999997</v>
      </c>
    </row>
    <row r="40" spans="1:18" s="281" customFormat="1" ht="13" customHeight="1" x14ac:dyDescent="0.35">
      <c r="A40" s="127" t="s">
        <v>326</v>
      </c>
      <c r="B40" s="277">
        <v>39.937078999999997</v>
      </c>
      <c r="C40" s="277">
        <v>4.0334700000000003</v>
      </c>
      <c r="D40" s="278">
        <v>43.970548999999998</v>
      </c>
      <c r="E40" s="278">
        <v>0.9362558274650038</v>
      </c>
      <c r="F40" s="279">
        <v>6.1200623155264718E-4</v>
      </c>
      <c r="G40" s="280">
        <v>0.52091701745843588</v>
      </c>
      <c r="I40" s="277">
        <v>0.8503719829761559</v>
      </c>
      <c r="J40" s="277">
        <v>8.5883844488847977E-2</v>
      </c>
      <c r="K40" s="279">
        <v>7.123406647739426E-4</v>
      </c>
      <c r="L40" s="279">
        <v>2.5557419491527696E-4</v>
      </c>
      <c r="M40" s="280">
        <v>0.39711560235041832</v>
      </c>
      <c r="N40" s="280">
        <v>11.404112285190607</v>
      </c>
      <c r="P40" s="277">
        <v>28.585379</v>
      </c>
      <c r="Q40" s="277">
        <v>0.32517200000000002</v>
      </c>
      <c r="R40" s="278">
        <v>28.910550999999998</v>
      </c>
    </row>
    <row r="41" spans="1:18" s="275" customFormat="1" ht="13" customHeight="1" x14ac:dyDescent="0.35">
      <c r="A41" s="127" t="s">
        <v>327</v>
      </c>
      <c r="B41" s="277">
        <v>3349.36942</v>
      </c>
      <c r="C41" s="277">
        <v>1352.970474</v>
      </c>
      <c r="D41" s="278">
        <v>4702.3398939999997</v>
      </c>
      <c r="E41" s="278">
        <v>100.12595313464629</v>
      </c>
      <c r="F41" s="279">
        <v>6.5449747238921538E-2</v>
      </c>
      <c r="G41" s="280">
        <v>5.4439381428057265E-2</v>
      </c>
      <c r="I41" s="277">
        <v>71.317431988581262</v>
      </c>
      <c r="J41" s="277">
        <v>28.808521146065029</v>
      </c>
      <c r="K41" s="279">
        <v>5.9741275500301727E-2</v>
      </c>
      <c r="L41" s="279">
        <v>8.5728749596920423E-2</v>
      </c>
      <c r="M41" s="280">
        <v>3.7274081433208428E-2</v>
      </c>
      <c r="N41" s="280">
        <v>9.9481686033661587E-2</v>
      </c>
      <c r="P41" s="277">
        <v>3229.0110009999999</v>
      </c>
      <c r="Q41" s="277">
        <v>1230.5529879999999</v>
      </c>
      <c r="R41" s="278">
        <v>4459.5639890000002</v>
      </c>
    </row>
    <row r="42" spans="1:18" s="286" customFormat="1" ht="12" customHeight="1" x14ac:dyDescent="0.3">
      <c r="A42" s="292" t="s">
        <v>368</v>
      </c>
      <c r="B42" s="293">
        <v>1936.6395239999999</v>
      </c>
      <c r="C42" s="293">
        <v>409.86573199999998</v>
      </c>
      <c r="D42" s="294">
        <v>2346.5052559999999</v>
      </c>
      <c r="E42" s="294">
        <v>49.963652264320395</v>
      </c>
      <c r="F42" s="295">
        <v>3.2659947890189854E-2</v>
      </c>
      <c r="G42" s="296">
        <v>3.3876698186643628E-2</v>
      </c>
      <c r="I42" s="293">
        <v>41.236465799961955</v>
      </c>
      <c r="J42" s="293">
        <v>8.7271864643584394</v>
      </c>
      <c r="K42" s="295">
        <v>3.4543014173711896E-2</v>
      </c>
      <c r="L42" s="295">
        <v>2.5970468226926356E-2</v>
      </c>
      <c r="M42" s="296">
        <v>2.7086914434304887E-2</v>
      </c>
      <c r="N42" s="296">
        <v>6.7212177199227341E-2</v>
      </c>
      <c r="P42" s="293">
        <v>1885.565376</v>
      </c>
      <c r="Q42" s="293">
        <v>384.05271299999998</v>
      </c>
      <c r="R42" s="294">
        <v>2269.6180890000001</v>
      </c>
    </row>
    <row r="43" spans="1:18" s="281" customFormat="1" ht="12" customHeight="1" x14ac:dyDescent="0.35">
      <c r="A43" s="297" t="s">
        <v>369</v>
      </c>
      <c r="B43" s="293">
        <v>583.67358200000001</v>
      </c>
      <c r="C43" s="293">
        <v>340.56305400000002</v>
      </c>
      <c r="D43" s="294">
        <v>924.23663600000009</v>
      </c>
      <c r="E43" s="294">
        <v>19.679579993682854</v>
      </c>
      <c r="F43" s="295">
        <v>1.2864032711105238E-2</v>
      </c>
      <c r="G43" s="296">
        <v>-1.8607798007453935E-3</v>
      </c>
      <c r="I43" s="293">
        <v>12.428041152837842</v>
      </c>
      <c r="J43" s="293">
        <v>7.2515388408450132</v>
      </c>
      <c r="K43" s="295">
        <v>1.0410737034946105E-2</v>
      </c>
      <c r="L43" s="295">
        <v>2.1579217979540689E-2</v>
      </c>
      <c r="M43" s="296">
        <v>-9.4928662650506368E-4</v>
      </c>
      <c r="N43" s="296">
        <v>-3.4190794039885564E-3</v>
      </c>
      <c r="P43" s="293">
        <v>584.22818199999995</v>
      </c>
      <c r="Q43" s="293">
        <v>341.73146100000002</v>
      </c>
      <c r="R43" s="294">
        <v>925.95964299999991</v>
      </c>
    </row>
    <row r="44" spans="1:18" s="275" customFormat="1" ht="12" customHeight="1" x14ac:dyDescent="0.35">
      <c r="A44" s="297" t="s">
        <v>370</v>
      </c>
      <c r="B44" s="293">
        <v>829.05631300000005</v>
      </c>
      <c r="C44" s="293">
        <v>602.54168600000003</v>
      </c>
      <c r="D44" s="294">
        <v>1431.5979990000001</v>
      </c>
      <c r="E44" s="294">
        <v>30.482720812764676</v>
      </c>
      <c r="F44" s="295">
        <v>1.9925766595870805E-2</v>
      </c>
      <c r="G44" s="296">
        <v>0.13260566982985122</v>
      </c>
      <c r="I44" s="293">
        <v>17.65292501448868</v>
      </c>
      <c r="J44" s="293">
        <v>12.829795798275992</v>
      </c>
      <c r="K44" s="295">
        <v>1.4787524273807154E-2</v>
      </c>
      <c r="L44" s="295">
        <v>3.8179063263726665E-2</v>
      </c>
      <c r="M44" s="296">
        <v>9.1987969633606115E-2</v>
      </c>
      <c r="N44" s="296">
        <v>0.19369832383047791</v>
      </c>
      <c r="P44" s="293">
        <v>759.21744200000001</v>
      </c>
      <c r="Q44" s="293">
        <v>504.76881300000002</v>
      </c>
      <c r="R44" s="294">
        <v>1263.986255</v>
      </c>
    </row>
    <row r="45" spans="1:18" s="275" customFormat="1" ht="13" customHeight="1" x14ac:dyDescent="0.35">
      <c r="A45" s="127" t="s">
        <v>328</v>
      </c>
      <c r="B45" s="277">
        <v>198.813253</v>
      </c>
      <c r="C45" s="277">
        <v>475.34551499999998</v>
      </c>
      <c r="D45" s="278">
        <v>674.15876800000001</v>
      </c>
      <c r="E45" s="278">
        <v>14.354723548633144</v>
      </c>
      <c r="F45" s="279">
        <v>9.3833117042012668E-3</v>
      </c>
      <c r="G45" s="280">
        <v>2.5927916257856953E-2</v>
      </c>
      <c r="I45" s="277">
        <v>4.2332895752228197</v>
      </c>
      <c r="J45" s="277">
        <v>10.121433973410324</v>
      </c>
      <c r="K45" s="279">
        <v>3.5461472985515554E-3</v>
      </c>
      <c r="L45" s="279">
        <v>3.01194870180546E-2</v>
      </c>
      <c r="M45" s="280">
        <v>1.4040431118618191E-3</v>
      </c>
      <c r="N45" s="280">
        <v>3.6544964665422119E-2</v>
      </c>
      <c r="P45" s="277">
        <v>198.534502</v>
      </c>
      <c r="Q45" s="277">
        <v>458.58648799999997</v>
      </c>
      <c r="R45" s="278">
        <v>657.12099000000001</v>
      </c>
    </row>
    <row r="46" spans="1:18" s="287" customFormat="1" ht="13" customHeight="1" x14ac:dyDescent="0.25">
      <c r="A46" s="94" t="s">
        <v>329</v>
      </c>
      <c r="B46" s="288">
        <v>1981.850884</v>
      </c>
      <c r="C46" s="288">
        <v>486.23851300000001</v>
      </c>
      <c r="D46" s="289">
        <v>2468.0893969999997</v>
      </c>
      <c r="E46" s="289">
        <v>52.552518292319647</v>
      </c>
      <c r="F46" s="290">
        <v>3.4352222688714101E-2</v>
      </c>
      <c r="G46" s="291">
        <v>-1.7993998612903295E-2</v>
      </c>
      <c r="I46" s="288">
        <v>42.199141960034872</v>
      </c>
      <c r="J46" s="288">
        <v>10.353376332284776</v>
      </c>
      <c r="K46" s="290">
        <v>3.5349429941818875E-2</v>
      </c>
      <c r="L46" s="290">
        <v>3.0809703926588376E-2</v>
      </c>
      <c r="M46" s="291">
        <v>-3.5532748096089084E-2</v>
      </c>
      <c r="N46" s="291">
        <v>6.0618569805754863E-2</v>
      </c>
      <c r="P46" s="288">
        <v>2054.8659170000001</v>
      </c>
      <c r="Q46" s="288">
        <v>458.44804799999997</v>
      </c>
      <c r="R46" s="289">
        <v>2513.3139650000003</v>
      </c>
    </row>
    <row r="47" spans="1:18" s="281" customFormat="1" ht="13" customHeight="1" x14ac:dyDescent="0.35">
      <c r="A47" s="127" t="s">
        <v>330</v>
      </c>
      <c r="B47" s="277">
        <v>355.81108999999998</v>
      </c>
      <c r="C47" s="277">
        <v>205.95772600000001</v>
      </c>
      <c r="D47" s="278">
        <v>561.76881600000002</v>
      </c>
      <c r="E47" s="278">
        <v>11.961627489984616</v>
      </c>
      <c r="F47" s="279">
        <v>7.8190066738523644E-3</v>
      </c>
      <c r="G47" s="280">
        <v>7.2188376270647669E-3</v>
      </c>
      <c r="I47" s="277">
        <v>7.5762121252835604</v>
      </c>
      <c r="J47" s="277">
        <v>4.3854153647010534</v>
      </c>
      <c r="K47" s="279">
        <v>6.3464508354389446E-3</v>
      </c>
      <c r="L47" s="279">
        <v>1.3050172682338334E-2</v>
      </c>
      <c r="M47" s="280">
        <v>-4.0920855044993543E-3</v>
      </c>
      <c r="N47" s="280">
        <v>2.7376960186772825E-2</v>
      </c>
      <c r="P47" s="277">
        <v>357.27308199999999</v>
      </c>
      <c r="Q47" s="277">
        <v>200.469481</v>
      </c>
      <c r="R47" s="278">
        <v>557.74256300000002</v>
      </c>
    </row>
    <row r="48" spans="1:18" s="281" customFormat="1" ht="13" customHeight="1" x14ac:dyDescent="0.35">
      <c r="A48" s="127" t="s">
        <v>371</v>
      </c>
      <c r="B48" s="277">
        <v>564.59906000000001</v>
      </c>
      <c r="C48" s="277">
        <v>34.576569999999997</v>
      </c>
      <c r="D48" s="278">
        <v>599.17562999999996</v>
      </c>
      <c r="E48" s="278">
        <v>12.758123062382392</v>
      </c>
      <c r="F48" s="279">
        <v>8.3396552395669024E-3</v>
      </c>
      <c r="G48" s="280">
        <v>1.6696331971659539E-3</v>
      </c>
      <c r="I48" s="277">
        <v>12.021891291515679</v>
      </c>
      <c r="J48" s="277">
        <v>0.73623177086671421</v>
      </c>
      <c r="K48" s="279">
        <v>1.0070512911851744E-2</v>
      </c>
      <c r="L48" s="279">
        <v>2.1908875089393788E-3</v>
      </c>
      <c r="M48" s="280">
        <v>-1.7418484492305319E-3</v>
      </c>
      <c r="N48" s="280">
        <v>6.086944942715955E-2</v>
      </c>
      <c r="P48" s="277">
        <v>565.58422199999995</v>
      </c>
      <c r="Q48" s="277">
        <v>32.592672</v>
      </c>
      <c r="R48" s="278">
        <v>598.17689399999995</v>
      </c>
    </row>
    <row r="49" spans="1:18" s="281" customFormat="1" ht="13" customHeight="1" x14ac:dyDescent="0.35">
      <c r="A49" s="127" t="s">
        <v>372</v>
      </c>
      <c r="B49" s="277">
        <v>808.02058999999997</v>
      </c>
      <c r="C49" s="277">
        <v>52.494937999999998</v>
      </c>
      <c r="D49" s="278">
        <v>860.51552800000002</v>
      </c>
      <c r="E49" s="278">
        <v>18.322779588540612</v>
      </c>
      <c r="F49" s="279">
        <v>1.1977127360493417E-2</v>
      </c>
      <c r="G49" s="280">
        <v>2.8321237603875504E-2</v>
      </c>
      <c r="I49" s="277">
        <v>17.205015704925827</v>
      </c>
      <c r="J49" s="277">
        <v>1.1177638836147821</v>
      </c>
      <c r="K49" s="279">
        <v>1.4412319043954951E-2</v>
      </c>
      <c r="L49" s="279">
        <v>3.3262554367523194E-3</v>
      </c>
      <c r="M49" s="280">
        <v>1.1916331138956737E-2</v>
      </c>
      <c r="N49" s="280">
        <v>0.37024824845158122</v>
      </c>
      <c r="P49" s="277">
        <v>798.50533600000006</v>
      </c>
      <c r="Q49" s="277">
        <v>38.310530999999997</v>
      </c>
      <c r="R49" s="278">
        <v>836.81586700000003</v>
      </c>
    </row>
    <row r="50" spans="1:18" s="281" customFormat="1" ht="13" customHeight="1" x14ac:dyDescent="0.35">
      <c r="A50" s="127" t="s">
        <v>332</v>
      </c>
      <c r="B50" s="277">
        <v>103.07875199999999</v>
      </c>
      <c r="C50" s="277">
        <v>63.685673000000001</v>
      </c>
      <c r="D50" s="278">
        <v>166.76442499999999</v>
      </c>
      <c r="E50" s="278">
        <v>3.5508804932160518</v>
      </c>
      <c r="F50" s="279">
        <v>2.3211187856966272E-3</v>
      </c>
      <c r="G50" s="280">
        <v>-0.3360857401573909</v>
      </c>
      <c r="I50" s="277">
        <v>2.1948345982175459</v>
      </c>
      <c r="J50" s="277">
        <v>1.3560458949985059</v>
      </c>
      <c r="K50" s="279">
        <v>1.8385717874797095E-3</v>
      </c>
      <c r="L50" s="279">
        <v>4.0353379607664342E-3</v>
      </c>
      <c r="M50" s="280">
        <v>-0.44323794822014584</v>
      </c>
      <c r="N50" s="280">
        <v>-3.570827565081991E-2</v>
      </c>
      <c r="P50" s="277">
        <v>185.13968700000001</v>
      </c>
      <c r="Q50" s="277">
        <v>66.043989999999994</v>
      </c>
      <c r="R50" s="278">
        <v>251.18367699999999</v>
      </c>
    </row>
    <row r="51" spans="1:18" s="275" customFormat="1" ht="13" customHeight="1" x14ac:dyDescent="0.35">
      <c r="A51" s="127" t="s">
        <v>333</v>
      </c>
      <c r="B51" s="277">
        <v>150.34138999999999</v>
      </c>
      <c r="C51" s="277">
        <v>129.523605</v>
      </c>
      <c r="D51" s="278">
        <v>279.86499500000002</v>
      </c>
      <c r="E51" s="278">
        <v>5.9591075943176017</v>
      </c>
      <c r="F51" s="279">
        <v>3.8953145873491472E-3</v>
      </c>
      <c r="G51" s="280">
        <v>3.8865007265652229E-2</v>
      </c>
      <c r="I51" s="277">
        <v>3.2011881975066734</v>
      </c>
      <c r="J51" s="277">
        <v>2.7579193968109275</v>
      </c>
      <c r="K51" s="279">
        <v>2.6815753274203797E-3</v>
      </c>
      <c r="L51" s="279">
        <v>8.2070502744285533E-3</v>
      </c>
      <c r="M51" s="280">
        <v>1.333079128998671E-2</v>
      </c>
      <c r="N51" s="280">
        <v>7.0165551787680247E-2</v>
      </c>
      <c r="P51" s="277">
        <v>148.363586</v>
      </c>
      <c r="Q51" s="277">
        <v>121.031372</v>
      </c>
      <c r="R51" s="278">
        <v>269.39495799999997</v>
      </c>
    </row>
    <row r="52" spans="1:18" s="275" customFormat="1" ht="13" customHeight="1" x14ac:dyDescent="0.35">
      <c r="A52" s="94" t="s">
        <v>334</v>
      </c>
      <c r="B52" s="288">
        <v>2641.5600869999998</v>
      </c>
      <c r="C52" s="288">
        <v>3716.9523490000001</v>
      </c>
      <c r="D52" s="289">
        <v>6358.512436</v>
      </c>
      <c r="E52" s="289">
        <v>135.39049335530692</v>
      </c>
      <c r="F52" s="290">
        <v>8.8501265568392204E-2</v>
      </c>
      <c r="G52" s="291">
        <v>-7.5192981747121967E-3</v>
      </c>
      <c r="I52" s="288">
        <v>56.246193902484876</v>
      </c>
      <c r="J52" s="288">
        <v>79.144299452822054</v>
      </c>
      <c r="K52" s="290">
        <v>4.7116381957075369E-2</v>
      </c>
      <c r="L52" s="290">
        <v>0.23551857436255197</v>
      </c>
      <c r="M52" s="291">
        <v>8.2721594831438594E-3</v>
      </c>
      <c r="N52" s="291">
        <v>-1.8444583030473249E-2</v>
      </c>
      <c r="P52" s="288">
        <v>2619.887956</v>
      </c>
      <c r="Q52" s="288">
        <v>3786.798264</v>
      </c>
      <c r="R52" s="289">
        <v>6406.6862199999996</v>
      </c>
    </row>
    <row r="53" spans="1:18" s="281" customFormat="1" ht="13" customHeight="1" x14ac:dyDescent="0.35">
      <c r="A53" s="127" t="s">
        <v>297</v>
      </c>
      <c r="B53" s="277">
        <v>605.09863700000005</v>
      </c>
      <c r="C53" s="277">
        <v>339.36746199999999</v>
      </c>
      <c r="D53" s="278">
        <v>944.46609899999999</v>
      </c>
      <c r="E53" s="278">
        <v>20.110321775420392</v>
      </c>
      <c r="F53" s="279">
        <v>1.3145597478853842E-2</v>
      </c>
      <c r="G53" s="280">
        <v>7.7721226127764886E-3</v>
      </c>
      <c r="I53" s="277">
        <v>12.884240428346279</v>
      </c>
      <c r="J53" s="277">
        <v>7.2260813470741123</v>
      </c>
      <c r="K53" s="279">
        <v>1.0792886613825379E-2</v>
      </c>
      <c r="L53" s="279">
        <v>2.1503461258194766E-2</v>
      </c>
      <c r="M53" s="280">
        <v>-9.0720371714079207E-3</v>
      </c>
      <c r="N53" s="280">
        <v>3.9270773795320624E-2</v>
      </c>
      <c r="P53" s="277">
        <v>610.63837100000001</v>
      </c>
      <c r="Q53" s="277">
        <v>326.54383300000001</v>
      </c>
      <c r="R53" s="278">
        <v>937.18220399999996</v>
      </c>
    </row>
    <row r="54" spans="1:18" s="287" customFormat="1" ht="13" customHeight="1" x14ac:dyDescent="0.25">
      <c r="A54" s="127" t="s">
        <v>335</v>
      </c>
      <c r="B54" s="277">
        <v>51.194879999999998</v>
      </c>
      <c r="C54" s="277">
        <v>0.39188899999999999</v>
      </c>
      <c r="D54" s="278">
        <v>51.586768999999997</v>
      </c>
      <c r="E54" s="278">
        <v>1.0984264284792309</v>
      </c>
      <c r="F54" s="279">
        <v>7.1801296121335486E-4</v>
      </c>
      <c r="G54" s="280">
        <v>0.16905262915532004</v>
      </c>
      <c r="I54" s="277">
        <v>1.0900820168602301</v>
      </c>
      <c r="J54" s="277">
        <v>8.3444116190005482E-3</v>
      </c>
      <c r="K54" s="279">
        <v>9.1314126534447395E-4</v>
      </c>
      <c r="L54" s="279">
        <v>2.483140216021266E-5</v>
      </c>
      <c r="M54" s="280">
        <v>0.16161845698633281</v>
      </c>
      <c r="N54" s="280">
        <v>6.1305700613184371</v>
      </c>
      <c r="P54" s="277">
        <v>44.072026999999999</v>
      </c>
      <c r="Q54" s="277">
        <v>5.4959000000000001E-2</v>
      </c>
      <c r="R54" s="278">
        <v>44.126985999999995</v>
      </c>
    </row>
    <row r="55" spans="1:18" s="281" customFormat="1" ht="13" customHeight="1" x14ac:dyDescent="0.35">
      <c r="A55" s="127" t="s">
        <v>336</v>
      </c>
      <c r="B55" s="277">
        <v>515.01536499999997</v>
      </c>
      <c r="C55" s="277">
        <v>104.00568</v>
      </c>
      <c r="D55" s="278">
        <v>619.02104499999996</v>
      </c>
      <c r="E55" s="278">
        <v>13.180687389296104</v>
      </c>
      <c r="F55" s="279">
        <v>8.6158746164900421E-3</v>
      </c>
      <c r="G55" s="280">
        <v>5.7341315190620135E-2</v>
      </c>
      <c r="I55" s="277">
        <v>10.966115904426529</v>
      </c>
      <c r="J55" s="277">
        <v>2.214571484869575</v>
      </c>
      <c r="K55" s="279">
        <v>9.1861096669812702E-3</v>
      </c>
      <c r="L55" s="279">
        <v>6.5901489121317179E-3</v>
      </c>
      <c r="M55" s="280">
        <v>9.869071675040697E-3</v>
      </c>
      <c r="N55" s="280">
        <v>0.37813862543585897</v>
      </c>
      <c r="P55" s="277">
        <v>509.98231299999998</v>
      </c>
      <c r="Q55" s="277">
        <v>75.468227999999996</v>
      </c>
      <c r="R55" s="278">
        <v>585.45054099999993</v>
      </c>
    </row>
    <row r="56" spans="1:18" s="281" customFormat="1" ht="13" customHeight="1" x14ac:dyDescent="0.35">
      <c r="A56" s="127" t="s">
        <v>337</v>
      </c>
      <c r="B56" s="277">
        <v>1249.212329</v>
      </c>
      <c r="C56" s="277">
        <v>2068.942129</v>
      </c>
      <c r="D56" s="278">
        <v>3318.154458</v>
      </c>
      <c r="E56" s="278">
        <v>70.652778243261906</v>
      </c>
      <c r="F56" s="279">
        <v>4.6183894714396136E-2</v>
      </c>
      <c r="G56" s="280">
        <v>-1.2474640834326367E-2</v>
      </c>
      <c r="I56" s="277">
        <v>26.599220372876847</v>
      </c>
      <c r="J56" s="277">
        <v>44.053557870385063</v>
      </c>
      <c r="K56" s="279">
        <v>2.2281668143122463E-2</v>
      </c>
      <c r="L56" s="279">
        <v>0.13109511635030732</v>
      </c>
      <c r="M56" s="280">
        <v>1.7860315316618136E-2</v>
      </c>
      <c r="N56" s="280">
        <v>-2.9930686707296927E-2</v>
      </c>
      <c r="P56" s="277">
        <v>1227.292498</v>
      </c>
      <c r="Q56" s="277">
        <v>2132.7776279999998</v>
      </c>
      <c r="R56" s="278">
        <v>3360.0701259999996</v>
      </c>
    </row>
    <row r="57" spans="1:18" s="281" customFormat="1" ht="13" customHeight="1" x14ac:dyDescent="0.35">
      <c r="A57" s="127" t="s">
        <v>386</v>
      </c>
      <c r="B57" s="277">
        <v>221.038873</v>
      </c>
      <c r="C57" s="277">
        <v>1204.245187</v>
      </c>
      <c r="D57" s="278">
        <v>1425.28406</v>
      </c>
      <c r="E57" s="278">
        <v>30.348279412385327</v>
      </c>
      <c r="F57" s="279">
        <v>1.9837885727846085E-2</v>
      </c>
      <c r="G57" s="280">
        <v>-3.6876754063399075E-2</v>
      </c>
      <c r="I57" s="277">
        <v>4.7065351160966147</v>
      </c>
      <c r="J57" s="277">
        <v>25.641744296288714</v>
      </c>
      <c r="K57" s="279">
        <v>3.9425762142920638E-3</v>
      </c>
      <c r="L57" s="279">
        <v>7.6305016313031243E-2</v>
      </c>
      <c r="M57" s="280">
        <v>-3.0117548606095168E-2</v>
      </c>
      <c r="N57" s="280">
        <v>-3.810718421713033E-2</v>
      </c>
      <c r="P57" s="277">
        <v>227.90274500000001</v>
      </c>
      <c r="Q57" s="277">
        <v>1251.953614</v>
      </c>
      <c r="R57" s="278">
        <v>1479.8563590000001</v>
      </c>
    </row>
    <row r="58" spans="1:18" s="275" customFormat="1" ht="13" customHeight="1" x14ac:dyDescent="0.35">
      <c r="A58" s="94" t="s">
        <v>341</v>
      </c>
      <c r="B58" s="288">
        <v>554.94946500000003</v>
      </c>
      <c r="C58" s="288">
        <v>290.61612400000001</v>
      </c>
      <c r="D58" s="289">
        <v>845.56558900000005</v>
      </c>
      <c r="E58" s="289">
        <v>18.004453622017056</v>
      </c>
      <c r="F58" s="290">
        <v>1.1769045905123553E-2</v>
      </c>
      <c r="G58" s="291">
        <v>-3.8258169487094262E-2</v>
      </c>
      <c r="I58" s="288">
        <v>11.816424456170338</v>
      </c>
      <c r="J58" s="288">
        <v>6.188029165846717</v>
      </c>
      <c r="K58" s="290">
        <v>9.8983971966012801E-3</v>
      </c>
      <c r="L58" s="290">
        <v>1.8414412880397846E-2</v>
      </c>
      <c r="M58" s="291">
        <v>-1.8212665323230404E-2</v>
      </c>
      <c r="N58" s="291">
        <v>-7.4347695313521145E-2</v>
      </c>
      <c r="P58" s="288">
        <v>565.24406599999998</v>
      </c>
      <c r="Q58" s="288">
        <v>313.958192</v>
      </c>
      <c r="R58" s="289">
        <v>879.20225800000003</v>
      </c>
    </row>
    <row r="59" spans="1:18" s="275" customFormat="1" ht="13" customHeight="1" x14ac:dyDescent="0.35">
      <c r="A59" s="127" t="s">
        <v>342</v>
      </c>
      <c r="B59" s="277">
        <v>233.05835200000001</v>
      </c>
      <c r="C59" s="277">
        <v>114.755832</v>
      </c>
      <c r="D59" s="278">
        <v>347.81418400000001</v>
      </c>
      <c r="E59" s="278">
        <v>7.4059356558178324</v>
      </c>
      <c r="F59" s="279">
        <v>4.8410686896449492E-3</v>
      </c>
      <c r="G59" s="280">
        <v>5.9513066068912046E-2</v>
      </c>
      <c r="I59" s="277">
        <v>4.9624634024785577</v>
      </c>
      <c r="J59" s="277">
        <v>2.4434722533392743</v>
      </c>
      <c r="K59" s="279">
        <v>4.1569625408708422E-3</v>
      </c>
      <c r="L59" s="279">
        <v>7.2713146187359202E-3</v>
      </c>
      <c r="M59" s="280">
        <v>3.7453327068150077E-2</v>
      </c>
      <c r="N59" s="280">
        <v>0.10733196177176763</v>
      </c>
      <c r="P59" s="277">
        <v>224.64466200000001</v>
      </c>
      <c r="Q59" s="277">
        <v>103.632728</v>
      </c>
      <c r="R59" s="278">
        <v>328.27739000000003</v>
      </c>
    </row>
    <row r="60" spans="1:18" s="287" customFormat="1" ht="13" customHeight="1" x14ac:dyDescent="0.25">
      <c r="A60" s="127" t="s">
        <v>373</v>
      </c>
      <c r="B60" s="277">
        <v>81.663917999999995</v>
      </c>
      <c r="C60" s="277">
        <v>54.704574999999998</v>
      </c>
      <c r="D60" s="278">
        <v>136.368493</v>
      </c>
      <c r="E60" s="278">
        <v>2.9036661846971845</v>
      </c>
      <c r="F60" s="279">
        <v>1.8980515231557273E-3</v>
      </c>
      <c r="G60" s="280">
        <v>-0.15250738219160009</v>
      </c>
      <c r="I60" s="277">
        <v>1.7388529563532222</v>
      </c>
      <c r="J60" s="277">
        <v>1.1648132283439618</v>
      </c>
      <c r="K60" s="279">
        <v>1.4566045162232506E-3</v>
      </c>
      <c r="L60" s="279">
        <v>3.4662654522798941E-3</v>
      </c>
      <c r="M60" s="280">
        <v>-2.2764275761446018E-2</v>
      </c>
      <c r="N60" s="280">
        <v>-0.29269192708974767</v>
      </c>
      <c r="P60" s="277">
        <v>83.566243</v>
      </c>
      <c r="Q60" s="277">
        <v>77.341935000000007</v>
      </c>
      <c r="R60" s="278">
        <v>160.90817800000002</v>
      </c>
    </row>
    <row r="61" spans="1:18" s="281" customFormat="1" ht="13" customHeight="1" x14ac:dyDescent="0.35">
      <c r="A61" s="127" t="s">
        <v>343</v>
      </c>
      <c r="B61" s="277">
        <v>15.084076</v>
      </c>
      <c r="C61" s="277">
        <v>11.320812</v>
      </c>
      <c r="D61" s="278">
        <v>26.404888</v>
      </c>
      <c r="E61" s="278">
        <v>0.56223383209431277</v>
      </c>
      <c r="F61" s="279">
        <v>3.6751772190630859E-4</v>
      </c>
      <c r="G61" s="280">
        <v>0.22527840109237474</v>
      </c>
      <c r="I61" s="277">
        <v>0.32118211798822449</v>
      </c>
      <c r="J61" s="277">
        <v>0.24105171410608825</v>
      </c>
      <c r="K61" s="279">
        <v>2.6904823773768417E-4</v>
      </c>
      <c r="L61" s="279">
        <v>7.1732463925285332E-4</v>
      </c>
      <c r="M61" s="280">
        <v>2.7404466135498629E-2</v>
      </c>
      <c r="N61" s="280">
        <v>0.64825019924634342</v>
      </c>
      <c r="P61" s="277">
        <v>14.681730999999999</v>
      </c>
      <c r="Q61" s="277">
        <v>6.8683820000000004</v>
      </c>
      <c r="R61" s="278">
        <v>21.550113</v>
      </c>
    </row>
    <row r="62" spans="1:18" s="281" customFormat="1" ht="13" customHeight="1" x14ac:dyDescent="0.35">
      <c r="A62" s="127" t="s">
        <v>344</v>
      </c>
      <c r="B62" s="277">
        <v>85.134381000000005</v>
      </c>
      <c r="C62" s="277">
        <v>56.326197999999998</v>
      </c>
      <c r="D62" s="278">
        <v>141.460579</v>
      </c>
      <c r="E62" s="278">
        <v>3.0120909212510298</v>
      </c>
      <c r="F62" s="279">
        <v>1.9689259705864834E-3</v>
      </c>
      <c r="G62" s="280">
        <v>-0.16396345349693109</v>
      </c>
      <c r="I62" s="277">
        <v>1.8127488089556469</v>
      </c>
      <c r="J62" s="277">
        <v>1.1993421122953833</v>
      </c>
      <c r="K62" s="279">
        <v>1.5185056863236822E-3</v>
      </c>
      <c r="L62" s="279">
        <v>3.5690169274814197E-3</v>
      </c>
      <c r="M62" s="280">
        <v>-2.0040842844441187E-2</v>
      </c>
      <c r="N62" s="280">
        <v>-0.31583501019526872</v>
      </c>
      <c r="P62" s="277">
        <v>86.875438000000003</v>
      </c>
      <c r="Q62" s="277">
        <v>82.328384</v>
      </c>
      <c r="R62" s="278">
        <v>169.203822</v>
      </c>
    </row>
    <row r="63" spans="1:18" s="281" customFormat="1" ht="13" customHeight="1" x14ac:dyDescent="0.35">
      <c r="A63" s="127" t="s">
        <v>345</v>
      </c>
      <c r="B63" s="277">
        <v>140.008736</v>
      </c>
      <c r="C63" s="277">
        <v>53.508704999999999</v>
      </c>
      <c r="D63" s="278">
        <v>193.51744099999999</v>
      </c>
      <c r="E63" s="278">
        <v>4.1205269429855216</v>
      </c>
      <c r="F63" s="279">
        <v>2.6934819441558878E-3</v>
      </c>
      <c r="G63" s="280">
        <v>-2.8832834893461778E-2</v>
      </c>
      <c r="I63" s="277">
        <v>2.9811771278090995</v>
      </c>
      <c r="J63" s="277">
        <v>1.1393498151764216</v>
      </c>
      <c r="K63" s="279">
        <v>2.497276179772673E-3</v>
      </c>
      <c r="L63" s="279">
        <v>3.3904911159210438E-3</v>
      </c>
      <c r="M63" s="280">
        <v>-9.9483237897483479E-2</v>
      </c>
      <c r="N63" s="280">
        <v>0.22202933032724959</v>
      </c>
      <c r="P63" s="277">
        <v>155.47599099999999</v>
      </c>
      <c r="Q63" s="277">
        <v>43.786760000000001</v>
      </c>
      <c r="R63" s="278">
        <v>199.26275099999998</v>
      </c>
    </row>
    <row r="64" spans="1:18" s="281" customFormat="1" ht="14" customHeight="1" x14ac:dyDescent="0.35">
      <c r="A64" s="298" t="s">
        <v>262</v>
      </c>
      <c r="B64" s="299">
        <v>5.3763459999999998</v>
      </c>
      <c r="C64" s="299">
        <v>8.6432210000000005</v>
      </c>
      <c r="D64" s="300">
        <v>14.019567</v>
      </c>
      <c r="E64" s="301">
        <v>0.29851574749012261</v>
      </c>
      <c r="F64" s="302">
        <v>1.9513202729558486E-4</v>
      </c>
      <c r="G64" s="303"/>
      <c r="I64" s="277">
        <v>0.11447742608281201</v>
      </c>
      <c r="J64" s="277">
        <v>0.18403832140731058</v>
      </c>
      <c r="K64" s="279">
        <v>9.5895593257952776E-5</v>
      </c>
      <c r="L64" s="279">
        <v>5.4766348790243015E-4</v>
      </c>
      <c r="M64" s="280"/>
      <c r="N64" s="280"/>
      <c r="P64" s="277"/>
      <c r="Q64" s="277"/>
      <c r="R64" s="278"/>
    </row>
    <row r="65" spans="1:18" s="281" customFormat="1" ht="14" customHeight="1" x14ac:dyDescent="0.35">
      <c r="A65" s="96" t="s">
        <v>263</v>
      </c>
      <c r="B65" s="304">
        <v>56064.578332999998</v>
      </c>
      <c r="C65" s="304">
        <v>15781.992393</v>
      </c>
      <c r="D65" s="305">
        <v>71846.570726000005</v>
      </c>
      <c r="E65" s="305">
        <v>1529.8142064497322</v>
      </c>
      <c r="F65" s="306">
        <v>1</v>
      </c>
      <c r="G65" s="307">
        <v>2.9581995639568204E-2</v>
      </c>
      <c r="I65" s="304">
        <v>1193.7714987056322</v>
      </c>
      <c r="J65" s="304">
        <v>336.04270774409963</v>
      </c>
      <c r="K65" s="306">
        <v>1</v>
      </c>
      <c r="L65" s="306">
        <v>1</v>
      </c>
      <c r="M65" s="308">
        <v>2.5668998836619217E-2</v>
      </c>
      <c r="N65" s="308">
        <v>4.3727423525348419E-2</v>
      </c>
      <c r="P65" s="304">
        <v>54661.473044999999</v>
      </c>
      <c r="Q65" s="304">
        <v>15120.798819</v>
      </c>
      <c r="R65" s="305">
        <v>69782.271863999995</v>
      </c>
    </row>
    <row r="66" spans="1:18" s="281" customFormat="1" ht="14" customHeight="1" thickBot="1" x14ac:dyDescent="0.4">
      <c r="A66" s="600" t="s">
        <v>264</v>
      </c>
      <c r="B66" s="601">
        <v>1121.8059909999999</v>
      </c>
      <c r="C66" s="304"/>
      <c r="D66" s="602"/>
      <c r="E66" s="602">
        <v>23.886383505443696</v>
      </c>
      <c r="F66" s="603"/>
      <c r="G66" s="280">
        <v>-7.0088238961867777E-2</v>
      </c>
      <c r="I66" s="309">
        <v>23.886383505443696</v>
      </c>
      <c r="J66" s="310"/>
      <c r="K66" s="312"/>
      <c r="L66" s="312"/>
      <c r="M66" s="313">
        <v>-7.0088238961867777E-2</v>
      </c>
      <c r="N66" s="313"/>
      <c r="P66" s="309">
        <v>1206.3574610000001</v>
      </c>
      <c r="Q66" s="309"/>
      <c r="R66" s="311">
        <v>1206.3574610000001</v>
      </c>
    </row>
    <row r="67" spans="1:18" s="281" customFormat="1" ht="14" customHeight="1" thickBot="1" x14ac:dyDescent="0.4">
      <c r="A67" s="595" t="s">
        <v>265</v>
      </c>
      <c r="B67" s="596">
        <v>14320.517174000001</v>
      </c>
      <c r="C67" s="596">
        <v>6717.315364</v>
      </c>
      <c r="D67" s="597">
        <v>21037.832538000002</v>
      </c>
      <c r="E67" s="597">
        <v>988.99272785103824</v>
      </c>
      <c r="F67" s="598"/>
      <c r="G67" s="604">
        <v>5.9941385992023255E-2</v>
      </c>
      <c r="I67" s="314">
        <v>673.21038507982735</v>
      </c>
      <c r="J67" s="314">
        <v>315.78234277121089</v>
      </c>
      <c r="K67" s="316"/>
      <c r="L67" s="316"/>
      <c r="M67" s="317">
        <v>4.1276166610361376E-2</v>
      </c>
      <c r="N67" s="317">
        <v>0.10205609819158545</v>
      </c>
      <c r="P67" s="314">
        <v>13752.852156999999</v>
      </c>
      <c r="Q67" s="314">
        <v>6095.2571969999999</v>
      </c>
      <c r="R67" s="315">
        <v>19848.109354</v>
      </c>
    </row>
    <row r="68" spans="1:18" x14ac:dyDescent="0.35">
      <c r="A68" s="318" t="s">
        <v>266</v>
      </c>
      <c r="B68" s="262"/>
      <c r="C68" s="262"/>
      <c r="D68" s="262"/>
      <c r="E68" s="262"/>
      <c r="F68" s="262"/>
      <c r="G68" s="262"/>
    </row>
    <row r="69" spans="1:18" ht="24.5" customHeight="1" x14ac:dyDescent="0.35">
      <c r="A69" s="1709" t="s">
        <v>267</v>
      </c>
      <c r="B69" s="1709"/>
      <c r="C69" s="1709"/>
      <c r="D69" s="1709"/>
      <c r="E69" s="1709"/>
      <c r="F69" s="1709"/>
      <c r="G69" s="1709"/>
    </row>
    <row r="70" spans="1:18" x14ac:dyDescent="0.35">
      <c r="I70" s="1704"/>
      <c r="J70" s="1704"/>
      <c r="K70" s="326">
        <v>2020</v>
      </c>
      <c r="L70" s="326">
        <v>2021</v>
      </c>
    </row>
    <row r="71" spans="1:18" x14ac:dyDescent="0.35">
      <c r="I71" s="1705" t="s">
        <v>268</v>
      </c>
      <c r="J71" s="326" t="s">
        <v>269</v>
      </c>
      <c r="K71" s="327">
        <v>45958310</v>
      </c>
      <c r="L71" s="327">
        <v>46184482</v>
      </c>
    </row>
    <row r="72" spans="1:18" x14ac:dyDescent="0.35">
      <c r="I72" s="1705"/>
      <c r="J72" s="326" t="s">
        <v>270</v>
      </c>
      <c r="K72" s="327">
        <v>46740181</v>
      </c>
      <c r="L72" s="327">
        <v>46964246</v>
      </c>
    </row>
    <row r="73" spans="1:18" x14ac:dyDescent="0.35">
      <c r="I73" s="1706" t="s">
        <v>277</v>
      </c>
      <c r="J73" s="326" t="s">
        <v>269</v>
      </c>
      <c r="K73" s="327">
        <v>43770784</v>
      </c>
      <c r="L73" s="327">
        <v>44008881</v>
      </c>
    </row>
    <row r="74" spans="1:18" x14ac:dyDescent="0.35">
      <c r="I74" s="1706"/>
      <c r="J74" s="326" t="s">
        <v>270</v>
      </c>
      <c r="K74" s="327">
        <v>44535408</v>
      </c>
      <c r="L74" s="327">
        <v>44771761</v>
      </c>
    </row>
    <row r="75" spans="1:18" x14ac:dyDescent="0.35">
      <c r="I75" s="1706" t="s">
        <v>278</v>
      </c>
      <c r="J75" s="326" t="s">
        <v>269</v>
      </c>
      <c r="K75" s="327">
        <v>2187526</v>
      </c>
      <c r="L75" s="327">
        <v>2175601</v>
      </c>
    </row>
    <row r="76" spans="1:18" x14ac:dyDescent="0.35">
      <c r="I76" s="1706"/>
      <c r="J76" s="326" t="s">
        <v>270</v>
      </c>
      <c r="K76" s="327">
        <v>2204773</v>
      </c>
      <c r="L76" s="327">
        <v>2192485</v>
      </c>
    </row>
    <row r="77" spans="1:18" x14ac:dyDescent="0.35">
      <c r="I77" s="1705" t="s">
        <v>273</v>
      </c>
      <c r="J77" s="326" t="s">
        <v>269</v>
      </c>
      <c r="K77" s="327">
        <v>20822547</v>
      </c>
      <c r="L77" s="327">
        <v>20804574</v>
      </c>
    </row>
    <row r="78" spans="1:18" x14ac:dyDescent="0.35">
      <c r="I78" s="1705"/>
      <c r="J78" s="326" t="s">
        <v>270</v>
      </c>
      <c r="K78" s="327">
        <v>21283806</v>
      </c>
      <c r="L78" s="327">
        <v>21271979</v>
      </c>
    </row>
    <row r="79" spans="1:18" x14ac:dyDescent="0.35">
      <c r="I79" s="1705" t="s">
        <v>274</v>
      </c>
      <c r="J79" s="326" t="s">
        <v>269</v>
      </c>
      <c r="K79" s="327">
        <v>66780857</v>
      </c>
      <c r="L79" s="327">
        <v>66989056</v>
      </c>
    </row>
    <row r="80" spans="1:18" x14ac:dyDescent="0.35">
      <c r="I80" s="1705"/>
      <c r="J80" s="326" t="s">
        <v>270</v>
      </c>
      <c r="K80" s="327">
        <v>68023987</v>
      </c>
      <c r="L80" s="327">
        <v>68236225</v>
      </c>
    </row>
    <row r="81" spans="9:12" x14ac:dyDescent="0.35">
      <c r="I81" s="323"/>
      <c r="J81" s="323"/>
      <c r="K81" s="323"/>
      <c r="L81" s="323"/>
    </row>
    <row r="82" spans="9:12" x14ac:dyDescent="0.35">
      <c r="I82" s="323"/>
      <c r="J82" s="323"/>
      <c r="K82" s="323"/>
      <c r="L82" s="323"/>
    </row>
    <row r="83" spans="9:12" ht="15" thickBot="1" x14ac:dyDescent="0.4">
      <c r="I83" s="324"/>
      <c r="J83" s="324"/>
      <c r="K83" s="324"/>
      <c r="L83" s="324"/>
    </row>
    <row r="84" spans="9:12" ht="15" thickTop="1" x14ac:dyDescent="0.35">
      <c r="I84" s="325"/>
      <c r="J84" s="323"/>
      <c r="K84" s="323"/>
      <c r="L84" s="323"/>
    </row>
    <row r="85" spans="9:12" x14ac:dyDescent="0.35">
      <c r="I85" s="1704"/>
      <c r="J85" s="1704" t="s">
        <v>275</v>
      </c>
      <c r="K85" s="1704"/>
      <c r="L85" s="323"/>
    </row>
    <row r="86" spans="9:12" x14ac:dyDescent="0.35">
      <c r="I86" s="1704"/>
      <c r="J86" s="326">
        <v>2020</v>
      </c>
      <c r="K86" s="326">
        <v>2021</v>
      </c>
      <c r="L86" s="323"/>
    </row>
    <row r="87" spans="9:12" x14ac:dyDescent="0.35">
      <c r="I87" s="329" t="s">
        <v>268</v>
      </c>
      <c r="J87" s="327">
        <v>3210</v>
      </c>
      <c r="K87" s="327">
        <v>3222</v>
      </c>
      <c r="L87" s="323"/>
    </row>
    <row r="88" spans="9:12" ht="28" x14ac:dyDescent="0.35">
      <c r="I88" s="330" t="s">
        <v>271</v>
      </c>
      <c r="J88" s="327">
        <v>3209</v>
      </c>
      <c r="K88" s="327">
        <v>3221</v>
      </c>
      <c r="L88" s="323"/>
    </row>
    <row r="89" spans="9:12" x14ac:dyDescent="0.35">
      <c r="I89" s="330" t="s">
        <v>272</v>
      </c>
      <c r="J89" s="328">
        <v>1</v>
      </c>
      <c r="K89" s="328">
        <v>1</v>
      </c>
      <c r="L89" s="323"/>
    </row>
    <row r="90" spans="9:12" ht="28" x14ac:dyDescent="0.35">
      <c r="I90" s="329" t="s">
        <v>273</v>
      </c>
      <c r="J90" s="327">
        <v>31758</v>
      </c>
      <c r="K90" s="327">
        <v>31743</v>
      </c>
      <c r="L90" s="323"/>
    </row>
    <row r="91" spans="9:12" x14ac:dyDescent="0.35">
      <c r="I91" s="329" t="s">
        <v>276</v>
      </c>
      <c r="J91" s="327">
        <v>34968</v>
      </c>
      <c r="K91" s="327">
        <v>34965</v>
      </c>
      <c r="L91" s="323"/>
    </row>
  </sheetData>
  <mergeCells count="13">
    <mergeCell ref="P1:R1"/>
    <mergeCell ref="I3:J3"/>
    <mergeCell ref="K3:L3"/>
    <mergeCell ref="M3:N3"/>
    <mergeCell ref="A69:G69"/>
    <mergeCell ref="I70:J70"/>
    <mergeCell ref="J85:K85"/>
    <mergeCell ref="I71:I72"/>
    <mergeCell ref="I73:I74"/>
    <mergeCell ref="I75:I76"/>
    <mergeCell ref="I77:I78"/>
    <mergeCell ref="I79:I80"/>
    <mergeCell ref="I85:I86"/>
  </mergeCell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topLeftCell="A63" workbookViewId="0">
      <selection activeCell="A84" sqref="A84"/>
    </sheetView>
  </sheetViews>
  <sheetFormatPr baseColWidth="10" defaultRowHeight="14.5" x14ac:dyDescent="0.35"/>
  <cols>
    <col min="1" max="1" width="46.453125" style="319" customWidth="1"/>
    <col min="2" max="2" width="11.08984375" customWidth="1"/>
  </cols>
  <sheetData>
    <row r="1" spans="1:10" ht="18" x14ac:dyDescent="0.35">
      <c r="A1" s="247" t="s">
        <v>594</v>
      </c>
      <c r="B1" s="247"/>
      <c r="C1" s="247"/>
      <c r="D1" s="247"/>
      <c r="E1" s="247"/>
    </row>
    <row r="2" spans="1:10" x14ac:dyDescent="0.35">
      <c r="A2" s="251"/>
      <c r="B2" s="185"/>
    </row>
    <row r="3" spans="1:10" ht="15" customHeight="1" thickBot="1" x14ac:dyDescent="0.4">
      <c r="A3" s="258"/>
      <c r="B3" s="259"/>
      <c r="H3" t="s">
        <v>595</v>
      </c>
    </row>
    <row r="4" spans="1:10" ht="15" customHeight="1" x14ac:dyDescent="0.35">
      <c r="A4" s="670" t="s">
        <v>630</v>
      </c>
      <c r="B4" s="265">
        <v>2013</v>
      </c>
      <c r="C4" s="265">
        <v>2014</v>
      </c>
      <c r="D4" s="265">
        <v>2015</v>
      </c>
      <c r="E4" s="265">
        <v>2016</v>
      </c>
      <c r="F4" s="265">
        <v>2017</v>
      </c>
      <c r="G4" s="265">
        <v>2018</v>
      </c>
      <c r="H4" s="265">
        <v>2019</v>
      </c>
      <c r="I4" s="265">
        <v>2020</v>
      </c>
      <c r="J4" s="265">
        <v>2021</v>
      </c>
    </row>
    <row r="5" spans="1:10" ht="15" customHeight="1" x14ac:dyDescent="0.35">
      <c r="A5" s="703" t="s">
        <v>622</v>
      </c>
      <c r="B5" s="671">
        <v>44.501362</v>
      </c>
      <c r="C5" s="671">
        <v>44.736384999999999</v>
      </c>
      <c r="D5" s="671">
        <v>45.039287999999999</v>
      </c>
      <c r="E5" s="671">
        <v>45.657643999999998</v>
      </c>
      <c r="F5" s="671">
        <v>46.121966999999998</v>
      </c>
      <c r="G5" s="671">
        <v>46.455281999999997</v>
      </c>
      <c r="H5" s="671">
        <v>46.695557999999998</v>
      </c>
      <c r="I5" s="671">
        <v>46.740181</v>
      </c>
      <c r="J5" s="671">
        <v>46.964246000000003</v>
      </c>
    </row>
    <row r="6" spans="1:10" ht="15" customHeight="1" x14ac:dyDescent="0.35">
      <c r="A6" s="703" t="s">
        <v>631</v>
      </c>
      <c r="B6" s="704">
        <v>3031</v>
      </c>
      <c r="C6" s="704">
        <v>3046</v>
      </c>
      <c r="D6" s="704">
        <v>3077</v>
      </c>
      <c r="E6" s="704">
        <v>3125</v>
      </c>
      <c r="F6" s="704">
        <v>3160</v>
      </c>
      <c r="G6" s="704">
        <v>3184</v>
      </c>
      <c r="H6" s="704">
        <v>3197</v>
      </c>
      <c r="I6" s="704">
        <v>3210</v>
      </c>
      <c r="J6" s="704">
        <v>3222</v>
      </c>
    </row>
    <row r="7" spans="1:10" ht="27" customHeight="1" x14ac:dyDescent="0.35">
      <c r="A7" s="672" t="s">
        <v>597</v>
      </c>
      <c r="B7" s="672"/>
      <c r="C7" s="672"/>
      <c r="D7" s="672"/>
      <c r="E7" s="672"/>
      <c r="F7" s="672"/>
      <c r="G7" s="672"/>
      <c r="H7" s="672"/>
      <c r="I7" s="672"/>
      <c r="J7" s="672"/>
    </row>
    <row r="8" spans="1:10" s="275" customFormat="1" ht="14" customHeight="1" x14ac:dyDescent="0.35">
      <c r="A8" s="95" t="s">
        <v>289</v>
      </c>
      <c r="B8" s="271">
        <v>17528.380533</v>
      </c>
      <c r="C8" s="271">
        <v>17750.377799999998</v>
      </c>
      <c r="D8" s="271">
        <v>17493.344542999999</v>
      </c>
      <c r="E8" s="271">
        <v>17197.286166000002</v>
      </c>
      <c r="F8" s="271">
        <v>17391.845246000001</v>
      </c>
      <c r="G8" s="271">
        <v>17045.586831000001</v>
      </c>
      <c r="H8" s="271">
        <v>17310.873039999999</v>
      </c>
      <c r="I8" s="271">
        <v>17422.767656</v>
      </c>
      <c r="J8" s="271">
        <v>17847.183904000001</v>
      </c>
    </row>
    <row r="9" spans="1:10" s="281" customFormat="1" ht="14" customHeight="1" x14ac:dyDescent="0.35">
      <c r="A9" s="127" t="s">
        <v>290</v>
      </c>
      <c r="B9" s="277">
        <v>1613.4363699999999</v>
      </c>
      <c r="C9" s="277">
        <v>1628.622959</v>
      </c>
      <c r="D9" s="277">
        <v>1426.1885850000001</v>
      </c>
      <c r="E9" s="277">
        <v>1065.584081</v>
      </c>
      <c r="F9" s="277">
        <v>838.69065000000001</v>
      </c>
      <c r="G9" s="277">
        <v>859.57932100000005</v>
      </c>
      <c r="H9" s="277">
        <v>739.75503600000002</v>
      </c>
      <c r="I9" s="277">
        <v>794.71760700000004</v>
      </c>
      <c r="J9" s="277">
        <v>710.29628000000002</v>
      </c>
    </row>
    <row r="10" spans="1:10" s="281" customFormat="1" ht="14" customHeight="1" x14ac:dyDescent="0.35">
      <c r="A10" s="127" t="s">
        <v>291</v>
      </c>
      <c r="B10" s="277">
        <v>15424.838847000001</v>
      </c>
      <c r="C10" s="277">
        <v>15628.152559</v>
      </c>
      <c r="D10" s="277">
        <v>15561.545034000001</v>
      </c>
      <c r="E10" s="277">
        <v>15604.747148</v>
      </c>
      <c r="F10" s="277">
        <v>16006.310434000001</v>
      </c>
      <c r="G10" s="277">
        <v>15615.734531</v>
      </c>
      <c r="H10" s="277">
        <v>15988.204626000001</v>
      </c>
      <c r="I10" s="277">
        <v>16059.796999</v>
      </c>
      <c r="J10" s="277">
        <v>16540.378903000001</v>
      </c>
    </row>
    <row r="11" spans="1:10" s="281" customFormat="1" ht="14" customHeight="1" x14ac:dyDescent="0.35">
      <c r="A11" s="127" t="s">
        <v>357</v>
      </c>
      <c r="B11" s="277">
        <v>483.46330399999999</v>
      </c>
      <c r="C11" s="277">
        <v>487.908997</v>
      </c>
      <c r="D11" s="277">
        <v>499.65787899999998</v>
      </c>
      <c r="E11" s="277">
        <v>522.70923900000003</v>
      </c>
      <c r="F11" s="277">
        <v>542.09947199999999</v>
      </c>
      <c r="G11" s="277">
        <v>553.78068299999995</v>
      </c>
      <c r="H11" s="277">
        <v>565.70096899999999</v>
      </c>
      <c r="I11" s="277">
        <v>554.01679200000001</v>
      </c>
      <c r="J11" s="277">
        <v>580.96948999999995</v>
      </c>
    </row>
    <row r="12" spans="1:10" s="281" customFormat="1" ht="14" customHeight="1" x14ac:dyDescent="0.35">
      <c r="A12" s="106" t="s">
        <v>292</v>
      </c>
      <c r="B12" s="282">
        <v>6.6420110000000001</v>
      </c>
      <c r="C12" s="282">
        <v>5.6932830000000001</v>
      </c>
      <c r="D12" s="282">
        <v>5.9530440000000002</v>
      </c>
      <c r="E12" s="282">
        <v>4.2456959999999997</v>
      </c>
      <c r="F12" s="282">
        <v>4.7446890000000002</v>
      </c>
      <c r="G12" s="282">
        <v>16.492294999999999</v>
      </c>
      <c r="H12" s="282">
        <v>17.212406999999999</v>
      </c>
      <c r="I12" s="282">
        <v>14.236255999999999</v>
      </c>
      <c r="J12" s="282">
        <v>15.539228</v>
      </c>
    </row>
    <row r="13" spans="1:10" s="286" customFormat="1" ht="14" customHeight="1" x14ac:dyDescent="0.3">
      <c r="A13" s="95" t="s">
        <v>293</v>
      </c>
      <c r="B13" s="271">
        <v>2095.2265619999998</v>
      </c>
      <c r="C13" s="271">
        <v>2176.5095369999999</v>
      </c>
      <c r="D13" s="271">
        <v>2236.5583569999999</v>
      </c>
      <c r="E13" s="271">
        <v>2295.3847620000001</v>
      </c>
      <c r="F13" s="271">
        <v>2362.677823</v>
      </c>
      <c r="G13" s="271">
        <v>2617.0299100000002</v>
      </c>
      <c r="H13" s="271">
        <v>2668.195643</v>
      </c>
      <c r="I13" s="271">
        <v>2774.8226549999999</v>
      </c>
      <c r="J13" s="271">
        <v>2813.8103040000001</v>
      </c>
    </row>
    <row r="14" spans="1:10" s="275" customFormat="1" ht="14" customHeight="1" x14ac:dyDescent="0.35">
      <c r="A14" s="127" t="s">
        <v>358</v>
      </c>
      <c r="B14" s="277">
        <v>232.36076399999999</v>
      </c>
      <c r="C14" s="277">
        <v>220.63334</v>
      </c>
      <c r="D14" s="277">
        <v>221.44332</v>
      </c>
      <c r="E14" s="277">
        <v>236.168093</v>
      </c>
      <c r="F14" s="277">
        <v>266.50895300000002</v>
      </c>
      <c r="G14" s="277">
        <v>189.50938400000001</v>
      </c>
      <c r="H14" s="277">
        <v>202.10456600000001</v>
      </c>
      <c r="I14" s="277">
        <v>200.35094799999999</v>
      </c>
      <c r="J14" s="277">
        <v>201.698172</v>
      </c>
    </row>
    <row r="15" spans="1:10" s="281" customFormat="1" ht="14" customHeight="1" x14ac:dyDescent="0.35">
      <c r="A15" s="127" t="s">
        <v>359</v>
      </c>
      <c r="B15" s="277">
        <v>998.70548799999995</v>
      </c>
      <c r="C15" s="277">
        <v>1058.5857599999999</v>
      </c>
      <c r="D15" s="277">
        <v>1109.701182</v>
      </c>
      <c r="E15" s="277">
        <v>1163.2545270000001</v>
      </c>
      <c r="F15" s="277">
        <v>1232.1073819999999</v>
      </c>
      <c r="G15" s="277">
        <v>1405.8076619999999</v>
      </c>
      <c r="H15" s="277">
        <v>1464.641717</v>
      </c>
      <c r="I15" s="277">
        <v>1507.9233589999999</v>
      </c>
      <c r="J15" s="277">
        <v>1561.240045</v>
      </c>
    </row>
    <row r="16" spans="1:10" s="287" customFormat="1" ht="14" customHeight="1" x14ac:dyDescent="0.25">
      <c r="A16" s="127" t="s">
        <v>294</v>
      </c>
      <c r="B16" s="277">
        <v>726.40662999999995</v>
      </c>
      <c r="C16" s="277">
        <v>753.35026700000003</v>
      </c>
      <c r="D16" s="277">
        <v>756.46191099999999</v>
      </c>
      <c r="E16" s="277">
        <v>745.18537300000003</v>
      </c>
      <c r="F16" s="277">
        <v>706.25055599999996</v>
      </c>
      <c r="G16" s="277">
        <v>724.08975999999996</v>
      </c>
      <c r="H16" s="277">
        <v>687.98316899999998</v>
      </c>
      <c r="I16" s="277">
        <v>709.67846699999996</v>
      </c>
      <c r="J16" s="277">
        <v>706.37325399999997</v>
      </c>
    </row>
    <row r="17" spans="1:10" s="281" customFormat="1" ht="14" customHeight="1" x14ac:dyDescent="0.35">
      <c r="A17" s="127" t="s">
        <v>360</v>
      </c>
      <c r="B17" s="277">
        <v>73.614452999999997</v>
      </c>
      <c r="C17" s="277">
        <v>78.964257000000003</v>
      </c>
      <c r="D17" s="277">
        <v>82.857237999999995</v>
      </c>
      <c r="E17" s="277">
        <v>83.367423000000002</v>
      </c>
      <c r="F17" s="277">
        <v>89.242069999999998</v>
      </c>
      <c r="G17" s="277">
        <v>94.643595000000005</v>
      </c>
      <c r="H17" s="277">
        <v>100.106556</v>
      </c>
      <c r="I17" s="277">
        <v>121.320058</v>
      </c>
      <c r="J17" s="277">
        <v>119.324905</v>
      </c>
    </row>
    <row r="18" spans="1:10" s="281" customFormat="1" ht="14" customHeight="1" x14ac:dyDescent="0.35">
      <c r="A18" s="127" t="s">
        <v>361</v>
      </c>
      <c r="B18" s="277">
        <v>64.139225999999994</v>
      </c>
      <c r="C18" s="277">
        <v>64.975911999999994</v>
      </c>
      <c r="D18" s="277">
        <v>66.094702999999996</v>
      </c>
      <c r="E18" s="277">
        <v>67.409344000000004</v>
      </c>
      <c r="F18" s="277">
        <v>68.568861999999996</v>
      </c>
      <c r="G18" s="277">
        <v>202.97950700000001</v>
      </c>
      <c r="H18" s="277">
        <v>213.359633</v>
      </c>
      <c r="I18" s="277">
        <v>235.54982100000001</v>
      </c>
      <c r="J18" s="277">
        <v>225.17392599999999</v>
      </c>
    </row>
    <row r="19" spans="1:10" s="286" customFormat="1" ht="14" customHeight="1" x14ac:dyDescent="0.3">
      <c r="A19" s="94" t="s">
        <v>296</v>
      </c>
      <c r="B19" s="288">
        <v>7550.7661330000001</v>
      </c>
      <c r="C19" s="288">
        <v>7939.570275</v>
      </c>
      <c r="D19" s="288">
        <v>8178.1319439999997</v>
      </c>
      <c r="E19" s="288">
        <v>8261.3525260000006</v>
      </c>
      <c r="F19" s="288">
        <v>8501.2775700000002</v>
      </c>
      <c r="G19" s="288">
        <v>8533.9145879999996</v>
      </c>
      <c r="H19" s="288">
        <v>8723.5478340000009</v>
      </c>
      <c r="I19" s="288">
        <v>8543.9230640000005</v>
      </c>
      <c r="J19" s="288">
        <v>9122.1867810000003</v>
      </c>
    </row>
    <row r="20" spans="1:10" s="286" customFormat="1" ht="14" customHeight="1" x14ac:dyDescent="0.3">
      <c r="A20" s="127" t="s">
        <v>362</v>
      </c>
      <c r="B20" s="277">
        <v>1185.908385</v>
      </c>
      <c r="C20" s="277">
        <v>1224.0575570000001</v>
      </c>
      <c r="D20" s="277">
        <v>1244.009894</v>
      </c>
      <c r="E20" s="277">
        <v>1247.831633</v>
      </c>
      <c r="F20" s="277">
        <v>1316.3225970000001</v>
      </c>
      <c r="G20" s="277">
        <v>1380.1861160000001</v>
      </c>
      <c r="H20" s="277">
        <v>1323.082971</v>
      </c>
      <c r="I20" s="277">
        <v>1334.380238</v>
      </c>
      <c r="J20" s="277">
        <v>1400.3164260000001</v>
      </c>
    </row>
    <row r="21" spans="1:10" s="281" customFormat="1" ht="14" customHeight="1" x14ac:dyDescent="0.35">
      <c r="A21" s="127" t="s">
        <v>298</v>
      </c>
      <c r="B21" s="277">
        <v>3867.582547</v>
      </c>
      <c r="C21" s="277">
        <v>4076.3797070000001</v>
      </c>
      <c r="D21" s="277">
        <v>4229.0987450000002</v>
      </c>
      <c r="E21" s="277">
        <v>4293.892844</v>
      </c>
      <c r="F21" s="277">
        <v>4388.9714089999998</v>
      </c>
      <c r="G21" s="277">
        <v>4335.6367959999998</v>
      </c>
      <c r="H21" s="277">
        <v>4447.6665249999996</v>
      </c>
      <c r="I21" s="277">
        <v>4470.3353209999996</v>
      </c>
      <c r="J21" s="277">
        <v>4710.2754249999998</v>
      </c>
    </row>
    <row r="22" spans="1:10" s="281" customFormat="1" ht="14" customHeight="1" x14ac:dyDescent="0.35">
      <c r="A22" s="127" t="s">
        <v>299</v>
      </c>
      <c r="B22" s="277">
        <v>35.896602000000001</v>
      </c>
      <c r="C22" s="277">
        <v>35.146146999999999</v>
      </c>
      <c r="D22" s="277">
        <v>34.006010000000003</v>
      </c>
      <c r="E22" s="277">
        <v>32.778222999999997</v>
      </c>
      <c r="F22" s="277">
        <v>32.272497999999999</v>
      </c>
      <c r="G22" s="277">
        <v>29.078039</v>
      </c>
      <c r="H22" s="277">
        <v>98.458421000000001</v>
      </c>
      <c r="I22" s="277">
        <v>94.240183000000002</v>
      </c>
      <c r="J22" s="277">
        <v>90.269801999999999</v>
      </c>
    </row>
    <row r="23" spans="1:10" s="281" customFormat="1" ht="14" customHeight="1" x14ac:dyDescent="0.35">
      <c r="A23" s="127" t="s">
        <v>300</v>
      </c>
      <c r="B23" s="277">
        <v>91.228858000000002</v>
      </c>
      <c r="C23" s="277">
        <v>90.756091999999995</v>
      </c>
      <c r="D23" s="277">
        <v>88.801067000000003</v>
      </c>
      <c r="E23" s="277">
        <v>83.820026999999996</v>
      </c>
      <c r="F23" s="277">
        <v>81.552396999999999</v>
      </c>
      <c r="G23" s="277">
        <v>99.433728000000002</v>
      </c>
      <c r="H23" s="277">
        <v>99.657233000000005</v>
      </c>
      <c r="I23" s="277">
        <v>105.896252</v>
      </c>
      <c r="J23" s="277">
        <v>110.14325100000001</v>
      </c>
    </row>
    <row r="24" spans="1:10" s="287" customFormat="1" ht="14" customHeight="1" x14ac:dyDescent="0.25">
      <c r="A24" s="127" t="s">
        <v>363</v>
      </c>
      <c r="B24" s="277">
        <v>2044.8960669999999</v>
      </c>
      <c r="C24" s="277">
        <v>2148.3637060000001</v>
      </c>
      <c r="D24" s="277">
        <v>2183.1095989999999</v>
      </c>
      <c r="E24" s="277">
        <v>2190.1402210000001</v>
      </c>
      <c r="F24" s="277">
        <v>2249.6946389999998</v>
      </c>
      <c r="G24" s="277">
        <v>2259.6216359999999</v>
      </c>
      <c r="H24" s="277">
        <v>2333.4054059999999</v>
      </c>
      <c r="I24" s="277">
        <v>2166.1172740000002</v>
      </c>
      <c r="J24" s="277">
        <v>2424.0124409999999</v>
      </c>
    </row>
    <row r="25" spans="1:10" s="281" customFormat="1" ht="14" customHeight="1" x14ac:dyDescent="0.35">
      <c r="A25" s="127" t="s">
        <v>301</v>
      </c>
      <c r="B25" s="277">
        <v>325.253671</v>
      </c>
      <c r="C25" s="277">
        <v>364.86706400000003</v>
      </c>
      <c r="D25" s="277">
        <v>399.106627</v>
      </c>
      <c r="E25" s="277">
        <v>412.88957499999998</v>
      </c>
      <c r="F25" s="277">
        <v>432.46402699999999</v>
      </c>
      <c r="G25" s="277">
        <v>429.95827100000002</v>
      </c>
      <c r="H25" s="277">
        <v>421.27727599999997</v>
      </c>
      <c r="I25" s="277">
        <v>372.95379400000002</v>
      </c>
      <c r="J25" s="277">
        <v>387.16943400000002</v>
      </c>
    </row>
    <row r="26" spans="1:10" s="275" customFormat="1" ht="14" customHeight="1" x14ac:dyDescent="0.35">
      <c r="A26" s="94" t="s">
        <v>302</v>
      </c>
      <c r="B26" s="288">
        <v>9516.477046</v>
      </c>
      <c r="C26" s="288">
        <v>9605.1481230000009</v>
      </c>
      <c r="D26" s="288">
        <v>9608.6232650000002</v>
      </c>
      <c r="E26" s="288">
        <v>9576.5292090000003</v>
      </c>
      <c r="F26" s="288">
        <v>9684.8356820000008</v>
      </c>
      <c r="G26" s="288">
        <v>9717.5202090000002</v>
      </c>
      <c r="H26" s="288">
        <v>9922.590091</v>
      </c>
      <c r="I26" s="288">
        <v>9486.5740459999997</v>
      </c>
      <c r="J26" s="288">
        <v>9725.4092679999994</v>
      </c>
    </row>
    <row r="27" spans="1:10" s="286" customFormat="1" ht="14" customHeight="1" x14ac:dyDescent="0.3">
      <c r="A27" s="127" t="s">
        <v>303</v>
      </c>
      <c r="B27" s="277">
        <v>1236.8833259999999</v>
      </c>
      <c r="C27" s="277">
        <v>1205.2174600000001</v>
      </c>
      <c r="D27" s="277">
        <v>1166.110923</v>
      </c>
      <c r="E27" s="277">
        <v>1157.528094</v>
      </c>
      <c r="F27" s="277">
        <v>1169.869222</v>
      </c>
      <c r="G27" s="277">
        <v>1213.889606</v>
      </c>
      <c r="H27" s="277">
        <v>1252.103697</v>
      </c>
      <c r="I27" s="277">
        <v>1211.7878049999999</v>
      </c>
      <c r="J27" s="277">
        <v>1207.086217</v>
      </c>
    </row>
    <row r="28" spans="1:10" s="287" customFormat="1" ht="14" customHeight="1" x14ac:dyDescent="0.25">
      <c r="A28" s="127" t="s">
        <v>304</v>
      </c>
      <c r="B28" s="277">
        <v>4183.6578229999996</v>
      </c>
      <c r="C28" s="277">
        <v>4222.2605279999998</v>
      </c>
      <c r="D28" s="277">
        <v>4170.1345879999999</v>
      </c>
      <c r="E28" s="277">
        <v>4132.3221480000002</v>
      </c>
      <c r="F28" s="277">
        <v>4191.8674700000001</v>
      </c>
      <c r="G28" s="277">
        <v>4180.2299229999999</v>
      </c>
      <c r="H28" s="277">
        <v>4283.0479269999996</v>
      </c>
      <c r="I28" s="277">
        <v>4070.3134490000002</v>
      </c>
      <c r="J28" s="277">
        <v>4121.9601350000003</v>
      </c>
    </row>
    <row r="29" spans="1:10" s="281" customFormat="1" ht="14" customHeight="1" x14ac:dyDescent="0.35">
      <c r="A29" s="292" t="s">
        <v>364</v>
      </c>
      <c r="B29" s="293">
        <v>2788.1000749999998</v>
      </c>
      <c r="C29" s="293">
        <v>2801.4195110000001</v>
      </c>
      <c r="D29" s="293">
        <v>2747.9698159999998</v>
      </c>
      <c r="E29" s="293">
        <v>2738.6641540000001</v>
      </c>
      <c r="F29" s="293">
        <v>2776.2042980000001</v>
      </c>
      <c r="G29" s="293">
        <v>2754.8128080000001</v>
      </c>
      <c r="H29" s="293">
        <v>2829.7938450000001</v>
      </c>
      <c r="I29" s="293">
        <v>2631.8737110000002</v>
      </c>
      <c r="J29" s="293">
        <v>2648.028315</v>
      </c>
    </row>
    <row r="30" spans="1:10" s="275" customFormat="1" ht="14" customHeight="1" x14ac:dyDescent="0.35">
      <c r="A30" s="297" t="s">
        <v>365</v>
      </c>
      <c r="B30" s="293">
        <v>1395.5577479999999</v>
      </c>
      <c r="C30" s="293">
        <v>1420.841017</v>
      </c>
      <c r="D30" s="293">
        <v>1422.164771</v>
      </c>
      <c r="E30" s="293">
        <v>1393.6579939999999</v>
      </c>
      <c r="F30" s="293">
        <v>1415.663172</v>
      </c>
      <c r="G30" s="293">
        <v>1425.417115</v>
      </c>
      <c r="H30" s="293">
        <v>1453.254081</v>
      </c>
      <c r="I30" s="293">
        <v>1438.439738</v>
      </c>
      <c r="J30" s="293">
        <v>1473.9318189999999</v>
      </c>
    </row>
    <row r="31" spans="1:10" s="275" customFormat="1" ht="14" customHeight="1" x14ac:dyDescent="0.35">
      <c r="A31" s="127" t="s">
        <v>305</v>
      </c>
      <c r="B31" s="277">
        <v>1868.950098</v>
      </c>
      <c r="C31" s="277">
        <v>1858.322631</v>
      </c>
      <c r="D31" s="277">
        <v>1886.857158</v>
      </c>
      <c r="E31" s="277">
        <v>1874.737627</v>
      </c>
      <c r="F31" s="277">
        <v>1860.2120070000001</v>
      </c>
      <c r="G31" s="277">
        <v>1875.067517</v>
      </c>
      <c r="H31" s="277">
        <v>1889.662742</v>
      </c>
      <c r="I31" s="277">
        <v>1808.299272</v>
      </c>
      <c r="J31" s="277">
        <v>1864.114859</v>
      </c>
    </row>
    <row r="32" spans="1:10" s="287" customFormat="1" ht="14" customHeight="1" x14ac:dyDescent="0.25">
      <c r="A32" s="127" t="s">
        <v>306</v>
      </c>
      <c r="B32" s="277">
        <v>2226.9857980000002</v>
      </c>
      <c r="C32" s="277">
        <v>2319.3475020000001</v>
      </c>
      <c r="D32" s="277">
        <v>2385.5205940000001</v>
      </c>
      <c r="E32" s="277">
        <v>2411.9413380000001</v>
      </c>
      <c r="F32" s="277">
        <v>2462.886982</v>
      </c>
      <c r="G32" s="277">
        <v>2448.333161</v>
      </c>
      <c r="H32" s="277">
        <v>2497.7757240000001</v>
      </c>
      <c r="I32" s="277">
        <v>2396.1735180000001</v>
      </c>
      <c r="J32" s="277">
        <v>2532.248055</v>
      </c>
    </row>
    <row r="33" spans="1:10" s="287" customFormat="1" ht="14" customHeight="1" x14ac:dyDescent="0.25">
      <c r="A33" s="94" t="s">
        <v>307</v>
      </c>
      <c r="B33" s="288">
        <v>6222.473755</v>
      </c>
      <c r="C33" s="288">
        <v>6537.4172900000003</v>
      </c>
      <c r="D33" s="288">
        <v>6534.5470580000001</v>
      </c>
      <c r="E33" s="288">
        <v>6428.2918289999998</v>
      </c>
      <c r="F33" s="288">
        <v>6447.0691049999996</v>
      </c>
      <c r="G33" s="288">
        <v>6098.8154729999997</v>
      </c>
      <c r="H33" s="288">
        <v>7550.4727940000002</v>
      </c>
      <c r="I33" s="288">
        <v>7737.2567980000003</v>
      </c>
      <c r="J33" s="288">
        <v>7784.1315370000002</v>
      </c>
    </row>
    <row r="34" spans="1:10" s="287" customFormat="1" ht="14" customHeight="1" x14ac:dyDescent="0.25">
      <c r="A34" s="127" t="s">
        <v>366</v>
      </c>
      <c r="B34" s="277">
        <v>35.483865999999999</v>
      </c>
      <c r="C34" s="277">
        <v>32.663876000000002</v>
      </c>
      <c r="D34" s="277">
        <v>29.111331</v>
      </c>
      <c r="E34" s="277">
        <v>26.428585000000002</v>
      </c>
      <c r="F34" s="277">
        <v>25.453682000000001</v>
      </c>
      <c r="G34" s="277">
        <v>31.490009000000001</v>
      </c>
      <c r="H34" s="277">
        <v>574.15895699999999</v>
      </c>
      <c r="I34" s="277">
        <v>590.24030000000005</v>
      </c>
      <c r="J34" s="277">
        <v>611.08090200000004</v>
      </c>
    </row>
    <row r="35" spans="1:10" s="286" customFormat="1" ht="14" customHeight="1" x14ac:dyDescent="0.3">
      <c r="A35" s="127" t="s">
        <v>367</v>
      </c>
      <c r="B35" s="277">
        <v>265.61419899999999</v>
      </c>
      <c r="C35" s="277">
        <v>264.77362199999999</v>
      </c>
      <c r="D35" s="277">
        <v>271.86753800000002</v>
      </c>
      <c r="E35" s="277">
        <v>275.63131299999998</v>
      </c>
      <c r="F35" s="277">
        <v>273.77491400000002</v>
      </c>
      <c r="G35" s="277">
        <v>286.16750200000001</v>
      </c>
      <c r="H35" s="277">
        <v>366.995453</v>
      </c>
      <c r="I35" s="277">
        <v>458.204767</v>
      </c>
      <c r="J35" s="277">
        <v>425.69008500000001</v>
      </c>
    </row>
    <row r="36" spans="1:10" s="275" customFormat="1" ht="14" customHeight="1" x14ac:dyDescent="0.35">
      <c r="A36" s="127" t="s">
        <v>309</v>
      </c>
      <c r="B36" s="277">
        <v>5921.3756890000004</v>
      </c>
      <c r="C36" s="277">
        <v>6239.9797909999998</v>
      </c>
      <c r="D36" s="277">
        <v>6233.5681869999999</v>
      </c>
      <c r="E36" s="277">
        <v>6126.2319310000003</v>
      </c>
      <c r="F36" s="277">
        <v>6147.8405089999997</v>
      </c>
      <c r="G36" s="277">
        <v>5781.1579599999995</v>
      </c>
      <c r="H36" s="277">
        <v>6609.3183840000002</v>
      </c>
      <c r="I36" s="277">
        <v>6688.8117300000004</v>
      </c>
      <c r="J36" s="277">
        <v>6747.360549</v>
      </c>
    </row>
    <row r="37" spans="1:10" s="287" customFormat="1" ht="14" customHeight="1" x14ac:dyDescent="0.25">
      <c r="A37" s="292" t="s">
        <v>310</v>
      </c>
      <c r="B37" s="293">
        <v>2444.6132790000001</v>
      </c>
      <c r="C37" s="293">
        <v>2621.8830910000001</v>
      </c>
      <c r="D37" s="293">
        <v>2516.4957920000002</v>
      </c>
      <c r="E37" s="293">
        <v>2345.004085</v>
      </c>
      <c r="F37" s="293">
        <v>2262.420263</v>
      </c>
      <c r="G37" s="293">
        <v>1574.7035699999999</v>
      </c>
      <c r="H37" s="293">
        <v>1602.0564850000001</v>
      </c>
      <c r="I37" s="293">
        <v>1651.31628</v>
      </c>
      <c r="J37" s="293">
        <v>1661.5599199999999</v>
      </c>
    </row>
    <row r="38" spans="1:10" s="281" customFormat="1" ht="14" customHeight="1" x14ac:dyDescent="0.35">
      <c r="A38" s="297" t="s">
        <v>311</v>
      </c>
      <c r="B38" s="293">
        <v>2913.806364</v>
      </c>
      <c r="C38" s="293">
        <v>3045.6864390000001</v>
      </c>
      <c r="D38" s="293">
        <v>3141.7600470000002</v>
      </c>
      <c r="E38" s="293">
        <v>3221.2940749999998</v>
      </c>
      <c r="F38" s="293">
        <v>3326.4654150000001</v>
      </c>
      <c r="G38" s="293">
        <v>3296.9666499999998</v>
      </c>
      <c r="H38" s="293">
        <v>3664.6820950000001</v>
      </c>
      <c r="I38" s="293">
        <v>3667.1008230000002</v>
      </c>
      <c r="J38" s="293">
        <v>3742.3894869999999</v>
      </c>
    </row>
    <row r="39" spans="1:10" s="281" customFormat="1" ht="14" customHeight="1" x14ac:dyDescent="0.35">
      <c r="A39" s="297" t="s">
        <v>312</v>
      </c>
      <c r="B39" s="293">
        <v>254.69506200000001</v>
      </c>
      <c r="C39" s="293">
        <v>256.43549400000001</v>
      </c>
      <c r="D39" s="293">
        <v>253.930511</v>
      </c>
      <c r="E39" s="293">
        <v>241.95453000000001</v>
      </c>
      <c r="F39" s="293">
        <v>239.16873699999999</v>
      </c>
      <c r="G39" s="293">
        <v>231.59981500000001</v>
      </c>
      <c r="H39" s="293">
        <v>342.46629899999999</v>
      </c>
      <c r="I39" s="293">
        <v>328.474763</v>
      </c>
      <c r="J39" s="293">
        <v>325.02677399999999</v>
      </c>
    </row>
    <row r="40" spans="1:10" s="281" customFormat="1" ht="14" customHeight="1" x14ac:dyDescent="0.35">
      <c r="A40" s="297" t="s">
        <v>313</v>
      </c>
      <c r="B40" s="293">
        <v>16.486353000000001</v>
      </c>
      <c r="C40" s="293">
        <v>17.371210999999999</v>
      </c>
      <c r="D40" s="293">
        <v>17.444019999999998</v>
      </c>
      <c r="E40" s="293">
        <v>19.529516000000001</v>
      </c>
      <c r="F40" s="293">
        <v>20.194955</v>
      </c>
      <c r="G40" s="293">
        <v>21.760822999999998</v>
      </c>
      <c r="H40" s="293">
        <v>262.48314199999999</v>
      </c>
      <c r="I40" s="293">
        <v>270.52122000000003</v>
      </c>
      <c r="J40" s="293">
        <v>265.67048599999998</v>
      </c>
    </row>
    <row r="41" spans="1:10" s="287" customFormat="1" ht="14" customHeight="1" x14ac:dyDescent="0.25">
      <c r="A41" s="297" t="s">
        <v>314</v>
      </c>
      <c r="B41" s="293">
        <v>291.77463</v>
      </c>
      <c r="C41" s="293">
        <v>298.60355399999997</v>
      </c>
      <c r="D41" s="293">
        <v>303.937815</v>
      </c>
      <c r="E41" s="293">
        <v>298.44972300000001</v>
      </c>
      <c r="F41" s="293">
        <v>299.591137</v>
      </c>
      <c r="G41" s="293">
        <v>656.12710100000004</v>
      </c>
      <c r="H41" s="293">
        <v>737.63036</v>
      </c>
      <c r="I41" s="293">
        <v>771.398642</v>
      </c>
      <c r="J41" s="293">
        <v>752.71388100000001</v>
      </c>
    </row>
    <row r="42" spans="1:10" s="281" customFormat="1" ht="14" customHeight="1" x14ac:dyDescent="0.35">
      <c r="A42" s="94" t="s">
        <v>325</v>
      </c>
      <c r="B42" s="288">
        <v>3385.3367969999999</v>
      </c>
      <c r="C42" s="288">
        <v>3426.9497390000001</v>
      </c>
      <c r="D42" s="288">
        <v>3425.5693240000001</v>
      </c>
      <c r="E42" s="288">
        <v>3353.649617</v>
      </c>
      <c r="F42" s="288">
        <v>3351.246459</v>
      </c>
      <c r="G42" s="288">
        <v>3403.5286040000001</v>
      </c>
      <c r="H42" s="288">
        <v>3444.178253</v>
      </c>
      <c r="I42" s="288">
        <v>3456.1308840000002</v>
      </c>
      <c r="J42" s="288">
        <v>3588.1197529999999</v>
      </c>
    </row>
    <row r="43" spans="1:10" s="281" customFormat="1" ht="14" customHeight="1" x14ac:dyDescent="0.35">
      <c r="A43" s="127" t="s">
        <v>326</v>
      </c>
      <c r="B43" s="277">
        <v>0</v>
      </c>
      <c r="C43" s="277">
        <v>0</v>
      </c>
      <c r="D43" s="277">
        <v>0</v>
      </c>
      <c r="E43" s="277">
        <v>0</v>
      </c>
      <c r="F43" s="277">
        <v>0</v>
      </c>
      <c r="G43" s="277">
        <v>26.507667000000001</v>
      </c>
      <c r="H43" s="277">
        <v>26.712354999999999</v>
      </c>
      <c r="I43" s="277">
        <v>28.585379</v>
      </c>
      <c r="J43" s="277">
        <v>39.937078999999997</v>
      </c>
    </row>
    <row r="44" spans="1:10" s="275" customFormat="1" ht="14" customHeight="1" x14ac:dyDescent="0.35">
      <c r="A44" s="127" t="s">
        <v>327</v>
      </c>
      <c r="B44" s="277">
        <v>3109.4756130000001</v>
      </c>
      <c r="C44" s="277">
        <v>3208.380071</v>
      </c>
      <c r="D44" s="277">
        <v>3218.3192220000001</v>
      </c>
      <c r="E44" s="277">
        <v>3141.353208</v>
      </c>
      <c r="F44" s="277">
        <v>3140.7924939999998</v>
      </c>
      <c r="G44" s="277">
        <v>3172.2720169999998</v>
      </c>
      <c r="H44" s="277">
        <v>3215.4078960000002</v>
      </c>
      <c r="I44" s="277">
        <v>3229.0110009999999</v>
      </c>
      <c r="J44" s="277">
        <v>3349.36942</v>
      </c>
    </row>
    <row r="45" spans="1:10" s="286" customFormat="1" ht="14" customHeight="1" x14ac:dyDescent="0.3">
      <c r="A45" s="292" t="s">
        <v>368</v>
      </c>
      <c r="B45" s="293">
        <v>1884.7496839999999</v>
      </c>
      <c r="C45" s="293">
        <v>1937.6796750000001</v>
      </c>
      <c r="D45" s="293">
        <v>1933.051256</v>
      </c>
      <c r="E45" s="293">
        <v>1897.237942</v>
      </c>
      <c r="F45" s="293">
        <v>1882.2285380000001</v>
      </c>
      <c r="G45" s="293">
        <v>1856.9492769999999</v>
      </c>
      <c r="H45" s="293">
        <v>1884.901482</v>
      </c>
      <c r="I45" s="293">
        <v>1885.565376</v>
      </c>
      <c r="J45" s="293">
        <v>1936.6395239999999</v>
      </c>
    </row>
    <row r="46" spans="1:10" s="281" customFormat="1" ht="14" customHeight="1" x14ac:dyDescent="0.35">
      <c r="A46" s="297" t="s">
        <v>369</v>
      </c>
      <c r="B46" s="293">
        <v>619.90436</v>
      </c>
      <c r="C46" s="293">
        <v>642.47163699999999</v>
      </c>
      <c r="D46" s="293">
        <v>646.88437399999998</v>
      </c>
      <c r="E46" s="293">
        <v>610.21705499999996</v>
      </c>
      <c r="F46" s="293">
        <v>599.90391</v>
      </c>
      <c r="G46" s="293">
        <v>592.24834699999997</v>
      </c>
      <c r="H46" s="293">
        <v>578.17543999999998</v>
      </c>
      <c r="I46" s="293">
        <v>584.22818199999995</v>
      </c>
      <c r="J46" s="293">
        <v>583.67358200000001</v>
      </c>
    </row>
    <row r="47" spans="1:10" s="275" customFormat="1" ht="14" customHeight="1" x14ac:dyDescent="0.35">
      <c r="A47" s="297" t="s">
        <v>370</v>
      </c>
      <c r="B47" s="293">
        <v>604.82156899999995</v>
      </c>
      <c r="C47" s="293">
        <v>628.22875799999997</v>
      </c>
      <c r="D47" s="293">
        <v>638.38359200000002</v>
      </c>
      <c r="E47" s="293">
        <v>633.89820999999995</v>
      </c>
      <c r="F47" s="293">
        <v>658.66004499999997</v>
      </c>
      <c r="G47" s="293">
        <v>723.07439199999999</v>
      </c>
      <c r="H47" s="293">
        <v>752.33097299999997</v>
      </c>
      <c r="I47" s="293">
        <v>759.21744200000001</v>
      </c>
      <c r="J47" s="293">
        <v>829.05631300000005</v>
      </c>
    </row>
    <row r="48" spans="1:10" s="275" customFormat="1" ht="14" customHeight="1" x14ac:dyDescent="0.35">
      <c r="A48" s="127" t="s">
        <v>328</v>
      </c>
      <c r="B48" s="277">
        <v>275.86118299999998</v>
      </c>
      <c r="C48" s="277">
        <v>218.56966800000001</v>
      </c>
      <c r="D48" s="277">
        <v>207.250101</v>
      </c>
      <c r="E48" s="277">
        <v>212.29640900000001</v>
      </c>
      <c r="F48" s="277">
        <v>210.45396500000001</v>
      </c>
      <c r="G48" s="277">
        <v>204.748919</v>
      </c>
      <c r="H48" s="277">
        <v>202.05800099999999</v>
      </c>
      <c r="I48" s="277">
        <v>198.534502</v>
      </c>
      <c r="J48" s="277">
        <v>198.813253</v>
      </c>
    </row>
    <row r="49" spans="1:10" s="287" customFormat="1" ht="14" customHeight="1" x14ac:dyDescent="0.25">
      <c r="A49" s="94" t="s">
        <v>329</v>
      </c>
      <c r="B49" s="288">
        <v>2308.9449129999998</v>
      </c>
      <c r="C49" s="288">
        <v>2252.351964</v>
      </c>
      <c r="D49" s="288">
        <v>2244.1014730000002</v>
      </c>
      <c r="E49" s="288">
        <v>2123.0157469999999</v>
      </c>
      <c r="F49" s="288">
        <v>1923.11869</v>
      </c>
      <c r="G49" s="288">
        <v>1997.4570920000001</v>
      </c>
      <c r="H49" s="288">
        <v>1976.289084</v>
      </c>
      <c r="I49" s="288">
        <v>2054.8659170000001</v>
      </c>
      <c r="J49" s="288">
        <v>1981.850884</v>
      </c>
    </row>
    <row r="50" spans="1:10" s="281" customFormat="1" ht="14" customHeight="1" x14ac:dyDescent="0.35">
      <c r="A50" s="127" t="s">
        <v>330</v>
      </c>
      <c r="B50" s="277">
        <v>320.44601299999999</v>
      </c>
      <c r="C50" s="277">
        <v>287.62642199999999</v>
      </c>
      <c r="D50" s="277">
        <v>266.855659</v>
      </c>
      <c r="E50" s="277">
        <v>266.104465</v>
      </c>
      <c r="F50" s="277">
        <v>269.485343</v>
      </c>
      <c r="G50" s="277">
        <v>352.84897699999999</v>
      </c>
      <c r="H50" s="277">
        <v>366.98414600000001</v>
      </c>
      <c r="I50" s="277">
        <v>357.27308199999999</v>
      </c>
      <c r="J50" s="277">
        <v>355.81108999999998</v>
      </c>
    </row>
    <row r="51" spans="1:10" s="281" customFormat="1" ht="14" customHeight="1" x14ac:dyDescent="0.35">
      <c r="A51" s="127" t="s">
        <v>371</v>
      </c>
      <c r="B51" s="277">
        <v>909.35392400000001</v>
      </c>
      <c r="C51" s="277">
        <v>876.671426</v>
      </c>
      <c r="D51" s="277">
        <v>857.13636299999996</v>
      </c>
      <c r="E51" s="277">
        <v>730.74501499999997</v>
      </c>
      <c r="F51" s="277">
        <v>563.47793300000001</v>
      </c>
      <c r="G51" s="277">
        <v>564.18678599999998</v>
      </c>
      <c r="H51" s="277">
        <v>558.54718000000003</v>
      </c>
      <c r="I51" s="277">
        <v>565.58422199999995</v>
      </c>
      <c r="J51" s="277">
        <v>564.59906000000001</v>
      </c>
    </row>
    <row r="52" spans="1:10" s="281" customFormat="1" ht="14" customHeight="1" x14ac:dyDescent="0.35">
      <c r="A52" s="127" t="s">
        <v>372</v>
      </c>
      <c r="B52" s="277">
        <v>714.45516799999996</v>
      </c>
      <c r="C52" s="277">
        <v>736.08585200000005</v>
      </c>
      <c r="D52" s="277">
        <v>747.83466099999998</v>
      </c>
      <c r="E52" s="277">
        <v>742.84083599999997</v>
      </c>
      <c r="F52" s="277">
        <v>747.18075999999996</v>
      </c>
      <c r="G52" s="277">
        <v>780.77853700000003</v>
      </c>
      <c r="H52" s="277">
        <v>771.26243099999999</v>
      </c>
      <c r="I52" s="277">
        <v>798.50533600000006</v>
      </c>
      <c r="J52" s="277">
        <v>808.02058999999997</v>
      </c>
    </row>
    <row r="53" spans="1:10" s="281" customFormat="1" ht="14" customHeight="1" x14ac:dyDescent="0.35">
      <c r="A53" s="127" t="s">
        <v>332</v>
      </c>
      <c r="B53" s="277">
        <v>188.773652</v>
      </c>
      <c r="C53" s="277">
        <v>172.25936300000001</v>
      </c>
      <c r="D53" s="277">
        <v>195.65848199999999</v>
      </c>
      <c r="E53" s="277">
        <v>210.75098299999999</v>
      </c>
      <c r="F53" s="277">
        <v>175.726112</v>
      </c>
      <c r="G53" s="277">
        <v>146.524112</v>
      </c>
      <c r="H53" s="277">
        <v>126.862182</v>
      </c>
      <c r="I53" s="277">
        <v>185.13968700000001</v>
      </c>
      <c r="J53" s="277">
        <v>103.07875199999999</v>
      </c>
    </row>
    <row r="54" spans="1:10" s="275" customFormat="1" ht="14" customHeight="1" x14ac:dyDescent="0.35">
      <c r="A54" s="127" t="s">
        <v>333</v>
      </c>
      <c r="B54" s="277">
        <v>175.91615400000001</v>
      </c>
      <c r="C54" s="277">
        <v>179.7089</v>
      </c>
      <c r="D54" s="277">
        <v>176.61630600000001</v>
      </c>
      <c r="E54" s="277">
        <v>172.57444799999999</v>
      </c>
      <c r="F54" s="277">
        <v>167.24853999999999</v>
      </c>
      <c r="G54" s="277">
        <v>153.11867799999999</v>
      </c>
      <c r="H54" s="277">
        <v>152.63314299999999</v>
      </c>
      <c r="I54" s="277">
        <v>148.363586</v>
      </c>
      <c r="J54" s="277">
        <v>150.34138999999999</v>
      </c>
    </row>
    <row r="55" spans="1:10" s="275" customFormat="1" ht="14" customHeight="1" x14ac:dyDescent="0.35">
      <c r="A55" s="94" t="s">
        <v>334</v>
      </c>
      <c r="B55" s="288">
        <v>2430.9881970000001</v>
      </c>
      <c r="C55" s="288">
        <v>2444.8571860000002</v>
      </c>
      <c r="D55" s="288">
        <v>2382.391059</v>
      </c>
      <c r="E55" s="288">
        <v>2325.9261900000001</v>
      </c>
      <c r="F55" s="288">
        <v>2288.4164989999999</v>
      </c>
      <c r="G55" s="288">
        <v>2229.906473</v>
      </c>
      <c r="H55" s="288">
        <v>2667.8430269999999</v>
      </c>
      <c r="I55" s="288">
        <v>2619.887956</v>
      </c>
      <c r="J55" s="288">
        <v>2641.5600869999998</v>
      </c>
    </row>
    <row r="56" spans="1:10" s="281" customFormat="1" ht="14" customHeight="1" x14ac:dyDescent="0.35">
      <c r="A56" s="127" t="s">
        <v>605</v>
      </c>
      <c r="B56" s="277">
        <v>624.36321699999996</v>
      </c>
      <c r="C56" s="277">
        <v>649.59378300000003</v>
      </c>
      <c r="D56" s="277">
        <v>646.42454399999997</v>
      </c>
      <c r="E56" s="277">
        <v>641.31978200000003</v>
      </c>
      <c r="F56" s="277">
        <v>662.80737099999999</v>
      </c>
      <c r="G56" s="277">
        <v>589.80050800000004</v>
      </c>
      <c r="H56" s="277">
        <v>605.110187</v>
      </c>
      <c r="I56" s="277">
        <v>610.63837100000001</v>
      </c>
      <c r="J56" s="277">
        <v>605.09863700000005</v>
      </c>
    </row>
    <row r="57" spans="1:10" s="287" customFormat="1" ht="14" customHeight="1" x14ac:dyDescent="0.25">
      <c r="A57" s="127" t="s">
        <v>335</v>
      </c>
      <c r="B57" s="277">
        <v>73.689645999999996</v>
      </c>
      <c r="C57" s="277">
        <v>75.337738999999999</v>
      </c>
      <c r="D57" s="277">
        <v>74.699889999999996</v>
      </c>
      <c r="E57" s="277">
        <v>69.790971999999996</v>
      </c>
      <c r="F57" s="277">
        <v>66.423653999999999</v>
      </c>
      <c r="G57" s="277">
        <v>61.362869000000003</v>
      </c>
      <c r="H57" s="277">
        <v>59.766871000000002</v>
      </c>
      <c r="I57" s="277">
        <v>44.072026999999999</v>
      </c>
      <c r="J57" s="277">
        <v>51.194879999999998</v>
      </c>
    </row>
    <row r="58" spans="1:10" s="281" customFormat="1" ht="14" customHeight="1" x14ac:dyDescent="0.35">
      <c r="A58" s="127" t="s">
        <v>336</v>
      </c>
      <c r="B58" s="277">
        <v>66.976664999999997</v>
      </c>
      <c r="C58" s="277">
        <v>62.335349999999998</v>
      </c>
      <c r="D58" s="277">
        <v>58.702019</v>
      </c>
      <c r="E58" s="277">
        <v>59.370021000000001</v>
      </c>
      <c r="F58" s="277">
        <v>50.280301000000001</v>
      </c>
      <c r="G58" s="277">
        <v>78.472194000000002</v>
      </c>
      <c r="H58" s="277">
        <v>503.05882300000002</v>
      </c>
      <c r="I58" s="277">
        <v>509.98231299999998</v>
      </c>
      <c r="J58" s="277">
        <v>515.01536499999997</v>
      </c>
    </row>
    <row r="59" spans="1:10" s="281" customFormat="1" ht="14" customHeight="1" x14ac:dyDescent="0.35">
      <c r="A59" s="127" t="s">
        <v>337</v>
      </c>
      <c r="B59" s="277">
        <v>1392.8044749999999</v>
      </c>
      <c r="C59" s="277">
        <v>1396.6592720000001</v>
      </c>
      <c r="D59" s="277">
        <v>1339.9801419999999</v>
      </c>
      <c r="E59" s="277">
        <v>1286.973252</v>
      </c>
      <c r="F59" s="277">
        <v>1244.1846840000001</v>
      </c>
      <c r="G59" s="277">
        <v>1260.9154309999999</v>
      </c>
      <c r="H59" s="277">
        <v>1258.0204200000001</v>
      </c>
      <c r="I59" s="277">
        <v>1227.292498</v>
      </c>
      <c r="J59" s="277">
        <v>1249.212329</v>
      </c>
    </row>
    <row r="60" spans="1:10" s="281" customFormat="1" ht="14" customHeight="1" x14ac:dyDescent="0.35">
      <c r="A60" s="127" t="s">
        <v>386</v>
      </c>
      <c r="B60" s="277">
        <v>273.15419300000002</v>
      </c>
      <c r="C60" s="277">
        <v>260.93104099999999</v>
      </c>
      <c r="D60" s="277">
        <v>262.58446099999998</v>
      </c>
      <c r="E60" s="277">
        <v>268.47216100000003</v>
      </c>
      <c r="F60" s="277">
        <v>264.72048699999999</v>
      </c>
      <c r="G60" s="277">
        <v>239.355468</v>
      </c>
      <c r="H60" s="277">
        <v>241.88672399999999</v>
      </c>
      <c r="I60" s="277">
        <v>227.90274500000001</v>
      </c>
      <c r="J60" s="277">
        <v>221.038873</v>
      </c>
    </row>
    <row r="61" spans="1:10" s="275" customFormat="1" ht="14" customHeight="1" x14ac:dyDescent="0.35">
      <c r="A61" s="94" t="s">
        <v>341</v>
      </c>
      <c r="B61" s="288">
        <v>650.19879200000003</v>
      </c>
      <c r="C61" s="288">
        <v>634.77940100000001</v>
      </c>
      <c r="D61" s="288">
        <v>610.46129099999996</v>
      </c>
      <c r="E61" s="288">
        <v>613.05384300000003</v>
      </c>
      <c r="F61" s="288">
        <v>578.40565500000002</v>
      </c>
      <c r="G61" s="288">
        <v>550.91486299999997</v>
      </c>
      <c r="H61" s="288">
        <v>560.96205399999997</v>
      </c>
      <c r="I61" s="288">
        <v>565.24406599999998</v>
      </c>
      <c r="J61" s="288">
        <v>554.94946500000003</v>
      </c>
    </row>
    <row r="62" spans="1:10" s="275" customFormat="1" ht="14" customHeight="1" x14ac:dyDescent="0.35">
      <c r="A62" s="127" t="s">
        <v>342</v>
      </c>
      <c r="B62" s="277">
        <v>268.27257300000002</v>
      </c>
      <c r="C62" s="277">
        <v>257.656813</v>
      </c>
      <c r="D62" s="277">
        <v>238.149891</v>
      </c>
      <c r="E62" s="277">
        <v>239.578024</v>
      </c>
      <c r="F62" s="277">
        <v>235.63860199999999</v>
      </c>
      <c r="G62" s="277">
        <v>219.77151699999999</v>
      </c>
      <c r="H62" s="277">
        <v>226.19825700000001</v>
      </c>
      <c r="I62" s="277">
        <v>224.64466200000001</v>
      </c>
      <c r="J62" s="277">
        <v>233.05835200000001</v>
      </c>
    </row>
    <row r="63" spans="1:10" s="287" customFormat="1" ht="14" customHeight="1" x14ac:dyDescent="0.25">
      <c r="A63" s="127" t="s">
        <v>373</v>
      </c>
      <c r="B63" s="277">
        <v>88.381129999999999</v>
      </c>
      <c r="C63" s="277">
        <v>87.370896000000002</v>
      </c>
      <c r="D63" s="277">
        <v>88.776058000000006</v>
      </c>
      <c r="E63" s="277">
        <v>94.046750000000003</v>
      </c>
      <c r="F63" s="277">
        <v>95.246347</v>
      </c>
      <c r="G63" s="277">
        <v>92.851462999999995</v>
      </c>
      <c r="H63" s="277">
        <v>93.100914000000003</v>
      </c>
      <c r="I63" s="277">
        <v>83.566243</v>
      </c>
      <c r="J63" s="277">
        <v>81.663917999999995</v>
      </c>
    </row>
    <row r="64" spans="1:10" s="281" customFormat="1" ht="14" customHeight="1" x14ac:dyDescent="0.35">
      <c r="A64" s="127" t="s">
        <v>343</v>
      </c>
      <c r="B64" s="277">
        <v>12.163406</v>
      </c>
      <c r="C64" s="277">
        <v>12.828939</v>
      </c>
      <c r="D64" s="277">
        <v>13.014258999999999</v>
      </c>
      <c r="E64" s="277">
        <v>14.377255</v>
      </c>
      <c r="F64" s="277">
        <v>15.337904999999999</v>
      </c>
      <c r="G64" s="277">
        <v>12.278524000000001</v>
      </c>
      <c r="H64" s="277">
        <v>15.020688</v>
      </c>
      <c r="I64" s="277">
        <v>14.681730999999999</v>
      </c>
      <c r="J64" s="277">
        <v>15.084076</v>
      </c>
    </row>
    <row r="65" spans="1:10" s="281" customFormat="1" ht="14" customHeight="1" x14ac:dyDescent="0.35">
      <c r="A65" s="127" t="s">
        <v>344</v>
      </c>
      <c r="B65" s="277">
        <v>50.128233999999999</v>
      </c>
      <c r="C65" s="277">
        <v>49.150179000000001</v>
      </c>
      <c r="D65" s="277">
        <v>47.482844999999998</v>
      </c>
      <c r="E65" s="277">
        <v>50.260635000000001</v>
      </c>
      <c r="F65" s="277">
        <v>48.799498</v>
      </c>
      <c r="G65" s="277">
        <v>57.786498999999999</v>
      </c>
      <c r="H65" s="277">
        <v>65.665333000000004</v>
      </c>
      <c r="I65" s="277">
        <v>86.875438000000003</v>
      </c>
      <c r="J65" s="277">
        <v>85.134381000000005</v>
      </c>
    </row>
    <row r="66" spans="1:10" s="281" customFormat="1" ht="14" customHeight="1" x14ac:dyDescent="0.35">
      <c r="A66" s="127" t="s">
        <v>345</v>
      </c>
      <c r="B66" s="277">
        <v>231.25344699999999</v>
      </c>
      <c r="C66" s="277">
        <v>227.772572</v>
      </c>
      <c r="D66" s="277">
        <v>223.03823600000001</v>
      </c>
      <c r="E66" s="277">
        <v>214.791177</v>
      </c>
      <c r="F66" s="277">
        <v>183.38330199999999</v>
      </c>
      <c r="G66" s="277">
        <v>168.22685899999999</v>
      </c>
      <c r="H66" s="277">
        <v>160.97685999999999</v>
      </c>
      <c r="I66" s="277">
        <v>155.47599099999999</v>
      </c>
      <c r="J66" s="277">
        <v>140.008736</v>
      </c>
    </row>
    <row r="67" spans="1:10" s="281" customFormat="1" ht="14" customHeight="1" x14ac:dyDescent="0.35">
      <c r="A67" s="298" t="s">
        <v>262</v>
      </c>
      <c r="B67" s="299">
        <v>0</v>
      </c>
      <c r="C67" s="299">
        <v>0</v>
      </c>
      <c r="D67" s="299">
        <v>0</v>
      </c>
      <c r="E67" s="299">
        <v>0</v>
      </c>
      <c r="F67" s="299">
        <v>0</v>
      </c>
      <c r="G67" s="299">
        <v>0</v>
      </c>
      <c r="H67" s="299">
        <v>0</v>
      </c>
      <c r="I67" s="299">
        <v>0</v>
      </c>
      <c r="J67" s="299">
        <v>5.3763459999999998</v>
      </c>
    </row>
    <row r="68" spans="1:10" s="281" customFormat="1" ht="14" customHeight="1" x14ac:dyDescent="0.35">
      <c r="A68" s="96" t="s">
        <v>263</v>
      </c>
      <c r="B68" s="304">
        <v>51688.792732000002</v>
      </c>
      <c r="C68" s="304">
        <v>52767.961319000002</v>
      </c>
      <c r="D68" s="304">
        <v>52713.728318000001</v>
      </c>
      <c r="E68" s="304">
        <v>52174.489892999998</v>
      </c>
      <c r="F68" s="304">
        <v>52528.892734000001</v>
      </c>
      <c r="G68" s="304">
        <v>52194.674048000001</v>
      </c>
      <c r="H68" s="304">
        <v>54824.951822000003</v>
      </c>
      <c r="I68" s="304">
        <v>54661.473044999999</v>
      </c>
      <c r="J68" s="304">
        <v>56064.578332999998</v>
      </c>
    </row>
    <row r="69" spans="1:10" s="281" customFormat="1" ht="14" customHeight="1" thickBot="1" x14ac:dyDescent="0.4">
      <c r="A69" s="673" t="s">
        <v>598</v>
      </c>
      <c r="B69" s="309">
        <v>1746.8389299999999</v>
      </c>
      <c r="C69" s="309">
        <v>1740.134178</v>
      </c>
      <c r="D69" s="309">
        <v>1787.0600589999999</v>
      </c>
      <c r="E69" s="309">
        <v>1628.145912</v>
      </c>
      <c r="F69" s="309">
        <v>1488.9760510000001</v>
      </c>
      <c r="G69" s="309">
        <v>1394.9290559999999</v>
      </c>
      <c r="H69" s="309">
        <v>1314.1296600000001</v>
      </c>
      <c r="I69" s="309">
        <v>1206.3574610000001</v>
      </c>
      <c r="J69" s="309">
        <v>1121.8059909999999</v>
      </c>
    </row>
    <row r="70" spans="1:10" s="281" customFormat="1" ht="14" customHeight="1" thickBot="1" x14ac:dyDescent="0.4">
      <c r="A70" s="127"/>
      <c r="B70" s="674"/>
      <c r="C70" s="674"/>
      <c r="D70" s="674"/>
      <c r="E70" s="674"/>
      <c r="F70" s="674"/>
      <c r="G70" s="674"/>
      <c r="H70" s="674"/>
      <c r="I70" s="674"/>
      <c r="J70" s="674"/>
    </row>
    <row r="71" spans="1:10" s="281" customFormat="1" ht="14" customHeight="1" x14ac:dyDescent="0.35">
      <c r="A71" s="675" t="s">
        <v>599</v>
      </c>
      <c r="B71" s="705"/>
      <c r="C71" s="705"/>
      <c r="D71" s="705"/>
      <c r="E71" s="705"/>
      <c r="F71" s="705"/>
      <c r="G71" s="705"/>
      <c r="H71" s="705"/>
      <c r="I71" s="705"/>
      <c r="J71" s="705"/>
    </row>
    <row r="72" spans="1:10" s="281" customFormat="1" ht="17" customHeight="1" x14ac:dyDescent="0.35">
      <c r="A72" s="261" t="s">
        <v>622</v>
      </c>
      <c r="B72" s="685">
        <v>21.794288999999999</v>
      </c>
      <c r="C72" s="685">
        <v>21.893637999999999</v>
      </c>
      <c r="D72" s="685">
        <v>21.915693999999998</v>
      </c>
      <c r="E72" s="685">
        <v>21.606687000000001</v>
      </c>
      <c r="F72" s="685">
        <v>21.453120999999999</v>
      </c>
      <c r="G72" s="685">
        <v>21.416699000000001</v>
      </c>
      <c r="H72" s="685">
        <v>21.319175000000001</v>
      </c>
      <c r="I72" s="685">
        <v>21.283805999999998</v>
      </c>
      <c r="J72" s="685">
        <v>21.271979000000002</v>
      </c>
    </row>
    <row r="73" spans="1:10" s="281" customFormat="1" ht="14" customHeight="1" x14ac:dyDescent="0.35">
      <c r="A73" s="706" t="s">
        <v>632</v>
      </c>
      <c r="B73" s="707">
        <v>33649</v>
      </c>
      <c r="C73" s="707">
        <v>33635</v>
      </c>
      <c r="D73" s="707">
        <v>33582</v>
      </c>
      <c r="E73" s="707">
        <v>32752</v>
      </c>
      <c r="F73" s="707">
        <v>32254</v>
      </c>
      <c r="G73" s="707">
        <v>32172</v>
      </c>
      <c r="H73" s="707">
        <v>31770</v>
      </c>
      <c r="I73" s="707">
        <v>31758</v>
      </c>
      <c r="J73" s="707">
        <v>31743</v>
      </c>
    </row>
    <row r="74" spans="1:10" s="281" customFormat="1" ht="14" customHeight="1" thickBot="1" x14ac:dyDescent="0.4">
      <c r="A74" s="676" t="s">
        <v>600</v>
      </c>
      <c r="B74" s="677">
        <v>13836.198254000001</v>
      </c>
      <c r="C74" s="677">
        <v>14019.251243000001</v>
      </c>
      <c r="D74" s="677">
        <v>14203.237976</v>
      </c>
      <c r="E74" s="677">
        <v>13895.286198</v>
      </c>
      <c r="F74" s="677">
        <v>13924.175636</v>
      </c>
      <c r="G74" s="677">
        <v>13987.040158</v>
      </c>
      <c r="H74" s="677">
        <v>14011.257545</v>
      </c>
      <c r="I74" s="677">
        <v>13752.852158</v>
      </c>
      <c r="J74" s="677">
        <v>14320.517175000001</v>
      </c>
    </row>
    <row r="75" spans="1:10" x14ac:dyDescent="0.35">
      <c r="A75" s="318" t="s">
        <v>266</v>
      </c>
      <c r="B75" s="262"/>
    </row>
    <row r="76" spans="1:10" ht="13" customHeight="1" x14ac:dyDescent="0.35">
      <c r="A76" s="678" t="s">
        <v>601</v>
      </c>
      <c r="B76" s="678"/>
    </row>
    <row r="77" spans="1:10" x14ac:dyDescent="0.35">
      <c r="A77" s="678" t="s">
        <v>602</v>
      </c>
    </row>
    <row r="80" spans="1:10" ht="15" thickBot="1" x14ac:dyDescent="0.4">
      <c r="A80" s="258"/>
      <c r="B80" s="259"/>
      <c r="H80" t="s">
        <v>595</v>
      </c>
    </row>
    <row r="81" spans="1:10" ht="15.5" x14ac:dyDescent="0.35">
      <c r="A81" s="670" t="s">
        <v>596</v>
      </c>
      <c r="B81" s="265">
        <v>2013</v>
      </c>
      <c r="C81" s="265">
        <v>2014</v>
      </c>
      <c r="D81" s="265">
        <v>2015</v>
      </c>
      <c r="E81" s="265">
        <v>2016</v>
      </c>
      <c r="F81" s="265">
        <v>2017</v>
      </c>
      <c r="G81" s="265">
        <v>2018</v>
      </c>
      <c r="H81" s="265">
        <v>2019</v>
      </c>
      <c r="I81" s="265">
        <v>2020</v>
      </c>
      <c r="J81" s="265">
        <v>2021</v>
      </c>
    </row>
    <row r="82" spans="1:10" ht="15.5" x14ac:dyDescent="0.35">
      <c r="A82" s="703" t="s">
        <v>622</v>
      </c>
      <c r="B82" s="671">
        <v>44.501362</v>
      </c>
      <c r="C82" s="671">
        <v>44.736384999999999</v>
      </c>
      <c r="D82" s="671">
        <v>45.039287999999999</v>
      </c>
      <c r="E82" s="671">
        <v>45.657643999999998</v>
      </c>
      <c r="F82" s="671">
        <v>46.121966999999998</v>
      </c>
      <c r="G82" s="671">
        <v>46.455281999999997</v>
      </c>
      <c r="H82" s="671">
        <v>46.695557999999998</v>
      </c>
      <c r="I82" s="671">
        <v>46.740181</v>
      </c>
      <c r="J82" s="671">
        <v>46.964246000000003</v>
      </c>
    </row>
    <row r="83" spans="1:10" x14ac:dyDescent="0.35">
      <c r="A83" s="703" t="s">
        <v>631</v>
      </c>
      <c r="B83" s="704">
        <v>3031</v>
      </c>
      <c r="C83" s="704">
        <v>3046</v>
      </c>
      <c r="D83" s="704">
        <v>3077</v>
      </c>
      <c r="E83" s="704">
        <v>3125</v>
      </c>
      <c r="F83" s="704">
        <v>3160</v>
      </c>
      <c r="G83" s="704">
        <v>3184</v>
      </c>
      <c r="H83" s="704">
        <v>3197</v>
      </c>
      <c r="I83" s="704">
        <v>3210</v>
      </c>
      <c r="J83" s="704">
        <v>3222</v>
      </c>
    </row>
    <row r="84" spans="1:10" ht="26" x14ac:dyDescent="0.35">
      <c r="A84" s="679" t="s">
        <v>2059</v>
      </c>
      <c r="B84" s="672"/>
      <c r="C84" s="672"/>
      <c r="D84" s="672"/>
      <c r="E84" s="672"/>
      <c r="F84" s="672"/>
      <c r="G84" s="672"/>
      <c r="H84" s="672"/>
      <c r="I84" s="672"/>
      <c r="J84" s="672"/>
    </row>
    <row r="85" spans="1:10" x14ac:dyDescent="0.35">
      <c r="A85" s="95" t="s">
        <v>289</v>
      </c>
      <c r="B85" s="271">
        <v>3336.3146839999999</v>
      </c>
      <c r="C85" s="271">
        <v>3219.8348639999999</v>
      </c>
      <c r="D85" s="271">
        <v>2805.7468800000001</v>
      </c>
      <c r="E85" s="271">
        <v>2704.0102849999998</v>
      </c>
      <c r="F85" s="271">
        <v>2940.9665500000001</v>
      </c>
      <c r="G85" s="271">
        <v>3060.2012970000001</v>
      </c>
      <c r="H85" s="271">
        <v>3491.2235470000001</v>
      </c>
      <c r="I85" s="271">
        <v>3107.1366750000002</v>
      </c>
      <c r="J85" s="271">
        <v>3388.631222</v>
      </c>
    </row>
    <row r="86" spans="1:10" x14ac:dyDescent="0.35">
      <c r="A86" s="127" t="s">
        <v>290</v>
      </c>
      <c r="B86" s="277">
        <v>868.04487900000004</v>
      </c>
      <c r="C86" s="277">
        <v>768.74610600000005</v>
      </c>
      <c r="D86" s="277">
        <v>717.76423</v>
      </c>
      <c r="E86" s="277">
        <v>581.28009099999997</v>
      </c>
      <c r="F86" s="277">
        <v>702.34113300000001</v>
      </c>
      <c r="G86" s="277">
        <v>611.99234799999999</v>
      </c>
      <c r="H86" s="277">
        <v>685.76883299999997</v>
      </c>
      <c r="I86" s="277">
        <v>581.22905900000001</v>
      </c>
      <c r="J86" s="277">
        <v>691.99916599999995</v>
      </c>
    </row>
    <row r="87" spans="1:10" x14ac:dyDescent="0.35">
      <c r="A87" s="127" t="s">
        <v>291</v>
      </c>
      <c r="B87" s="277">
        <v>2463.7207069999999</v>
      </c>
      <c r="C87" s="277">
        <v>2444.934205</v>
      </c>
      <c r="D87" s="277">
        <v>2083.7493800000002</v>
      </c>
      <c r="E87" s="277">
        <v>2118.285457</v>
      </c>
      <c r="F87" s="277">
        <v>2234.2514970000002</v>
      </c>
      <c r="G87" s="277">
        <v>2397.779333</v>
      </c>
      <c r="H87" s="277">
        <v>2709.2327789999999</v>
      </c>
      <c r="I87" s="277">
        <v>2444.9191529999998</v>
      </c>
      <c r="J87" s="277">
        <v>2639.225539</v>
      </c>
    </row>
    <row r="88" spans="1:10" x14ac:dyDescent="0.35">
      <c r="A88" s="127" t="s">
        <v>357</v>
      </c>
      <c r="B88" s="277">
        <v>4.4219559999999998</v>
      </c>
      <c r="C88" s="277">
        <v>5.8229100000000003</v>
      </c>
      <c r="D88" s="277">
        <v>4.1408069999999997</v>
      </c>
      <c r="E88" s="277">
        <v>4.2770359999999998</v>
      </c>
      <c r="F88" s="277">
        <v>4.3152559999999998</v>
      </c>
      <c r="G88" s="277">
        <v>49.736445000000003</v>
      </c>
      <c r="H88" s="277">
        <v>94.635661999999996</v>
      </c>
      <c r="I88" s="277">
        <v>79.508482999999998</v>
      </c>
      <c r="J88" s="277">
        <v>54.992272</v>
      </c>
    </row>
    <row r="89" spans="1:10" x14ac:dyDescent="0.35">
      <c r="A89" s="106" t="s">
        <v>292</v>
      </c>
      <c r="B89" s="282">
        <v>0.127141</v>
      </c>
      <c r="C89" s="282">
        <v>0.33164100000000002</v>
      </c>
      <c r="D89" s="282">
        <v>9.2461000000000002E-2</v>
      </c>
      <c r="E89" s="282">
        <v>0.16769999999999999</v>
      </c>
      <c r="F89" s="282">
        <v>5.8661999999999999E-2</v>
      </c>
      <c r="G89" s="282">
        <v>0.69316900000000004</v>
      </c>
      <c r="H89" s="282">
        <v>1.5862719999999999</v>
      </c>
      <c r="I89" s="282">
        <v>1.4799789999999999</v>
      </c>
      <c r="J89" s="282">
        <v>2.4142440000000001</v>
      </c>
    </row>
    <row r="90" spans="1:10" x14ac:dyDescent="0.35">
      <c r="A90" s="95" t="s">
        <v>293</v>
      </c>
      <c r="B90" s="271">
        <v>152.64622</v>
      </c>
      <c r="C90" s="271">
        <v>153.639498</v>
      </c>
      <c r="D90" s="271">
        <v>146.21036799999999</v>
      </c>
      <c r="E90" s="271">
        <v>202.183615</v>
      </c>
      <c r="F90" s="271">
        <v>229.99319399999999</v>
      </c>
      <c r="G90" s="271">
        <v>244.03236200000001</v>
      </c>
      <c r="H90" s="271">
        <v>277.04617400000001</v>
      </c>
      <c r="I90" s="271">
        <v>275.20196499999997</v>
      </c>
      <c r="J90" s="271">
        <v>303.04393599999997</v>
      </c>
    </row>
    <row r="91" spans="1:10" x14ac:dyDescent="0.35">
      <c r="A91" s="127" t="s">
        <v>358</v>
      </c>
      <c r="B91" s="277">
        <v>28.332395999999999</v>
      </c>
      <c r="C91" s="277">
        <v>28.137848000000002</v>
      </c>
      <c r="D91" s="277">
        <v>22.218544999999999</v>
      </c>
      <c r="E91" s="277">
        <v>38.123528</v>
      </c>
      <c r="F91" s="277">
        <v>39.965978</v>
      </c>
      <c r="G91" s="277">
        <v>47.169468000000002</v>
      </c>
      <c r="H91" s="277">
        <v>67.462753000000006</v>
      </c>
      <c r="I91" s="277">
        <v>50.798273999999999</v>
      </c>
      <c r="J91" s="277">
        <v>42.505499999999998</v>
      </c>
    </row>
    <row r="92" spans="1:10" x14ac:dyDescent="0.35">
      <c r="A92" s="127" t="s">
        <v>359</v>
      </c>
      <c r="B92" s="277">
        <v>63.923388000000003</v>
      </c>
      <c r="C92" s="277">
        <v>62.446905000000001</v>
      </c>
      <c r="D92" s="277">
        <v>69.650104999999996</v>
      </c>
      <c r="E92" s="277">
        <v>103.767686</v>
      </c>
      <c r="F92" s="277">
        <v>117.760755</v>
      </c>
      <c r="G92" s="277">
        <v>111.304872</v>
      </c>
      <c r="H92" s="277">
        <v>122.59579100000001</v>
      </c>
      <c r="I92" s="277">
        <v>120.66533800000001</v>
      </c>
      <c r="J92" s="277">
        <v>149.50646499999999</v>
      </c>
    </row>
    <row r="93" spans="1:10" x14ac:dyDescent="0.35">
      <c r="A93" s="127" t="s">
        <v>294</v>
      </c>
      <c r="B93" s="277">
        <v>32.636698000000003</v>
      </c>
      <c r="C93" s="277">
        <v>35.436284000000001</v>
      </c>
      <c r="D93" s="277">
        <v>29.332626000000001</v>
      </c>
      <c r="E93" s="277">
        <v>28.805878</v>
      </c>
      <c r="F93" s="277">
        <v>35.820912999999997</v>
      </c>
      <c r="G93" s="277">
        <v>40.433953000000002</v>
      </c>
      <c r="H93" s="277">
        <v>39.499257</v>
      </c>
      <c r="I93" s="277">
        <v>50.441609999999997</v>
      </c>
      <c r="J93" s="277">
        <v>65.747033999999999</v>
      </c>
    </row>
    <row r="94" spans="1:10" x14ac:dyDescent="0.35">
      <c r="A94" s="127" t="s">
        <v>360</v>
      </c>
      <c r="B94" s="277">
        <v>10.112856000000001</v>
      </c>
      <c r="C94" s="277">
        <v>6.9724399999999997</v>
      </c>
      <c r="D94" s="277">
        <v>7.0985240000000003</v>
      </c>
      <c r="E94" s="277">
        <v>6.0746890000000002</v>
      </c>
      <c r="F94" s="277">
        <v>8.9740380000000002</v>
      </c>
      <c r="G94" s="277">
        <v>8.7677069999999997</v>
      </c>
      <c r="H94" s="277">
        <v>9.507536</v>
      </c>
      <c r="I94" s="277">
        <v>11.862306999999999</v>
      </c>
      <c r="J94" s="277">
        <v>9.7416660000000004</v>
      </c>
    </row>
    <row r="95" spans="1:10" x14ac:dyDescent="0.35">
      <c r="A95" s="127" t="s">
        <v>361</v>
      </c>
      <c r="B95" s="277">
        <v>17.640881</v>
      </c>
      <c r="C95" s="277">
        <v>20.646018000000002</v>
      </c>
      <c r="D95" s="277">
        <v>17.910565999999999</v>
      </c>
      <c r="E95" s="277">
        <v>25.411833000000001</v>
      </c>
      <c r="F95" s="277">
        <v>27.471508</v>
      </c>
      <c r="G95" s="277">
        <v>36.356358999999998</v>
      </c>
      <c r="H95" s="277">
        <v>37.980834000000002</v>
      </c>
      <c r="I95" s="277">
        <v>41.434434000000003</v>
      </c>
      <c r="J95" s="277">
        <v>35.543269000000002</v>
      </c>
    </row>
    <row r="96" spans="1:10" x14ac:dyDescent="0.35">
      <c r="A96" s="94" t="s">
        <v>296</v>
      </c>
      <c r="B96" s="288">
        <v>2133.2997949999999</v>
      </c>
      <c r="C96" s="288">
        <v>1856.183303</v>
      </c>
      <c r="D96" s="288">
        <v>1655.731554</v>
      </c>
      <c r="E96" s="288">
        <v>1649.47315</v>
      </c>
      <c r="F96" s="288">
        <v>2016.5116869999999</v>
      </c>
      <c r="G96" s="288">
        <v>2290.7849350000001</v>
      </c>
      <c r="H96" s="288">
        <v>2567.060489</v>
      </c>
      <c r="I96" s="288">
        <v>2108.694821</v>
      </c>
      <c r="J96" s="288">
        <v>2312.258472</v>
      </c>
    </row>
    <row r="97" spans="1:10" x14ac:dyDescent="0.35">
      <c r="A97" s="127" t="s">
        <v>362</v>
      </c>
      <c r="B97" s="277">
        <v>271.44621699999999</v>
      </c>
      <c r="C97" s="277">
        <v>256.18037199999998</v>
      </c>
      <c r="D97" s="277">
        <v>236.669273</v>
      </c>
      <c r="E97" s="277">
        <v>222.38724199999999</v>
      </c>
      <c r="F97" s="277">
        <v>274.24943100000002</v>
      </c>
      <c r="G97" s="277">
        <v>304.89276100000001</v>
      </c>
      <c r="H97" s="277">
        <v>287.03164900000002</v>
      </c>
      <c r="I97" s="277">
        <v>225.10210900000001</v>
      </c>
      <c r="J97" s="277">
        <v>252.97778700000001</v>
      </c>
    </row>
    <row r="98" spans="1:10" x14ac:dyDescent="0.35">
      <c r="A98" s="127" t="s">
        <v>298</v>
      </c>
      <c r="B98" s="277">
        <v>1554.833709</v>
      </c>
      <c r="C98" s="277">
        <v>1364.7399780000001</v>
      </c>
      <c r="D98" s="277">
        <v>1245.8556140000001</v>
      </c>
      <c r="E98" s="277">
        <v>1230.9610600000001</v>
      </c>
      <c r="F98" s="277">
        <v>1528.91192</v>
      </c>
      <c r="G98" s="277">
        <v>1745.330385</v>
      </c>
      <c r="H98" s="277">
        <v>1972.686766</v>
      </c>
      <c r="I98" s="277">
        <v>1586.4039</v>
      </c>
      <c r="J98" s="277">
        <v>1773.4809339999999</v>
      </c>
    </row>
    <row r="99" spans="1:10" x14ac:dyDescent="0.35">
      <c r="A99" s="127" t="s">
        <v>299</v>
      </c>
      <c r="B99" s="277">
        <v>40.786987000000003</v>
      </c>
      <c r="C99" s="277">
        <v>22.298407999999998</v>
      </c>
      <c r="D99" s="277">
        <v>5.8902380000000001</v>
      </c>
      <c r="E99" s="277">
        <v>4.6334220000000004</v>
      </c>
      <c r="F99" s="277">
        <v>4.95397</v>
      </c>
      <c r="G99" s="277">
        <v>9.3326589999999996</v>
      </c>
      <c r="H99" s="277">
        <v>49.474967999999997</v>
      </c>
      <c r="I99" s="277">
        <v>73.098239000000007</v>
      </c>
      <c r="J99" s="277">
        <v>31.293354000000001</v>
      </c>
    </row>
    <row r="100" spans="1:10" x14ac:dyDescent="0.35">
      <c r="A100" s="127" t="s">
        <v>300</v>
      </c>
      <c r="B100" s="277">
        <v>58.258127000000002</v>
      </c>
      <c r="C100" s="277">
        <v>48.230601999999998</v>
      </c>
      <c r="D100" s="277">
        <v>38.059531999999997</v>
      </c>
      <c r="E100" s="277">
        <v>50.730490000000003</v>
      </c>
      <c r="F100" s="277">
        <v>62.406525999999999</v>
      </c>
      <c r="G100" s="277">
        <v>51.279496000000002</v>
      </c>
      <c r="H100" s="277">
        <v>35.099089999999997</v>
      </c>
      <c r="I100" s="277">
        <v>45.249777999999999</v>
      </c>
      <c r="J100" s="277">
        <v>54.264808000000002</v>
      </c>
    </row>
    <row r="101" spans="1:10" x14ac:dyDescent="0.35">
      <c r="A101" s="127" t="s">
        <v>363</v>
      </c>
      <c r="B101" s="277">
        <v>198.26654099999999</v>
      </c>
      <c r="C101" s="277">
        <v>156.47804300000001</v>
      </c>
      <c r="D101" s="277">
        <v>121.00022800000001</v>
      </c>
      <c r="E101" s="277">
        <v>132.96196900000001</v>
      </c>
      <c r="F101" s="277">
        <v>138.17782199999999</v>
      </c>
      <c r="G101" s="277">
        <v>173.702394</v>
      </c>
      <c r="H101" s="277">
        <v>212.91089099999999</v>
      </c>
      <c r="I101" s="277">
        <v>170.56932599999999</v>
      </c>
      <c r="J101" s="277">
        <v>187.70684900000001</v>
      </c>
    </row>
    <row r="102" spans="1:10" x14ac:dyDescent="0.35">
      <c r="A102" s="127" t="s">
        <v>301</v>
      </c>
      <c r="B102" s="277">
        <v>9.7082119999999996</v>
      </c>
      <c r="C102" s="277">
        <v>8.2558980000000002</v>
      </c>
      <c r="D102" s="277">
        <v>8.2566679999999995</v>
      </c>
      <c r="E102" s="277">
        <v>7.7989660000000001</v>
      </c>
      <c r="F102" s="277">
        <v>7.8120159999999998</v>
      </c>
      <c r="G102" s="277">
        <v>6.2472380000000003</v>
      </c>
      <c r="H102" s="277">
        <v>9.8571240000000007</v>
      </c>
      <c r="I102" s="277">
        <v>8.2714660000000002</v>
      </c>
      <c r="J102" s="277">
        <v>12.534737</v>
      </c>
    </row>
    <row r="103" spans="1:10" x14ac:dyDescent="0.35">
      <c r="A103" s="94" t="s">
        <v>302</v>
      </c>
      <c r="B103" s="288">
        <v>3796.7924699999999</v>
      </c>
      <c r="C103" s="288">
        <v>3108.8828370000001</v>
      </c>
      <c r="D103" s="288">
        <v>2427.3306419999999</v>
      </c>
      <c r="E103" s="288">
        <v>2310.648486</v>
      </c>
      <c r="F103" s="288">
        <v>2620.264361</v>
      </c>
      <c r="G103" s="288">
        <v>2876.4584530000002</v>
      </c>
      <c r="H103" s="288">
        <v>3513.352218</v>
      </c>
      <c r="I103" s="288">
        <v>2917.2644100000002</v>
      </c>
      <c r="J103" s="288">
        <v>2959.9716349999999</v>
      </c>
    </row>
    <row r="104" spans="1:10" x14ac:dyDescent="0.35">
      <c r="A104" s="127" t="s">
        <v>303</v>
      </c>
      <c r="B104" s="277">
        <v>173.35147599999999</v>
      </c>
      <c r="C104" s="277">
        <v>107.05192599999999</v>
      </c>
      <c r="D104" s="277">
        <v>119.96217</v>
      </c>
      <c r="E104" s="277">
        <v>110.249409</v>
      </c>
      <c r="F104" s="277">
        <v>111.845192</v>
      </c>
      <c r="G104" s="277">
        <v>114.31525999999999</v>
      </c>
      <c r="H104" s="277">
        <v>126.85608000000001</v>
      </c>
      <c r="I104" s="277">
        <v>125.76204</v>
      </c>
      <c r="J104" s="277">
        <v>132.91174100000001</v>
      </c>
    </row>
    <row r="105" spans="1:10" x14ac:dyDescent="0.35">
      <c r="A105" s="127" t="s">
        <v>304</v>
      </c>
      <c r="B105" s="277">
        <v>1635.4773640000001</v>
      </c>
      <c r="C105" s="277">
        <v>1425.7610500000001</v>
      </c>
      <c r="D105" s="277">
        <v>1013.495909</v>
      </c>
      <c r="E105" s="277">
        <v>952.18752800000004</v>
      </c>
      <c r="F105" s="277">
        <v>1022.399405</v>
      </c>
      <c r="G105" s="277">
        <v>1112.1576789999999</v>
      </c>
      <c r="H105" s="277">
        <v>1382.1505</v>
      </c>
      <c r="I105" s="277">
        <v>1079.4559710000001</v>
      </c>
      <c r="J105" s="277">
        <v>1128.3300549999999</v>
      </c>
    </row>
    <row r="106" spans="1:10" x14ac:dyDescent="0.35">
      <c r="A106" s="292" t="s">
        <v>364</v>
      </c>
      <c r="B106" s="293">
        <v>922.77132700000004</v>
      </c>
      <c r="C106" s="293">
        <v>806.06363699999997</v>
      </c>
      <c r="D106" s="293">
        <v>481.68477799999999</v>
      </c>
      <c r="E106" s="293">
        <v>500.442071</v>
      </c>
      <c r="F106" s="293">
        <v>514.16731000000004</v>
      </c>
      <c r="G106" s="293">
        <v>520.32656299999996</v>
      </c>
      <c r="H106" s="293">
        <v>690.77046299999995</v>
      </c>
      <c r="I106" s="293">
        <v>534.90456600000005</v>
      </c>
      <c r="J106" s="293">
        <v>554.735409</v>
      </c>
    </row>
    <row r="107" spans="1:10" x14ac:dyDescent="0.35">
      <c r="A107" s="297" t="s">
        <v>365</v>
      </c>
      <c r="B107" s="293">
        <v>712.70603700000004</v>
      </c>
      <c r="C107" s="293">
        <v>619.69741299999998</v>
      </c>
      <c r="D107" s="293">
        <v>531.81113100000005</v>
      </c>
      <c r="E107" s="293">
        <v>451.74545599999999</v>
      </c>
      <c r="F107" s="293">
        <v>508.23209400000002</v>
      </c>
      <c r="G107" s="293">
        <v>591.83111499999995</v>
      </c>
      <c r="H107" s="293">
        <v>691.38003700000002</v>
      </c>
      <c r="I107" s="293">
        <v>544.55140400000005</v>
      </c>
      <c r="J107" s="293">
        <v>573.59464500000001</v>
      </c>
    </row>
    <row r="108" spans="1:10" x14ac:dyDescent="0.35">
      <c r="A108" s="127" t="s">
        <v>305</v>
      </c>
      <c r="B108" s="277">
        <v>1687.3394490000001</v>
      </c>
      <c r="C108" s="277">
        <v>1302.939946</v>
      </c>
      <c r="D108" s="277">
        <v>1114.455064</v>
      </c>
      <c r="E108" s="277">
        <v>1076.2687940000001</v>
      </c>
      <c r="F108" s="277">
        <v>1288.490695</v>
      </c>
      <c r="G108" s="277">
        <v>1433.71209</v>
      </c>
      <c r="H108" s="277">
        <v>1774.092721</v>
      </c>
      <c r="I108" s="277">
        <v>1505.3714170000001</v>
      </c>
      <c r="J108" s="277">
        <v>1494.8981470000001</v>
      </c>
    </row>
    <row r="109" spans="1:10" x14ac:dyDescent="0.35">
      <c r="A109" s="127" t="s">
        <v>306</v>
      </c>
      <c r="B109" s="277">
        <v>300.62418000000002</v>
      </c>
      <c r="C109" s="277">
        <v>273.12991399999999</v>
      </c>
      <c r="D109" s="277">
        <v>179.41749799999999</v>
      </c>
      <c r="E109" s="277">
        <v>171.94275400000001</v>
      </c>
      <c r="F109" s="277">
        <v>197.529068</v>
      </c>
      <c r="G109" s="277">
        <v>216.27342200000001</v>
      </c>
      <c r="H109" s="277">
        <v>230.252915</v>
      </c>
      <c r="I109" s="277">
        <v>206.67498000000001</v>
      </c>
      <c r="J109" s="277">
        <v>203.831692</v>
      </c>
    </row>
    <row r="110" spans="1:10" x14ac:dyDescent="0.35">
      <c r="A110" s="94" t="s">
        <v>307</v>
      </c>
      <c r="B110" s="288">
        <v>612.26971500000002</v>
      </c>
      <c r="C110" s="288">
        <v>526.02967699999999</v>
      </c>
      <c r="D110" s="288">
        <v>424.14453099999997</v>
      </c>
      <c r="E110" s="288">
        <v>402.53420699999998</v>
      </c>
      <c r="F110" s="288">
        <v>397.95103799999998</v>
      </c>
      <c r="G110" s="288">
        <v>477.72523799999999</v>
      </c>
      <c r="H110" s="288">
        <v>562.24031400000001</v>
      </c>
      <c r="I110" s="288">
        <v>463.83179100000001</v>
      </c>
      <c r="J110" s="288">
        <v>483.28745700000002</v>
      </c>
    </row>
    <row r="111" spans="1:10" x14ac:dyDescent="0.35">
      <c r="A111" s="127" t="s">
        <v>366</v>
      </c>
      <c r="B111" s="277">
        <v>7.3669779999999996</v>
      </c>
      <c r="C111" s="277">
        <v>6.8260259999999997</v>
      </c>
      <c r="D111" s="277">
        <v>5.4650699999999999</v>
      </c>
      <c r="E111" s="277">
        <v>5.4459920000000004</v>
      </c>
      <c r="F111" s="277">
        <v>6.7848420000000003</v>
      </c>
      <c r="G111" s="277">
        <v>4.7605040000000001</v>
      </c>
      <c r="H111" s="277">
        <v>6.2920530000000001</v>
      </c>
      <c r="I111" s="277">
        <v>5.5142860000000002</v>
      </c>
      <c r="J111" s="277">
        <v>5.3008009999999999</v>
      </c>
    </row>
    <row r="112" spans="1:10" x14ac:dyDescent="0.35">
      <c r="A112" s="127" t="s">
        <v>367</v>
      </c>
      <c r="B112" s="277">
        <v>36.636834</v>
      </c>
      <c r="C112" s="277">
        <v>47.66798</v>
      </c>
      <c r="D112" s="277">
        <v>40.008761</v>
      </c>
      <c r="E112" s="277">
        <v>52.628486000000002</v>
      </c>
      <c r="F112" s="277">
        <v>45.988346999999997</v>
      </c>
      <c r="G112" s="277">
        <v>60.621927999999997</v>
      </c>
      <c r="H112" s="277">
        <v>64.576943999999997</v>
      </c>
      <c r="I112" s="277">
        <v>62.927469000000002</v>
      </c>
      <c r="J112" s="277">
        <v>72.534076999999996</v>
      </c>
    </row>
    <row r="113" spans="1:10" x14ac:dyDescent="0.35">
      <c r="A113" s="127" t="s">
        <v>309</v>
      </c>
      <c r="B113" s="277">
        <v>568.26590199999998</v>
      </c>
      <c r="C113" s="277">
        <v>471.53566999999998</v>
      </c>
      <c r="D113" s="277">
        <v>378.67069900000001</v>
      </c>
      <c r="E113" s="277">
        <v>344.45972899999998</v>
      </c>
      <c r="F113" s="277">
        <v>345.17784799999998</v>
      </c>
      <c r="G113" s="277">
        <v>412.342805</v>
      </c>
      <c r="H113" s="277">
        <v>491.37131699999998</v>
      </c>
      <c r="I113" s="277">
        <v>395.39003500000001</v>
      </c>
      <c r="J113" s="277">
        <v>405.45257900000001</v>
      </c>
    </row>
    <row r="114" spans="1:10" x14ac:dyDescent="0.35">
      <c r="A114" s="292" t="s">
        <v>310</v>
      </c>
      <c r="B114" s="293">
        <v>53.982492000000001</v>
      </c>
      <c r="C114" s="293">
        <v>52.044626999999998</v>
      </c>
      <c r="D114" s="293">
        <v>46.507461999999997</v>
      </c>
      <c r="E114" s="293">
        <v>44.645952000000001</v>
      </c>
      <c r="F114" s="293">
        <v>34.942065999999997</v>
      </c>
      <c r="G114" s="293">
        <v>36.982230000000001</v>
      </c>
      <c r="H114" s="293">
        <v>46.671300000000002</v>
      </c>
      <c r="I114" s="293">
        <v>40.971902</v>
      </c>
      <c r="J114" s="293">
        <v>49.810656999999999</v>
      </c>
    </row>
    <row r="115" spans="1:10" x14ac:dyDescent="0.35">
      <c r="A115" s="297" t="s">
        <v>311</v>
      </c>
      <c r="B115" s="293">
        <v>412.84097100000002</v>
      </c>
      <c r="C115" s="293">
        <v>337.69267000000002</v>
      </c>
      <c r="D115" s="293">
        <v>262.452021</v>
      </c>
      <c r="E115" s="293">
        <v>230.92181199999999</v>
      </c>
      <c r="F115" s="293">
        <v>232.91282899999999</v>
      </c>
      <c r="G115" s="293">
        <v>283.74102900000003</v>
      </c>
      <c r="H115" s="293">
        <v>325.15126500000002</v>
      </c>
      <c r="I115" s="293">
        <v>262.23925100000002</v>
      </c>
      <c r="J115" s="293">
        <v>258.28643299999999</v>
      </c>
    </row>
    <row r="116" spans="1:10" x14ac:dyDescent="0.35">
      <c r="A116" s="297" t="s">
        <v>312</v>
      </c>
      <c r="B116" s="293">
        <v>44.040095999999998</v>
      </c>
      <c r="C116" s="293">
        <v>26.681393</v>
      </c>
      <c r="D116" s="293">
        <v>23.780885000000001</v>
      </c>
      <c r="E116" s="293">
        <v>29.541786999999999</v>
      </c>
      <c r="F116" s="293">
        <v>36.446835</v>
      </c>
      <c r="G116" s="293">
        <v>46.582087000000001</v>
      </c>
      <c r="H116" s="293">
        <v>54.186455000000002</v>
      </c>
      <c r="I116" s="293">
        <v>30.217313999999998</v>
      </c>
      <c r="J116" s="293">
        <v>32.946724000000003</v>
      </c>
    </row>
    <row r="117" spans="1:10" x14ac:dyDescent="0.35">
      <c r="A117" s="297" t="s">
        <v>313</v>
      </c>
      <c r="B117" s="293">
        <v>12.206144999999999</v>
      </c>
      <c r="C117" s="293">
        <v>10.882889</v>
      </c>
      <c r="D117" s="293">
        <v>12.737503</v>
      </c>
      <c r="E117" s="293">
        <v>13.820990999999999</v>
      </c>
      <c r="F117" s="293">
        <v>13.778485999999999</v>
      </c>
      <c r="G117" s="293">
        <v>20.591899000000002</v>
      </c>
      <c r="H117" s="293">
        <v>29.957394000000001</v>
      </c>
      <c r="I117" s="293">
        <v>24.576843</v>
      </c>
      <c r="J117" s="293">
        <v>27.256288999999999</v>
      </c>
    </row>
    <row r="118" spans="1:10" x14ac:dyDescent="0.35">
      <c r="A118" s="297" t="s">
        <v>314</v>
      </c>
      <c r="B118" s="293">
        <v>45.196196999999998</v>
      </c>
      <c r="C118" s="293">
        <v>44.234088999999997</v>
      </c>
      <c r="D118" s="293">
        <v>33.192827000000001</v>
      </c>
      <c r="E118" s="293">
        <v>25.529185999999999</v>
      </c>
      <c r="F118" s="293">
        <v>27.097631</v>
      </c>
      <c r="G118" s="293">
        <v>24.445557999999998</v>
      </c>
      <c r="H118" s="293">
        <v>35.404901000000002</v>
      </c>
      <c r="I118" s="293">
        <v>37.384721999999996</v>
      </c>
      <c r="J118" s="293">
        <v>37.152473999999998</v>
      </c>
    </row>
    <row r="119" spans="1:10" x14ac:dyDescent="0.35">
      <c r="A119" s="94" t="s">
        <v>325</v>
      </c>
      <c r="B119" s="288">
        <v>1509.7450839999999</v>
      </c>
      <c r="C119" s="288">
        <v>1296.6191140000001</v>
      </c>
      <c r="D119" s="288">
        <v>1093.8174449999999</v>
      </c>
      <c r="E119" s="288">
        <v>1110.251683</v>
      </c>
      <c r="F119" s="288">
        <v>1144.5544990000001</v>
      </c>
      <c r="G119" s="288">
        <v>1605.0139320000001</v>
      </c>
      <c r="H119" s="288">
        <v>1888.672157</v>
      </c>
      <c r="I119" s="288">
        <v>1689.464649</v>
      </c>
      <c r="J119" s="288">
        <v>1832.3494599999999</v>
      </c>
    </row>
    <row r="120" spans="1:10" x14ac:dyDescent="0.35">
      <c r="A120" s="127" t="s">
        <v>326</v>
      </c>
      <c r="B120" s="277">
        <v>0</v>
      </c>
      <c r="C120" s="277">
        <v>0</v>
      </c>
      <c r="D120" s="277">
        <v>0</v>
      </c>
      <c r="E120" s="277">
        <v>0</v>
      </c>
      <c r="F120" s="277">
        <v>0</v>
      </c>
      <c r="G120" s="277">
        <v>0.28688399999999997</v>
      </c>
      <c r="H120" s="277">
        <v>0.30454300000000001</v>
      </c>
      <c r="I120" s="277">
        <v>0.32517200000000002</v>
      </c>
      <c r="J120" s="277">
        <v>4.0334700000000003</v>
      </c>
    </row>
    <row r="121" spans="1:10" x14ac:dyDescent="0.35">
      <c r="A121" s="127" t="s">
        <v>327</v>
      </c>
      <c r="B121" s="277">
        <v>938.31458199999997</v>
      </c>
      <c r="C121" s="277">
        <v>828.64953200000002</v>
      </c>
      <c r="D121" s="277">
        <v>703.49075800000003</v>
      </c>
      <c r="E121" s="277">
        <v>691.06568300000004</v>
      </c>
      <c r="F121" s="277">
        <v>774.99341000000004</v>
      </c>
      <c r="G121" s="277">
        <v>1189.066026</v>
      </c>
      <c r="H121" s="277">
        <v>1359.5942110000001</v>
      </c>
      <c r="I121" s="277">
        <v>1230.5529879999999</v>
      </c>
      <c r="J121" s="277">
        <v>1352.970474</v>
      </c>
    </row>
    <row r="122" spans="1:10" x14ac:dyDescent="0.35">
      <c r="A122" s="292" t="s">
        <v>368</v>
      </c>
      <c r="B122" s="293">
        <v>481.88672400000002</v>
      </c>
      <c r="C122" s="293">
        <v>397.50508600000001</v>
      </c>
      <c r="D122" s="293">
        <v>309.07425799999999</v>
      </c>
      <c r="E122" s="293">
        <v>295.52486199999998</v>
      </c>
      <c r="F122" s="293">
        <v>324.13802900000002</v>
      </c>
      <c r="G122" s="293">
        <v>345.55756000000002</v>
      </c>
      <c r="H122" s="293">
        <v>460.069614</v>
      </c>
      <c r="I122" s="293">
        <v>384.05271299999998</v>
      </c>
      <c r="J122" s="293">
        <v>409.86573199999998</v>
      </c>
    </row>
    <row r="123" spans="1:10" x14ac:dyDescent="0.35">
      <c r="A123" s="297" t="s">
        <v>369</v>
      </c>
      <c r="B123" s="293">
        <v>306.26682499999998</v>
      </c>
      <c r="C123" s="293">
        <v>289.88635599999998</v>
      </c>
      <c r="D123" s="293">
        <v>256.20305400000001</v>
      </c>
      <c r="E123" s="293">
        <v>267.43989199999999</v>
      </c>
      <c r="F123" s="293">
        <v>300.50052599999998</v>
      </c>
      <c r="G123" s="293">
        <v>348.93067100000002</v>
      </c>
      <c r="H123" s="293">
        <v>368.28907099999998</v>
      </c>
      <c r="I123" s="293">
        <v>341.73146100000002</v>
      </c>
      <c r="J123" s="293">
        <v>340.56305400000002</v>
      </c>
    </row>
    <row r="124" spans="1:10" x14ac:dyDescent="0.35">
      <c r="A124" s="297" t="s">
        <v>370</v>
      </c>
      <c r="B124" s="293">
        <v>150.161033</v>
      </c>
      <c r="C124" s="293">
        <v>141.25808900000001</v>
      </c>
      <c r="D124" s="293">
        <v>138.21344500000001</v>
      </c>
      <c r="E124" s="293">
        <v>128.10092700000001</v>
      </c>
      <c r="F124" s="293">
        <v>150.35485499999999</v>
      </c>
      <c r="G124" s="293">
        <v>494.57779399999998</v>
      </c>
      <c r="H124" s="293">
        <v>531.23552500000005</v>
      </c>
      <c r="I124" s="293">
        <v>504.76881300000002</v>
      </c>
      <c r="J124" s="293">
        <v>602.54168600000003</v>
      </c>
    </row>
    <row r="125" spans="1:10" x14ac:dyDescent="0.35">
      <c r="A125" s="127" t="s">
        <v>328</v>
      </c>
      <c r="B125" s="277">
        <v>571.43050200000005</v>
      </c>
      <c r="C125" s="277">
        <v>467.96958100000001</v>
      </c>
      <c r="D125" s="277">
        <v>390.326686</v>
      </c>
      <c r="E125" s="277">
        <v>419.18599999999998</v>
      </c>
      <c r="F125" s="277">
        <v>369.56108799999998</v>
      </c>
      <c r="G125" s="277">
        <v>415.66102000000001</v>
      </c>
      <c r="H125" s="277">
        <v>528.77340300000003</v>
      </c>
      <c r="I125" s="277">
        <v>458.58648799999997</v>
      </c>
      <c r="J125" s="277">
        <v>475.34551499999998</v>
      </c>
    </row>
    <row r="126" spans="1:10" x14ac:dyDescent="0.35">
      <c r="A126" s="94" t="s">
        <v>329</v>
      </c>
      <c r="B126" s="288">
        <v>659.95928300000003</v>
      </c>
      <c r="C126" s="288">
        <v>495.94208600000002</v>
      </c>
      <c r="D126" s="288">
        <v>412.86070100000001</v>
      </c>
      <c r="E126" s="288">
        <v>470.51024699999999</v>
      </c>
      <c r="F126" s="288">
        <v>436.65901100000002</v>
      </c>
      <c r="G126" s="288">
        <v>541.98070499999994</v>
      </c>
      <c r="H126" s="288">
        <v>535.53990799999997</v>
      </c>
      <c r="I126" s="288">
        <v>458.44804799999997</v>
      </c>
      <c r="J126" s="288">
        <v>486.23851300000001</v>
      </c>
    </row>
    <row r="127" spans="1:10" x14ac:dyDescent="0.35">
      <c r="A127" s="127" t="s">
        <v>330</v>
      </c>
      <c r="B127" s="277">
        <v>300.31599799999998</v>
      </c>
      <c r="C127" s="277">
        <v>202.25724299999999</v>
      </c>
      <c r="D127" s="277">
        <v>150.820198</v>
      </c>
      <c r="E127" s="277">
        <v>167.96165199999999</v>
      </c>
      <c r="F127" s="277">
        <v>176.536216</v>
      </c>
      <c r="G127" s="277">
        <v>225.39732799999999</v>
      </c>
      <c r="H127" s="277">
        <v>250.98853800000001</v>
      </c>
      <c r="I127" s="277">
        <v>200.469481</v>
      </c>
      <c r="J127" s="277">
        <v>205.95772600000001</v>
      </c>
    </row>
    <row r="128" spans="1:10" x14ac:dyDescent="0.35">
      <c r="A128" s="127" t="s">
        <v>371</v>
      </c>
      <c r="B128" s="277">
        <v>33.844783</v>
      </c>
      <c r="C128" s="277">
        <v>28.328218</v>
      </c>
      <c r="D128" s="277">
        <v>26.916091999999999</v>
      </c>
      <c r="E128" s="277">
        <v>30.925771000000001</v>
      </c>
      <c r="F128" s="277">
        <v>17.716273999999999</v>
      </c>
      <c r="G128" s="277">
        <v>41.566464000000003</v>
      </c>
      <c r="H128" s="277">
        <v>25.800982999999999</v>
      </c>
      <c r="I128" s="277">
        <v>32.592672</v>
      </c>
      <c r="J128" s="277">
        <v>34.576569999999997</v>
      </c>
    </row>
    <row r="129" spans="1:10" x14ac:dyDescent="0.35">
      <c r="A129" s="127" t="s">
        <v>372</v>
      </c>
      <c r="B129" s="277">
        <v>50.978982999999999</v>
      </c>
      <c r="C129" s="277">
        <v>43.036867999999998</v>
      </c>
      <c r="D129" s="277">
        <v>37.722413000000003</v>
      </c>
      <c r="E129" s="277">
        <v>47.481496999999997</v>
      </c>
      <c r="F129" s="277">
        <v>55.691271999999998</v>
      </c>
      <c r="G129" s="277">
        <v>41.944325999999997</v>
      </c>
      <c r="H129" s="277">
        <v>42.737661000000003</v>
      </c>
      <c r="I129" s="277">
        <v>38.310530999999997</v>
      </c>
      <c r="J129" s="277">
        <v>52.494937999999998</v>
      </c>
    </row>
    <row r="130" spans="1:10" x14ac:dyDescent="0.35">
      <c r="A130" s="127" t="s">
        <v>332</v>
      </c>
      <c r="B130" s="277">
        <v>131.982923</v>
      </c>
      <c r="C130" s="277">
        <v>101.762007</v>
      </c>
      <c r="D130" s="277">
        <v>86.297319000000002</v>
      </c>
      <c r="E130" s="277">
        <v>122.505222</v>
      </c>
      <c r="F130" s="277">
        <v>93.589725999999999</v>
      </c>
      <c r="G130" s="277">
        <v>114.641867</v>
      </c>
      <c r="H130" s="277">
        <v>97.920483000000004</v>
      </c>
      <c r="I130" s="277">
        <v>66.043989999999994</v>
      </c>
      <c r="J130" s="277">
        <v>63.685673000000001</v>
      </c>
    </row>
    <row r="131" spans="1:10" x14ac:dyDescent="0.35">
      <c r="A131" s="127" t="s">
        <v>333</v>
      </c>
      <c r="B131" s="277">
        <v>142.83659399999999</v>
      </c>
      <c r="C131" s="277">
        <v>120.557749</v>
      </c>
      <c r="D131" s="277">
        <v>111.10467800000001</v>
      </c>
      <c r="E131" s="277">
        <v>101.63610300000001</v>
      </c>
      <c r="F131" s="277">
        <v>93.125521000000006</v>
      </c>
      <c r="G131" s="277">
        <v>118.430717</v>
      </c>
      <c r="H131" s="277">
        <v>118.092241</v>
      </c>
      <c r="I131" s="277">
        <v>121.031372</v>
      </c>
      <c r="J131" s="277">
        <v>129.523605</v>
      </c>
    </row>
    <row r="132" spans="1:10" x14ac:dyDescent="0.35">
      <c r="A132" s="94" t="s">
        <v>334</v>
      </c>
      <c r="B132" s="288">
        <v>5464.7491490000002</v>
      </c>
      <c r="C132" s="288">
        <v>4450.5134939999998</v>
      </c>
      <c r="D132" s="288">
        <v>4083.0452770000002</v>
      </c>
      <c r="E132" s="288">
        <v>4164.6362669999999</v>
      </c>
      <c r="F132" s="288">
        <v>4403.0891860000002</v>
      </c>
      <c r="G132" s="288">
        <v>3896.7856750000001</v>
      </c>
      <c r="H132" s="288">
        <v>4662.6213530000005</v>
      </c>
      <c r="I132" s="288">
        <v>3786.798264</v>
      </c>
      <c r="J132" s="288">
        <v>3716.9523490000001</v>
      </c>
    </row>
    <row r="133" spans="1:10" x14ac:dyDescent="0.35">
      <c r="A133" s="127" t="s">
        <v>605</v>
      </c>
      <c r="B133" s="277">
        <v>354.95783699999998</v>
      </c>
      <c r="C133" s="277">
        <v>308.95961899999998</v>
      </c>
      <c r="D133" s="277">
        <v>296.62814700000001</v>
      </c>
      <c r="E133" s="277">
        <v>289.38006200000001</v>
      </c>
      <c r="F133" s="277">
        <v>303.48364099999998</v>
      </c>
      <c r="G133" s="277">
        <v>323.37105200000002</v>
      </c>
      <c r="H133" s="277">
        <v>398.812929</v>
      </c>
      <c r="I133" s="277">
        <v>326.54383300000001</v>
      </c>
      <c r="J133" s="277">
        <v>339.36746199999999</v>
      </c>
    </row>
    <row r="134" spans="1:10" x14ac:dyDescent="0.35">
      <c r="A134" s="127" t="s">
        <v>335</v>
      </c>
      <c r="B134" s="277">
        <v>0.51415</v>
      </c>
      <c r="C134" s="277">
        <v>0.78668199999999999</v>
      </c>
      <c r="D134" s="277">
        <v>0.68215800000000004</v>
      </c>
      <c r="E134" s="277">
        <v>0.15230299999999999</v>
      </c>
      <c r="F134" s="277">
        <v>0.56170699999999996</v>
      </c>
      <c r="G134" s="277">
        <v>0.86753999999999998</v>
      </c>
      <c r="H134" s="277">
        <v>9.6981999999999999E-2</v>
      </c>
      <c r="I134" s="277">
        <v>5.4959000000000001E-2</v>
      </c>
      <c r="J134" s="277">
        <v>0.39188899999999999</v>
      </c>
    </row>
    <row r="135" spans="1:10" x14ac:dyDescent="0.35">
      <c r="A135" s="127" t="s">
        <v>336</v>
      </c>
      <c r="B135" s="277">
        <v>26.702517</v>
      </c>
      <c r="C135" s="277">
        <v>21.481031000000002</v>
      </c>
      <c r="D135" s="277">
        <v>10.81616</v>
      </c>
      <c r="E135" s="277">
        <v>8.5281959999999994</v>
      </c>
      <c r="F135" s="277">
        <v>7.5901820000000004</v>
      </c>
      <c r="G135" s="277">
        <v>44.804763000000001</v>
      </c>
      <c r="H135" s="277">
        <v>91.753428</v>
      </c>
      <c r="I135" s="277">
        <v>75.468227999999996</v>
      </c>
      <c r="J135" s="277">
        <v>104.00568</v>
      </c>
    </row>
    <row r="136" spans="1:10" x14ac:dyDescent="0.35">
      <c r="A136" s="127" t="s">
        <v>337</v>
      </c>
      <c r="B136" s="277">
        <v>2845.7249149999998</v>
      </c>
      <c r="C136" s="277">
        <v>2239.5674840000001</v>
      </c>
      <c r="D136" s="277">
        <v>1901.0527649999999</v>
      </c>
      <c r="E136" s="277">
        <v>1953.0514000000001</v>
      </c>
      <c r="F136" s="277">
        <v>2088.6802939999998</v>
      </c>
      <c r="G136" s="277">
        <v>2139.59265</v>
      </c>
      <c r="H136" s="277">
        <v>2636.6648449999998</v>
      </c>
      <c r="I136" s="277">
        <v>2132.7776279999998</v>
      </c>
      <c r="J136" s="277">
        <v>2068.942129</v>
      </c>
    </row>
    <row r="137" spans="1:10" x14ac:dyDescent="0.35">
      <c r="A137" s="127" t="s">
        <v>386</v>
      </c>
      <c r="B137" s="277">
        <v>2236.8497280000001</v>
      </c>
      <c r="C137" s="277">
        <v>1879.718676</v>
      </c>
      <c r="D137" s="277">
        <v>1873.8660460000001</v>
      </c>
      <c r="E137" s="277">
        <v>1913.524304</v>
      </c>
      <c r="F137" s="277">
        <v>2002.7733599999999</v>
      </c>
      <c r="G137" s="277">
        <v>1388.1496669999999</v>
      </c>
      <c r="H137" s="277">
        <v>1535.293167</v>
      </c>
      <c r="I137" s="277">
        <v>1251.953614</v>
      </c>
      <c r="J137" s="277">
        <v>1204.245187</v>
      </c>
    </row>
    <row r="138" spans="1:10" x14ac:dyDescent="0.35">
      <c r="A138" s="94" t="s">
        <v>341</v>
      </c>
      <c r="B138" s="288">
        <v>265.81101699999999</v>
      </c>
      <c r="C138" s="288">
        <v>238.41667200000001</v>
      </c>
      <c r="D138" s="288">
        <v>234.23383000000001</v>
      </c>
      <c r="E138" s="288">
        <v>196.108046</v>
      </c>
      <c r="F138" s="288">
        <v>216.06324000000001</v>
      </c>
      <c r="G138" s="288">
        <v>265.17093999999997</v>
      </c>
      <c r="H138" s="288">
        <v>341.45848100000001</v>
      </c>
      <c r="I138" s="288">
        <v>313.958192</v>
      </c>
      <c r="J138" s="288">
        <v>290.61612400000001</v>
      </c>
    </row>
    <row r="139" spans="1:10" x14ac:dyDescent="0.35">
      <c r="A139" s="127" t="s">
        <v>342</v>
      </c>
      <c r="B139" s="277">
        <v>117.08286200000001</v>
      </c>
      <c r="C139" s="277">
        <v>86.641576000000001</v>
      </c>
      <c r="D139" s="277">
        <v>97.493223</v>
      </c>
      <c r="E139" s="277">
        <v>81.499487000000002</v>
      </c>
      <c r="F139" s="277">
        <v>93.758195999999998</v>
      </c>
      <c r="G139" s="277">
        <v>107.004919</v>
      </c>
      <c r="H139" s="277">
        <v>143.118605</v>
      </c>
      <c r="I139" s="277">
        <v>103.632728</v>
      </c>
      <c r="J139" s="277">
        <v>114.755832</v>
      </c>
    </row>
    <row r="140" spans="1:10" x14ac:dyDescent="0.35">
      <c r="A140" s="127" t="s">
        <v>373</v>
      </c>
      <c r="B140" s="277">
        <v>58.135939999999998</v>
      </c>
      <c r="C140" s="277">
        <v>53.099004000000001</v>
      </c>
      <c r="D140" s="277">
        <v>33.593465000000002</v>
      </c>
      <c r="E140" s="277">
        <v>26.940878999999999</v>
      </c>
      <c r="F140" s="277">
        <v>37.478698000000001</v>
      </c>
      <c r="G140" s="277">
        <v>68.018109999999993</v>
      </c>
      <c r="H140" s="277">
        <v>81.010638999999998</v>
      </c>
      <c r="I140" s="277">
        <v>77.341935000000007</v>
      </c>
      <c r="J140" s="277">
        <v>54.704574999999998</v>
      </c>
    </row>
    <row r="141" spans="1:10" x14ac:dyDescent="0.35">
      <c r="A141" s="127" t="s">
        <v>343</v>
      </c>
      <c r="B141" s="277">
        <v>4.6287649999999996</v>
      </c>
      <c r="C141" s="277">
        <v>4.8236299999999996</v>
      </c>
      <c r="D141" s="277">
        <v>4.6931839999999996</v>
      </c>
      <c r="E141" s="277">
        <v>3.560689</v>
      </c>
      <c r="F141" s="277">
        <v>3.4172220000000002</v>
      </c>
      <c r="G141" s="277">
        <v>3.8114560000000002</v>
      </c>
      <c r="H141" s="277">
        <v>6.6916260000000003</v>
      </c>
      <c r="I141" s="277">
        <v>6.8683820000000004</v>
      </c>
      <c r="J141" s="277">
        <v>11.320812</v>
      </c>
    </row>
    <row r="142" spans="1:10" x14ac:dyDescent="0.35">
      <c r="A142" s="127" t="s">
        <v>344</v>
      </c>
      <c r="B142" s="277">
        <v>32.890669000000003</v>
      </c>
      <c r="C142" s="277">
        <v>25.476989</v>
      </c>
      <c r="D142" s="277">
        <v>19.94434</v>
      </c>
      <c r="E142" s="277">
        <v>26.351134999999999</v>
      </c>
      <c r="F142" s="277">
        <v>40.709733</v>
      </c>
      <c r="G142" s="277">
        <v>48.273004999999998</v>
      </c>
      <c r="H142" s="277">
        <v>70.760668999999993</v>
      </c>
      <c r="I142" s="277">
        <v>82.328384</v>
      </c>
      <c r="J142" s="277">
        <v>56.326197999999998</v>
      </c>
    </row>
    <row r="143" spans="1:10" x14ac:dyDescent="0.35">
      <c r="A143" s="127" t="s">
        <v>345</v>
      </c>
      <c r="B143" s="277">
        <v>53.072778999999997</v>
      </c>
      <c r="C143" s="277">
        <v>68.375471000000005</v>
      </c>
      <c r="D143" s="277">
        <v>78.509614999999997</v>
      </c>
      <c r="E143" s="277">
        <v>57.755853999999999</v>
      </c>
      <c r="F143" s="277">
        <v>40.699388999999996</v>
      </c>
      <c r="G143" s="277">
        <v>38.063448000000001</v>
      </c>
      <c r="H143" s="277">
        <v>39.876939999999998</v>
      </c>
      <c r="I143" s="277">
        <v>43.786760000000001</v>
      </c>
      <c r="J143" s="277">
        <v>53.508704999999999</v>
      </c>
    </row>
    <row r="144" spans="1:10" x14ac:dyDescent="0.35">
      <c r="A144" s="298" t="s">
        <v>262</v>
      </c>
      <c r="B144" s="299">
        <v>0</v>
      </c>
      <c r="C144" s="299">
        <v>0</v>
      </c>
      <c r="D144" s="299">
        <v>0</v>
      </c>
      <c r="E144" s="299">
        <v>0</v>
      </c>
      <c r="F144" s="299">
        <v>0</v>
      </c>
      <c r="G144" s="299">
        <v>0</v>
      </c>
      <c r="H144" s="299">
        <v>0</v>
      </c>
      <c r="I144" s="299">
        <v>0</v>
      </c>
      <c r="J144" s="299">
        <v>8.6432210000000005</v>
      </c>
    </row>
    <row r="145" spans="1:12" ht="15" thickBot="1" x14ac:dyDescent="0.4">
      <c r="A145" s="680" t="s">
        <v>263</v>
      </c>
      <c r="B145" s="681">
        <v>17931.587423000001</v>
      </c>
      <c r="C145" s="681">
        <v>15346.06155</v>
      </c>
      <c r="D145" s="681">
        <v>13283.121233</v>
      </c>
      <c r="E145" s="681">
        <v>13210.355992000001</v>
      </c>
      <c r="F145" s="681">
        <v>14406.05277</v>
      </c>
      <c r="G145" s="681">
        <v>15258.153539000001</v>
      </c>
      <c r="H145" s="681">
        <v>17839.214645</v>
      </c>
      <c r="I145" s="681">
        <v>15120.798819</v>
      </c>
      <c r="J145" s="681">
        <v>15781.992393</v>
      </c>
    </row>
    <row r="146" spans="1:12" ht="15" thickBot="1" x14ac:dyDescent="0.4">
      <c r="A146" s="127"/>
      <c r="B146" s="674"/>
      <c r="C146" s="674"/>
      <c r="D146" s="674"/>
      <c r="E146" s="674"/>
      <c r="F146" s="674"/>
      <c r="G146" s="674"/>
      <c r="H146" s="674"/>
      <c r="I146" s="674"/>
      <c r="J146" s="674"/>
    </row>
    <row r="147" spans="1:12" x14ac:dyDescent="0.35">
      <c r="A147" s="675" t="s">
        <v>599</v>
      </c>
      <c r="B147" s="705"/>
      <c r="C147" s="705"/>
      <c r="D147" s="705"/>
      <c r="E147" s="705"/>
      <c r="F147" s="705"/>
      <c r="G147" s="705"/>
      <c r="H147" s="705"/>
      <c r="I147" s="705"/>
      <c r="J147" s="705"/>
    </row>
    <row r="148" spans="1:12" ht="16.5" customHeight="1" x14ac:dyDescent="0.35">
      <c r="A148" s="261" t="s">
        <v>622</v>
      </c>
      <c r="B148" s="685">
        <v>21.794288999999999</v>
      </c>
      <c r="C148" s="685">
        <v>21.893637999999999</v>
      </c>
      <c r="D148" s="685">
        <v>21.915693999999998</v>
      </c>
      <c r="E148" s="685">
        <v>21.606687000000001</v>
      </c>
      <c r="F148" s="685">
        <v>21.453120999999999</v>
      </c>
      <c r="G148" s="685">
        <v>21.416699000000001</v>
      </c>
      <c r="H148" s="685">
        <v>21.319175000000001</v>
      </c>
      <c r="I148" s="685">
        <v>21.283805999999998</v>
      </c>
      <c r="J148" s="685">
        <v>21.271979000000002</v>
      </c>
    </row>
    <row r="149" spans="1:12" x14ac:dyDescent="0.35">
      <c r="A149" s="706" t="s">
        <v>632</v>
      </c>
      <c r="B149" s="707">
        <v>33649</v>
      </c>
      <c r="C149" s="707">
        <v>33635</v>
      </c>
      <c r="D149" s="707">
        <v>33582</v>
      </c>
      <c r="E149" s="707">
        <v>32752</v>
      </c>
      <c r="F149" s="707">
        <v>32254</v>
      </c>
      <c r="G149" s="707">
        <v>32172</v>
      </c>
      <c r="H149" s="707">
        <v>31770</v>
      </c>
      <c r="I149" s="707">
        <v>31758</v>
      </c>
      <c r="J149" s="707">
        <v>31743</v>
      </c>
    </row>
    <row r="150" spans="1:12" ht="15" thickBot="1" x14ac:dyDescent="0.4">
      <c r="A150" s="676" t="s">
        <v>603</v>
      </c>
      <c r="B150" s="682">
        <v>7719.937379</v>
      </c>
      <c r="C150" s="682">
        <v>6751.875102</v>
      </c>
      <c r="D150" s="682">
        <v>6035.5928160000003</v>
      </c>
      <c r="E150" s="682">
        <v>6079.874691</v>
      </c>
      <c r="F150" s="682">
        <v>6522.865127</v>
      </c>
      <c r="G150" s="682">
        <v>6905.3792469999999</v>
      </c>
      <c r="H150" s="682">
        <v>7523.0427129999998</v>
      </c>
      <c r="I150" s="682">
        <v>6095.2571969999999</v>
      </c>
      <c r="J150" s="682">
        <v>6717.315364</v>
      </c>
    </row>
    <row r="151" spans="1:12" x14ac:dyDescent="0.35">
      <c r="A151" s="318" t="s">
        <v>266</v>
      </c>
      <c r="B151" s="262"/>
    </row>
    <row r="152" spans="1:12" x14ac:dyDescent="0.35">
      <c r="A152" s="678" t="s">
        <v>601</v>
      </c>
      <c r="B152" s="678"/>
    </row>
    <row r="153" spans="1:12" x14ac:dyDescent="0.35">
      <c r="A153" s="678" t="s">
        <v>602</v>
      </c>
    </row>
    <row r="157" spans="1:12" ht="15" thickBot="1" x14ac:dyDescent="0.4">
      <c r="A157" s="258"/>
      <c r="B157" s="259"/>
      <c r="H157" t="s">
        <v>595</v>
      </c>
    </row>
    <row r="158" spans="1:12" ht="15.5" x14ac:dyDescent="0.35">
      <c r="A158" s="670" t="s">
        <v>596</v>
      </c>
      <c r="B158" s="265">
        <v>2013</v>
      </c>
      <c r="C158" s="265">
        <v>2014</v>
      </c>
      <c r="D158" s="265">
        <v>2015</v>
      </c>
      <c r="E158" s="265">
        <v>2016</v>
      </c>
      <c r="F158" s="265">
        <v>2017</v>
      </c>
      <c r="G158" s="265">
        <v>2018</v>
      </c>
      <c r="H158" s="265">
        <v>2019</v>
      </c>
      <c r="I158" s="265">
        <v>2020</v>
      </c>
      <c r="J158" s="265">
        <v>2021</v>
      </c>
    </row>
    <row r="159" spans="1:12" ht="15.5" x14ac:dyDescent="0.35">
      <c r="A159" s="703" t="s">
        <v>622</v>
      </c>
      <c r="B159" s="671">
        <v>44.501362</v>
      </c>
      <c r="C159" s="671">
        <v>44.736384999999999</v>
      </c>
      <c r="D159" s="671">
        <v>45.039287999999999</v>
      </c>
      <c r="E159" s="671">
        <v>45.657643999999998</v>
      </c>
      <c r="F159" s="671">
        <v>46.121966999999998</v>
      </c>
      <c r="G159" s="671">
        <v>46.455281999999997</v>
      </c>
      <c r="H159" s="671">
        <v>46.695557999999998</v>
      </c>
      <c r="I159" s="671">
        <v>46.740181</v>
      </c>
      <c r="J159" s="671">
        <v>46.964246000000003</v>
      </c>
    </row>
    <row r="160" spans="1:12" x14ac:dyDescent="0.35">
      <c r="A160" s="703" t="s">
        <v>631</v>
      </c>
      <c r="B160" s="704">
        <v>3031</v>
      </c>
      <c r="C160" s="704">
        <v>3046</v>
      </c>
      <c r="D160" s="704">
        <v>3077</v>
      </c>
      <c r="E160" s="704">
        <v>3125</v>
      </c>
      <c r="F160" s="704">
        <v>3160</v>
      </c>
      <c r="G160" s="704">
        <v>3184</v>
      </c>
      <c r="H160" s="704">
        <v>3197</v>
      </c>
      <c r="I160" s="704">
        <v>3210</v>
      </c>
      <c r="J160" s="704">
        <v>3222</v>
      </c>
      <c r="L160">
        <f>+J160/(J160+J227)</f>
        <v>9.2149292149292156E-2</v>
      </c>
    </row>
    <row r="161" spans="1:10" ht="26" x14ac:dyDescent="0.35">
      <c r="A161" s="672" t="s">
        <v>604</v>
      </c>
      <c r="B161" s="672"/>
      <c r="C161" s="672"/>
      <c r="D161" s="672"/>
      <c r="E161" s="672"/>
      <c r="F161" s="672"/>
      <c r="G161" s="672"/>
      <c r="H161" s="672"/>
      <c r="I161" s="672"/>
      <c r="J161" s="672"/>
    </row>
    <row r="162" spans="1:10" x14ac:dyDescent="0.35">
      <c r="A162" s="95" t="s">
        <v>289</v>
      </c>
      <c r="B162" s="271">
        <v>20864.695217</v>
      </c>
      <c r="C162" s="271">
        <v>20970.212663999999</v>
      </c>
      <c r="D162" s="271">
        <v>20299.091422999998</v>
      </c>
      <c r="E162" s="271">
        <v>19901.296451000002</v>
      </c>
      <c r="F162" s="271">
        <v>20332.811796000002</v>
      </c>
      <c r="G162" s="271">
        <v>20105.788128</v>
      </c>
      <c r="H162" s="271">
        <v>20802.096587</v>
      </c>
      <c r="I162" s="271">
        <v>20529.904331000002</v>
      </c>
      <c r="J162" s="271">
        <v>21235.815126000001</v>
      </c>
    </row>
    <row r="163" spans="1:10" x14ac:dyDescent="0.35">
      <c r="A163" s="127" t="s">
        <v>290</v>
      </c>
      <c r="B163" s="277">
        <v>2481.4812489999999</v>
      </c>
      <c r="C163" s="277">
        <v>2397.3690649999999</v>
      </c>
      <c r="D163" s="277">
        <v>2143.9528150000001</v>
      </c>
      <c r="E163" s="277">
        <v>1646.8641720000001</v>
      </c>
      <c r="F163" s="277">
        <v>1541.0317829999999</v>
      </c>
      <c r="G163" s="277">
        <v>1471.5716689999999</v>
      </c>
      <c r="H163" s="277">
        <v>1425.5238690000001</v>
      </c>
      <c r="I163" s="277">
        <v>1375.9466660000001</v>
      </c>
      <c r="J163" s="277">
        <v>1402.2954460000001</v>
      </c>
    </row>
    <row r="164" spans="1:10" x14ac:dyDescent="0.35">
      <c r="A164" s="127" t="s">
        <v>291</v>
      </c>
      <c r="B164" s="277">
        <v>17888.559553999999</v>
      </c>
      <c r="C164" s="277">
        <v>18073.086764</v>
      </c>
      <c r="D164" s="277">
        <v>17645.294414</v>
      </c>
      <c r="E164" s="277">
        <v>17723.032605</v>
      </c>
      <c r="F164" s="277">
        <v>18240.561931</v>
      </c>
      <c r="G164" s="277">
        <v>18013.513864</v>
      </c>
      <c r="H164" s="277">
        <v>18697.437405000001</v>
      </c>
      <c r="I164" s="277">
        <v>18504.716152000001</v>
      </c>
      <c r="J164" s="277">
        <v>19179.604442</v>
      </c>
    </row>
    <row r="165" spans="1:10" x14ac:dyDescent="0.35">
      <c r="A165" s="127" t="s">
        <v>357</v>
      </c>
      <c r="B165" s="277">
        <v>487.88526000000002</v>
      </c>
      <c r="C165" s="277">
        <v>493.73190699999998</v>
      </c>
      <c r="D165" s="277">
        <v>503.79868599999998</v>
      </c>
      <c r="E165" s="277">
        <v>526.98627499999998</v>
      </c>
      <c r="F165" s="277">
        <v>546.41472799999997</v>
      </c>
      <c r="G165" s="277">
        <v>603.51712799999996</v>
      </c>
      <c r="H165" s="277">
        <v>660.33663100000001</v>
      </c>
      <c r="I165" s="277">
        <v>633.52527499999997</v>
      </c>
      <c r="J165" s="277">
        <v>635.96176199999991</v>
      </c>
    </row>
    <row r="166" spans="1:10" x14ac:dyDescent="0.35">
      <c r="A166" s="106" t="s">
        <v>292</v>
      </c>
      <c r="B166" s="282">
        <v>6.7691520000000001</v>
      </c>
      <c r="C166" s="282">
        <v>6.0249240000000004</v>
      </c>
      <c r="D166" s="282">
        <v>6.0455050000000004</v>
      </c>
      <c r="E166" s="282">
        <v>4.4133959999999997</v>
      </c>
      <c r="F166" s="282">
        <v>4.8033510000000001</v>
      </c>
      <c r="G166" s="282">
        <v>17.185464</v>
      </c>
      <c r="H166" s="282">
        <v>18.798679</v>
      </c>
      <c r="I166" s="282">
        <v>15.716234999999999</v>
      </c>
      <c r="J166" s="282">
        <v>17.953471999999998</v>
      </c>
    </row>
    <row r="167" spans="1:10" x14ac:dyDescent="0.35">
      <c r="A167" s="95" t="s">
        <v>293</v>
      </c>
      <c r="B167" s="271">
        <v>2247.8727819999999</v>
      </c>
      <c r="C167" s="271">
        <v>2330.1490349999999</v>
      </c>
      <c r="D167" s="271">
        <v>2382.7687249999999</v>
      </c>
      <c r="E167" s="271">
        <v>2497.5683770000001</v>
      </c>
      <c r="F167" s="271">
        <v>2592.6710170000001</v>
      </c>
      <c r="G167" s="271">
        <v>2861.0622720000001</v>
      </c>
      <c r="H167" s="271">
        <v>2945.2418170000001</v>
      </c>
      <c r="I167" s="271">
        <v>3050.0246200000001</v>
      </c>
      <c r="J167" s="271">
        <v>3116.8542400000001</v>
      </c>
    </row>
    <row r="168" spans="1:10" x14ac:dyDescent="0.35">
      <c r="A168" s="127" t="s">
        <v>358</v>
      </c>
      <c r="B168" s="277">
        <v>260.69315999999998</v>
      </c>
      <c r="C168" s="277">
        <v>248.771188</v>
      </c>
      <c r="D168" s="277">
        <v>243.66186500000001</v>
      </c>
      <c r="E168" s="277">
        <v>274.29162100000002</v>
      </c>
      <c r="F168" s="277">
        <v>306.47493100000003</v>
      </c>
      <c r="G168" s="277">
        <v>236.67885200000001</v>
      </c>
      <c r="H168" s="277">
        <v>269.567319</v>
      </c>
      <c r="I168" s="277">
        <v>251.14922199999998</v>
      </c>
      <c r="J168" s="277">
        <v>244.20367199999998</v>
      </c>
    </row>
    <row r="169" spans="1:10" x14ac:dyDescent="0.35">
      <c r="A169" s="127" t="s">
        <v>359</v>
      </c>
      <c r="B169" s="277">
        <v>1062.628876</v>
      </c>
      <c r="C169" s="277">
        <v>1121.032665</v>
      </c>
      <c r="D169" s="277">
        <v>1179.351287</v>
      </c>
      <c r="E169" s="277">
        <v>1267.022213</v>
      </c>
      <c r="F169" s="277">
        <v>1349.8681369999999</v>
      </c>
      <c r="G169" s="277">
        <v>1517.1125339999999</v>
      </c>
      <c r="H169" s="277">
        <v>1587.2375079999999</v>
      </c>
      <c r="I169" s="277">
        <v>1628.5886969999999</v>
      </c>
      <c r="J169" s="277">
        <v>1710.7465099999999</v>
      </c>
    </row>
    <row r="170" spans="1:10" x14ac:dyDescent="0.35">
      <c r="A170" s="127" t="s">
        <v>294</v>
      </c>
      <c r="B170" s="277">
        <v>759.04332799999997</v>
      </c>
      <c r="C170" s="277">
        <v>788.78655100000003</v>
      </c>
      <c r="D170" s="277">
        <v>785.79453699999999</v>
      </c>
      <c r="E170" s="277">
        <v>773.99125100000003</v>
      </c>
      <c r="F170" s="277">
        <v>742.07146899999998</v>
      </c>
      <c r="G170" s="277">
        <v>764.52371299999993</v>
      </c>
      <c r="H170" s="277">
        <v>727.48242600000003</v>
      </c>
      <c r="I170" s="277">
        <v>760.12007699999992</v>
      </c>
      <c r="J170" s="277">
        <v>772.12028799999996</v>
      </c>
    </row>
    <row r="171" spans="1:10" x14ac:dyDescent="0.35">
      <c r="A171" s="127" t="s">
        <v>360</v>
      </c>
      <c r="B171" s="277">
        <v>83.727308999999991</v>
      </c>
      <c r="C171" s="277">
        <v>85.936697000000009</v>
      </c>
      <c r="D171" s="277">
        <v>89.955761999999993</v>
      </c>
      <c r="E171" s="277">
        <v>89.442112000000009</v>
      </c>
      <c r="F171" s="277">
        <v>98.216107999999991</v>
      </c>
      <c r="G171" s="277">
        <v>103.41130200000001</v>
      </c>
      <c r="H171" s="277">
        <v>109.614092</v>
      </c>
      <c r="I171" s="277">
        <v>133.182365</v>
      </c>
      <c r="J171" s="277">
        <v>129.06657100000001</v>
      </c>
    </row>
    <row r="172" spans="1:10" x14ac:dyDescent="0.35">
      <c r="A172" s="127" t="s">
        <v>361</v>
      </c>
      <c r="B172" s="277">
        <v>81.780106999999987</v>
      </c>
      <c r="C172" s="277">
        <v>85.621929999999992</v>
      </c>
      <c r="D172" s="277">
        <v>84.005268999999998</v>
      </c>
      <c r="E172" s="277">
        <v>92.821177000000006</v>
      </c>
      <c r="F172" s="277">
        <v>96.040369999999996</v>
      </c>
      <c r="G172" s="277">
        <v>239.33586600000001</v>
      </c>
      <c r="H172" s="277">
        <v>251.34046699999999</v>
      </c>
      <c r="I172" s="277">
        <v>276.98425500000002</v>
      </c>
      <c r="J172" s="277">
        <v>260.717195</v>
      </c>
    </row>
    <row r="173" spans="1:10" x14ac:dyDescent="0.35">
      <c r="A173" s="94" t="s">
        <v>296</v>
      </c>
      <c r="B173" s="288">
        <v>9684.065928</v>
      </c>
      <c r="C173" s="288">
        <v>9795.7535779999998</v>
      </c>
      <c r="D173" s="288">
        <v>9833.8634979999988</v>
      </c>
      <c r="E173" s="288">
        <v>9910.8256760000004</v>
      </c>
      <c r="F173" s="288">
        <v>10517.789257</v>
      </c>
      <c r="G173" s="288">
        <v>10824.699522999999</v>
      </c>
      <c r="H173" s="288">
        <v>11290.608323</v>
      </c>
      <c r="I173" s="288">
        <v>10652.617885</v>
      </c>
      <c r="J173" s="288">
        <v>11434.445253</v>
      </c>
    </row>
    <row r="174" spans="1:10" x14ac:dyDescent="0.35">
      <c r="A174" s="127" t="s">
        <v>362</v>
      </c>
      <c r="B174" s="277">
        <v>1457.3546019999999</v>
      </c>
      <c r="C174" s="277">
        <v>1480.2379290000001</v>
      </c>
      <c r="D174" s="277">
        <v>1480.679167</v>
      </c>
      <c r="E174" s="277">
        <v>1470.218875</v>
      </c>
      <c r="F174" s="277">
        <v>1590.572028</v>
      </c>
      <c r="G174" s="277">
        <v>1685.0788770000001</v>
      </c>
      <c r="H174" s="277">
        <v>1610.1146200000001</v>
      </c>
      <c r="I174" s="277">
        <v>1559.4823469999999</v>
      </c>
      <c r="J174" s="277">
        <v>1653.2942130000001</v>
      </c>
    </row>
    <row r="175" spans="1:10" x14ac:dyDescent="0.35">
      <c r="A175" s="127" t="s">
        <v>298</v>
      </c>
      <c r="B175" s="277">
        <v>5422.4162560000004</v>
      </c>
      <c r="C175" s="277">
        <v>5441.1196849999997</v>
      </c>
      <c r="D175" s="277">
        <v>5474.9543590000003</v>
      </c>
      <c r="E175" s="277">
        <v>5524.8539039999996</v>
      </c>
      <c r="F175" s="277">
        <v>5917.8833290000002</v>
      </c>
      <c r="G175" s="277">
        <v>6080.967181</v>
      </c>
      <c r="H175" s="277">
        <v>6420.3532909999994</v>
      </c>
      <c r="I175" s="277">
        <v>6056.7392209999998</v>
      </c>
      <c r="J175" s="277">
        <v>6483.756359</v>
      </c>
    </row>
    <row r="176" spans="1:10" x14ac:dyDescent="0.35">
      <c r="A176" s="127" t="s">
        <v>299</v>
      </c>
      <c r="B176" s="277">
        <v>76.683589000000012</v>
      </c>
      <c r="C176" s="277">
        <v>57.444554999999994</v>
      </c>
      <c r="D176" s="277">
        <v>39.896248</v>
      </c>
      <c r="E176" s="277">
        <v>37.411645</v>
      </c>
      <c r="F176" s="277">
        <v>37.226467999999997</v>
      </c>
      <c r="G176" s="277">
        <v>38.410697999999996</v>
      </c>
      <c r="H176" s="277">
        <v>147.93338900000001</v>
      </c>
      <c r="I176" s="277">
        <v>167.33842200000001</v>
      </c>
      <c r="J176" s="277">
        <v>121.56315599999999</v>
      </c>
    </row>
    <row r="177" spans="1:10" x14ac:dyDescent="0.35">
      <c r="A177" s="127" t="s">
        <v>300</v>
      </c>
      <c r="B177" s="277">
        <v>149.486985</v>
      </c>
      <c r="C177" s="277">
        <v>138.986694</v>
      </c>
      <c r="D177" s="277">
        <v>126.86059900000001</v>
      </c>
      <c r="E177" s="277">
        <v>134.55051700000001</v>
      </c>
      <c r="F177" s="277">
        <v>143.958923</v>
      </c>
      <c r="G177" s="277">
        <v>150.713224</v>
      </c>
      <c r="H177" s="277">
        <v>134.75632300000001</v>
      </c>
      <c r="I177" s="277">
        <v>151.14603</v>
      </c>
      <c r="J177" s="277">
        <v>164.40805900000001</v>
      </c>
    </row>
    <row r="178" spans="1:10" x14ac:dyDescent="0.35">
      <c r="A178" s="127" t="s">
        <v>363</v>
      </c>
      <c r="B178" s="277">
        <v>2243.1626080000001</v>
      </c>
      <c r="C178" s="277">
        <v>2304.8417490000002</v>
      </c>
      <c r="D178" s="277">
        <v>2304.1098269999998</v>
      </c>
      <c r="E178" s="277">
        <v>2323.1021900000001</v>
      </c>
      <c r="F178" s="277">
        <v>2387.8724609999999</v>
      </c>
      <c r="G178" s="277">
        <v>2433.3240299999998</v>
      </c>
      <c r="H178" s="277">
        <v>2546.3162969999998</v>
      </c>
      <c r="I178" s="277">
        <v>2336.6866</v>
      </c>
      <c r="J178" s="277">
        <v>2611.71929</v>
      </c>
    </row>
    <row r="179" spans="1:10" x14ac:dyDescent="0.35">
      <c r="A179" s="127" t="s">
        <v>301</v>
      </c>
      <c r="B179" s="277">
        <v>334.961883</v>
      </c>
      <c r="C179" s="277">
        <v>373.12296200000003</v>
      </c>
      <c r="D179" s="277">
        <v>407.36329499999999</v>
      </c>
      <c r="E179" s="277">
        <v>420.68854099999999</v>
      </c>
      <c r="F179" s="277">
        <v>440.27604299999996</v>
      </c>
      <c r="G179" s="277">
        <v>436.20550900000001</v>
      </c>
      <c r="H179" s="277">
        <v>431.13439999999997</v>
      </c>
      <c r="I179" s="277">
        <v>381.22525999999999</v>
      </c>
      <c r="J179" s="277">
        <v>399.70417100000003</v>
      </c>
    </row>
    <row r="180" spans="1:10" x14ac:dyDescent="0.35">
      <c r="A180" s="94" t="s">
        <v>302</v>
      </c>
      <c r="B180" s="288">
        <v>13313.269516</v>
      </c>
      <c r="C180" s="288">
        <v>12714.03096</v>
      </c>
      <c r="D180" s="288">
        <v>12035.953906999999</v>
      </c>
      <c r="E180" s="288">
        <v>11887.177695</v>
      </c>
      <c r="F180" s="288">
        <v>12305.100043</v>
      </c>
      <c r="G180" s="288">
        <v>12593.978662000001</v>
      </c>
      <c r="H180" s="288">
        <v>13435.942309</v>
      </c>
      <c r="I180" s="288">
        <v>12403.838455999999</v>
      </c>
      <c r="J180" s="288">
        <v>12685.380902999999</v>
      </c>
    </row>
    <row r="181" spans="1:10" x14ac:dyDescent="0.35">
      <c r="A181" s="127" t="s">
        <v>303</v>
      </c>
      <c r="B181" s="277">
        <v>1410.2348019999999</v>
      </c>
      <c r="C181" s="277">
        <v>1312.2693860000002</v>
      </c>
      <c r="D181" s="277">
        <v>1286.073093</v>
      </c>
      <c r="E181" s="277">
        <v>1267.777503</v>
      </c>
      <c r="F181" s="277">
        <v>1281.714414</v>
      </c>
      <c r="G181" s="277">
        <v>1328.204866</v>
      </c>
      <c r="H181" s="277">
        <v>1378.959777</v>
      </c>
      <c r="I181" s="277">
        <v>1337.549845</v>
      </c>
      <c r="J181" s="277">
        <v>1339.9979579999999</v>
      </c>
    </row>
    <row r="182" spans="1:10" x14ac:dyDescent="0.35">
      <c r="A182" s="127" t="s">
        <v>304</v>
      </c>
      <c r="B182" s="277">
        <v>5819.1351869999999</v>
      </c>
      <c r="C182" s="277">
        <v>5648.0215779999999</v>
      </c>
      <c r="D182" s="277">
        <v>5183.6304970000001</v>
      </c>
      <c r="E182" s="277">
        <v>5084.5096760000006</v>
      </c>
      <c r="F182" s="277">
        <v>5214.2668750000003</v>
      </c>
      <c r="G182" s="277">
        <v>5292.3876019999998</v>
      </c>
      <c r="H182" s="277">
        <v>5665.1984269999994</v>
      </c>
      <c r="I182" s="277">
        <v>5149.7694200000005</v>
      </c>
      <c r="J182" s="277">
        <v>5250.2901899999997</v>
      </c>
    </row>
    <row r="183" spans="1:10" x14ac:dyDescent="0.35">
      <c r="A183" s="292" t="s">
        <v>364</v>
      </c>
      <c r="B183" s="293">
        <v>3710.8714019999998</v>
      </c>
      <c r="C183" s="293">
        <v>3607.4831480000003</v>
      </c>
      <c r="D183" s="293">
        <v>3229.6545939999996</v>
      </c>
      <c r="E183" s="293">
        <v>3239.106225</v>
      </c>
      <c r="F183" s="293">
        <v>3290.3716080000004</v>
      </c>
      <c r="G183" s="293">
        <v>3275.1393710000002</v>
      </c>
      <c r="H183" s="293">
        <v>3520.564308</v>
      </c>
      <c r="I183" s="293">
        <v>3166.7782770000003</v>
      </c>
      <c r="J183" s="293">
        <v>3202.7637239999999</v>
      </c>
    </row>
    <row r="184" spans="1:10" x14ac:dyDescent="0.35">
      <c r="A184" s="297" t="s">
        <v>365</v>
      </c>
      <c r="B184" s="293">
        <v>2108.2637850000001</v>
      </c>
      <c r="C184" s="293">
        <v>2040.5384300000001</v>
      </c>
      <c r="D184" s="293">
        <v>1953.9759020000001</v>
      </c>
      <c r="E184" s="293">
        <v>1845.4034499999998</v>
      </c>
      <c r="F184" s="293">
        <v>1923.895266</v>
      </c>
      <c r="G184" s="293">
        <v>2017.2482299999999</v>
      </c>
      <c r="H184" s="293">
        <v>2144.6341179999999</v>
      </c>
      <c r="I184" s="293">
        <v>1982.9911420000001</v>
      </c>
      <c r="J184" s="293">
        <v>2047.526464</v>
      </c>
    </row>
    <row r="185" spans="1:10" x14ac:dyDescent="0.35">
      <c r="A185" s="127" t="s">
        <v>305</v>
      </c>
      <c r="B185" s="277">
        <v>3556.2895470000003</v>
      </c>
      <c r="C185" s="277">
        <v>3161.262577</v>
      </c>
      <c r="D185" s="277">
        <v>3001.312222</v>
      </c>
      <c r="E185" s="277">
        <v>2951.006421</v>
      </c>
      <c r="F185" s="277">
        <v>3148.702702</v>
      </c>
      <c r="G185" s="277">
        <v>3308.7796069999999</v>
      </c>
      <c r="H185" s="277">
        <v>3663.755463</v>
      </c>
      <c r="I185" s="277">
        <v>3313.670689</v>
      </c>
      <c r="J185" s="277">
        <v>3359.0130060000001</v>
      </c>
    </row>
    <row r="186" spans="1:10" x14ac:dyDescent="0.35">
      <c r="A186" s="127" t="s">
        <v>306</v>
      </c>
      <c r="B186" s="277">
        <v>2527.6099780000004</v>
      </c>
      <c r="C186" s="277">
        <v>2592.4774160000002</v>
      </c>
      <c r="D186" s="277">
        <v>2564.9380919999999</v>
      </c>
      <c r="E186" s="277">
        <v>2583.8840920000002</v>
      </c>
      <c r="F186" s="277">
        <v>2660.4160499999998</v>
      </c>
      <c r="G186" s="277">
        <v>2664.6065830000002</v>
      </c>
      <c r="H186" s="277">
        <v>2728.0286390000001</v>
      </c>
      <c r="I186" s="277">
        <v>2602.8484980000003</v>
      </c>
      <c r="J186" s="277">
        <v>2736.0797470000002</v>
      </c>
    </row>
    <row r="187" spans="1:10" x14ac:dyDescent="0.35">
      <c r="A187" s="94" t="s">
        <v>307</v>
      </c>
      <c r="B187" s="288">
        <v>6834.7434700000003</v>
      </c>
      <c r="C187" s="288">
        <v>7063.4469669999999</v>
      </c>
      <c r="D187" s="288">
        <v>6958.691589</v>
      </c>
      <c r="E187" s="288">
        <v>6830.8260359999995</v>
      </c>
      <c r="F187" s="288">
        <v>6845.0201429999997</v>
      </c>
      <c r="G187" s="288">
        <v>6576.5407109999996</v>
      </c>
      <c r="H187" s="288">
        <v>8112.7131079999999</v>
      </c>
      <c r="I187" s="288">
        <v>8201.0885890000009</v>
      </c>
      <c r="J187" s="288">
        <v>8267.4189939999997</v>
      </c>
    </row>
    <row r="188" spans="1:10" x14ac:dyDescent="0.35">
      <c r="A188" s="127" t="s">
        <v>366</v>
      </c>
      <c r="B188" s="277">
        <v>42.850843999999995</v>
      </c>
      <c r="C188" s="277">
        <v>39.489902000000001</v>
      </c>
      <c r="D188" s="277">
        <v>34.576400999999997</v>
      </c>
      <c r="E188" s="277">
        <v>31.874577000000002</v>
      </c>
      <c r="F188" s="277">
        <v>32.238523999999998</v>
      </c>
      <c r="G188" s="277">
        <v>36.250512999999998</v>
      </c>
      <c r="H188" s="277">
        <v>580.45101</v>
      </c>
      <c r="I188" s="277">
        <v>595.75458600000002</v>
      </c>
      <c r="J188" s="277">
        <v>616.38170300000002</v>
      </c>
    </row>
    <row r="189" spans="1:10" x14ac:dyDescent="0.35">
      <c r="A189" s="127" t="s">
        <v>367</v>
      </c>
      <c r="B189" s="277">
        <v>302.25103300000001</v>
      </c>
      <c r="C189" s="277">
        <v>312.44160199999999</v>
      </c>
      <c r="D189" s="277">
        <v>311.87629900000002</v>
      </c>
      <c r="E189" s="277">
        <v>328.25979899999999</v>
      </c>
      <c r="F189" s="277">
        <v>319.763261</v>
      </c>
      <c r="G189" s="277">
        <v>346.78943000000004</v>
      </c>
      <c r="H189" s="277">
        <v>431.57239700000002</v>
      </c>
      <c r="I189" s="277">
        <v>521.13223600000003</v>
      </c>
      <c r="J189" s="277">
        <v>498.22416199999998</v>
      </c>
    </row>
    <row r="190" spans="1:10" x14ac:dyDescent="0.35">
      <c r="A190" s="127" t="s">
        <v>309</v>
      </c>
      <c r="B190" s="277">
        <v>6489.6415910000005</v>
      </c>
      <c r="C190" s="277">
        <v>6711.515461</v>
      </c>
      <c r="D190" s="277">
        <v>6612.2388860000001</v>
      </c>
      <c r="E190" s="277">
        <v>6470.6916600000004</v>
      </c>
      <c r="F190" s="277">
        <v>6493.0183569999999</v>
      </c>
      <c r="G190" s="277">
        <v>6193.5007649999998</v>
      </c>
      <c r="H190" s="277">
        <v>7100.6897010000002</v>
      </c>
      <c r="I190" s="277">
        <v>7084.2017650000007</v>
      </c>
      <c r="J190" s="277">
        <v>7152.8131279999998</v>
      </c>
    </row>
    <row r="191" spans="1:10" x14ac:dyDescent="0.35">
      <c r="A191" s="292" t="s">
        <v>310</v>
      </c>
      <c r="B191" s="293">
        <v>2498.5957710000002</v>
      </c>
      <c r="C191" s="293">
        <v>2673.9277180000004</v>
      </c>
      <c r="D191" s="293">
        <v>2563.0032540000002</v>
      </c>
      <c r="E191" s="293">
        <v>2389.6500369999999</v>
      </c>
      <c r="F191" s="293">
        <v>2297.362329</v>
      </c>
      <c r="G191" s="293">
        <v>1611.6858</v>
      </c>
      <c r="H191" s="293">
        <v>1648.727785</v>
      </c>
      <c r="I191" s="293">
        <v>1692.288182</v>
      </c>
      <c r="J191" s="293">
        <v>1711.3705769999999</v>
      </c>
    </row>
    <row r="192" spans="1:10" x14ac:dyDescent="0.35">
      <c r="A192" s="297" t="s">
        <v>311</v>
      </c>
      <c r="B192" s="293">
        <v>3326.6473350000001</v>
      </c>
      <c r="C192" s="293">
        <v>3383.379109</v>
      </c>
      <c r="D192" s="293">
        <v>3404.2120680000003</v>
      </c>
      <c r="E192" s="293">
        <v>3452.2158869999998</v>
      </c>
      <c r="F192" s="293">
        <v>3559.378244</v>
      </c>
      <c r="G192" s="293">
        <v>3580.7076790000001</v>
      </c>
      <c r="H192" s="293">
        <v>3989.8333600000001</v>
      </c>
      <c r="I192" s="293">
        <v>3929.3400740000002</v>
      </c>
      <c r="J192" s="293">
        <v>4000.6759199999997</v>
      </c>
    </row>
    <row r="193" spans="1:10" x14ac:dyDescent="0.35">
      <c r="A193" s="297" t="s">
        <v>312</v>
      </c>
      <c r="B193" s="293">
        <v>298.73515800000001</v>
      </c>
      <c r="C193" s="293">
        <v>283.11688700000002</v>
      </c>
      <c r="D193" s="293">
        <v>277.71139599999998</v>
      </c>
      <c r="E193" s="293">
        <v>271.49631699999998</v>
      </c>
      <c r="F193" s="293">
        <v>275.61557199999999</v>
      </c>
      <c r="G193" s="293">
        <v>278.18190200000004</v>
      </c>
      <c r="H193" s="293">
        <v>396.65275400000002</v>
      </c>
      <c r="I193" s="293">
        <v>358.69207699999998</v>
      </c>
      <c r="J193" s="293">
        <v>357.97349800000001</v>
      </c>
    </row>
    <row r="194" spans="1:10" x14ac:dyDescent="0.35">
      <c r="A194" s="297" t="s">
        <v>313</v>
      </c>
      <c r="B194" s="293">
        <v>28.692498000000001</v>
      </c>
      <c r="C194" s="293">
        <v>28.254100000000001</v>
      </c>
      <c r="D194" s="293">
        <v>30.181522999999999</v>
      </c>
      <c r="E194" s="293">
        <v>33.350507</v>
      </c>
      <c r="F194" s="293">
        <v>33.973441000000001</v>
      </c>
      <c r="G194" s="293">
        <v>42.352722</v>
      </c>
      <c r="H194" s="293">
        <v>292.44053600000001</v>
      </c>
      <c r="I194" s="293">
        <v>295.09806300000002</v>
      </c>
      <c r="J194" s="293">
        <v>292.92677499999996</v>
      </c>
    </row>
    <row r="195" spans="1:10" x14ac:dyDescent="0.35">
      <c r="A195" s="297" t="s">
        <v>314</v>
      </c>
      <c r="B195" s="293">
        <v>336.97082699999999</v>
      </c>
      <c r="C195" s="293">
        <v>342.83764299999996</v>
      </c>
      <c r="D195" s="293">
        <v>337.13064200000002</v>
      </c>
      <c r="E195" s="293">
        <v>323.97890899999999</v>
      </c>
      <c r="F195" s="293">
        <v>326.68876799999998</v>
      </c>
      <c r="G195" s="293">
        <v>680.57265900000004</v>
      </c>
      <c r="H195" s="293">
        <v>773.03526099999999</v>
      </c>
      <c r="I195" s="293">
        <v>808.78336400000001</v>
      </c>
      <c r="J195" s="293">
        <v>789.866355</v>
      </c>
    </row>
    <row r="196" spans="1:10" x14ac:dyDescent="0.35">
      <c r="A196" s="94" t="s">
        <v>325</v>
      </c>
      <c r="B196" s="288">
        <v>4895.0818810000001</v>
      </c>
      <c r="C196" s="288">
        <v>4723.5688530000007</v>
      </c>
      <c r="D196" s="288">
        <v>4519.3867689999997</v>
      </c>
      <c r="E196" s="288">
        <v>4463.9012999999995</v>
      </c>
      <c r="F196" s="288">
        <v>4495.8009579999998</v>
      </c>
      <c r="G196" s="288">
        <v>5008.5425359999999</v>
      </c>
      <c r="H196" s="288">
        <v>5332.85041</v>
      </c>
      <c r="I196" s="288">
        <v>5145.5955329999997</v>
      </c>
      <c r="J196" s="288">
        <v>5420.4692130000003</v>
      </c>
    </row>
    <row r="197" spans="1:10" x14ac:dyDescent="0.35">
      <c r="A197" s="127" t="s">
        <v>326</v>
      </c>
      <c r="B197" s="277">
        <v>0</v>
      </c>
      <c r="C197" s="277">
        <v>0</v>
      </c>
      <c r="D197" s="277">
        <v>0</v>
      </c>
      <c r="E197" s="277">
        <v>0</v>
      </c>
      <c r="F197" s="277">
        <v>0</v>
      </c>
      <c r="G197" s="277">
        <v>26.794551000000002</v>
      </c>
      <c r="H197" s="277">
        <v>27.016897999999998</v>
      </c>
      <c r="I197" s="277">
        <v>28.910550999999998</v>
      </c>
      <c r="J197" s="277">
        <v>43.970548999999998</v>
      </c>
    </row>
    <row r="198" spans="1:10" x14ac:dyDescent="0.35">
      <c r="A198" s="127" t="s">
        <v>327</v>
      </c>
      <c r="B198" s="277">
        <v>4047.790195</v>
      </c>
      <c r="C198" s="277">
        <v>4037.029603</v>
      </c>
      <c r="D198" s="277">
        <v>3921.80998</v>
      </c>
      <c r="E198" s="277">
        <v>3832.4188910000003</v>
      </c>
      <c r="F198" s="277">
        <v>3915.7859039999998</v>
      </c>
      <c r="G198" s="277">
        <v>4361.3380429999997</v>
      </c>
      <c r="H198" s="277">
        <v>4575.0021070000003</v>
      </c>
      <c r="I198" s="277">
        <v>4459.5639890000002</v>
      </c>
      <c r="J198" s="277">
        <v>4702.3398939999997</v>
      </c>
    </row>
    <row r="199" spans="1:10" x14ac:dyDescent="0.35">
      <c r="A199" s="292" t="s">
        <v>368</v>
      </c>
      <c r="B199" s="293">
        <v>2366.6364079999998</v>
      </c>
      <c r="C199" s="293">
        <v>2335.184761</v>
      </c>
      <c r="D199" s="293">
        <v>2242.1255139999998</v>
      </c>
      <c r="E199" s="293">
        <v>2192.762804</v>
      </c>
      <c r="F199" s="293">
        <v>2206.366567</v>
      </c>
      <c r="G199" s="293">
        <v>2202.5068369999999</v>
      </c>
      <c r="H199" s="293">
        <v>2344.9710960000002</v>
      </c>
      <c r="I199" s="293">
        <v>2269.6180890000001</v>
      </c>
      <c r="J199" s="293">
        <v>2346.5052559999999</v>
      </c>
    </row>
    <row r="200" spans="1:10" x14ac:dyDescent="0.35">
      <c r="A200" s="297" t="s">
        <v>369</v>
      </c>
      <c r="B200" s="293">
        <v>926.17118499999992</v>
      </c>
      <c r="C200" s="293">
        <v>932.35799299999996</v>
      </c>
      <c r="D200" s="293">
        <v>903.08742800000005</v>
      </c>
      <c r="E200" s="293">
        <v>877.65694699999995</v>
      </c>
      <c r="F200" s="293">
        <v>900.40443600000003</v>
      </c>
      <c r="G200" s="293">
        <v>941.17901800000004</v>
      </c>
      <c r="H200" s="293">
        <v>946.4645109999999</v>
      </c>
      <c r="I200" s="293">
        <v>925.95964299999991</v>
      </c>
      <c r="J200" s="293">
        <v>924.23663600000009</v>
      </c>
    </row>
    <row r="201" spans="1:10" x14ac:dyDescent="0.35">
      <c r="A201" s="297" t="s">
        <v>370</v>
      </c>
      <c r="B201" s="293">
        <v>754.98260199999993</v>
      </c>
      <c r="C201" s="293">
        <v>769.48684700000001</v>
      </c>
      <c r="D201" s="293">
        <v>776.597037</v>
      </c>
      <c r="E201" s="293">
        <v>761.99913700000002</v>
      </c>
      <c r="F201" s="293">
        <v>809.0148999999999</v>
      </c>
      <c r="G201" s="293">
        <v>1217.652186</v>
      </c>
      <c r="H201" s="293">
        <v>1283.5664980000001</v>
      </c>
      <c r="I201" s="293">
        <v>1263.986255</v>
      </c>
      <c r="J201" s="293">
        <v>1431.5979990000001</v>
      </c>
    </row>
    <row r="202" spans="1:10" x14ac:dyDescent="0.35">
      <c r="A202" s="127" t="s">
        <v>328</v>
      </c>
      <c r="B202" s="277">
        <v>847.29168500000003</v>
      </c>
      <c r="C202" s="277">
        <v>686.53924900000004</v>
      </c>
      <c r="D202" s="277">
        <v>597.57678699999997</v>
      </c>
      <c r="E202" s="277">
        <v>631.48240899999996</v>
      </c>
      <c r="F202" s="277">
        <v>580.01505299999997</v>
      </c>
      <c r="G202" s="277">
        <v>620.40993900000001</v>
      </c>
      <c r="H202" s="277">
        <v>730.83140400000002</v>
      </c>
      <c r="I202" s="277">
        <v>657.12099000000001</v>
      </c>
      <c r="J202" s="277">
        <v>674.15876800000001</v>
      </c>
    </row>
    <row r="203" spans="1:10" x14ac:dyDescent="0.35">
      <c r="A203" s="94" t="s">
        <v>329</v>
      </c>
      <c r="B203" s="288">
        <v>2968.904196</v>
      </c>
      <c r="C203" s="288">
        <v>2748.29405</v>
      </c>
      <c r="D203" s="288">
        <v>2656.9621740000002</v>
      </c>
      <c r="E203" s="288">
        <v>2593.5259940000001</v>
      </c>
      <c r="F203" s="288">
        <v>2359.777701</v>
      </c>
      <c r="G203" s="288">
        <v>2539.437797</v>
      </c>
      <c r="H203" s="288">
        <v>2511.8289919999997</v>
      </c>
      <c r="I203" s="288">
        <v>2513.3139650000003</v>
      </c>
      <c r="J203" s="288">
        <v>2468.0893969999997</v>
      </c>
    </row>
    <row r="204" spans="1:10" x14ac:dyDescent="0.35">
      <c r="A204" s="127" t="s">
        <v>330</v>
      </c>
      <c r="B204" s="277">
        <v>620.76201100000003</v>
      </c>
      <c r="C204" s="277">
        <v>489.88366499999995</v>
      </c>
      <c r="D204" s="277">
        <v>417.67585700000001</v>
      </c>
      <c r="E204" s="277">
        <v>434.06611699999996</v>
      </c>
      <c r="F204" s="277">
        <v>446.02155900000002</v>
      </c>
      <c r="G204" s="277">
        <v>578.24630500000001</v>
      </c>
      <c r="H204" s="277">
        <v>617.97268400000007</v>
      </c>
      <c r="I204" s="277">
        <v>557.74256300000002</v>
      </c>
      <c r="J204" s="277">
        <v>561.76881600000002</v>
      </c>
    </row>
    <row r="205" spans="1:10" x14ac:dyDescent="0.35">
      <c r="A205" s="127" t="s">
        <v>371</v>
      </c>
      <c r="B205" s="277">
        <v>943.19870700000001</v>
      </c>
      <c r="C205" s="277">
        <v>904.99964399999999</v>
      </c>
      <c r="D205" s="277">
        <v>884.05245500000001</v>
      </c>
      <c r="E205" s="277">
        <v>761.67078600000002</v>
      </c>
      <c r="F205" s="277">
        <v>581.19420700000001</v>
      </c>
      <c r="G205" s="277">
        <v>605.75324999999998</v>
      </c>
      <c r="H205" s="277">
        <v>584.348163</v>
      </c>
      <c r="I205" s="277">
        <v>598.17689399999995</v>
      </c>
      <c r="J205" s="277">
        <v>599.17562999999996</v>
      </c>
    </row>
    <row r="206" spans="1:10" x14ac:dyDescent="0.35">
      <c r="A206" s="127" t="s">
        <v>372</v>
      </c>
      <c r="B206" s="277">
        <v>765.43415099999993</v>
      </c>
      <c r="C206" s="277">
        <v>779.12272000000007</v>
      </c>
      <c r="D206" s="277">
        <v>785.55707399999994</v>
      </c>
      <c r="E206" s="277">
        <v>790.32233299999996</v>
      </c>
      <c r="F206" s="277">
        <v>802.87203199999999</v>
      </c>
      <c r="G206" s="277">
        <v>822.72286300000007</v>
      </c>
      <c r="H206" s="277">
        <v>814.000092</v>
      </c>
      <c r="I206" s="277">
        <v>836.81586700000003</v>
      </c>
      <c r="J206" s="277">
        <v>860.51552800000002</v>
      </c>
    </row>
    <row r="207" spans="1:10" x14ac:dyDescent="0.35">
      <c r="A207" s="127" t="s">
        <v>332</v>
      </c>
      <c r="B207" s="277">
        <v>320.756575</v>
      </c>
      <c r="C207" s="277">
        <v>274.02136999999999</v>
      </c>
      <c r="D207" s="277">
        <v>281.95580100000001</v>
      </c>
      <c r="E207" s="277">
        <v>333.25620500000002</v>
      </c>
      <c r="F207" s="277">
        <v>269.31583799999999</v>
      </c>
      <c r="G207" s="277">
        <v>261.16597899999999</v>
      </c>
      <c r="H207" s="277">
        <v>224.78266500000001</v>
      </c>
      <c r="I207" s="277">
        <v>251.18367699999999</v>
      </c>
      <c r="J207" s="277">
        <v>166.76442499999999</v>
      </c>
    </row>
    <row r="208" spans="1:10" x14ac:dyDescent="0.35">
      <c r="A208" s="127" t="s">
        <v>333</v>
      </c>
      <c r="B208" s="277">
        <v>318.752748</v>
      </c>
      <c r="C208" s="277">
        <v>300.26664900000003</v>
      </c>
      <c r="D208" s="277">
        <v>287.72098400000004</v>
      </c>
      <c r="E208" s="277">
        <v>274.21055100000001</v>
      </c>
      <c r="F208" s="277">
        <v>260.37406099999998</v>
      </c>
      <c r="G208" s="277">
        <v>271.549395</v>
      </c>
      <c r="H208" s="277">
        <v>270.72538399999996</v>
      </c>
      <c r="I208" s="277">
        <v>269.39495799999997</v>
      </c>
      <c r="J208" s="277">
        <v>279.86499500000002</v>
      </c>
    </row>
    <row r="209" spans="1:12" x14ac:dyDescent="0.35">
      <c r="A209" s="94" t="s">
        <v>334</v>
      </c>
      <c r="B209" s="288">
        <v>7895.7373459999999</v>
      </c>
      <c r="C209" s="288">
        <v>6895.37068</v>
      </c>
      <c r="D209" s="288">
        <v>6465.4363360000007</v>
      </c>
      <c r="E209" s="288">
        <v>6490.562457</v>
      </c>
      <c r="F209" s="288">
        <v>6691.5056850000001</v>
      </c>
      <c r="G209" s="288">
        <v>6126.6921480000001</v>
      </c>
      <c r="H209" s="288">
        <v>7330.4643800000003</v>
      </c>
      <c r="I209" s="288">
        <v>6406.6862199999996</v>
      </c>
      <c r="J209" s="288">
        <v>6358.512436</v>
      </c>
    </row>
    <row r="210" spans="1:12" x14ac:dyDescent="0.35">
      <c r="A210" s="127" t="s">
        <v>605</v>
      </c>
      <c r="B210" s="277">
        <v>979.321054</v>
      </c>
      <c r="C210" s="277">
        <v>958.55340200000001</v>
      </c>
      <c r="D210" s="277">
        <v>943.05269099999998</v>
      </c>
      <c r="E210" s="277">
        <v>930.69984399999998</v>
      </c>
      <c r="F210" s="277">
        <v>966.29101199999991</v>
      </c>
      <c r="G210" s="277">
        <v>913.17156</v>
      </c>
      <c r="H210" s="277">
        <v>1003.9231159999999</v>
      </c>
      <c r="I210" s="277">
        <v>937.18220399999996</v>
      </c>
      <c r="J210" s="277">
        <v>944.46609899999999</v>
      </c>
    </row>
    <row r="211" spans="1:12" x14ac:dyDescent="0.35">
      <c r="A211" s="127" t="s">
        <v>335</v>
      </c>
      <c r="B211" s="277">
        <v>74.203795999999997</v>
      </c>
      <c r="C211" s="277">
        <v>76.124420999999998</v>
      </c>
      <c r="D211" s="277">
        <v>75.382047999999998</v>
      </c>
      <c r="E211" s="277">
        <v>69.943275</v>
      </c>
      <c r="F211" s="277">
        <v>66.985360999999997</v>
      </c>
      <c r="G211" s="277">
        <v>62.230409000000002</v>
      </c>
      <c r="H211" s="277">
        <v>59.863852999999999</v>
      </c>
      <c r="I211" s="277">
        <v>44.126985999999995</v>
      </c>
      <c r="J211" s="277">
        <v>51.586768999999997</v>
      </c>
    </row>
    <row r="212" spans="1:12" x14ac:dyDescent="0.35">
      <c r="A212" s="127" t="s">
        <v>336</v>
      </c>
      <c r="B212" s="277">
        <v>93.679181999999997</v>
      </c>
      <c r="C212" s="277">
        <v>83.816381000000007</v>
      </c>
      <c r="D212" s="277">
        <v>69.518179000000003</v>
      </c>
      <c r="E212" s="277">
        <v>67.898217000000002</v>
      </c>
      <c r="F212" s="277">
        <v>57.870483</v>
      </c>
      <c r="G212" s="277">
        <v>123.27695700000001</v>
      </c>
      <c r="H212" s="277">
        <v>594.81225100000006</v>
      </c>
      <c r="I212" s="277">
        <v>585.45054099999993</v>
      </c>
      <c r="J212" s="277">
        <v>619.02104499999996</v>
      </c>
    </row>
    <row r="213" spans="1:12" x14ac:dyDescent="0.35">
      <c r="A213" s="127" t="s">
        <v>337</v>
      </c>
      <c r="B213" s="277">
        <v>4238.5293899999997</v>
      </c>
      <c r="C213" s="277">
        <v>3636.226756</v>
      </c>
      <c r="D213" s="277">
        <v>3241.0329069999998</v>
      </c>
      <c r="E213" s="277">
        <v>3240.0246520000001</v>
      </c>
      <c r="F213" s="277">
        <v>3332.8649779999996</v>
      </c>
      <c r="G213" s="277">
        <v>3400.5080809999999</v>
      </c>
      <c r="H213" s="277">
        <v>3894.6852650000001</v>
      </c>
      <c r="I213" s="277">
        <v>3360.0701259999996</v>
      </c>
      <c r="J213" s="277">
        <v>3318.154458</v>
      </c>
    </row>
    <row r="214" spans="1:12" x14ac:dyDescent="0.35">
      <c r="A214" s="127" t="s">
        <v>386</v>
      </c>
      <c r="B214" s="277">
        <v>2510.003921</v>
      </c>
      <c r="C214" s="277">
        <v>2140.6497169999998</v>
      </c>
      <c r="D214" s="277">
        <v>2136.450507</v>
      </c>
      <c r="E214" s="277">
        <v>2181.9964650000002</v>
      </c>
      <c r="F214" s="277">
        <v>2267.4938469999997</v>
      </c>
      <c r="G214" s="277">
        <v>1627.5051349999999</v>
      </c>
      <c r="H214" s="277">
        <v>1777.179891</v>
      </c>
      <c r="I214" s="277">
        <v>1479.8563590000001</v>
      </c>
      <c r="J214" s="277">
        <v>1425.28406</v>
      </c>
    </row>
    <row r="215" spans="1:12" x14ac:dyDescent="0.35">
      <c r="A215" s="94" t="s">
        <v>341</v>
      </c>
      <c r="B215" s="288">
        <v>916.00980900000002</v>
      </c>
      <c r="C215" s="288">
        <v>873.19607300000007</v>
      </c>
      <c r="D215" s="288">
        <v>844.69512099999997</v>
      </c>
      <c r="E215" s="288">
        <v>809.16188899999997</v>
      </c>
      <c r="F215" s="288">
        <v>794.46889499999997</v>
      </c>
      <c r="G215" s="288">
        <v>816.08580299999994</v>
      </c>
      <c r="H215" s="288">
        <v>902.42053499999997</v>
      </c>
      <c r="I215" s="288">
        <v>879.20225800000003</v>
      </c>
      <c r="J215" s="288">
        <v>845.56558900000005</v>
      </c>
    </row>
    <row r="216" spans="1:12" x14ac:dyDescent="0.35">
      <c r="A216" s="127" t="s">
        <v>342</v>
      </c>
      <c r="B216" s="277">
        <v>385.35543500000006</v>
      </c>
      <c r="C216" s="277">
        <v>344.29838899999999</v>
      </c>
      <c r="D216" s="277">
        <v>335.64311399999997</v>
      </c>
      <c r="E216" s="277">
        <v>321.07751100000002</v>
      </c>
      <c r="F216" s="277">
        <v>329.39679799999999</v>
      </c>
      <c r="G216" s="277">
        <v>326.77643599999999</v>
      </c>
      <c r="H216" s="277">
        <v>369.31686200000001</v>
      </c>
      <c r="I216" s="277">
        <v>328.27739000000003</v>
      </c>
      <c r="J216" s="277">
        <v>347.81418400000001</v>
      </c>
    </row>
    <row r="217" spans="1:12" x14ac:dyDescent="0.35">
      <c r="A217" s="127" t="s">
        <v>373</v>
      </c>
      <c r="B217" s="277">
        <v>146.51706999999999</v>
      </c>
      <c r="C217" s="277">
        <v>140.4699</v>
      </c>
      <c r="D217" s="277">
        <v>122.36952300000002</v>
      </c>
      <c r="E217" s="277">
        <v>120.987629</v>
      </c>
      <c r="F217" s="277">
        <v>132.72504499999999</v>
      </c>
      <c r="G217" s="277">
        <v>160.869573</v>
      </c>
      <c r="H217" s="277">
        <v>174.11155300000001</v>
      </c>
      <c r="I217" s="277">
        <v>160.90817800000002</v>
      </c>
      <c r="J217" s="277">
        <v>136.368493</v>
      </c>
    </row>
    <row r="218" spans="1:12" x14ac:dyDescent="0.35">
      <c r="A218" s="127" t="s">
        <v>343</v>
      </c>
      <c r="B218" s="277">
        <v>16.792171</v>
      </c>
      <c r="C218" s="277">
        <v>17.652569</v>
      </c>
      <c r="D218" s="277">
        <v>17.707442999999998</v>
      </c>
      <c r="E218" s="277">
        <v>17.937944000000002</v>
      </c>
      <c r="F218" s="277">
        <v>18.755126999999998</v>
      </c>
      <c r="G218" s="277">
        <v>16.089980000000001</v>
      </c>
      <c r="H218" s="277">
        <v>21.712313999999999</v>
      </c>
      <c r="I218" s="277">
        <v>21.550113</v>
      </c>
      <c r="J218" s="277">
        <v>26.404888</v>
      </c>
    </row>
    <row r="219" spans="1:12" x14ac:dyDescent="0.35">
      <c r="A219" s="127" t="s">
        <v>344</v>
      </c>
      <c r="B219" s="277">
        <v>83.018902999999995</v>
      </c>
      <c r="C219" s="277">
        <v>74.627167999999998</v>
      </c>
      <c r="D219" s="277">
        <v>67.427184999999994</v>
      </c>
      <c r="E219" s="277">
        <v>76.611770000000007</v>
      </c>
      <c r="F219" s="277">
        <v>89.509231</v>
      </c>
      <c r="G219" s="277">
        <v>106.059504</v>
      </c>
      <c r="H219" s="277">
        <v>136.42600199999998</v>
      </c>
      <c r="I219" s="277">
        <v>169.203822</v>
      </c>
      <c r="J219" s="277">
        <v>141.460579</v>
      </c>
    </row>
    <row r="220" spans="1:12" x14ac:dyDescent="0.35">
      <c r="A220" s="127" t="s">
        <v>345</v>
      </c>
      <c r="B220" s="277">
        <v>284.32622600000002</v>
      </c>
      <c r="C220" s="277">
        <v>296.14804300000003</v>
      </c>
      <c r="D220" s="277">
        <v>301.54785100000004</v>
      </c>
      <c r="E220" s="277">
        <v>272.547031</v>
      </c>
      <c r="F220" s="277">
        <v>224.08269099999998</v>
      </c>
      <c r="G220" s="277">
        <v>206.29030699999998</v>
      </c>
      <c r="H220" s="277">
        <v>200.85379999999998</v>
      </c>
      <c r="I220" s="277">
        <v>199.26275099999998</v>
      </c>
      <c r="J220" s="277">
        <v>193.51744099999999</v>
      </c>
    </row>
    <row r="221" spans="1:12" x14ac:dyDescent="0.35">
      <c r="A221" s="298" t="s">
        <v>262</v>
      </c>
      <c r="B221" s="299">
        <v>0</v>
      </c>
      <c r="C221" s="299">
        <v>0</v>
      </c>
      <c r="D221" s="299">
        <v>0</v>
      </c>
      <c r="E221" s="299">
        <v>0</v>
      </c>
      <c r="F221" s="299">
        <v>0</v>
      </c>
      <c r="G221" s="299">
        <v>0</v>
      </c>
      <c r="H221" s="299">
        <v>0</v>
      </c>
      <c r="I221" s="299">
        <v>0</v>
      </c>
      <c r="J221" s="299">
        <v>14.019567</v>
      </c>
    </row>
    <row r="222" spans="1:12" x14ac:dyDescent="0.35">
      <c r="A222" s="96" t="s">
        <v>263</v>
      </c>
      <c r="B222" s="304">
        <v>69620.380155000006</v>
      </c>
      <c r="C222" s="304">
        <v>68114.022869000008</v>
      </c>
      <c r="D222" s="304">
        <v>65996.849551000007</v>
      </c>
      <c r="E222" s="304">
        <v>65384.845885000002</v>
      </c>
      <c r="F222" s="304">
        <v>66934.945504000003</v>
      </c>
      <c r="G222" s="304">
        <v>67452.827587000007</v>
      </c>
      <c r="H222" s="304">
        <v>72664.166467000003</v>
      </c>
      <c r="I222" s="304">
        <v>69782.271863999995</v>
      </c>
      <c r="J222" s="304">
        <v>71846.570726000005</v>
      </c>
      <c r="L222">
        <f>+J222/(J222+J228)</f>
        <v>0.7735052193964268</v>
      </c>
    </row>
    <row r="223" spans="1:12" ht="15" thickBot="1" x14ac:dyDescent="0.4">
      <c r="A223" s="673" t="s">
        <v>598</v>
      </c>
      <c r="B223" s="309">
        <v>1746.8389299999999</v>
      </c>
      <c r="C223" s="309">
        <v>1740.134178</v>
      </c>
      <c r="D223" s="309">
        <v>1787.0600589999999</v>
      </c>
      <c r="E223" s="309">
        <v>1628.145912</v>
      </c>
      <c r="F223" s="309">
        <v>1488.9760510000001</v>
      </c>
      <c r="G223" s="309">
        <v>1394.9290559999999</v>
      </c>
      <c r="H223" s="309">
        <v>1314.1296600000001</v>
      </c>
      <c r="I223" s="309">
        <v>1206.3574610000001</v>
      </c>
      <c r="J223" s="309">
        <v>1121.8059909999999</v>
      </c>
    </row>
    <row r="224" spans="1:12" ht="15" thickBot="1" x14ac:dyDescent="0.4">
      <c r="A224" s="127"/>
      <c r="B224" s="674"/>
      <c r="C224" s="674"/>
      <c r="D224" s="674"/>
      <c r="E224" s="674"/>
      <c r="F224" s="674"/>
      <c r="G224" s="674"/>
      <c r="H224" s="674"/>
      <c r="I224" s="674"/>
      <c r="J224" s="674"/>
    </row>
    <row r="225" spans="1:10" x14ac:dyDescent="0.35">
      <c r="A225" s="675" t="s">
        <v>599</v>
      </c>
      <c r="B225" s="705"/>
      <c r="C225" s="705"/>
      <c r="D225" s="705"/>
      <c r="E225" s="705"/>
      <c r="F225" s="705"/>
      <c r="G225" s="705"/>
      <c r="H225" s="705"/>
      <c r="I225" s="705"/>
      <c r="J225" s="705"/>
    </row>
    <row r="226" spans="1:10" ht="15.5" x14ac:dyDescent="0.35">
      <c r="A226" s="261" t="s">
        <v>622</v>
      </c>
      <c r="B226" s="685">
        <v>21.794288999999999</v>
      </c>
      <c r="C226" s="685">
        <v>21.893637999999999</v>
      </c>
      <c r="D226" s="685">
        <v>21.915693999999998</v>
      </c>
      <c r="E226" s="685">
        <v>21.606687000000001</v>
      </c>
      <c r="F226" s="685">
        <v>21.453120999999999</v>
      </c>
      <c r="G226" s="685">
        <v>21.416699000000001</v>
      </c>
      <c r="H226" s="685">
        <v>21.319175000000001</v>
      </c>
      <c r="I226" s="685">
        <v>21.283805999999998</v>
      </c>
      <c r="J226" s="685">
        <v>21.271979000000002</v>
      </c>
    </row>
    <row r="227" spans="1:10" x14ac:dyDescent="0.35">
      <c r="A227" s="706" t="s">
        <v>632</v>
      </c>
      <c r="B227" s="707">
        <v>33649</v>
      </c>
      <c r="C227" s="707">
        <v>33635</v>
      </c>
      <c r="D227" s="707">
        <v>33582</v>
      </c>
      <c r="E227" s="707">
        <v>32752</v>
      </c>
      <c r="F227" s="707">
        <v>32254</v>
      </c>
      <c r="G227" s="707">
        <v>32172</v>
      </c>
      <c r="H227" s="707">
        <v>31770</v>
      </c>
      <c r="I227" s="707">
        <v>31758</v>
      </c>
      <c r="J227" s="707">
        <v>31743</v>
      </c>
    </row>
    <row r="228" spans="1:10" ht="25.5" thickBot="1" x14ac:dyDescent="0.4">
      <c r="A228" s="676" t="s">
        <v>604</v>
      </c>
      <c r="B228" s="677">
        <v>21556.135633000002</v>
      </c>
      <c r="C228" s="677">
        <v>20771.126345000001</v>
      </c>
      <c r="D228" s="677">
        <v>20238.830792000001</v>
      </c>
      <c r="E228" s="677">
        <v>19975.160888999999</v>
      </c>
      <c r="F228" s="677">
        <v>20447.040763000001</v>
      </c>
      <c r="G228" s="677">
        <v>20892.419405000001</v>
      </c>
      <c r="H228" s="677">
        <v>21534.300257999999</v>
      </c>
      <c r="I228" s="677">
        <v>19848.109355000001</v>
      </c>
      <c r="J228" s="677">
        <v>21037.832539000003</v>
      </c>
    </row>
    <row r="229" spans="1:10" x14ac:dyDescent="0.35">
      <c r="A229" s="318" t="s">
        <v>266</v>
      </c>
      <c r="B229" s="262"/>
    </row>
    <row r="230" spans="1:10" x14ac:dyDescent="0.35">
      <c r="A230" s="678" t="s">
        <v>601</v>
      </c>
      <c r="B230" s="678"/>
    </row>
    <row r="231" spans="1:10" x14ac:dyDescent="0.35">
      <c r="A231" s="678" t="s">
        <v>602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workbookViewId="0">
      <pane xSplit="1" ySplit="4" topLeftCell="B56" activePane="bottomRight" state="frozen"/>
      <selection pane="topRight" activeCell="B1" sqref="B1"/>
      <selection pane="bottomLeft" activeCell="A5" sqref="A5"/>
      <selection pane="bottomRight" sqref="A1:XFD1048576"/>
    </sheetView>
  </sheetViews>
  <sheetFormatPr baseColWidth="10" defaultRowHeight="14.5" x14ac:dyDescent="0.35"/>
  <cols>
    <col min="1" max="1" width="43.08984375" style="319" customWidth="1"/>
    <col min="2" max="2" width="15.90625" customWidth="1"/>
    <col min="3" max="3" width="15.453125" customWidth="1"/>
    <col min="4" max="4" width="10.90625" customWidth="1"/>
    <col min="5" max="5" width="11.36328125" customWidth="1"/>
    <col min="6" max="6" width="9.81640625" style="281" customWidth="1"/>
    <col min="7" max="7" width="10.90625" customWidth="1"/>
    <col min="9" max="12" width="14.6328125" customWidth="1"/>
    <col min="16" max="17" width="15.81640625" customWidth="1"/>
  </cols>
  <sheetData>
    <row r="1" spans="1:18" ht="18" x14ac:dyDescent="0.35">
      <c r="A1" s="247" t="s">
        <v>279</v>
      </c>
      <c r="B1" s="223"/>
      <c r="C1" s="223"/>
      <c r="D1" s="223"/>
      <c r="E1" s="223"/>
      <c r="F1" s="223"/>
      <c r="G1" s="223"/>
      <c r="I1" s="248"/>
      <c r="J1" s="248"/>
      <c r="K1" s="248"/>
      <c r="L1" s="248"/>
      <c r="M1" s="249"/>
      <c r="N1" s="249"/>
      <c r="O1" s="250"/>
      <c r="P1" s="1707" t="s">
        <v>251</v>
      </c>
      <c r="Q1" s="1707"/>
      <c r="R1" s="1707"/>
    </row>
    <row r="2" spans="1:18" ht="15.5" x14ac:dyDescent="0.35">
      <c r="A2" s="251"/>
      <c r="B2" s="185"/>
      <c r="C2" s="185"/>
      <c r="D2" s="185"/>
      <c r="E2" s="185"/>
      <c r="F2" s="252"/>
      <c r="G2" s="185"/>
      <c r="I2" s="253"/>
      <c r="J2" s="253"/>
      <c r="K2" s="254" t="s">
        <v>252</v>
      </c>
      <c r="L2" s="255"/>
      <c r="M2" s="256"/>
      <c r="N2" s="249"/>
      <c r="O2" s="250"/>
      <c r="P2" s="257"/>
      <c r="Q2" s="257"/>
      <c r="R2" s="250"/>
    </row>
    <row r="3" spans="1:18" ht="15" thickBot="1" x14ac:dyDescent="0.4">
      <c r="A3" s="258" t="s">
        <v>287</v>
      </c>
      <c r="B3" s="259"/>
      <c r="C3" s="260"/>
      <c r="D3" s="261" t="s">
        <v>254</v>
      </c>
      <c r="E3" s="261"/>
      <c r="F3" s="262"/>
      <c r="G3" s="262"/>
      <c r="I3" s="1708" t="s">
        <v>255</v>
      </c>
      <c r="J3" s="1708"/>
      <c r="K3" s="1708" t="s">
        <v>256</v>
      </c>
      <c r="L3" s="1708"/>
      <c r="M3" s="1708" t="s">
        <v>257</v>
      </c>
      <c r="N3" s="1708"/>
      <c r="O3" s="250"/>
      <c r="P3" s="263" t="s">
        <v>251</v>
      </c>
      <c r="Q3" s="263" t="s">
        <v>251</v>
      </c>
      <c r="R3" s="263" t="s">
        <v>251</v>
      </c>
    </row>
    <row r="4" spans="1:18" ht="27" customHeight="1" x14ac:dyDescent="0.35">
      <c r="A4" s="264">
        <v>2021</v>
      </c>
      <c r="B4" s="265" t="s">
        <v>261</v>
      </c>
      <c r="C4" s="265" t="s">
        <v>258</v>
      </c>
      <c r="D4" s="266" t="s">
        <v>259</v>
      </c>
      <c r="E4" s="267" t="s">
        <v>260</v>
      </c>
      <c r="F4" s="265" t="s">
        <v>256</v>
      </c>
      <c r="G4" s="264" t="s">
        <v>257</v>
      </c>
      <c r="I4" s="268" t="s">
        <v>261</v>
      </c>
      <c r="J4" s="268" t="s">
        <v>258</v>
      </c>
      <c r="K4" s="268" t="s">
        <v>261</v>
      </c>
      <c r="L4" s="268" t="s">
        <v>258</v>
      </c>
      <c r="M4" s="269" t="s">
        <v>29</v>
      </c>
      <c r="N4" s="269" t="s">
        <v>104</v>
      </c>
      <c r="O4" s="250"/>
      <c r="P4" s="269" t="s">
        <v>261</v>
      </c>
      <c r="Q4" s="269" t="s">
        <v>258</v>
      </c>
      <c r="R4" s="270" t="s">
        <v>259</v>
      </c>
    </row>
    <row r="5" spans="1:18" s="275" customFormat="1" ht="13" customHeight="1" x14ac:dyDescent="0.35">
      <c r="A5" s="95" t="s">
        <v>289</v>
      </c>
      <c r="B5" s="271">
        <v>6818.1684720000003</v>
      </c>
      <c r="C5" s="271">
        <v>1437.683988</v>
      </c>
      <c r="D5" s="272">
        <v>8255.8524600000001</v>
      </c>
      <c r="E5" s="272">
        <v>129.80601703778444</v>
      </c>
      <c r="F5" s="273">
        <v>0.23511324007967482</v>
      </c>
      <c r="G5" s="274">
        <v>-8.9915765104948697E-3</v>
      </c>
      <c r="I5" s="271">
        <v>107.20144250772097</v>
      </c>
      <c r="J5" s="271">
        <v>22.604574530063477</v>
      </c>
      <c r="K5" s="273">
        <f>+B5/B$65</f>
        <v>0.26927078011221289</v>
      </c>
      <c r="L5" s="273">
        <f>+C5/C$65</f>
        <v>0.14679976046247728</v>
      </c>
      <c r="M5" s="276">
        <f>+B5/P5-1</f>
        <v>2.7698794192800413E-2</v>
      </c>
      <c r="N5" s="276">
        <f t="shared" ref="N5:N67" si="0">+C5/Q5-1</f>
        <v>-0.15248667879117228</v>
      </c>
      <c r="P5" s="271">
        <v>6634.4034949999996</v>
      </c>
      <c r="Q5" s="271">
        <v>1696.3556229999999</v>
      </c>
      <c r="R5" s="272">
        <v>8330.7591179999999</v>
      </c>
    </row>
    <row r="6" spans="1:18" s="281" customFormat="1" ht="13" customHeight="1" x14ac:dyDescent="0.35">
      <c r="A6" s="127" t="s">
        <v>290</v>
      </c>
      <c r="B6" s="277">
        <v>606.39317300000005</v>
      </c>
      <c r="C6" s="277">
        <v>321.25019200000003</v>
      </c>
      <c r="D6" s="278">
        <v>927.64336500000013</v>
      </c>
      <c r="E6" s="278">
        <v>14.585252222661174</v>
      </c>
      <c r="F6" s="279">
        <v>2.6417773117951585E-2</v>
      </c>
      <c r="G6" s="280">
        <v>-0.27410355921703478</v>
      </c>
      <c r="I6" s="277">
        <v>9.5342646840413838</v>
      </c>
      <c r="J6" s="277">
        <v>5.0509875386197889</v>
      </c>
      <c r="K6" s="279">
        <f t="shared" ref="K6:L65" si="1">+B6/B$65</f>
        <v>2.3948361413916978E-2</v>
      </c>
      <c r="L6" s="279">
        <f t="shared" si="1"/>
        <v>3.2802376341221962E-2</v>
      </c>
      <c r="M6" s="280">
        <f t="shared" ref="M6:M67" si="2">+B6/P6-1</f>
        <v>-1.5784910251095186E-2</v>
      </c>
      <c r="N6" s="280">
        <f t="shared" si="0"/>
        <v>-0.51458806446939354</v>
      </c>
      <c r="P6" s="277">
        <v>616.11854900000003</v>
      </c>
      <c r="Q6" s="277">
        <v>661.80942100000004</v>
      </c>
      <c r="R6" s="278">
        <v>1277.9279700000002</v>
      </c>
    </row>
    <row r="7" spans="1:18" s="281" customFormat="1" ht="13" customHeight="1" x14ac:dyDescent="0.35">
      <c r="A7" s="127" t="s">
        <v>291</v>
      </c>
      <c r="B7" s="277">
        <v>5979.2471409999998</v>
      </c>
      <c r="C7" s="277">
        <v>1104.1646020000001</v>
      </c>
      <c r="D7" s="278">
        <v>7083.4117429999997</v>
      </c>
      <c r="E7" s="278">
        <v>111.37183832346494</v>
      </c>
      <c r="F7" s="279">
        <v>0.20172403683133974</v>
      </c>
      <c r="G7" s="280">
        <v>3.6862020986188515E-2</v>
      </c>
      <c r="I7" s="277">
        <v>94.011158752923009</v>
      </c>
      <c r="J7" s="277">
        <v>17.360679570541951</v>
      </c>
      <c r="K7" s="279">
        <f t="shared" si="1"/>
        <v>0.23613915507554334</v>
      </c>
      <c r="L7" s="279">
        <f t="shared" si="1"/>
        <v>0.1127445950832601</v>
      </c>
      <c r="M7" s="280">
        <f t="shared" si="2"/>
        <v>3.0148170103914795E-2</v>
      </c>
      <c r="N7" s="280">
        <f t="shared" si="0"/>
        <v>7.4794399436919123E-2</v>
      </c>
      <c r="P7" s="277">
        <v>5804.2593429999997</v>
      </c>
      <c r="Q7" s="277">
        <v>1027.3263449999999</v>
      </c>
      <c r="R7" s="278">
        <v>6831.5856879999992</v>
      </c>
    </row>
    <row r="8" spans="1:18" s="281" customFormat="1" ht="13" customHeight="1" x14ac:dyDescent="0.35">
      <c r="A8" s="127" t="s">
        <v>357</v>
      </c>
      <c r="B8" s="277">
        <v>207.912441</v>
      </c>
      <c r="C8" s="277">
        <v>1.0504009999999999</v>
      </c>
      <c r="D8" s="278">
        <v>208.96284199999999</v>
      </c>
      <c r="E8" s="278">
        <v>3.2855037514703671</v>
      </c>
      <c r="F8" s="279">
        <v>5.9509216131119133E-3</v>
      </c>
      <c r="G8" s="280">
        <v>9.2568774114770935E-2</v>
      </c>
      <c r="I8" s="277">
        <v>3.2689883921221812</v>
      </c>
      <c r="J8" s="277">
        <v>1.6515359348186053E-2</v>
      </c>
      <c r="K8" s="279">
        <f t="shared" si="1"/>
        <v>8.2111120329477882E-3</v>
      </c>
      <c r="L8" s="279">
        <f t="shared" si="1"/>
        <v>1.0725487414244373E-4</v>
      </c>
      <c r="M8" s="280">
        <f t="shared" si="2"/>
        <v>9.6067579641071932E-2</v>
      </c>
      <c r="N8" s="280">
        <f t="shared" si="0"/>
        <v>-0.33046862052700687</v>
      </c>
      <c r="P8" s="277">
        <v>189.689436</v>
      </c>
      <c r="Q8" s="277">
        <v>1.5688599999999999</v>
      </c>
      <c r="R8" s="278">
        <v>191.258296</v>
      </c>
    </row>
    <row r="9" spans="1:18" s="281" customFormat="1" ht="13" customHeight="1" x14ac:dyDescent="0.35">
      <c r="A9" s="106" t="s">
        <v>292</v>
      </c>
      <c r="B9" s="282">
        <v>24.615717</v>
      </c>
      <c r="C9" s="282">
        <v>11.218791</v>
      </c>
      <c r="D9" s="283">
        <v>35.834508</v>
      </c>
      <c r="E9" s="283">
        <v>0.56342270874213551</v>
      </c>
      <c r="F9" s="284">
        <v>1.0205084603148332E-3</v>
      </c>
      <c r="G9" s="285">
        <v>0.19499501803455144</v>
      </c>
      <c r="I9" s="282">
        <v>0.38703067863439994</v>
      </c>
      <c r="J9" s="282">
        <v>0.17639203010773555</v>
      </c>
      <c r="K9" s="284">
        <f t="shared" si="1"/>
        <v>9.7215158980475547E-4</v>
      </c>
      <c r="L9" s="284">
        <f t="shared" si="1"/>
        <v>1.1455339596357778E-3</v>
      </c>
      <c r="M9" s="285">
        <f t="shared" si="2"/>
        <v>1.1487060040599628E-2</v>
      </c>
      <c r="N9" s="285">
        <f t="shared" si="0"/>
        <v>0.98527710606716146</v>
      </c>
      <c r="P9" s="282">
        <v>24.336165999999999</v>
      </c>
      <c r="Q9" s="282">
        <v>5.650995</v>
      </c>
      <c r="R9" s="283">
        <v>29.987161</v>
      </c>
    </row>
    <row r="10" spans="1:18" s="286" customFormat="1" ht="13" customHeight="1" x14ac:dyDescent="0.3">
      <c r="A10" s="95" t="s">
        <v>293</v>
      </c>
      <c r="B10" s="271">
        <v>1337.741522</v>
      </c>
      <c r="C10" s="271">
        <v>72.124537000000004</v>
      </c>
      <c r="D10" s="272">
        <v>1409.866059</v>
      </c>
      <c r="E10" s="272">
        <v>22.16719576351877</v>
      </c>
      <c r="F10" s="273">
        <v>4.01506905332768E-2</v>
      </c>
      <c r="G10" s="276">
        <v>1.5995288458660717E-2</v>
      </c>
      <c r="I10" s="271">
        <v>21.033188230798846</v>
      </c>
      <c r="J10" s="271">
        <v>1.1340075327199242</v>
      </c>
      <c r="K10" s="273">
        <f t="shared" si="1"/>
        <v>5.2831593219898221E-2</v>
      </c>
      <c r="L10" s="273">
        <f t="shared" si="1"/>
        <v>7.3645285357849307E-3</v>
      </c>
      <c r="M10" s="276">
        <f t="shared" si="2"/>
        <v>1.162455291138742E-2</v>
      </c>
      <c r="N10" s="276">
        <f t="shared" si="0"/>
        <v>0.1045052434052689</v>
      </c>
      <c r="P10" s="271">
        <v>1322.369567</v>
      </c>
      <c r="Q10" s="271">
        <v>65.300312000000005</v>
      </c>
      <c r="R10" s="272">
        <v>1387.669879</v>
      </c>
    </row>
    <row r="11" spans="1:18" s="275" customFormat="1" ht="13" customHeight="1" x14ac:dyDescent="0.35">
      <c r="A11" s="127" t="s">
        <v>358</v>
      </c>
      <c r="B11" s="277">
        <v>35.078861000000003</v>
      </c>
      <c r="C11" s="277">
        <v>18.919595999999999</v>
      </c>
      <c r="D11" s="278">
        <v>53.998457000000002</v>
      </c>
      <c r="E11" s="278">
        <v>0.84901282615170071</v>
      </c>
      <c r="F11" s="279">
        <v>1.5377881625288877E-3</v>
      </c>
      <c r="G11" s="280">
        <v>-0.14290911624738378</v>
      </c>
      <c r="I11" s="277">
        <v>0.55154173971661224</v>
      </c>
      <c r="J11" s="277">
        <v>0.29747108643508852</v>
      </c>
      <c r="K11" s="279">
        <f t="shared" si="1"/>
        <v>1.385373844267467E-3</v>
      </c>
      <c r="L11" s="279">
        <f t="shared" si="1"/>
        <v>1.9318516336198099E-3</v>
      </c>
      <c r="M11" s="280">
        <f t="shared" si="2"/>
        <v>-0.16675061190472695</v>
      </c>
      <c r="N11" s="280">
        <f t="shared" si="0"/>
        <v>-9.4892414759003341E-2</v>
      </c>
      <c r="P11" s="277">
        <v>42.098874000000002</v>
      </c>
      <c r="Q11" s="277">
        <v>20.903146</v>
      </c>
      <c r="R11" s="278">
        <v>63.002020000000002</v>
      </c>
    </row>
    <row r="12" spans="1:18" s="281" customFormat="1" ht="13" customHeight="1" x14ac:dyDescent="0.35">
      <c r="A12" s="127" t="s">
        <v>359</v>
      </c>
      <c r="B12" s="277">
        <v>44.822282000000001</v>
      </c>
      <c r="C12" s="277">
        <v>7.1003730000000003</v>
      </c>
      <c r="D12" s="278">
        <v>51.922654999999999</v>
      </c>
      <c r="E12" s="278">
        <v>0.81637518018060651</v>
      </c>
      <c r="F12" s="279">
        <v>1.4786727003342219E-3</v>
      </c>
      <c r="G12" s="280">
        <v>9.6968122050477445E-2</v>
      </c>
      <c r="I12" s="277">
        <v>0.70473666155661652</v>
      </c>
      <c r="J12" s="277">
        <v>0.11163851862399013</v>
      </c>
      <c r="K12" s="279">
        <f t="shared" si="1"/>
        <v>1.7701719882860644E-3</v>
      </c>
      <c r="L12" s="279">
        <f t="shared" si="1"/>
        <v>7.2500846103479115E-4</v>
      </c>
      <c r="M12" s="280">
        <f t="shared" si="2"/>
        <v>8.3014618986488209E-2</v>
      </c>
      <c r="N12" s="280">
        <f t="shared" si="0"/>
        <v>0.19408555089438218</v>
      </c>
      <c r="P12" s="277">
        <v>41.386589999999998</v>
      </c>
      <c r="Q12" s="277">
        <v>5.9462849999999996</v>
      </c>
      <c r="R12" s="278">
        <v>47.332875000000001</v>
      </c>
    </row>
    <row r="13" spans="1:18" s="287" customFormat="1" ht="13" customHeight="1" x14ac:dyDescent="0.25">
      <c r="A13" s="127" t="s">
        <v>294</v>
      </c>
      <c r="B13" s="277">
        <v>1217.627119</v>
      </c>
      <c r="C13" s="277">
        <v>29.524411000000001</v>
      </c>
      <c r="D13" s="278">
        <v>1247.1515300000001</v>
      </c>
      <c r="E13" s="278">
        <v>19.608850029265049</v>
      </c>
      <c r="F13" s="279">
        <v>3.5516845596417525E-2</v>
      </c>
      <c r="G13" s="280">
        <v>2.7755741972153691E-2</v>
      </c>
      <c r="I13" s="277">
        <v>19.144640401505239</v>
      </c>
      <c r="J13" s="277">
        <v>0.46420962775981472</v>
      </c>
      <c r="K13" s="279">
        <f t="shared" si="1"/>
        <v>4.8087900081286855E-2</v>
      </c>
      <c r="L13" s="279">
        <f t="shared" si="1"/>
        <v>3.01469342273549E-3</v>
      </c>
      <c r="M13" s="280">
        <f t="shared" si="2"/>
        <v>2.6526422596178767E-2</v>
      </c>
      <c r="N13" s="280">
        <f t="shared" si="0"/>
        <v>8.1152465239751281E-2</v>
      </c>
      <c r="P13" s="277">
        <v>1186.162472</v>
      </c>
      <c r="Q13" s="277">
        <v>27.308277</v>
      </c>
      <c r="R13" s="278">
        <v>1213.4707490000001</v>
      </c>
    </row>
    <row r="14" spans="1:18" s="281" customFormat="1" ht="13" customHeight="1" x14ac:dyDescent="0.35">
      <c r="A14" s="127" t="s">
        <v>360</v>
      </c>
      <c r="B14" s="277">
        <v>16.621703</v>
      </c>
      <c r="C14" s="277">
        <v>3.4603389999999998</v>
      </c>
      <c r="D14" s="278">
        <v>20.082042000000001</v>
      </c>
      <c r="E14" s="278">
        <v>0.31574811912342521</v>
      </c>
      <c r="F14" s="279">
        <v>5.7190386879032399E-4</v>
      </c>
      <c r="G14" s="280">
        <v>-0.28975373406365723</v>
      </c>
      <c r="I14" s="277">
        <v>0.26134152387880644</v>
      </c>
      <c r="J14" s="277">
        <v>5.4406595244618744E-2</v>
      </c>
      <c r="K14" s="279">
        <f t="shared" si="1"/>
        <v>6.5644299520962459E-4</v>
      </c>
      <c r="L14" s="279">
        <f t="shared" si="1"/>
        <v>3.533300367528112E-4</v>
      </c>
      <c r="M14" s="280">
        <f t="shared" si="2"/>
        <v>-0.37370977934122451</v>
      </c>
      <c r="N14" s="280">
        <f t="shared" si="0"/>
        <v>0.99463633733028489</v>
      </c>
      <c r="P14" s="277">
        <v>26.539936999999998</v>
      </c>
      <c r="Q14" s="277">
        <v>1.7348220000000001</v>
      </c>
      <c r="R14" s="278">
        <v>28.274759</v>
      </c>
    </row>
    <row r="15" spans="1:18" s="281" customFormat="1" ht="13" customHeight="1" x14ac:dyDescent="0.35">
      <c r="A15" s="127" t="s">
        <v>361</v>
      </c>
      <c r="B15" s="277">
        <v>23.591555</v>
      </c>
      <c r="C15" s="277">
        <v>13.119816</v>
      </c>
      <c r="D15" s="278">
        <v>36.711371</v>
      </c>
      <c r="E15" s="278">
        <v>0.57720954590635043</v>
      </c>
      <c r="F15" s="279">
        <v>1.0454800912923549E-3</v>
      </c>
      <c r="G15" s="280">
        <v>3.152328129378934E-2</v>
      </c>
      <c r="I15" s="277">
        <v>0.37092787269575656</v>
      </c>
      <c r="J15" s="277">
        <v>0.20628167321059379</v>
      </c>
      <c r="K15" s="279">
        <f t="shared" si="1"/>
        <v>9.3170423186195747E-4</v>
      </c>
      <c r="L15" s="279">
        <f t="shared" si="1"/>
        <v>1.3396447774250211E-3</v>
      </c>
      <c r="M15" s="280">
        <f t="shared" si="2"/>
        <v>-9.8929354950422765E-2</v>
      </c>
      <c r="N15" s="280">
        <f t="shared" si="0"/>
        <v>0.3945707282089157</v>
      </c>
      <c r="P15" s="277">
        <v>26.181692999999999</v>
      </c>
      <c r="Q15" s="277">
        <v>9.4077809999999999</v>
      </c>
      <c r="R15" s="278">
        <v>35.589473999999996</v>
      </c>
    </row>
    <row r="16" spans="1:18" s="286" customFormat="1" ht="13" customHeight="1" x14ac:dyDescent="0.3">
      <c r="A16" s="94" t="s">
        <v>296</v>
      </c>
      <c r="B16" s="288">
        <v>612.96592299999998</v>
      </c>
      <c r="C16" s="288">
        <v>347.98804200000001</v>
      </c>
      <c r="D16" s="289">
        <v>960.95396499999993</v>
      </c>
      <c r="E16" s="289">
        <v>15.108991755566876</v>
      </c>
      <c r="F16" s="290">
        <v>2.7366404786570087E-2</v>
      </c>
      <c r="G16" s="291">
        <v>7.778705983946077E-2</v>
      </c>
      <c r="I16" s="288">
        <v>9.6376074342442006</v>
      </c>
      <c r="J16" s="288">
        <v>5.4713843213226765</v>
      </c>
      <c r="K16" s="290">
        <f t="shared" si="1"/>
        <v>2.420793985162363E-2</v>
      </c>
      <c r="L16" s="290">
        <f t="shared" si="1"/>
        <v>3.5532538190448625E-2</v>
      </c>
      <c r="M16" s="291">
        <f t="shared" si="2"/>
        <v>0.10042998308020867</v>
      </c>
      <c r="N16" s="291">
        <f t="shared" si="0"/>
        <v>4.0089536614086541E-2</v>
      </c>
      <c r="P16" s="288">
        <v>557.02401099999997</v>
      </c>
      <c r="Q16" s="288">
        <v>334.57508200000001</v>
      </c>
      <c r="R16" s="289">
        <v>891.59909300000004</v>
      </c>
    </row>
    <row r="17" spans="1:18" s="286" customFormat="1" ht="13" customHeight="1" x14ac:dyDescent="0.3">
      <c r="A17" s="127" t="s">
        <v>362</v>
      </c>
      <c r="B17" s="277">
        <v>54.193098999999997</v>
      </c>
      <c r="C17" s="277">
        <v>7.4558989999999996</v>
      </c>
      <c r="D17" s="278">
        <v>61.648997999999999</v>
      </c>
      <c r="E17" s="278">
        <v>0.96930158618051887</v>
      </c>
      <c r="F17" s="279">
        <v>1.7556631174880993E-3</v>
      </c>
      <c r="G17" s="280">
        <v>0.58259086837671736</v>
      </c>
      <c r="I17" s="277">
        <v>0.85207316460744253</v>
      </c>
      <c r="J17" s="277">
        <v>0.11722842157307641</v>
      </c>
      <c r="K17" s="279">
        <f t="shared" si="1"/>
        <v>2.1402548359365889E-3</v>
      </c>
      <c r="L17" s="279">
        <f t="shared" si="1"/>
        <v>7.6131068883576096E-4</v>
      </c>
      <c r="M17" s="280">
        <f t="shared" si="2"/>
        <v>0.64479875115347851</v>
      </c>
      <c r="N17" s="280">
        <f t="shared" si="0"/>
        <v>0.24134393950896982</v>
      </c>
      <c r="P17" s="277">
        <v>32.948163999999998</v>
      </c>
      <c r="Q17" s="277">
        <v>6.0063120000000003</v>
      </c>
      <c r="R17" s="278">
        <v>38.954476</v>
      </c>
    </row>
    <row r="18" spans="1:18" s="281" customFormat="1" ht="13" customHeight="1" x14ac:dyDescent="0.35">
      <c r="A18" s="127" t="s">
        <v>298</v>
      </c>
      <c r="B18" s="277">
        <v>169.70911699999999</v>
      </c>
      <c r="C18" s="277">
        <v>117.587137</v>
      </c>
      <c r="D18" s="278">
        <v>287.29625399999998</v>
      </c>
      <c r="E18" s="278">
        <v>4.5171328608766883</v>
      </c>
      <c r="F18" s="279">
        <v>8.1817296842406542E-3</v>
      </c>
      <c r="G18" s="280">
        <v>6.7511694626052998E-2</v>
      </c>
      <c r="I18" s="277">
        <v>2.668321004947968</v>
      </c>
      <c r="J18" s="277">
        <v>1.8488118559287208</v>
      </c>
      <c r="K18" s="279">
        <f t="shared" si="1"/>
        <v>6.7023433806909323E-3</v>
      </c>
      <c r="L18" s="279">
        <f t="shared" si="1"/>
        <v>1.2006646585166321E-2</v>
      </c>
      <c r="M18" s="280">
        <f t="shared" si="2"/>
        <v>4.0608251349570912E-2</v>
      </c>
      <c r="N18" s="280">
        <f t="shared" si="0"/>
        <v>0.10888819148286166</v>
      </c>
      <c r="P18" s="277">
        <v>163.08646100000001</v>
      </c>
      <c r="Q18" s="277">
        <v>106.040571</v>
      </c>
      <c r="R18" s="278">
        <v>269.12703199999999</v>
      </c>
    </row>
    <row r="19" spans="1:18" s="281" customFormat="1" ht="13" customHeight="1" x14ac:dyDescent="0.35">
      <c r="A19" s="127" t="s">
        <v>299</v>
      </c>
      <c r="B19" s="277">
        <v>65.358104999999995</v>
      </c>
      <c r="C19" s="277">
        <v>58.919263999999998</v>
      </c>
      <c r="D19" s="278">
        <v>124.27736899999999</v>
      </c>
      <c r="E19" s="278">
        <v>1.9540017649279822</v>
      </c>
      <c r="F19" s="279">
        <v>3.5392171838990612E-3</v>
      </c>
      <c r="G19" s="280">
        <v>-2.9432481741749283E-2</v>
      </c>
      <c r="I19" s="277">
        <v>1.0276195380540152</v>
      </c>
      <c r="J19" s="277">
        <v>0.92638222687396721</v>
      </c>
      <c r="K19" s="279">
        <f t="shared" si="1"/>
        <v>2.5811958141368028E-3</v>
      </c>
      <c r="L19" s="279">
        <f t="shared" si="1"/>
        <v>6.0161578719797638E-3</v>
      </c>
      <c r="M19" s="280">
        <f t="shared" si="2"/>
        <v>8.1161826761224853E-2</v>
      </c>
      <c r="N19" s="280">
        <f t="shared" si="0"/>
        <v>-0.1283404141272102</v>
      </c>
      <c r="P19" s="277">
        <v>60.451732</v>
      </c>
      <c r="Q19" s="277">
        <v>67.594351000000003</v>
      </c>
      <c r="R19" s="278">
        <v>128.04608300000001</v>
      </c>
    </row>
    <row r="20" spans="1:18" s="281" customFormat="1" ht="13" customHeight="1" x14ac:dyDescent="0.35">
      <c r="A20" s="127" t="s">
        <v>300</v>
      </c>
      <c r="B20" s="277">
        <v>97.869938000000005</v>
      </c>
      <c r="C20" s="277">
        <v>142.01594700000001</v>
      </c>
      <c r="D20" s="278">
        <v>239.88588500000003</v>
      </c>
      <c r="E20" s="278">
        <v>3.7717039429062185</v>
      </c>
      <c r="F20" s="279">
        <v>6.8315595445767293E-3</v>
      </c>
      <c r="G20" s="280">
        <v>8.339813969458465E-2</v>
      </c>
      <c r="I20" s="277">
        <v>1.5388001300976384</v>
      </c>
      <c r="J20" s="277">
        <v>2.2329038128085799</v>
      </c>
      <c r="K20" s="279">
        <f t="shared" si="1"/>
        <v>3.8651897005800343E-3</v>
      </c>
      <c r="L20" s="279">
        <f t="shared" si="1"/>
        <v>1.4501035815564686E-2</v>
      </c>
      <c r="M20" s="280">
        <f t="shared" si="2"/>
        <v>8.1440499104940889E-2</v>
      </c>
      <c r="N20" s="280">
        <f t="shared" si="0"/>
        <v>8.4751373190679491E-2</v>
      </c>
      <c r="P20" s="277">
        <v>90.499605000000003</v>
      </c>
      <c r="Q20" s="277">
        <v>130.92027400000001</v>
      </c>
      <c r="R20" s="278">
        <v>221.41987900000001</v>
      </c>
    </row>
    <row r="21" spans="1:18" s="287" customFormat="1" ht="13" customHeight="1" x14ac:dyDescent="0.25">
      <c r="A21" s="127" t="s">
        <v>363</v>
      </c>
      <c r="B21" s="277">
        <v>184.298393</v>
      </c>
      <c r="C21" s="277">
        <v>13.840683</v>
      </c>
      <c r="D21" s="278">
        <v>198.13907600000002</v>
      </c>
      <c r="E21" s="278">
        <v>3.1153226634947484</v>
      </c>
      <c r="F21" s="279">
        <v>5.6426783751841588E-3</v>
      </c>
      <c r="G21" s="280">
        <v>6.7836220990291851E-2</v>
      </c>
      <c r="I21" s="277">
        <v>2.8977068640340375</v>
      </c>
      <c r="J21" s="277">
        <v>0.2176157994607105</v>
      </c>
      <c r="K21" s="279">
        <f t="shared" si="1"/>
        <v>7.2785194822239637E-3</v>
      </c>
      <c r="L21" s="279">
        <f t="shared" si="1"/>
        <v>1.4132514279884165E-3</v>
      </c>
      <c r="M21" s="280">
        <f t="shared" si="2"/>
        <v>8.4141700473495895E-2</v>
      </c>
      <c r="N21" s="280">
        <f t="shared" si="0"/>
        <v>-0.11033517111190017</v>
      </c>
      <c r="P21" s="277">
        <v>169.99474599999999</v>
      </c>
      <c r="Q21" s="277">
        <v>15.557188</v>
      </c>
      <c r="R21" s="278">
        <v>185.55193399999999</v>
      </c>
    </row>
    <row r="22" spans="1:18" s="281" customFormat="1" ht="13" customHeight="1" x14ac:dyDescent="0.35">
      <c r="A22" s="127" t="s">
        <v>301</v>
      </c>
      <c r="B22" s="277">
        <v>41.537267999999997</v>
      </c>
      <c r="C22" s="277">
        <v>8.1691090000000006</v>
      </c>
      <c r="D22" s="278">
        <v>49.706376999999996</v>
      </c>
      <c r="E22" s="278">
        <v>0.78152884284326674</v>
      </c>
      <c r="F22" s="279">
        <v>1.4155567103111514E-3</v>
      </c>
      <c r="G22" s="280">
        <v>2.488043014878194E-2</v>
      </c>
      <c r="I22" s="277">
        <v>0.65308668533437164</v>
      </c>
      <c r="J22" s="277">
        <v>0.12844215750889501</v>
      </c>
      <c r="K22" s="279">
        <f t="shared" si="1"/>
        <v>1.6404365195759358E-3</v>
      </c>
      <c r="L22" s="279">
        <f t="shared" si="1"/>
        <v>8.3413549458816638E-4</v>
      </c>
      <c r="M22" s="280">
        <f t="shared" si="2"/>
        <v>3.7308813209700364E-2</v>
      </c>
      <c r="N22" s="280">
        <f t="shared" si="0"/>
        <v>-3.3971375945084703E-2</v>
      </c>
      <c r="P22" s="277">
        <v>40.043300000000002</v>
      </c>
      <c r="Q22" s="277">
        <v>8.4563839999999999</v>
      </c>
      <c r="R22" s="278">
        <v>48.499684000000002</v>
      </c>
    </row>
    <row r="23" spans="1:18" s="275" customFormat="1" ht="13" customHeight="1" x14ac:dyDescent="0.35">
      <c r="A23" s="94" t="s">
        <v>302</v>
      </c>
      <c r="B23" s="288">
        <v>3128.8199180000001</v>
      </c>
      <c r="C23" s="288">
        <v>1228.0768929999999</v>
      </c>
      <c r="D23" s="289">
        <v>4356.8968110000005</v>
      </c>
      <c r="E23" s="289">
        <v>68.503092130177777</v>
      </c>
      <c r="F23" s="290">
        <v>0.12407732949324203</v>
      </c>
      <c r="G23" s="291">
        <v>4.4864292515549353E-2</v>
      </c>
      <c r="I23" s="288">
        <v>49.194150882883797</v>
      </c>
      <c r="J23" s="288">
        <v>19.308941247293969</v>
      </c>
      <c r="K23" s="290">
        <f t="shared" si="1"/>
        <v>0.1235668762968182</v>
      </c>
      <c r="L23" s="290">
        <f t="shared" si="1"/>
        <v>0.12539709367751778</v>
      </c>
      <c r="M23" s="291">
        <f t="shared" si="2"/>
        <v>2.644602281692765E-2</v>
      </c>
      <c r="N23" s="291">
        <f t="shared" si="0"/>
        <v>9.4919577780582021E-2</v>
      </c>
      <c r="P23" s="288">
        <v>3048.2069670000001</v>
      </c>
      <c r="Q23" s="288">
        <v>1121.6137859999999</v>
      </c>
      <c r="R23" s="289">
        <v>4169.820753</v>
      </c>
    </row>
    <row r="24" spans="1:18" s="286" customFormat="1" ht="13" customHeight="1" x14ac:dyDescent="0.3">
      <c r="A24" s="127" t="s">
        <v>303</v>
      </c>
      <c r="B24" s="277">
        <v>220.51444499999999</v>
      </c>
      <c r="C24" s="277">
        <v>28.648698</v>
      </c>
      <c r="D24" s="278">
        <v>249.16314299999999</v>
      </c>
      <c r="E24" s="278">
        <v>3.9175694263128729</v>
      </c>
      <c r="F24" s="279">
        <v>7.0957607519024565E-3</v>
      </c>
      <c r="G24" s="280">
        <v>6.7680980144535496E-4</v>
      </c>
      <c r="I24" s="277">
        <v>3.4671285543719104</v>
      </c>
      <c r="J24" s="277">
        <v>0.45044087194096261</v>
      </c>
      <c r="K24" s="279">
        <f t="shared" si="1"/>
        <v>8.7088045528660937E-3</v>
      </c>
      <c r="L24" s="279">
        <f t="shared" si="1"/>
        <v>2.9252756788453928E-3</v>
      </c>
      <c r="M24" s="280">
        <f t="shared" si="2"/>
        <v>1.8937089229194459E-2</v>
      </c>
      <c r="N24" s="280">
        <f t="shared" si="0"/>
        <v>-0.12062476357083463</v>
      </c>
      <c r="P24" s="277">
        <v>216.41615300000001</v>
      </c>
      <c r="Q24" s="277">
        <v>32.578468000000001</v>
      </c>
      <c r="R24" s="278">
        <v>248.994621</v>
      </c>
    </row>
    <row r="25" spans="1:18" s="287" customFormat="1" ht="13" customHeight="1" x14ac:dyDescent="0.25">
      <c r="A25" s="127" t="s">
        <v>304</v>
      </c>
      <c r="B25" s="277">
        <v>1552.720057</v>
      </c>
      <c r="C25" s="277">
        <v>357.80377099999998</v>
      </c>
      <c r="D25" s="278">
        <v>1910.5238279999999</v>
      </c>
      <c r="E25" s="278">
        <v>30.038992311214479</v>
      </c>
      <c r="F25" s="279">
        <v>5.4408608877986576E-2</v>
      </c>
      <c r="G25" s="280">
        <v>8.8451844569912286E-3</v>
      </c>
      <c r="I25" s="277">
        <v>24.413276175947026</v>
      </c>
      <c r="J25" s="277">
        <v>5.6257161352674565</v>
      </c>
      <c r="K25" s="279">
        <f t="shared" si="1"/>
        <v>6.13217673868399E-2</v>
      </c>
      <c r="L25" s="279">
        <f t="shared" si="1"/>
        <v>3.6534807589003397E-2</v>
      </c>
      <c r="M25" s="280">
        <f t="shared" si="2"/>
        <v>2.7980114570455683E-2</v>
      </c>
      <c r="N25" s="280">
        <f t="shared" si="0"/>
        <v>-6.6556082990450016E-2</v>
      </c>
      <c r="P25" s="277">
        <v>1510.4572889999999</v>
      </c>
      <c r="Q25" s="277">
        <v>383.31576699999999</v>
      </c>
      <c r="R25" s="278">
        <v>1893.773056</v>
      </c>
    </row>
    <row r="26" spans="1:18" s="281" customFormat="1" ht="12" customHeight="1" x14ac:dyDescent="0.35">
      <c r="A26" s="292" t="s">
        <v>364</v>
      </c>
      <c r="B26" s="293">
        <v>1006.972082</v>
      </c>
      <c r="C26" s="293">
        <v>212.77797799999999</v>
      </c>
      <c r="D26" s="294">
        <v>1219.7500600000001</v>
      </c>
      <c r="E26" s="294">
        <v>19.178019209684205</v>
      </c>
      <c r="F26" s="295">
        <v>3.4736496331958168E-2</v>
      </c>
      <c r="G26" s="296">
        <v>1.3626007336345003E-2</v>
      </c>
      <c r="I26" s="293">
        <v>15.832530422020803</v>
      </c>
      <c r="J26" s="293">
        <v>3.345488787663403</v>
      </c>
      <c r="K26" s="295">
        <f t="shared" si="1"/>
        <v>3.9768474361535133E-2</v>
      </c>
      <c r="L26" s="295">
        <f t="shared" si="1"/>
        <v>2.1726440902734918E-2</v>
      </c>
      <c r="M26" s="296">
        <f t="shared" si="2"/>
        <v>3.2079806362029339E-2</v>
      </c>
      <c r="N26" s="296">
        <f t="shared" si="0"/>
        <v>-6.5453536704312087E-2</v>
      </c>
      <c r="P26" s="293">
        <v>975.67269099999999</v>
      </c>
      <c r="Q26" s="293">
        <v>227.68047000000001</v>
      </c>
      <c r="R26" s="294">
        <v>1203.353161</v>
      </c>
    </row>
    <row r="27" spans="1:18" s="275" customFormat="1" ht="12" customHeight="1" x14ac:dyDescent="0.35">
      <c r="A27" s="297" t="s">
        <v>365</v>
      </c>
      <c r="B27" s="293">
        <v>545.747975</v>
      </c>
      <c r="C27" s="293">
        <v>145.02579299999999</v>
      </c>
      <c r="D27" s="294">
        <v>690.77376800000002</v>
      </c>
      <c r="E27" s="294">
        <v>10.860973101530275</v>
      </c>
      <c r="F27" s="295">
        <v>1.9672112546028422E-2</v>
      </c>
      <c r="G27" s="296">
        <v>5.1254896197994171E-4</v>
      </c>
      <c r="I27" s="293">
        <v>8.5807457539262213</v>
      </c>
      <c r="J27" s="293">
        <v>2.2802273476040535</v>
      </c>
      <c r="K27" s="295">
        <f t="shared" si="1"/>
        <v>2.1553293025304766E-2</v>
      </c>
      <c r="L27" s="295">
        <f t="shared" si="1"/>
        <v>1.4808366686268479E-2</v>
      </c>
      <c r="M27" s="296">
        <f t="shared" si="2"/>
        <v>2.0500547399833646E-2</v>
      </c>
      <c r="N27" s="296">
        <f t="shared" si="0"/>
        <v>-6.8169003257461669E-2</v>
      </c>
      <c r="P27" s="293">
        <v>534.78459799999996</v>
      </c>
      <c r="Q27" s="293">
        <v>155.63529600000001</v>
      </c>
      <c r="R27" s="294">
        <v>690.419894</v>
      </c>
    </row>
    <row r="28" spans="1:18" s="275" customFormat="1" ht="13" customHeight="1" x14ac:dyDescent="0.35">
      <c r="A28" s="127" t="s">
        <v>305</v>
      </c>
      <c r="B28" s="277">
        <v>930.909491</v>
      </c>
      <c r="C28" s="277">
        <v>797.30498899999998</v>
      </c>
      <c r="D28" s="278">
        <v>1728.2144800000001</v>
      </c>
      <c r="E28" s="278">
        <v>27.172559020734461</v>
      </c>
      <c r="F28" s="279">
        <v>4.9216735390328233E-2</v>
      </c>
      <c r="G28" s="280">
        <v>9.18089611115398E-2</v>
      </c>
      <c r="I28" s="277">
        <v>14.636605224578014</v>
      </c>
      <c r="J28" s="277">
        <v>12.535953796156447</v>
      </c>
      <c r="K28" s="279">
        <f t="shared" si="1"/>
        <v>3.6764524943148545E-2</v>
      </c>
      <c r="L28" s="279">
        <f t="shared" si="1"/>
        <v>8.1411619227644949E-2</v>
      </c>
      <c r="M28" s="280">
        <f t="shared" si="2"/>
        <v>9.066466781985083E-3</v>
      </c>
      <c r="N28" s="280">
        <f t="shared" si="0"/>
        <v>0.20740553835256992</v>
      </c>
      <c r="P28" s="277">
        <v>922.54526499999997</v>
      </c>
      <c r="Q28" s="277">
        <v>660.34564499999999</v>
      </c>
      <c r="R28" s="278">
        <v>1582.8909100000001</v>
      </c>
    </row>
    <row r="29" spans="1:18" s="287" customFormat="1" ht="13" customHeight="1" x14ac:dyDescent="0.25">
      <c r="A29" s="127" t="s">
        <v>306</v>
      </c>
      <c r="B29" s="277">
        <v>424.67592300000001</v>
      </c>
      <c r="C29" s="277">
        <v>44.319432999999997</v>
      </c>
      <c r="D29" s="278">
        <v>468.99535600000002</v>
      </c>
      <c r="E29" s="278">
        <v>7.373971309024312</v>
      </c>
      <c r="F29" s="279">
        <v>1.3356224359111254E-2</v>
      </c>
      <c r="G29" s="280">
        <v>5.5910197050959232E-2</v>
      </c>
      <c r="I29" s="277">
        <v>6.6771408965410259</v>
      </c>
      <c r="J29" s="277">
        <v>0.69683041248328526</v>
      </c>
      <c r="K29" s="279">
        <f t="shared" si="1"/>
        <v>1.6771779334977401E-2</v>
      </c>
      <c r="L29" s="279">
        <f t="shared" si="1"/>
        <v>4.5253909778070157E-3</v>
      </c>
      <c r="M29" s="280">
        <f t="shared" si="2"/>
        <v>6.4915815550416811E-2</v>
      </c>
      <c r="N29" s="280">
        <f t="shared" si="0"/>
        <v>-2.3239591638400947E-2</v>
      </c>
      <c r="P29" s="277">
        <v>398.78825799999998</v>
      </c>
      <c r="Q29" s="277">
        <v>45.373904000000003</v>
      </c>
      <c r="R29" s="278">
        <v>444.16216199999997</v>
      </c>
    </row>
    <row r="30" spans="1:18" s="287" customFormat="1" ht="13" customHeight="1" x14ac:dyDescent="0.25">
      <c r="A30" s="94" t="s">
        <v>307</v>
      </c>
      <c r="B30" s="288">
        <v>2363.3690190000002</v>
      </c>
      <c r="C30" s="288">
        <v>198.99388300000001</v>
      </c>
      <c r="D30" s="289">
        <v>2562.3629020000003</v>
      </c>
      <c r="E30" s="289">
        <v>40.287798761607093</v>
      </c>
      <c r="F30" s="290">
        <v>7.297192471256668E-2</v>
      </c>
      <c r="G30" s="291">
        <v>4.3548300584865141E-2</v>
      </c>
      <c r="I30" s="288">
        <v>37.159036045429268</v>
      </c>
      <c r="J30" s="288">
        <v>3.1287627161778135</v>
      </c>
      <c r="K30" s="290">
        <f t="shared" si="1"/>
        <v>9.3336828218985271E-2</v>
      </c>
      <c r="L30" s="290">
        <f t="shared" si="1"/>
        <v>2.0318967590740276E-2</v>
      </c>
      <c r="M30" s="291">
        <f t="shared" si="2"/>
        <v>4.6914324033226817E-2</v>
      </c>
      <c r="N30" s="291">
        <f t="shared" si="0"/>
        <v>5.1656088775036135E-3</v>
      </c>
      <c r="P30" s="288">
        <v>2257.4617280000002</v>
      </c>
      <c r="Q30" s="288">
        <v>197.97124099999999</v>
      </c>
      <c r="R30" s="289">
        <v>2455.4329690000004</v>
      </c>
    </row>
    <row r="31" spans="1:18" s="287" customFormat="1" ht="13" customHeight="1" x14ac:dyDescent="0.25">
      <c r="A31" s="127" t="s">
        <v>366</v>
      </c>
      <c r="B31" s="277">
        <v>417.55059599999998</v>
      </c>
      <c r="C31" s="277">
        <v>3.0964960000000001</v>
      </c>
      <c r="D31" s="278">
        <v>420.64709199999999</v>
      </c>
      <c r="E31" s="278">
        <v>6.6137959533068589</v>
      </c>
      <c r="F31" s="279">
        <v>1.1979344496451074E-2</v>
      </c>
      <c r="G31" s="280">
        <v>1.2932476334600818E-2</v>
      </c>
      <c r="I31" s="277">
        <v>6.5651100284455719</v>
      </c>
      <c r="J31" s="277">
        <v>4.8685924861286999E-2</v>
      </c>
      <c r="K31" s="279">
        <f t="shared" si="1"/>
        <v>1.6490377904707108E-2</v>
      </c>
      <c r="L31" s="279">
        <f t="shared" si="1"/>
        <v>3.1617857252856814E-4</v>
      </c>
      <c r="M31" s="280">
        <f t="shared" si="2"/>
        <v>1.3833210560665998E-2</v>
      </c>
      <c r="N31" s="280">
        <f t="shared" si="0"/>
        <v>-9.5437129512887853E-2</v>
      </c>
      <c r="P31" s="277">
        <v>411.853342</v>
      </c>
      <c r="Q31" s="277">
        <v>3.4231959999999999</v>
      </c>
      <c r="R31" s="278">
        <v>415.27653800000002</v>
      </c>
    </row>
    <row r="32" spans="1:18" s="286" customFormat="1" ht="13" customHeight="1" x14ac:dyDescent="0.3">
      <c r="A32" s="127" t="s">
        <v>367</v>
      </c>
      <c r="B32" s="277">
        <v>85.642787999999996</v>
      </c>
      <c r="C32" s="277">
        <v>49.898245000000003</v>
      </c>
      <c r="D32" s="278">
        <v>135.541033</v>
      </c>
      <c r="E32" s="278">
        <v>2.1310993291317737</v>
      </c>
      <c r="F32" s="279">
        <v>3.8599880008485673E-3</v>
      </c>
      <c r="G32" s="280">
        <v>0.14376221113389076</v>
      </c>
      <c r="I32" s="277">
        <v>1.3465537631823621</v>
      </c>
      <c r="J32" s="277">
        <v>0.78454556594941172</v>
      </c>
      <c r="K32" s="279">
        <f t="shared" ref="K32" si="3">+B32/B$65</f>
        <v>3.3823013365611746E-3</v>
      </c>
      <c r="L32" s="279">
        <f t="shared" ref="L32" si="4">+C32/C$65</f>
        <v>5.0950351222093498E-3</v>
      </c>
      <c r="M32" s="280">
        <f t="shared" si="2"/>
        <v>0.11104418771043512</v>
      </c>
      <c r="N32" s="280">
        <f t="shared" si="0"/>
        <v>0.20464880910362182</v>
      </c>
      <c r="P32" s="277">
        <v>77.083151999999998</v>
      </c>
      <c r="Q32" s="277">
        <v>41.421404000000003</v>
      </c>
      <c r="R32" s="278">
        <v>118.50455600000001</v>
      </c>
    </row>
    <row r="33" spans="1:18" s="275" customFormat="1" ht="13" customHeight="1" x14ac:dyDescent="0.35">
      <c r="A33" s="127" t="s">
        <v>309</v>
      </c>
      <c r="B33" s="277">
        <v>1860.1756339999999</v>
      </c>
      <c r="C33" s="277">
        <v>145.99914100000001</v>
      </c>
      <c r="D33" s="278">
        <v>2006.174775</v>
      </c>
      <c r="E33" s="278">
        <v>31.54290344772263</v>
      </c>
      <c r="F33" s="279">
        <v>5.7132592158310277E-2</v>
      </c>
      <c r="G33" s="280">
        <v>4.3984502158583849E-2</v>
      </c>
      <c r="I33" s="277">
        <v>29.247372238078423</v>
      </c>
      <c r="J33" s="277">
        <v>2.295531209644206</v>
      </c>
      <c r="K33" s="279">
        <f t="shared" si="1"/>
        <v>7.3464148938223853E-2</v>
      </c>
      <c r="L33" s="279">
        <f t="shared" si="1"/>
        <v>1.4907753793893854E-2</v>
      </c>
      <c r="M33" s="280">
        <f t="shared" si="2"/>
        <v>5.1823066637579629E-2</v>
      </c>
      <c r="N33" s="280">
        <f t="shared" si="0"/>
        <v>-4.6546439949662344E-2</v>
      </c>
      <c r="P33" s="277">
        <v>1768.5252330000001</v>
      </c>
      <c r="Q33" s="277">
        <v>153.12664100000001</v>
      </c>
      <c r="R33" s="278">
        <v>1921.6518740000001</v>
      </c>
    </row>
    <row r="34" spans="1:18" s="287" customFormat="1" ht="12.5" x14ac:dyDescent="0.25">
      <c r="A34" s="292" t="s">
        <v>310</v>
      </c>
      <c r="B34" s="293">
        <v>214.011675</v>
      </c>
      <c r="C34" s="293">
        <v>13.749523</v>
      </c>
      <c r="D34" s="294">
        <v>227.76119800000001</v>
      </c>
      <c r="E34" s="294">
        <v>3.5810685924169481</v>
      </c>
      <c r="F34" s="295">
        <v>6.486268194067067E-3</v>
      </c>
      <c r="G34" s="296">
        <v>3.932782383270661E-2</v>
      </c>
      <c r="I34" s="293">
        <v>3.3648860933416906</v>
      </c>
      <c r="J34" s="293">
        <v>0.21618249907525711</v>
      </c>
      <c r="K34" s="295">
        <f t="shared" si="1"/>
        <v>8.4519898440507998E-3</v>
      </c>
      <c r="L34" s="295">
        <f t="shared" si="1"/>
        <v>1.4039432168130414E-3</v>
      </c>
      <c r="M34" s="296">
        <f t="shared" si="2"/>
        <v>5.8369179553499961E-2</v>
      </c>
      <c r="N34" s="296">
        <f t="shared" si="0"/>
        <v>-0.18804660384429284</v>
      </c>
      <c r="P34" s="293">
        <v>202.20890700000001</v>
      </c>
      <c r="Q34" s="293">
        <v>16.933882000000001</v>
      </c>
      <c r="R34" s="294">
        <v>219.14278900000002</v>
      </c>
    </row>
    <row r="35" spans="1:18" s="281" customFormat="1" ht="12" customHeight="1" x14ac:dyDescent="0.35">
      <c r="A35" s="297" t="s">
        <v>311</v>
      </c>
      <c r="B35" s="293">
        <v>1053.105415</v>
      </c>
      <c r="C35" s="293">
        <v>82.915778000000003</v>
      </c>
      <c r="D35" s="294">
        <v>1136.021193</v>
      </c>
      <c r="E35" s="294">
        <v>17.861557852239311</v>
      </c>
      <c r="F35" s="295">
        <v>3.2352034484565827E-2</v>
      </c>
      <c r="G35" s="296">
        <v>6.2362244124271271E-2</v>
      </c>
      <c r="I35" s="293">
        <v>16.557880619159352</v>
      </c>
      <c r="J35" s="293">
        <v>1.3036772330799564</v>
      </c>
      <c r="K35" s="295">
        <f t="shared" si="1"/>
        <v>4.1590423850917962E-2</v>
      </c>
      <c r="L35" s="295">
        <f t="shared" si="1"/>
        <v>8.4664060047665666E-3</v>
      </c>
      <c r="M35" s="296">
        <f t="shared" si="2"/>
        <v>6.6418383748901855E-2</v>
      </c>
      <c r="N35" s="296">
        <f t="shared" si="0"/>
        <v>1.3406503411505177E-2</v>
      </c>
      <c r="P35" s="293">
        <v>987.51618599999995</v>
      </c>
      <c r="Q35" s="293">
        <v>81.818872999999996</v>
      </c>
      <c r="R35" s="294">
        <v>1069.335059</v>
      </c>
    </row>
    <row r="36" spans="1:18" s="281" customFormat="1" ht="12" customHeight="1" x14ac:dyDescent="0.35">
      <c r="A36" s="297" t="s">
        <v>312</v>
      </c>
      <c r="B36" s="293">
        <v>127.110293</v>
      </c>
      <c r="C36" s="293">
        <v>7.713069</v>
      </c>
      <c r="D36" s="294">
        <v>134.823362</v>
      </c>
      <c r="E36" s="294">
        <v>2.1198154532988567</v>
      </c>
      <c r="F36" s="295">
        <v>3.8395498989155759E-3</v>
      </c>
      <c r="G36" s="296">
        <v>-2.271096537852535E-2</v>
      </c>
      <c r="I36" s="293">
        <v>1.9985435712153914</v>
      </c>
      <c r="J36" s="293">
        <v>0.1212718820834653</v>
      </c>
      <c r="K36" s="295">
        <f t="shared" si="1"/>
        <v>5.0199826972538841E-3</v>
      </c>
      <c r="L36" s="295">
        <f t="shared" si="1"/>
        <v>7.8756993267046051E-4</v>
      </c>
      <c r="M36" s="296">
        <f t="shared" si="2"/>
        <v>7.5236742153275138E-3</v>
      </c>
      <c r="N36" s="296">
        <f t="shared" si="0"/>
        <v>-0.34609456288385232</v>
      </c>
      <c r="P36" s="293">
        <v>126.161098</v>
      </c>
      <c r="Q36" s="293">
        <v>11.795389</v>
      </c>
      <c r="R36" s="294">
        <v>137.95648699999998</v>
      </c>
    </row>
    <row r="37" spans="1:18" s="281" customFormat="1" ht="12" customHeight="1" x14ac:dyDescent="0.35">
      <c r="A37" s="297" t="s">
        <v>313</v>
      </c>
      <c r="B37" s="293">
        <v>230.32325900000001</v>
      </c>
      <c r="C37" s="293">
        <v>2.7549239999999999</v>
      </c>
      <c r="D37" s="294">
        <v>233.078183</v>
      </c>
      <c r="E37" s="294">
        <v>3.6646670637854206</v>
      </c>
      <c r="F37" s="295">
        <v>6.6376872724556151E-3</v>
      </c>
      <c r="G37" s="296">
        <v>3.5341760681773637E-2</v>
      </c>
      <c r="I37" s="293">
        <v>3.6213516444008786</v>
      </c>
      <c r="J37" s="293">
        <v>4.3315419384541823E-2</v>
      </c>
      <c r="K37" s="295">
        <f t="shared" si="1"/>
        <v>9.0961852708114268E-3</v>
      </c>
      <c r="L37" s="295">
        <f t="shared" si="1"/>
        <v>2.8130116678487326E-4</v>
      </c>
      <c r="M37" s="296">
        <f t="shared" si="2"/>
        <v>2.8191930075367022E-2</v>
      </c>
      <c r="N37" s="296">
        <f t="shared" si="0"/>
        <v>1.4731438790020253</v>
      </c>
      <c r="P37" s="293">
        <v>224.00803999999999</v>
      </c>
      <c r="Q37" s="293">
        <v>1.113936</v>
      </c>
      <c r="R37" s="294">
        <v>225.12197599999999</v>
      </c>
    </row>
    <row r="38" spans="1:18" s="287" customFormat="1" ht="12" customHeight="1" x14ac:dyDescent="0.25">
      <c r="A38" s="297" t="s">
        <v>314</v>
      </c>
      <c r="B38" s="293">
        <v>235.62499</v>
      </c>
      <c r="C38" s="293">
        <v>38.865845</v>
      </c>
      <c r="D38" s="294">
        <v>274.490835</v>
      </c>
      <c r="E38" s="294">
        <v>4.3157944230904635</v>
      </c>
      <c r="F38" s="295">
        <v>7.8170521943927047E-3</v>
      </c>
      <c r="G38" s="296">
        <v>1.6273040609305234E-2</v>
      </c>
      <c r="I38" s="293">
        <v>3.7047102785152957</v>
      </c>
      <c r="J38" s="293">
        <v>0.61108414457516713</v>
      </c>
      <c r="K38" s="295">
        <f t="shared" si="1"/>
        <v>9.3055671962035316E-3</v>
      </c>
      <c r="L38" s="295">
        <f t="shared" si="1"/>
        <v>3.9685332686419054E-3</v>
      </c>
      <c r="M38" s="296">
        <f t="shared" si="2"/>
        <v>3.0590733540071025E-2</v>
      </c>
      <c r="N38" s="296">
        <f t="shared" si="0"/>
        <v>-6.2673137317100114E-2</v>
      </c>
      <c r="P38" s="293">
        <v>228.631</v>
      </c>
      <c r="Q38" s="293">
        <v>41.464559000000001</v>
      </c>
      <c r="R38" s="294">
        <v>270.09555899999998</v>
      </c>
    </row>
    <row r="39" spans="1:18" s="281" customFormat="1" ht="13" customHeight="1" x14ac:dyDescent="0.35">
      <c r="A39" s="94" t="s">
        <v>325</v>
      </c>
      <c r="B39" s="288">
        <v>1188.9554149999999</v>
      </c>
      <c r="C39" s="288">
        <v>1627.0180800000001</v>
      </c>
      <c r="D39" s="289">
        <v>2815.9734950000002</v>
      </c>
      <c r="E39" s="289">
        <v>44.275295039601453</v>
      </c>
      <c r="F39" s="290">
        <v>8.0194341601392424E-2</v>
      </c>
      <c r="G39" s="291">
        <v>5.9952674752909774E-2</v>
      </c>
      <c r="I39" s="288">
        <v>18.693837808319561</v>
      </c>
      <c r="J39" s="288">
        <v>25.581457231281888</v>
      </c>
      <c r="K39" s="290">
        <f t="shared" si="1"/>
        <v>4.6955564889668774E-2</v>
      </c>
      <c r="L39" s="290">
        <f t="shared" si="1"/>
        <v>0.16613238125047528</v>
      </c>
      <c r="M39" s="291">
        <f t="shared" si="2"/>
        <v>5.5381034197796941E-2</v>
      </c>
      <c r="N39" s="291">
        <f t="shared" si="0"/>
        <v>6.3318560547612313E-2</v>
      </c>
      <c r="P39" s="288">
        <v>1126.5650760000001</v>
      </c>
      <c r="Q39" s="288">
        <v>1530.1323050000001</v>
      </c>
      <c r="R39" s="289">
        <v>2656.697381</v>
      </c>
    </row>
    <row r="40" spans="1:18" s="281" customFormat="1" ht="13" customHeight="1" x14ac:dyDescent="0.35">
      <c r="A40" s="127" t="s">
        <v>326</v>
      </c>
      <c r="B40" s="277">
        <v>94.233050000000006</v>
      </c>
      <c r="C40" s="277">
        <v>48.039988999999998</v>
      </c>
      <c r="D40" s="278">
        <v>142.27303900000001</v>
      </c>
      <c r="E40" s="278">
        <v>2.2369460469320659</v>
      </c>
      <c r="F40" s="279">
        <v>4.0517045740994196E-3</v>
      </c>
      <c r="G40" s="280">
        <v>0.15252751694842326</v>
      </c>
      <c r="I40" s="277">
        <v>1.481617670990016</v>
      </c>
      <c r="J40" s="277">
        <v>0.75532837594204982</v>
      </c>
      <c r="K40" s="279">
        <f t="shared" si="1"/>
        <v>3.7215576279842275E-3</v>
      </c>
      <c r="L40" s="279">
        <f t="shared" si="1"/>
        <v>4.9052913830045682E-3</v>
      </c>
      <c r="M40" s="280">
        <f t="shared" si="2"/>
        <v>1.6247341873424359E-2</v>
      </c>
      <c r="N40" s="280">
        <f t="shared" si="0"/>
        <v>0.56390944766898654</v>
      </c>
      <c r="P40" s="277">
        <v>92.726490999999996</v>
      </c>
      <c r="Q40" s="277">
        <v>30.717884000000002</v>
      </c>
      <c r="R40" s="278">
        <v>123.44437499999999</v>
      </c>
    </row>
    <row r="41" spans="1:18" s="275" customFormat="1" ht="13" customHeight="1" x14ac:dyDescent="0.35">
      <c r="A41" s="127" t="s">
        <v>327</v>
      </c>
      <c r="B41" s="277">
        <v>868.80744400000003</v>
      </c>
      <c r="C41" s="277">
        <v>950.92753200000004</v>
      </c>
      <c r="D41" s="278">
        <v>1819.7349760000002</v>
      </c>
      <c r="E41" s="278">
        <v>28.611527451994736</v>
      </c>
      <c r="F41" s="279">
        <v>5.1823090149272041E-2</v>
      </c>
      <c r="G41" s="280">
        <v>2.4405840453001648E-2</v>
      </c>
      <c r="I41" s="277">
        <v>13.660180390192917</v>
      </c>
      <c r="J41" s="277">
        <v>14.951347061801819</v>
      </c>
      <c r="K41" s="279">
        <f t="shared" si="1"/>
        <v>3.4311921034792775E-2</v>
      </c>
      <c r="L41" s="279">
        <f t="shared" si="1"/>
        <v>9.7097787191029572E-2</v>
      </c>
      <c r="M41" s="280">
        <f t="shared" si="2"/>
        <v>4.3424002074916368E-2</v>
      </c>
      <c r="N41" s="280">
        <f t="shared" si="0"/>
        <v>7.6261763028768748E-3</v>
      </c>
      <c r="P41" s="277">
        <v>832.65043000000003</v>
      </c>
      <c r="Q41" s="277">
        <v>943.73047699999995</v>
      </c>
      <c r="R41" s="278">
        <v>1776.380907</v>
      </c>
    </row>
    <row r="42" spans="1:18" s="286" customFormat="1" ht="13" x14ac:dyDescent="0.3">
      <c r="A42" s="292" t="s">
        <v>368</v>
      </c>
      <c r="B42" s="293">
        <v>256.87649199999998</v>
      </c>
      <c r="C42" s="293">
        <v>50.831057999999999</v>
      </c>
      <c r="D42" s="294">
        <v>307.70754999999997</v>
      </c>
      <c r="E42" s="294">
        <v>4.8380578106836589</v>
      </c>
      <c r="F42" s="295">
        <v>8.763010171027031E-3</v>
      </c>
      <c r="G42" s="296">
        <v>4.1059513151278537E-2</v>
      </c>
      <c r="I42" s="293">
        <v>4.0388457108108611</v>
      </c>
      <c r="J42" s="293">
        <v>0.79921209987279851</v>
      </c>
      <c r="K42" s="295">
        <f t="shared" si="1"/>
        <v>1.0144855422300659E-2</v>
      </c>
      <c r="L42" s="295">
        <f t="shared" si="1"/>
        <v>5.1902832616469883E-3</v>
      </c>
      <c r="M42" s="296">
        <f t="shared" si="2"/>
        <v>3.7284226498949469E-2</v>
      </c>
      <c r="N42" s="296">
        <f t="shared" si="0"/>
        <v>6.0566275103371314E-2</v>
      </c>
      <c r="P42" s="293">
        <v>247.643303</v>
      </c>
      <c r="Q42" s="293">
        <v>47.928224</v>
      </c>
      <c r="R42" s="294">
        <v>295.571527</v>
      </c>
    </row>
    <row r="43" spans="1:18" s="281" customFormat="1" ht="12" customHeight="1" x14ac:dyDescent="0.35">
      <c r="A43" s="297" t="s">
        <v>369</v>
      </c>
      <c r="B43" s="293">
        <v>197.775406</v>
      </c>
      <c r="C43" s="293">
        <v>152.94389799999999</v>
      </c>
      <c r="D43" s="294">
        <v>350.71930399999997</v>
      </c>
      <c r="E43" s="294">
        <v>5.514327705234197</v>
      </c>
      <c r="F43" s="295">
        <v>9.9879149150793392E-3</v>
      </c>
      <c r="G43" s="296">
        <v>7.0037641772946468E-2</v>
      </c>
      <c r="I43" s="293">
        <v>3.1096047131746749</v>
      </c>
      <c r="J43" s="293">
        <v>2.4047229920595217</v>
      </c>
      <c r="K43" s="295">
        <f t="shared" si="1"/>
        <v>7.8107688420037073E-3</v>
      </c>
      <c r="L43" s="295">
        <f t="shared" si="1"/>
        <v>1.5616872538054279E-2</v>
      </c>
      <c r="M43" s="296">
        <f t="shared" si="2"/>
        <v>-3.5140652833509645E-4</v>
      </c>
      <c r="N43" s="296">
        <f t="shared" si="0"/>
        <v>0.17722873993629396</v>
      </c>
      <c r="P43" s="293">
        <v>197.84493000000001</v>
      </c>
      <c r="Q43" s="293">
        <v>129.91858999999999</v>
      </c>
      <c r="R43" s="294">
        <v>327.76351999999997</v>
      </c>
    </row>
    <row r="44" spans="1:18" s="275" customFormat="1" ht="12" customHeight="1" x14ac:dyDescent="0.35">
      <c r="A44" s="297" t="s">
        <v>370</v>
      </c>
      <c r="B44" s="293">
        <v>414.15554500000002</v>
      </c>
      <c r="C44" s="293">
        <v>747.15257599999995</v>
      </c>
      <c r="D44" s="294">
        <v>1161.308121</v>
      </c>
      <c r="E44" s="294">
        <v>18.259141920353972</v>
      </c>
      <c r="F44" s="295">
        <v>3.3072165034687295E-2</v>
      </c>
      <c r="G44" s="296">
        <v>7.1655987919654329E-3</v>
      </c>
      <c r="I44" s="293">
        <v>6.5117299504844715</v>
      </c>
      <c r="J44" s="293">
        <v>11.747411969869496</v>
      </c>
      <c r="K44" s="295">
        <f t="shared" si="1"/>
        <v>1.6356296730995281E-2</v>
      </c>
      <c r="L44" s="295">
        <f t="shared" si="1"/>
        <v>7.6290631391328287E-2</v>
      </c>
      <c r="M44" s="296">
        <f t="shared" si="2"/>
        <v>6.972103495352644E-2</v>
      </c>
      <c r="N44" s="296">
        <f t="shared" si="0"/>
        <v>-2.4456828045584911E-2</v>
      </c>
      <c r="P44" s="293">
        <v>387.16219599999999</v>
      </c>
      <c r="Q44" s="293">
        <v>765.88366099999996</v>
      </c>
      <c r="R44" s="294">
        <v>1153.0458570000001</v>
      </c>
    </row>
    <row r="45" spans="1:18" s="275" customFormat="1" ht="13" customHeight="1" x14ac:dyDescent="0.35">
      <c r="A45" s="127" t="s">
        <v>328</v>
      </c>
      <c r="B45" s="277">
        <v>225.91492</v>
      </c>
      <c r="C45" s="277">
        <v>628.05055700000003</v>
      </c>
      <c r="D45" s="278">
        <v>853.96547699999996</v>
      </c>
      <c r="E45" s="278">
        <v>13.426821493505919</v>
      </c>
      <c r="F45" s="279">
        <v>2.4319546792585852E-2</v>
      </c>
      <c r="G45" s="280">
        <v>0.12828241440640675</v>
      </c>
      <c r="I45" s="277">
        <v>3.5520397314137213</v>
      </c>
      <c r="J45" s="277">
        <v>9.8747817620921996</v>
      </c>
      <c r="K45" s="279">
        <f t="shared" si="1"/>
        <v>8.9220861873986496E-3</v>
      </c>
      <c r="L45" s="279">
        <f t="shared" si="1"/>
        <v>6.412930247222412E-2</v>
      </c>
      <c r="M45" s="280">
        <f t="shared" si="2"/>
        <v>0.1229036874606444</v>
      </c>
      <c r="N45" s="280">
        <f t="shared" si="0"/>
        <v>0.13022980942963835</v>
      </c>
      <c r="P45" s="277">
        <v>201.188154</v>
      </c>
      <c r="Q45" s="277">
        <v>555.683943</v>
      </c>
      <c r="R45" s="278">
        <v>756.87209699999994</v>
      </c>
    </row>
    <row r="46" spans="1:18" s="287" customFormat="1" ht="13" customHeight="1" x14ac:dyDescent="0.25">
      <c r="A46" s="94" t="s">
        <v>329</v>
      </c>
      <c r="B46" s="288">
        <v>5623.9537140000002</v>
      </c>
      <c r="C46" s="288">
        <v>990.51613499999996</v>
      </c>
      <c r="D46" s="289">
        <v>6614.4698490000001</v>
      </c>
      <c r="E46" s="289">
        <v>103.99870759260219</v>
      </c>
      <c r="F46" s="290">
        <v>0.18836933498296887</v>
      </c>
      <c r="G46" s="291">
        <v>4.4065655515584057E-2</v>
      </c>
      <c r="I46" s="288">
        <v>88.424912527954149</v>
      </c>
      <c r="J46" s="288">
        <v>15.57379506464804</v>
      </c>
      <c r="K46" s="290">
        <f t="shared" si="1"/>
        <v>0.22210750733173684</v>
      </c>
      <c r="L46" s="290">
        <f t="shared" si="1"/>
        <v>0.1011401201974149</v>
      </c>
      <c r="M46" s="291">
        <f t="shared" si="2"/>
        <v>3.9077936378114631E-2</v>
      </c>
      <c r="N46" s="291">
        <f t="shared" si="0"/>
        <v>7.3318123512852162E-2</v>
      </c>
      <c r="P46" s="288">
        <v>5412.4464749999997</v>
      </c>
      <c r="Q46" s="288">
        <v>922.854197</v>
      </c>
      <c r="R46" s="289">
        <v>6335.3006719999994</v>
      </c>
    </row>
    <row r="47" spans="1:18" s="281" customFormat="1" ht="13" customHeight="1" x14ac:dyDescent="0.35">
      <c r="A47" s="127" t="s">
        <v>330</v>
      </c>
      <c r="B47" s="277">
        <v>269.76528300000001</v>
      </c>
      <c r="C47" s="277">
        <v>101.01472699999999</v>
      </c>
      <c r="D47" s="278">
        <v>370.78001</v>
      </c>
      <c r="E47" s="278">
        <v>5.8297403603709617</v>
      </c>
      <c r="F47" s="279">
        <v>1.055921116931809E-2</v>
      </c>
      <c r="G47" s="280">
        <v>-1.3580205201277118E-2</v>
      </c>
      <c r="I47" s="277">
        <v>4.2414949989671626</v>
      </c>
      <c r="J47" s="277">
        <v>1.588245361403799</v>
      </c>
      <c r="K47" s="279">
        <f t="shared" si="1"/>
        <v>1.0653874057074178E-2</v>
      </c>
      <c r="L47" s="279">
        <f t="shared" si="1"/>
        <v>1.0314462601347784E-2</v>
      </c>
      <c r="M47" s="280">
        <f t="shared" si="2"/>
        <v>-1.8980950416687681E-2</v>
      </c>
      <c r="N47" s="280">
        <f t="shared" si="0"/>
        <v>1.1385745934495706E-3</v>
      </c>
      <c r="P47" s="277">
        <v>274.98475500000001</v>
      </c>
      <c r="Q47" s="277">
        <v>100.899845</v>
      </c>
      <c r="R47" s="278">
        <v>375.88459999999998</v>
      </c>
    </row>
    <row r="48" spans="1:18" s="281" customFormat="1" ht="13" customHeight="1" x14ac:dyDescent="0.35">
      <c r="A48" s="127" t="s">
        <v>371</v>
      </c>
      <c r="B48" s="277">
        <v>4145.2706669999998</v>
      </c>
      <c r="C48" s="277">
        <v>319.37169699999998</v>
      </c>
      <c r="D48" s="278">
        <v>4464.6423639999994</v>
      </c>
      <c r="E48" s="278">
        <v>70.197165656349213</v>
      </c>
      <c r="F48" s="279">
        <v>0.12714574746615795</v>
      </c>
      <c r="G48" s="280">
        <v>4.4358498106486621E-2</v>
      </c>
      <c r="I48" s="277">
        <v>65.175713523692266</v>
      </c>
      <c r="J48" s="277">
        <v>5.0214521326569503</v>
      </c>
      <c r="K48" s="279">
        <f t="shared" si="1"/>
        <v>0.16370969283954104</v>
      </c>
      <c r="L48" s="279">
        <f t="shared" si="1"/>
        <v>3.261056602801566E-2</v>
      </c>
      <c r="M48" s="280">
        <f t="shared" si="2"/>
        <v>4.1112485837380586E-2</v>
      </c>
      <c r="N48" s="280">
        <f t="shared" si="0"/>
        <v>8.8403739512769919E-2</v>
      </c>
      <c r="P48" s="277">
        <v>3981.578094</v>
      </c>
      <c r="Q48" s="277">
        <v>293.43127500000003</v>
      </c>
      <c r="R48" s="278">
        <v>4275.0093690000003</v>
      </c>
    </row>
    <row r="49" spans="1:18" s="281" customFormat="1" ht="13" customHeight="1" x14ac:dyDescent="0.35">
      <c r="A49" s="127" t="s">
        <v>372</v>
      </c>
      <c r="B49" s="277">
        <v>464.62849299999999</v>
      </c>
      <c r="C49" s="277">
        <v>37.56953</v>
      </c>
      <c r="D49" s="278">
        <v>502.19802299999998</v>
      </c>
      <c r="E49" s="278">
        <v>7.8960138211917199</v>
      </c>
      <c r="F49" s="279">
        <v>1.4301782271571391E-2</v>
      </c>
      <c r="G49" s="280">
        <v>2.1436680265489061E-2</v>
      </c>
      <c r="I49" s="277">
        <v>7.3053115194112994</v>
      </c>
      <c r="J49" s="277">
        <v>0.59070230178042127</v>
      </c>
      <c r="K49" s="279">
        <f t="shared" si="1"/>
        <v>1.8349631178264589E-2</v>
      </c>
      <c r="L49" s="279">
        <f t="shared" si="1"/>
        <v>3.8361684839797031E-3</v>
      </c>
      <c r="M49" s="280">
        <f t="shared" si="2"/>
        <v>1.147640309961262E-2</v>
      </c>
      <c r="N49" s="280">
        <f t="shared" si="0"/>
        <v>0.16307971635112106</v>
      </c>
      <c r="P49" s="277">
        <v>459.35673000000003</v>
      </c>
      <c r="Q49" s="277">
        <v>32.301766999999998</v>
      </c>
      <c r="R49" s="278">
        <v>491.65849700000001</v>
      </c>
    </row>
    <row r="50" spans="1:18" s="281" customFormat="1" ht="13" customHeight="1" x14ac:dyDescent="0.35">
      <c r="A50" s="127" t="s">
        <v>332</v>
      </c>
      <c r="B50" s="277">
        <v>538.69393200000002</v>
      </c>
      <c r="C50" s="277">
        <v>336.070851</v>
      </c>
      <c r="D50" s="278">
        <v>874.76478300000008</v>
      </c>
      <c r="E50" s="278">
        <v>13.753847089238295</v>
      </c>
      <c r="F50" s="279">
        <v>2.4911877172611643E-2</v>
      </c>
      <c r="G50" s="280">
        <v>9.2337440230843448E-2</v>
      </c>
      <c r="I50" s="277">
        <v>8.4698356776767181</v>
      </c>
      <c r="J50" s="277">
        <v>5.2840114115615773</v>
      </c>
      <c r="K50" s="279">
        <f t="shared" si="1"/>
        <v>2.1274706822960909E-2</v>
      </c>
      <c r="L50" s="279">
        <f t="shared" si="1"/>
        <v>3.4315691651996681E-2</v>
      </c>
      <c r="M50" s="280">
        <f t="shared" si="2"/>
        <v>5.7121056245969193E-2</v>
      </c>
      <c r="N50" s="280">
        <f t="shared" si="0"/>
        <v>0.15395734620891055</v>
      </c>
      <c r="P50" s="277">
        <v>509.58584999999999</v>
      </c>
      <c r="Q50" s="277">
        <v>291.233339</v>
      </c>
      <c r="R50" s="278">
        <v>800.81918900000005</v>
      </c>
    </row>
    <row r="51" spans="1:18" s="275" customFormat="1" ht="13" customHeight="1" x14ac:dyDescent="0.35">
      <c r="A51" s="127" t="s">
        <v>333</v>
      </c>
      <c r="B51" s="277">
        <v>205.595337</v>
      </c>
      <c r="C51" s="277">
        <v>196.489327</v>
      </c>
      <c r="D51" s="278">
        <v>402.08466399999998</v>
      </c>
      <c r="E51" s="278">
        <v>6.321940586837453</v>
      </c>
      <c r="F51" s="279">
        <v>1.1450716760917912E-2</v>
      </c>
      <c r="G51" s="280">
        <v>2.591196272088192E-2</v>
      </c>
      <c r="I51" s="277">
        <v>3.2325567767608865</v>
      </c>
      <c r="J51" s="277">
        <v>3.0893838100765669</v>
      </c>
      <c r="K51" s="279">
        <f t="shared" si="1"/>
        <v>8.1196023549098516E-3</v>
      </c>
      <c r="L51" s="279">
        <f t="shared" si="1"/>
        <v>2.0063231125749568E-2</v>
      </c>
      <c r="M51" s="280">
        <f t="shared" si="2"/>
        <v>9.9787031788551195E-2</v>
      </c>
      <c r="N51" s="280">
        <f t="shared" si="0"/>
        <v>-4.1459223394715417E-2</v>
      </c>
      <c r="P51" s="277">
        <v>186.941045</v>
      </c>
      <c r="Q51" s="277">
        <v>204.98796899999999</v>
      </c>
      <c r="R51" s="278">
        <v>391.929014</v>
      </c>
    </row>
    <row r="52" spans="1:18" s="275" customFormat="1" ht="13" customHeight="1" x14ac:dyDescent="0.35">
      <c r="A52" s="94" t="s">
        <v>334</v>
      </c>
      <c r="B52" s="288">
        <v>2824.5708530000002</v>
      </c>
      <c r="C52" s="288">
        <v>2784.2588620000001</v>
      </c>
      <c r="D52" s="289">
        <v>5608.8297149999999</v>
      </c>
      <c r="E52" s="289">
        <v>88.187119267792937</v>
      </c>
      <c r="F52" s="290">
        <v>0.15973034083857757</v>
      </c>
      <c r="G52" s="291">
        <v>1.6574884481472818E-3</v>
      </c>
      <c r="I52" s="288">
        <v>44.410470517171447</v>
      </c>
      <c r="J52" s="288">
        <v>43.77664875062149</v>
      </c>
      <c r="K52" s="290">
        <f t="shared" si="1"/>
        <v>0.11155112992484129</v>
      </c>
      <c r="L52" s="290">
        <f t="shared" si="1"/>
        <v>0.2842965056428865</v>
      </c>
      <c r="M52" s="291">
        <f t="shared" si="2"/>
        <v>-1.1085515609612795E-2</v>
      </c>
      <c r="N52" s="291">
        <f t="shared" si="0"/>
        <v>1.4925013062263126E-2</v>
      </c>
      <c r="P52" s="288">
        <v>2856.2336759999998</v>
      </c>
      <c r="Q52" s="288">
        <v>2743.314852</v>
      </c>
      <c r="R52" s="289">
        <v>5599.5485279999994</v>
      </c>
    </row>
    <row r="53" spans="1:18" s="281" customFormat="1" ht="13" customHeight="1" x14ac:dyDescent="0.35">
      <c r="A53" s="127" t="s">
        <v>297</v>
      </c>
      <c r="B53" s="277">
        <v>349.18594899999999</v>
      </c>
      <c r="C53" s="277">
        <v>177.36684099999999</v>
      </c>
      <c r="D53" s="278">
        <v>526.55278999999996</v>
      </c>
      <c r="E53" s="278">
        <v>8.2789416067196679</v>
      </c>
      <c r="F53" s="279">
        <v>1.499536639368342E-2</v>
      </c>
      <c r="G53" s="280">
        <v>-4.4582127394941939E-2</v>
      </c>
      <c r="I53" s="277">
        <v>5.4902189040874569</v>
      </c>
      <c r="J53" s="277">
        <v>2.7887227026322132</v>
      </c>
      <c r="K53" s="279">
        <f t="shared" si="1"/>
        <v>1.3790444351380554E-2</v>
      </c>
      <c r="L53" s="279">
        <f t="shared" si="1"/>
        <v>1.8110662697862843E-2</v>
      </c>
      <c r="M53" s="280">
        <f t="shared" si="2"/>
        <v>1.994185443207197E-2</v>
      </c>
      <c r="N53" s="280">
        <f t="shared" si="0"/>
        <v>-0.15039686973367028</v>
      </c>
      <c r="P53" s="277">
        <v>342.35868199999999</v>
      </c>
      <c r="Q53" s="277">
        <v>208.76434499999999</v>
      </c>
      <c r="R53" s="278">
        <v>551.12302699999998</v>
      </c>
    </row>
    <row r="54" spans="1:18" s="287" customFormat="1" ht="13" customHeight="1" x14ac:dyDescent="0.25">
      <c r="A54" s="127" t="s">
        <v>335</v>
      </c>
      <c r="B54" s="277">
        <v>147.550299</v>
      </c>
      <c r="C54" s="277">
        <v>1.2540929999999999</v>
      </c>
      <c r="D54" s="278">
        <v>148.80439200000001</v>
      </c>
      <c r="E54" s="278">
        <v>2.3396379158705503</v>
      </c>
      <c r="F54" s="279">
        <v>4.2377068765114588E-3</v>
      </c>
      <c r="G54" s="280">
        <v>0.1513833001656264</v>
      </c>
      <c r="I54" s="277">
        <v>2.3199199257400718</v>
      </c>
      <c r="J54" s="277">
        <v>1.9717990130478445E-2</v>
      </c>
      <c r="K54" s="279">
        <f t="shared" si="1"/>
        <v>5.8272224103412063E-3</v>
      </c>
      <c r="L54" s="279">
        <f t="shared" si="1"/>
        <v>1.2805355942913199E-4</v>
      </c>
      <c r="M54" s="280">
        <f t="shared" si="2"/>
        <v>0.15037978945776942</v>
      </c>
      <c r="N54" s="280">
        <f t="shared" si="0"/>
        <v>0.28306984948067138</v>
      </c>
      <c r="P54" s="277">
        <v>128.262249</v>
      </c>
      <c r="Q54" s="277">
        <v>0.97741599999999995</v>
      </c>
      <c r="R54" s="278">
        <v>129.239665</v>
      </c>
    </row>
    <row r="55" spans="1:18" s="281" customFormat="1" ht="13" customHeight="1" x14ac:dyDescent="0.35">
      <c r="A55" s="127" t="s">
        <v>336</v>
      </c>
      <c r="B55" s="277">
        <v>1210.8414009999999</v>
      </c>
      <c r="C55" s="277">
        <v>294.78494999999998</v>
      </c>
      <c r="D55" s="278">
        <v>1505.6263509999999</v>
      </c>
      <c r="E55" s="278">
        <v>23.672826121512742</v>
      </c>
      <c r="F55" s="279">
        <v>4.2877787781220561E-2</v>
      </c>
      <c r="G55" s="280">
        <v>-2.3462091773526317E-2</v>
      </c>
      <c r="I55" s="277">
        <v>19.037949174816138</v>
      </c>
      <c r="J55" s="277">
        <v>4.6348769466966031</v>
      </c>
      <c r="K55" s="279">
        <f t="shared" si="1"/>
        <v>4.7819910871723437E-2</v>
      </c>
      <c r="L55" s="279">
        <f t="shared" si="1"/>
        <v>3.0100050086906398E-2</v>
      </c>
      <c r="M55" s="280">
        <f t="shared" si="2"/>
        <v>-6.2622670892553911E-2</v>
      </c>
      <c r="N55" s="280">
        <f t="shared" si="0"/>
        <v>0.17882375263662298</v>
      </c>
      <c r="P55" s="277">
        <v>1291.7331830000001</v>
      </c>
      <c r="Q55" s="277">
        <v>250.067026</v>
      </c>
      <c r="R55" s="278">
        <v>1541.800209</v>
      </c>
    </row>
    <row r="56" spans="1:18" s="281" customFormat="1" ht="13" customHeight="1" x14ac:dyDescent="0.35">
      <c r="A56" s="127" t="s">
        <v>337</v>
      </c>
      <c r="B56" s="277">
        <v>935.43206399999997</v>
      </c>
      <c r="C56" s="277">
        <v>1930.6293149999999</v>
      </c>
      <c r="D56" s="278">
        <v>2866.0613789999998</v>
      </c>
      <c r="E56" s="278">
        <v>45.062822282292814</v>
      </c>
      <c r="F56" s="279">
        <v>8.162076301008786E-2</v>
      </c>
      <c r="G56" s="280">
        <v>2.0878606283259993E-2</v>
      </c>
      <c r="I56" s="277">
        <v>14.707713228353146</v>
      </c>
      <c r="J56" s="277">
        <v>30.355109053939671</v>
      </c>
      <c r="K56" s="279">
        <f t="shared" si="1"/>
        <v>3.6943135484208876E-2</v>
      </c>
      <c r="L56" s="279">
        <f t="shared" si="1"/>
        <v>0.19713367008983937</v>
      </c>
      <c r="M56" s="280">
        <f t="shared" si="2"/>
        <v>3.1050259769521249E-2</v>
      </c>
      <c r="N56" s="280">
        <f t="shared" si="0"/>
        <v>1.6022052406427845E-2</v>
      </c>
      <c r="P56" s="277">
        <v>907.26136299999996</v>
      </c>
      <c r="Q56" s="277">
        <v>1900.1844599999999</v>
      </c>
      <c r="R56" s="278">
        <v>2807.445823</v>
      </c>
    </row>
    <row r="57" spans="1:18" s="281" customFormat="1" ht="13" customHeight="1" x14ac:dyDescent="0.35">
      <c r="A57" s="127" t="s">
        <v>386</v>
      </c>
      <c r="B57" s="277">
        <v>181.561138</v>
      </c>
      <c r="C57" s="277">
        <v>380.22366099999999</v>
      </c>
      <c r="D57" s="278">
        <v>561.78479900000002</v>
      </c>
      <c r="E57" s="278">
        <v>8.8328912785055156</v>
      </c>
      <c r="F57" s="279">
        <v>1.5998716663160776E-2</v>
      </c>
      <c r="G57" s="280">
        <v>-1.4308530479885673E-2</v>
      </c>
      <c r="I57" s="277">
        <v>2.8546692527288133</v>
      </c>
      <c r="J57" s="277">
        <v>5.9782220257767031</v>
      </c>
      <c r="K57" s="279">
        <f t="shared" si="1"/>
        <v>7.1704167282009542E-3</v>
      </c>
      <c r="L57" s="279">
        <f t="shared" si="1"/>
        <v>3.8824069004631749E-2</v>
      </c>
      <c r="M57" s="280">
        <f t="shared" si="2"/>
        <v>-2.7098423847702335E-2</v>
      </c>
      <c r="N57" s="280">
        <f t="shared" si="0"/>
        <v>-8.0818351372697883E-3</v>
      </c>
      <c r="P57" s="277">
        <v>186.61819700000001</v>
      </c>
      <c r="Q57" s="277">
        <v>383.32160299999998</v>
      </c>
      <c r="R57" s="278">
        <v>569.93979999999999</v>
      </c>
    </row>
    <row r="58" spans="1:18" s="275" customFormat="1" ht="13" customHeight="1" x14ac:dyDescent="0.35">
      <c r="A58" s="94" t="s">
        <v>341</v>
      </c>
      <c r="B58" s="288">
        <v>1400.048683</v>
      </c>
      <c r="C58" s="288">
        <v>1098.189975</v>
      </c>
      <c r="D58" s="289">
        <v>2498.2386580000002</v>
      </c>
      <c r="E58" s="289">
        <v>39.279579107788436</v>
      </c>
      <c r="F58" s="290">
        <v>7.1145770617935519E-2</v>
      </c>
      <c r="G58" s="291">
        <v>-4.5941142139566682E-2</v>
      </c>
      <c r="I58" s="288">
        <v>22.012838053942847</v>
      </c>
      <c r="J58" s="288">
        <v>17.266741053845585</v>
      </c>
      <c r="K58" s="290">
        <f t="shared" si="1"/>
        <v>5.5292297721106567E-2</v>
      </c>
      <c r="L58" s="290">
        <f t="shared" si="1"/>
        <v>0.1121345348615609</v>
      </c>
      <c r="M58" s="291">
        <f t="shared" si="2"/>
        <v>-2.5837865651193059E-2</v>
      </c>
      <c r="N58" s="291">
        <f t="shared" si="0"/>
        <v>-7.039787125230057E-2</v>
      </c>
      <c r="P58" s="288">
        <v>1437.182409</v>
      </c>
      <c r="Q58" s="288">
        <v>1181.3548410000001</v>
      </c>
      <c r="R58" s="289">
        <v>2618.5372500000003</v>
      </c>
    </row>
    <row r="59" spans="1:18" s="275" customFormat="1" ht="13" customHeight="1" x14ac:dyDescent="0.35">
      <c r="A59" s="127" t="s">
        <v>342</v>
      </c>
      <c r="B59" s="277">
        <v>914.65684199999998</v>
      </c>
      <c r="C59" s="277">
        <v>887.37250100000006</v>
      </c>
      <c r="D59" s="278">
        <v>1802.0293430000002</v>
      </c>
      <c r="E59" s="278">
        <v>28.333143395351513</v>
      </c>
      <c r="F59" s="279">
        <v>5.1318862540740917E-2</v>
      </c>
      <c r="G59" s="280">
        <v>-1.9788425124891096E-2</v>
      </c>
      <c r="I59" s="277">
        <v>14.381066303161395</v>
      </c>
      <c r="J59" s="277">
        <v>13.952077092190114</v>
      </c>
      <c r="K59" s="279">
        <f t="shared" si="1"/>
        <v>3.612265704371305E-2</v>
      </c>
      <c r="L59" s="279">
        <f t="shared" si="1"/>
        <v>9.0608278088292513E-2</v>
      </c>
      <c r="M59" s="280">
        <f t="shared" si="2"/>
        <v>-4.2852653684221531E-2</v>
      </c>
      <c r="N59" s="280">
        <f t="shared" si="0"/>
        <v>5.1779391756725524E-3</v>
      </c>
      <c r="P59" s="277">
        <v>955.60714399999995</v>
      </c>
      <c r="Q59" s="277">
        <v>882.80140900000004</v>
      </c>
      <c r="R59" s="278">
        <v>1838.408553</v>
      </c>
    </row>
    <row r="60" spans="1:18" s="287" customFormat="1" ht="13" customHeight="1" x14ac:dyDescent="0.25">
      <c r="A60" s="127" t="s">
        <v>373</v>
      </c>
      <c r="B60" s="277">
        <v>30.974209999999999</v>
      </c>
      <c r="C60" s="277">
        <v>15.001104</v>
      </c>
      <c r="D60" s="278">
        <v>45.975313999999997</v>
      </c>
      <c r="E60" s="278">
        <v>0.72286567877952235</v>
      </c>
      <c r="F60" s="279">
        <v>1.3093021090907957E-3</v>
      </c>
      <c r="G60" s="280">
        <v>-7.8099636947188134E-2</v>
      </c>
      <c r="I60" s="277">
        <v>0.48700468552122278</v>
      </c>
      <c r="J60" s="277">
        <v>0.23586099325829962</v>
      </c>
      <c r="K60" s="279">
        <f t="shared" si="1"/>
        <v>1.2232683490164579E-3</v>
      </c>
      <c r="L60" s="279">
        <f t="shared" si="1"/>
        <v>1.5317402796814828E-3</v>
      </c>
      <c r="M60" s="280">
        <f t="shared" si="2"/>
        <v>-1.2654852181656517E-2</v>
      </c>
      <c r="N60" s="280">
        <f t="shared" si="0"/>
        <v>-0.18908335701486145</v>
      </c>
      <c r="P60" s="277">
        <v>31.371207999999999</v>
      </c>
      <c r="Q60" s="277">
        <v>18.498947000000001</v>
      </c>
      <c r="R60" s="278">
        <v>49.870154999999997</v>
      </c>
    </row>
    <row r="61" spans="1:18" s="281" customFormat="1" ht="13" customHeight="1" x14ac:dyDescent="0.35">
      <c r="A61" s="127" t="s">
        <v>343</v>
      </c>
      <c r="B61" s="277">
        <v>25.742481000000002</v>
      </c>
      <c r="C61" s="277">
        <v>23.604557</v>
      </c>
      <c r="D61" s="278">
        <v>49.347037999999998</v>
      </c>
      <c r="E61" s="278">
        <v>0.775878988442121</v>
      </c>
      <c r="F61" s="279">
        <v>1.4053233204841982E-3</v>
      </c>
      <c r="G61" s="280">
        <v>0.3047315313420218</v>
      </c>
      <c r="I61" s="277">
        <v>0.40474668648340195</v>
      </c>
      <c r="J61" s="277">
        <v>0.3711323019587191</v>
      </c>
      <c r="K61" s="279">
        <f t="shared" si="1"/>
        <v>1.0166510213644685E-3</v>
      </c>
      <c r="L61" s="279">
        <f t="shared" si="1"/>
        <v>2.410225990096296E-3</v>
      </c>
      <c r="M61" s="280">
        <f t="shared" si="2"/>
        <v>0.42775744439409635</v>
      </c>
      <c r="N61" s="280">
        <f t="shared" si="0"/>
        <v>0.19265574024283949</v>
      </c>
      <c r="P61" s="277">
        <v>18.030010000000001</v>
      </c>
      <c r="Q61" s="277">
        <v>19.791592999999999</v>
      </c>
      <c r="R61" s="278">
        <v>37.821602999999996</v>
      </c>
    </row>
    <row r="62" spans="1:18" s="281" customFormat="1" ht="13" customHeight="1" x14ac:dyDescent="0.35">
      <c r="A62" s="127" t="s">
        <v>344</v>
      </c>
      <c r="B62" s="277">
        <v>28.88175</v>
      </c>
      <c r="C62" s="277">
        <v>42.119855000000001</v>
      </c>
      <c r="D62" s="278">
        <v>71.001604999999998</v>
      </c>
      <c r="E62" s="278">
        <v>1.1163517750582526</v>
      </c>
      <c r="F62" s="279">
        <v>2.0220101416888983E-3</v>
      </c>
      <c r="G62" s="280">
        <v>-0.55816127132374405</v>
      </c>
      <c r="I62" s="277">
        <v>0.4541051273318214</v>
      </c>
      <c r="J62" s="277">
        <v>0.66224664772643127</v>
      </c>
      <c r="K62" s="279">
        <f t="shared" si="1"/>
        <v>1.140630564563425E-3</v>
      </c>
      <c r="L62" s="279">
        <f t="shared" si="1"/>
        <v>4.3007953599844056E-3</v>
      </c>
      <c r="M62" s="280">
        <f t="shared" si="2"/>
        <v>4.528510160872945E-2</v>
      </c>
      <c r="N62" s="280">
        <f t="shared" si="0"/>
        <v>-0.68346464886158698</v>
      </c>
      <c r="P62" s="277">
        <v>27.630500000000001</v>
      </c>
      <c r="Q62" s="277">
        <v>133.065248</v>
      </c>
      <c r="R62" s="278">
        <v>160.69574800000001</v>
      </c>
    </row>
    <row r="63" spans="1:18" s="281" customFormat="1" ht="13" customHeight="1" x14ac:dyDescent="0.35">
      <c r="A63" s="127" t="s">
        <v>345</v>
      </c>
      <c r="B63" s="277">
        <v>399.79339700000003</v>
      </c>
      <c r="C63" s="277">
        <v>130.09195600000001</v>
      </c>
      <c r="D63" s="278">
        <v>529.88535300000001</v>
      </c>
      <c r="E63" s="278">
        <v>8.331339191542483</v>
      </c>
      <c r="F63" s="279">
        <v>1.5090272363538852E-2</v>
      </c>
      <c r="G63" s="280">
        <v>-3.4901095530707194E-3</v>
      </c>
      <c r="I63" s="277">
        <v>6.2859152042762796</v>
      </c>
      <c r="J63" s="277">
        <v>2.0454239872662048</v>
      </c>
      <c r="K63" s="279">
        <f t="shared" si="1"/>
        <v>1.5789090623969791E-2</v>
      </c>
      <c r="L63" s="279">
        <f t="shared" si="1"/>
        <v>1.3283494939289214E-2</v>
      </c>
      <c r="M63" s="280">
        <f t="shared" si="2"/>
        <v>-1.1741996744152661E-2</v>
      </c>
      <c r="N63" s="280">
        <f t="shared" si="0"/>
        <v>2.2754462696721989E-2</v>
      </c>
      <c r="P63" s="277">
        <v>404.54354599999999</v>
      </c>
      <c r="Q63" s="277">
        <v>127.197642</v>
      </c>
      <c r="R63" s="278">
        <v>531.74118799999997</v>
      </c>
    </row>
    <row r="64" spans="1:18" s="281" customFormat="1" x14ac:dyDescent="0.35">
      <c r="A64" s="298" t="s">
        <v>262</v>
      </c>
      <c r="B64" s="299">
        <v>22.269248999999999</v>
      </c>
      <c r="C64" s="299">
        <v>8.6532389999999992</v>
      </c>
      <c r="D64" s="300">
        <v>30.922487999999998</v>
      </c>
      <c r="E64" s="301">
        <v>0.48619146522134976</v>
      </c>
      <c r="F64" s="302">
        <v>8.8062212596818419E-4</v>
      </c>
      <c r="G64" s="303"/>
      <c r="I64" s="277">
        <v>0.35013737577290277</v>
      </c>
      <c r="J64" s="277">
        <v>0.13605408944844694</v>
      </c>
      <c r="K64" s="279">
        <f t="shared" si="1"/>
        <v>8.7948223564269774E-4</v>
      </c>
      <c r="L64" s="279">
        <f t="shared" si="1"/>
        <v>8.8356928436805152E-4</v>
      </c>
      <c r="M64" s="280"/>
      <c r="N64" s="280"/>
      <c r="P64" s="277"/>
      <c r="Q64" s="277"/>
      <c r="R64" s="278"/>
    </row>
    <row r="65" spans="1:18" s="281" customFormat="1" x14ac:dyDescent="0.35">
      <c r="A65" s="96" t="s">
        <v>280</v>
      </c>
      <c r="B65" s="304">
        <v>25320.862773000001</v>
      </c>
      <c r="C65" s="304">
        <v>9793.5036369999998</v>
      </c>
      <c r="D65" s="305">
        <v>35114.366410000002</v>
      </c>
      <c r="E65" s="305">
        <v>552.09998804744464</v>
      </c>
      <c r="F65" s="306">
        <v>1</v>
      </c>
      <c r="G65" s="307">
        <v>1.9422083213134878E-2</v>
      </c>
      <c r="I65" s="304">
        <v>398.11762146285258</v>
      </c>
      <c r="J65" s="304">
        <v>153.98236658459203</v>
      </c>
      <c r="K65" s="306">
        <f t="shared" si="1"/>
        <v>1</v>
      </c>
      <c r="L65" s="306">
        <f t="shared" si="1"/>
        <v>1</v>
      </c>
      <c r="M65" s="308">
        <f t="shared" si="2"/>
        <v>2.7136632222452661E-2</v>
      </c>
      <c r="N65" s="308">
        <f t="shared" si="0"/>
        <v>3.2055025243060697E-6</v>
      </c>
      <c r="P65" s="304">
        <v>24651.893408</v>
      </c>
      <c r="Q65" s="304">
        <v>9793.4722440000005</v>
      </c>
      <c r="R65" s="305">
        <v>34445.365652</v>
      </c>
    </row>
    <row r="66" spans="1:18" s="281" customFormat="1" ht="15" thickBot="1" x14ac:dyDescent="0.4">
      <c r="A66" s="600" t="s">
        <v>281</v>
      </c>
      <c r="B66" s="601">
        <v>504.06874399999998</v>
      </c>
      <c r="C66" s="304"/>
      <c r="D66" s="602"/>
      <c r="E66" s="602">
        <v>7.9254269972599056</v>
      </c>
      <c r="F66" s="603"/>
      <c r="G66" s="280">
        <v>-5.0105489584401641E-2</v>
      </c>
      <c r="I66" s="309">
        <v>7.9254269972599056</v>
      </c>
      <c r="J66" s="310"/>
      <c r="K66" s="312"/>
      <c r="L66" s="312"/>
      <c r="M66" s="313">
        <f t="shared" si="2"/>
        <v>-5.0105489584401641E-2</v>
      </c>
      <c r="N66" s="313"/>
      <c r="P66" s="309">
        <v>530.65760299999999</v>
      </c>
      <c r="Q66" s="309"/>
      <c r="R66" s="311">
        <v>530.65760299999999</v>
      </c>
    </row>
    <row r="67" spans="1:18" s="281" customFormat="1" ht="15" thickBot="1" x14ac:dyDescent="0.4">
      <c r="A67" s="595" t="s">
        <v>282</v>
      </c>
      <c r="B67" s="596">
        <v>1554.4407060000001</v>
      </c>
      <c r="C67" s="596">
        <v>525.391436</v>
      </c>
      <c r="D67" s="597">
        <v>2079.8321420000002</v>
      </c>
      <c r="E67" s="597">
        <v>449.37047233512612</v>
      </c>
      <c r="F67" s="598"/>
      <c r="G67" s="604">
        <v>7.2312328194418241E-2</v>
      </c>
      <c r="I67" s="314">
        <v>335.85390867190807</v>
      </c>
      <c r="J67" s="314">
        <v>113.51656366321805</v>
      </c>
      <c r="K67" s="316"/>
      <c r="L67" s="316"/>
      <c r="M67" s="317">
        <f t="shared" si="2"/>
        <v>5.6207777808512827E-2</v>
      </c>
      <c r="N67" s="317">
        <f t="shared" si="0"/>
        <v>0.12297162988861099</v>
      </c>
      <c r="P67" s="314">
        <v>1471.71867</v>
      </c>
      <c r="Q67" s="314">
        <v>467.85815600000001</v>
      </c>
      <c r="R67" s="315">
        <v>1939.576826</v>
      </c>
    </row>
    <row r="68" spans="1:18" x14ac:dyDescent="0.35">
      <c r="A68" s="318" t="s">
        <v>266</v>
      </c>
      <c r="B68" s="262"/>
      <c r="C68" s="262"/>
      <c r="D68" s="262"/>
      <c r="E68" s="262"/>
      <c r="F68" s="262"/>
      <c r="G68" s="262"/>
    </row>
    <row r="69" spans="1:18" ht="39.5" customHeight="1" x14ac:dyDescent="0.35">
      <c r="A69" s="1709" t="s">
        <v>356</v>
      </c>
      <c r="B69" s="1709"/>
      <c r="C69" s="1709"/>
      <c r="D69" s="1709"/>
      <c r="E69" s="1709"/>
      <c r="F69" s="1709"/>
      <c r="G69" s="1709"/>
    </row>
    <row r="72" spans="1:18" x14ac:dyDescent="0.35">
      <c r="I72" s="1704"/>
      <c r="J72" s="1704"/>
      <c r="K72" s="326">
        <v>2020</v>
      </c>
      <c r="L72" s="326">
        <v>2021</v>
      </c>
    </row>
    <row r="73" spans="1:18" x14ac:dyDescent="0.35">
      <c r="I73" s="1704" t="s">
        <v>286</v>
      </c>
      <c r="J73" s="326" t="s">
        <v>269</v>
      </c>
      <c r="K73" s="327">
        <v>62233949</v>
      </c>
      <c r="L73" s="327">
        <v>62459135</v>
      </c>
    </row>
    <row r="74" spans="1:18" x14ac:dyDescent="0.35">
      <c r="I74" s="1704"/>
      <c r="J74" s="326" t="s">
        <v>270</v>
      </c>
      <c r="K74" s="327">
        <v>63373028</v>
      </c>
      <c r="L74" s="327">
        <v>63601462</v>
      </c>
    </row>
    <row r="75" spans="1:18" x14ac:dyDescent="0.35">
      <c r="I75" s="1704" t="s">
        <v>284</v>
      </c>
      <c r="J75" s="326" t="s">
        <v>269</v>
      </c>
      <c r="K75" s="327">
        <v>4540654</v>
      </c>
      <c r="L75" s="327">
        <v>4523647</v>
      </c>
    </row>
    <row r="76" spans="1:18" x14ac:dyDescent="0.35">
      <c r="I76" s="1704"/>
      <c r="J76" s="326" t="s">
        <v>270</v>
      </c>
      <c r="K76" s="327">
        <v>4644577</v>
      </c>
      <c r="L76" s="327">
        <v>4628324</v>
      </c>
    </row>
    <row r="77" spans="1:18" x14ac:dyDescent="0.35">
      <c r="I77" s="1704" t="s">
        <v>285</v>
      </c>
      <c r="J77" s="326" t="s">
        <v>269</v>
      </c>
      <c r="K77" s="327">
        <v>66774603</v>
      </c>
      <c r="L77" s="327">
        <v>66982782</v>
      </c>
    </row>
    <row r="78" spans="1:18" x14ac:dyDescent="0.35">
      <c r="I78" s="1704"/>
      <c r="J78" s="326" t="s">
        <v>270</v>
      </c>
      <c r="K78" s="327">
        <v>68017605</v>
      </c>
      <c r="L78" s="327">
        <v>68229786</v>
      </c>
    </row>
    <row r="79" spans="1:18" x14ac:dyDescent="0.35">
      <c r="I79" s="323"/>
      <c r="J79" s="323"/>
      <c r="K79" s="323"/>
      <c r="L79" s="323"/>
    </row>
    <row r="80" spans="1:18" x14ac:dyDescent="0.35">
      <c r="I80" s="323"/>
      <c r="J80" s="323"/>
      <c r="K80" s="323"/>
      <c r="L80" s="323"/>
    </row>
    <row r="81" spans="9:12" ht="15" thickBot="1" x14ac:dyDescent="0.4">
      <c r="I81" s="324"/>
      <c r="J81" s="324"/>
      <c r="K81" s="324"/>
      <c r="L81" s="324"/>
    </row>
    <row r="82" spans="9:12" ht="15" thickTop="1" x14ac:dyDescent="0.35">
      <c r="I82" s="325"/>
      <c r="J82" s="323"/>
      <c r="K82" s="323"/>
      <c r="L82" s="323"/>
    </row>
    <row r="83" spans="9:12" x14ac:dyDescent="0.35">
      <c r="I83" s="1704"/>
      <c r="J83" s="1704" t="s">
        <v>275</v>
      </c>
      <c r="K83" s="1704"/>
      <c r="L83" s="323"/>
    </row>
    <row r="84" spans="9:12" x14ac:dyDescent="0.35">
      <c r="I84" s="1704"/>
      <c r="J84" s="326">
        <v>2020</v>
      </c>
      <c r="K84" s="326">
        <v>2021</v>
      </c>
      <c r="L84" s="323"/>
    </row>
    <row r="85" spans="9:12" x14ac:dyDescent="0.35">
      <c r="I85" s="326" t="s">
        <v>283</v>
      </c>
      <c r="J85" s="328">
        <v>871</v>
      </c>
      <c r="K85" s="328">
        <v>871</v>
      </c>
      <c r="L85" s="323"/>
    </row>
    <row r="86" spans="9:12" x14ac:dyDescent="0.35">
      <c r="I86" s="326" t="s">
        <v>284</v>
      </c>
      <c r="J86" s="328">
        <v>384</v>
      </c>
      <c r="K86" s="328">
        <v>383</v>
      </c>
      <c r="L86" s="323"/>
    </row>
    <row r="87" spans="9:12" ht="28" x14ac:dyDescent="0.35">
      <c r="I87" s="326" t="s">
        <v>276</v>
      </c>
      <c r="J87" s="327">
        <v>1255</v>
      </c>
      <c r="K87" s="327">
        <v>1254</v>
      </c>
      <c r="L87" s="323"/>
    </row>
  </sheetData>
  <mergeCells count="11">
    <mergeCell ref="P1:R1"/>
    <mergeCell ref="I3:J3"/>
    <mergeCell ref="K3:L3"/>
    <mergeCell ref="M3:N3"/>
    <mergeCell ref="J83:K83"/>
    <mergeCell ref="A69:G69"/>
    <mergeCell ref="I73:I74"/>
    <mergeCell ref="I75:I76"/>
    <mergeCell ref="I77:I78"/>
    <mergeCell ref="I83:I84"/>
    <mergeCell ref="I72:J72"/>
  </mergeCell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topLeftCell="A64" workbookViewId="0">
      <selection activeCell="A85" sqref="A85"/>
    </sheetView>
  </sheetViews>
  <sheetFormatPr baseColWidth="10" defaultRowHeight="14.5" x14ac:dyDescent="0.35"/>
  <cols>
    <col min="1" max="1" width="46.453125" style="319" customWidth="1"/>
    <col min="2" max="10" width="9.6328125" customWidth="1"/>
  </cols>
  <sheetData>
    <row r="1" spans="1:12" ht="18" x14ac:dyDescent="0.35">
      <c r="A1" s="247" t="s">
        <v>606</v>
      </c>
      <c r="B1" s="668"/>
      <c r="C1" s="247"/>
      <c r="D1" s="247"/>
      <c r="E1" s="247"/>
      <c r="F1" s="247"/>
      <c r="G1" s="247"/>
      <c r="H1" s="247"/>
      <c r="I1" s="247"/>
      <c r="J1" s="247"/>
    </row>
    <row r="2" spans="1:12" x14ac:dyDescent="0.35">
      <c r="A2" s="251"/>
      <c r="B2" s="185"/>
      <c r="C2" s="185"/>
      <c r="D2" s="185"/>
      <c r="E2" s="185"/>
      <c r="F2" s="185"/>
      <c r="G2" s="185"/>
      <c r="H2" s="185"/>
      <c r="I2" s="185"/>
      <c r="J2" s="185"/>
    </row>
    <row r="3" spans="1:12" x14ac:dyDescent="0.35">
      <c r="A3" s="251"/>
      <c r="B3" s="185"/>
      <c r="C3" s="185"/>
      <c r="D3" s="185"/>
      <c r="E3" s="185"/>
      <c r="F3" s="185" t="s">
        <v>607</v>
      </c>
      <c r="G3" s="185"/>
      <c r="H3" s="185"/>
      <c r="I3" s="185"/>
      <c r="J3" s="185"/>
    </row>
    <row r="4" spans="1:12" ht="15" thickBot="1" x14ac:dyDescent="0.4">
      <c r="A4" s="251"/>
      <c r="B4" s="185"/>
      <c r="C4" s="185"/>
      <c r="D4" s="185" t="s">
        <v>608</v>
      </c>
      <c r="E4" s="185"/>
      <c r="F4" s="185"/>
      <c r="G4" s="185"/>
      <c r="H4" s="185"/>
      <c r="I4" s="185"/>
      <c r="J4" s="185"/>
    </row>
    <row r="5" spans="1:12" ht="29" customHeight="1" x14ac:dyDescent="0.35">
      <c r="A5" s="683" t="s">
        <v>609</v>
      </c>
      <c r="B5" s="264">
        <v>2013</v>
      </c>
      <c r="C5" s="264">
        <v>2014</v>
      </c>
      <c r="D5" s="264">
        <v>2015</v>
      </c>
      <c r="E5" s="264">
        <v>2016</v>
      </c>
      <c r="F5" s="264">
        <v>2017</v>
      </c>
      <c r="G5" s="264">
        <v>2018</v>
      </c>
      <c r="H5" s="264">
        <v>2019</v>
      </c>
      <c r="I5" s="264">
        <v>2020</v>
      </c>
      <c r="J5" s="264">
        <v>2021</v>
      </c>
    </row>
    <row r="6" spans="1:12" ht="15.5" x14ac:dyDescent="0.35">
      <c r="A6" s="703" t="s">
        <v>622</v>
      </c>
      <c r="B6" s="671">
        <v>50.700271999999998</v>
      </c>
      <c r="C6" s="671">
        <v>53.844884999999998</v>
      </c>
      <c r="D6" s="671">
        <v>54.358122999999999</v>
      </c>
      <c r="E6" s="671">
        <v>58.932057</v>
      </c>
      <c r="F6" s="671">
        <v>62.794187000000001</v>
      </c>
      <c r="G6" s="671">
        <v>63.083641</v>
      </c>
      <c r="H6" s="671">
        <v>63.385942999999997</v>
      </c>
      <c r="I6" s="671">
        <v>63.373027999999998</v>
      </c>
      <c r="J6" s="671">
        <v>63.601461999999998</v>
      </c>
    </row>
    <row r="7" spans="1:12" x14ac:dyDescent="0.35">
      <c r="A7" s="703" t="s">
        <v>633</v>
      </c>
      <c r="B7" s="704">
        <v>1086</v>
      </c>
      <c r="C7" s="704">
        <v>1049</v>
      </c>
      <c r="D7" s="704">
        <v>1057</v>
      </c>
      <c r="E7" s="704">
        <v>1025</v>
      </c>
      <c r="F7" s="704">
        <v>876</v>
      </c>
      <c r="G7" s="704">
        <v>873</v>
      </c>
      <c r="H7" s="704">
        <v>875</v>
      </c>
      <c r="I7" s="704">
        <v>871</v>
      </c>
      <c r="J7" s="704">
        <v>871</v>
      </c>
      <c r="L7">
        <f>+J7/(J7+J74)</f>
        <v>0.69457735247208929</v>
      </c>
    </row>
    <row r="8" spans="1:12" ht="26" x14ac:dyDescent="0.35">
      <c r="A8" s="672" t="s">
        <v>597</v>
      </c>
      <c r="B8" s="672"/>
      <c r="C8" s="672"/>
      <c r="D8" s="672"/>
      <c r="E8" s="672"/>
      <c r="F8" s="672"/>
      <c r="G8" s="672"/>
      <c r="H8" s="672"/>
      <c r="I8" s="672"/>
      <c r="J8" s="672"/>
    </row>
    <row r="9" spans="1:12" s="275" customFormat="1" ht="14" customHeight="1" x14ac:dyDescent="0.35">
      <c r="A9" s="95" t="s">
        <v>289</v>
      </c>
      <c r="B9" s="271">
        <v>4479.230294</v>
      </c>
      <c r="C9" s="271">
        <v>4848.9152700000004</v>
      </c>
      <c r="D9" s="271">
        <v>5071.3128530000004</v>
      </c>
      <c r="E9" s="271">
        <v>5430.2991679999996</v>
      </c>
      <c r="F9" s="271">
        <v>6116.6446610000003</v>
      </c>
      <c r="G9" s="271">
        <v>6385.977648</v>
      </c>
      <c r="H9" s="271">
        <v>6423.9908740000001</v>
      </c>
      <c r="I9" s="271">
        <v>6634.4034949999996</v>
      </c>
      <c r="J9" s="271">
        <v>6818.1684720000003</v>
      </c>
    </row>
    <row r="10" spans="1:12" s="281" customFormat="1" ht="14" customHeight="1" x14ac:dyDescent="0.35">
      <c r="A10" s="127" t="s">
        <v>290</v>
      </c>
      <c r="B10" s="277">
        <v>646.23240099999998</v>
      </c>
      <c r="C10" s="277">
        <v>662.53161299999999</v>
      </c>
      <c r="D10" s="277">
        <v>600.737076</v>
      </c>
      <c r="E10" s="277">
        <v>640.39049499999999</v>
      </c>
      <c r="F10" s="277">
        <v>675.09432400000003</v>
      </c>
      <c r="G10" s="277">
        <v>753.31774700000005</v>
      </c>
      <c r="H10" s="277">
        <v>541.44536000000005</v>
      </c>
      <c r="I10" s="277">
        <v>616.11854900000003</v>
      </c>
      <c r="J10" s="277">
        <v>606.39317300000005</v>
      </c>
    </row>
    <row r="11" spans="1:12" s="281" customFormat="1" ht="14" customHeight="1" x14ac:dyDescent="0.35">
      <c r="A11" s="127" t="s">
        <v>291</v>
      </c>
      <c r="B11" s="277">
        <v>3687.568119</v>
      </c>
      <c r="C11" s="277">
        <v>4044.831725</v>
      </c>
      <c r="D11" s="277">
        <v>4320.4109630000003</v>
      </c>
      <c r="E11" s="277">
        <v>4622.023142</v>
      </c>
      <c r="F11" s="277">
        <v>5243.443158</v>
      </c>
      <c r="G11" s="277">
        <v>5420.1677550000004</v>
      </c>
      <c r="H11" s="277">
        <v>5665.7060149999998</v>
      </c>
      <c r="I11" s="277">
        <v>5804.2593429999997</v>
      </c>
      <c r="J11" s="277">
        <v>5979.2471409999998</v>
      </c>
    </row>
    <row r="12" spans="1:12" s="281" customFormat="1" ht="14" customHeight="1" x14ac:dyDescent="0.35">
      <c r="A12" s="127" t="s">
        <v>357</v>
      </c>
      <c r="B12" s="277">
        <v>144.54730599999999</v>
      </c>
      <c r="C12" s="277">
        <v>140.432492</v>
      </c>
      <c r="D12" s="277">
        <v>147.19026299999999</v>
      </c>
      <c r="E12" s="277">
        <v>154.14931899999999</v>
      </c>
      <c r="F12" s="277">
        <v>181.137034</v>
      </c>
      <c r="G12" s="277">
        <v>191.034008</v>
      </c>
      <c r="H12" s="277">
        <v>193.858473</v>
      </c>
      <c r="I12" s="277">
        <v>189.689436</v>
      </c>
      <c r="J12" s="277">
        <v>207.912441</v>
      </c>
    </row>
    <row r="13" spans="1:12" s="281" customFormat="1" ht="14" customHeight="1" x14ac:dyDescent="0.35">
      <c r="A13" s="106" t="s">
        <v>292</v>
      </c>
      <c r="B13" s="282">
        <v>0.88246599999999997</v>
      </c>
      <c r="C13" s="282">
        <v>1.1194379999999999</v>
      </c>
      <c r="D13" s="282">
        <v>2.9745509999999999</v>
      </c>
      <c r="E13" s="282">
        <v>13.73621</v>
      </c>
      <c r="F13" s="282">
        <v>16.970144000000001</v>
      </c>
      <c r="G13" s="282">
        <v>21.458136</v>
      </c>
      <c r="H13" s="282">
        <v>22.981024999999999</v>
      </c>
      <c r="I13" s="282">
        <v>24.336165999999999</v>
      </c>
      <c r="J13" s="282">
        <v>24.615717</v>
      </c>
    </row>
    <row r="14" spans="1:12" s="286" customFormat="1" ht="14" customHeight="1" x14ac:dyDescent="0.3">
      <c r="A14" s="95" t="s">
        <v>293</v>
      </c>
      <c r="B14" s="271">
        <v>883.40629300000001</v>
      </c>
      <c r="C14" s="271">
        <v>891.95031300000005</v>
      </c>
      <c r="D14" s="271">
        <v>1002.60995</v>
      </c>
      <c r="E14" s="271">
        <v>1031.3643179999999</v>
      </c>
      <c r="F14" s="271">
        <v>1124.1921609999999</v>
      </c>
      <c r="G14" s="271">
        <v>1151.0784610000001</v>
      </c>
      <c r="H14" s="271">
        <v>1293.090604</v>
      </c>
      <c r="I14" s="271">
        <v>1322.369567</v>
      </c>
      <c r="J14" s="271">
        <v>1337.741522</v>
      </c>
    </row>
    <row r="15" spans="1:12" s="275" customFormat="1" ht="14" customHeight="1" x14ac:dyDescent="0.35">
      <c r="A15" s="127" t="s">
        <v>358</v>
      </c>
      <c r="B15" s="277">
        <v>28.310746999999999</v>
      </c>
      <c r="C15" s="277">
        <v>35.197512000000003</v>
      </c>
      <c r="D15" s="277">
        <v>38.010255000000001</v>
      </c>
      <c r="E15" s="277">
        <v>41.515802000000001</v>
      </c>
      <c r="F15" s="277">
        <v>44.754316000000003</v>
      </c>
      <c r="G15" s="277">
        <v>47.144480999999999</v>
      </c>
      <c r="H15" s="277">
        <v>45.689475000000002</v>
      </c>
      <c r="I15" s="277">
        <v>42.098874000000002</v>
      </c>
      <c r="J15" s="277">
        <v>35.078861000000003</v>
      </c>
    </row>
    <row r="16" spans="1:12" s="281" customFormat="1" ht="14" customHeight="1" x14ac:dyDescent="0.35">
      <c r="A16" s="127" t="s">
        <v>359</v>
      </c>
      <c r="B16" s="277">
        <v>32.117902999999998</v>
      </c>
      <c r="C16" s="277">
        <v>32.734510999999998</v>
      </c>
      <c r="D16" s="277">
        <v>33.684970999999997</v>
      </c>
      <c r="E16" s="277">
        <v>36.708787999999998</v>
      </c>
      <c r="F16" s="277">
        <v>38.484934000000003</v>
      </c>
      <c r="G16" s="277">
        <v>38.501724000000003</v>
      </c>
      <c r="H16" s="277">
        <v>39.183385999999999</v>
      </c>
      <c r="I16" s="277">
        <v>41.386589999999998</v>
      </c>
      <c r="J16" s="277">
        <v>44.822282000000001</v>
      </c>
    </row>
    <row r="17" spans="1:10" s="287" customFormat="1" ht="14" customHeight="1" x14ac:dyDescent="0.25">
      <c r="A17" s="127" t="s">
        <v>294</v>
      </c>
      <c r="B17" s="277">
        <v>796.58754899999997</v>
      </c>
      <c r="C17" s="277">
        <v>798.70505500000002</v>
      </c>
      <c r="D17" s="277">
        <v>903.41182300000003</v>
      </c>
      <c r="E17" s="277">
        <v>916.53767300000004</v>
      </c>
      <c r="F17" s="277">
        <v>999.19563800000003</v>
      </c>
      <c r="G17" s="277">
        <v>1029.758896</v>
      </c>
      <c r="H17" s="277">
        <v>1170.8770469999999</v>
      </c>
      <c r="I17" s="277">
        <v>1186.162472</v>
      </c>
      <c r="J17" s="277">
        <v>1217.627119</v>
      </c>
    </row>
    <row r="18" spans="1:10" s="281" customFormat="1" ht="14" customHeight="1" x14ac:dyDescent="0.35">
      <c r="A18" s="127" t="s">
        <v>360</v>
      </c>
      <c r="B18" s="277">
        <v>14.566681000000001</v>
      </c>
      <c r="C18" s="277">
        <v>13.928680999999999</v>
      </c>
      <c r="D18" s="277">
        <v>15.059348999999999</v>
      </c>
      <c r="E18" s="277">
        <v>15.687609</v>
      </c>
      <c r="F18" s="277">
        <v>19.194862000000001</v>
      </c>
      <c r="G18" s="277">
        <v>13.502214</v>
      </c>
      <c r="H18" s="277">
        <v>13.417612</v>
      </c>
      <c r="I18" s="277">
        <v>26.539936999999998</v>
      </c>
      <c r="J18" s="277">
        <v>16.621703</v>
      </c>
    </row>
    <row r="19" spans="1:10" s="281" customFormat="1" ht="14" customHeight="1" x14ac:dyDescent="0.35">
      <c r="A19" s="127" t="s">
        <v>361</v>
      </c>
      <c r="B19" s="277">
        <v>11.823411</v>
      </c>
      <c r="C19" s="277">
        <v>11.384551999999999</v>
      </c>
      <c r="D19" s="277">
        <v>12.443549000000001</v>
      </c>
      <c r="E19" s="277">
        <v>20.914444</v>
      </c>
      <c r="F19" s="277">
        <v>22.562408999999999</v>
      </c>
      <c r="G19" s="277">
        <v>22.171144999999999</v>
      </c>
      <c r="H19" s="277">
        <v>23.923082000000001</v>
      </c>
      <c r="I19" s="277">
        <v>26.181692999999999</v>
      </c>
      <c r="J19" s="277">
        <v>23.591555</v>
      </c>
    </row>
    <row r="20" spans="1:10" s="286" customFormat="1" ht="14" customHeight="1" x14ac:dyDescent="0.3">
      <c r="A20" s="94" t="s">
        <v>296</v>
      </c>
      <c r="B20" s="288">
        <v>312.23488600000002</v>
      </c>
      <c r="C20" s="288">
        <v>368.90404899999999</v>
      </c>
      <c r="D20" s="288">
        <v>432.99487699999997</v>
      </c>
      <c r="E20" s="288">
        <v>449.86274200000003</v>
      </c>
      <c r="F20" s="288">
        <v>518.47691599999996</v>
      </c>
      <c r="G20" s="288">
        <v>532.71400300000005</v>
      </c>
      <c r="H20" s="288">
        <v>545.44207600000004</v>
      </c>
      <c r="I20" s="288">
        <v>557.02401099999997</v>
      </c>
      <c r="J20" s="288">
        <v>612.96592299999998</v>
      </c>
    </row>
    <row r="21" spans="1:10" s="286" customFormat="1" ht="14" customHeight="1" x14ac:dyDescent="0.3">
      <c r="A21" s="127" t="s">
        <v>362</v>
      </c>
      <c r="B21" s="277">
        <v>38.800154999999997</v>
      </c>
      <c r="C21" s="277">
        <v>49.066167999999998</v>
      </c>
      <c r="D21" s="277">
        <v>41.408848999999996</v>
      </c>
      <c r="E21" s="277">
        <v>36.051287000000002</v>
      </c>
      <c r="F21" s="277">
        <v>33.212015000000001</v>
      </c>
      <c r="G21" s="277">
        <v>31.677364000000001</v>
      </c>
      <c r="H21" s="277">
        <v>31.759226999999999</v>
      </c>
      <c r="I21" s="277">
        <v>32.948163999999998</v>
      </c>
      <c r="J21" s="277">
        <v>54.193098999999997</v>
      </c>
    </row>
    <row r="22" spans="1:10" s="281" customFormat="1" ht="14" customHeight="1" x14ac:dyDescent="0.35">
      <c r="A22" s="127" t="s">
        <v>298</v>
      </c>
      <c r="B22" s="277">
        <v>64.186643000000004</v>
      </c>
      <c r="C22" s="277">
        <v>84.269593999999998</v>
      </c>
      <c r="D22" s="277">
        <v>101.598157</v>
      </c>
      <c r="E22" s="277">
        <v>108.651882</v>
      </c>
      <c r="F22" s="277">
        <v>145.66928200000001</v>
      </c>
      <c r="G22" s="277">
        <v>154.33053200000001</v>
      </c>
      <c r="H22" s="277">
        <v>162.41699299999999</v>
      </c>
      <c r="I22" s="277">
        <v>163.08646100000001</v>
      </c>
      <c r="J22" s="277">
        <v>169.70911699999999</v>
      </c>
    </row>
    <row r="23" spans="1:10" s="281" customFormat="1" ht="14" customHeight="1" x14ac:dyDescent="0.35">
      <c r="A23" s="127" t="s">
        <v>299</v>
      </c>
      <c r="B23" s="277">
        <v>10.233997</v>
      </c>
      <c r="C23" s="277">
        <v>9.3013019999999997</v>
      </c>
      <c r="D23" s="277">
        <v>39.995759999999997</v>
      </c>
      <c r="E23" s="277">
        <v>40.540602</v>
      </c>
      <c r="F23" s="277">
        <v>48.897247999999998</v>
      </c>
      <c r="G23" s="277">
        <v>39.872135</v>
      </c>
      <c r="H23" s="277">
        <v>42.352764000000001</v>
      </c>
      <c r="I23" s="277">
        <v>60.451732</v>
      </c>
      <c r="J23" s="277">
        <v>65.358104999999995</v>
      </c>
    </row>
    <row r="24" spans="1:10" s="281" customFormat="1" ht="14" customHeight="1" x14ac:dyDescent="0.35">
      <c r="A24" s="127" t="s">
        <v>300</v>
      </c>
      <c r="B24" s="277">
        <v>67.533473999999998</v>
      </c>
      <c r="C24" s="277">
        <v>69.020132000000004</v>
      </c>
      <c r="D24" s="277">
        <v>76.909367000000003</v>
      </c>
      <c r="E24" s="277">
        <v>76.666464000000005</v>
      </c>
      <c r="F24" s="277">
        <v>81.211793999999998</v>
      </c>
      <c r="G24" s="277">
        <v>87.345350999999994</v>
      </c>
      <c r="H24" s="277">
        <v>89.055792999999994</v>
      </c>
      <c r="I24" s="277">
        <v>90.499605000000003</v>
      </c>
      <c r="J24" s="277">
        <v>97.869938000000005</v>
      </c>
    </row>
    <row r="25" spans="1:10" s="287" customFormat="1" ht="14" customHeight="1" x14ac:dyDescent="0.25">
      <c r="A25" s="127" t="s">
        <v>363</v>
      </c>
      <c r="B25" s="277">
        <v>107.580382</v>
      </c>
      <c r="C25" s="277">
        <v>132.789117</v>
      </c>
      <c r="D25" s="277">
        <v>143.89891</v>
      </c>
      <c r="E25" s="277">
        <v>152.89900800000001</v>
      </c>
      <c r="F25" s="277">
        <v>167.560562</v>
      </c>
      <c r="G25" s="277">
        <v>175.378052</v>
      </c>
      <c r="H25" s="277">
        <v>175.21579700000001</v>
      </c>
      <c r="I25" s="277">
        <v>169.99474599999999</v>
      </c>
      <c r="J25" s="277">
        <v>184.298393</v>
      </c>
    </row>
    <row r="26" spans="1:10" s="281" customFormat="1" ht="14" customHeight="1" x14ac:dyDescent="0.35">
      <c r="A26" s="127" t="s">
        <v>301</v>
      </c>
      <c r="B26" s="277">
        <v>23.900231999999999</v>
      </c>
      <c r="C26" s="277">
        <v>24.457733999999999</v>
      </c>
      <c r="D26" s="277">
        <v>29.183831999999999</v>
      </c>
      <c r="E26" s="277">
        <v>35.053497</v>
      </c>
      <c r="F26" s="277">
        <v>41.926011000000003</v>
      </c>
      <c r="G26" s="277">
        <v>44.110568000000001</v>
      </c>
      <c r="H26" s="277">
        <v>44.641499000000003</v>
      </c>
      <c r="I26" s="277">
        <v>40.043300000000002</v>
      </c>
      <c r="J26" s="277">
        <v>41.537267999999997</v>
      </c>
    </row>
    <row r="27" spans="1:10" s="275" customFormat="1" ht="14" customHeight="1" x14ac:dyDescent="0.35">
      <c r="A27" s="94" t="s">
        <v>302</v>
      </c>
      <c r="B27" s="288">
        <v>2127.8304309999999</v>
      </c>
      <c r="C27" s="288">
        <v>2303.24368</v>
      </c>
      <c r="D27" s="288">
        <v>2470.299849</v>
      </c>
      <c r="E27" s="288">
        <v>2577.8855669999998</v>
      </c>
      <c r="F27" s="288">
        <v>2850.7545129999999</v>
      </c>
      <c r="G27" s="288">
        <v>2999.51469</v>
      </c>
      <c r="H27" s="288">
        <v>3115.17148</v>
      </c>
      <c r="I27" s="288">
        <v>3048.2069670000001</v>
      </c>
      <c r="J27" s="288">
        <v>3128.8199180000001</v>
      </c>
    </row>
    <row r="28" spans="1:10" s="286" customFormat="1" ht="14" customHeight="1" x14ac:dyDescent="0.3">
      <c r="A28" s="127" t="s">
        <v>303</v>
      </c>
      <c r="B28" s="277">
        <v>128.01272700000001</v>
      </c>
      <c r="C28" s="277">
        <v>135.285552</v>
      </c>
      <c r="D28" s="277">
        <v>160.321967</v>
      </c>
      <c r="E28" s="277">
        <v>166.69245000000001</v>
      </c>
      <c r="F28" s="277">
        <v>197.87097399999999</v>
      </c>
      <c r="G28" s="277">
        <v>217.49025399999999</v>
      </c>
      <c r="H28" s="277">
        <v>227.418724</v>
      </c>
      <c r="I28" s="277">
        <v>216.41615300000001</v>
      </c>
      <c r="J28" s="277">
        <v>220.51444499999999</v>
      </c>
    </row>
    <row r="29" spans="1:10" s="287" customFormat="1" ht="14" customHeight="1" x14ac:dyDescent="0.25">
      <c r="A29" s="127" t="s">
        <v>304</v>
      </c>
      <c r="B29" s="277">
        <v>1115.493111</v>
      </c>
      <c r="C29" s="277">
        <v>1169.6109819999999</v>
      </c>
      <c r="D29" s="277">
        <v>1236.2672580000001</v>
      </c>
      <c r="E29" s="277">
        <v>1318.7869009999999</v>
      </c>
      <c r="F29" s="277">
        <v>1438.753616</v>
      </c>
      <c r="G29" s="277">
        <v>1503.229296</v>
      </c>
      <c r="H29" s="277">
        <v>1553.0383340000001</v>
      </c>
      <c r="I29" s="277">
        <v>1510.4572889999999</v>
      </c>
      <c r="J29" s="277">
        <v>1552.720057</v>
      </c>
    </row>
    <row r="30" spans="1:10" s="281" customFormat="1" ht="14" customHeight="1" x14ac:dyDescent="0.35">
      <c r="A30" s="292" t="s">
        <v>364</v>
      </c>
      <c r="B30" s="293">
        <v>767.80148499999996</v>
      </c>
      <c r="C30" s="293">
        <v>799.63063599999998</v>
      </c>
      <c r="D30" s="293">
        <v>815.88986999999997</v>
      </c>
      <c r="E30" s="293">
        <v>860.32085600000005</v>
      </c>
      <c r="F30" s="293">
        <v>939.09221000000002</v>
      </c>
      <c r="G30" s="293">
        <v>978.19804899999997</v>
      </c>
      <c r="H30" s="293">
        <v>1008.993429</v>
      </c>
      <c r="I30" s="293">
        <v>975.67269099999999</v>
      </c>
      <c r="J30" s="293">
        <v>1006.972082</v>
      </c>
    </row>
    <row r="31" spans="1:10" s="275" customFormat="1" ht="14" customHeight="1" x14ac:dyDescent="0.35">
      <c r="A31" s="297" t="s">
        <v>365</v>
      </c>
      <c r="B31" s="293">
        <v>347.69162499999999</v>
      </c>
      <c r="C31" s="293">
        <v>369.980346</v>
      </c>
      <c r="D31" s="293">
        <v>420.377387</v>
      </c>
      <c r="E31" s="293">
        <v>458.46604400000001</v>
      </c>
      <c r="F31" s="293">
        <v>499.661406</v>
      </c>
      <c r="G31" s="293">
        <v>525.03124700000001</v>
      </c>
      <c r="H31" s="293">
        <v>544.04490399999997</v>
      </c>
      <c r="I31" s="293">
        <v>534.78459799999996</v>
      </c>
      <c r="J31" s="293">
        <v>545.747975</v>
      </c>
    </row>
    <row r="32" spans="1:10" s="275" customFormat="1" ht="14" customHeight="1" x14ac:dyDescent="0.35">
      <c r="A32" s="127" t="s">
        <v>305</v>
      </c>
      <c r="B32" s="277">
        <v>678.06115</v>
      </c>
      <c r="C32" s="277">
        <v>748.35223499999995</v>
      </c>
      <c r="D32" s="277">
        <v>791.85658799999999</v>
      </c>
      <c r="E32" s="277">
        <v>806.21291099999996</v>
      </c>
      <c r="F32" s="277">
        <v>855.46702300000004</v>
      </c>
      <c r="G32" s="277">
        <v>898.92062399999998</v>
      </c>
      <c r="H32" s="277">
        <v>921.88724500000001</v>
      </c>
      <c r="I32" s="277">
        <v>922.54526499999997</v>
      </c>
      <c r="J32" s="277">
        <v>930.909491</v>
      </c>
    </row>
    <row r="33" spans="1:10" s="287" customFormat="1" ht="14" customHeight="1" x14ac:dyDescent="0.25">
      <c r="A33" s="127" t="s">
        <v>306</v>
      </c>
      <c r="B33" s="277">
        <v>206.263442</v>
      </c>
      <c r="C33" s="277">
        <v>249.99490900000001</v>
      </c>
      <c r="D33" s="277">
        <v>281.85403400000001</v>
      </c>
      <c r="E33" s="277">
        <v>286.19330400000001</v>
      </c>
      <c r="F33" s="277">
        <v>358.66289799999998</v>
      </c>
      <c r="G33" s="277">
        <v>379.87451499999997</v>
      </c>
      <c r="H33" s="277">
        <v>412.82717500000001</v>
      </c>
      <c r="I33" s="277">
        <v>398.78825799999998</v>
      </c>
      <c r="J33" s="277">
        <v>424.67592300000001</v>
      </c>
    </row>
    <row r="34" spans="1:10" s="287" customFormat="1" ht="14" customHeight="1" x14ac:dyDescent="0.25">
      <c r="A34" s="94" t="s">
        <v>307</v>
      </c>
      <c r="B34" s="288">
        <v>778.17414199999996</v>
      </c>
      <c r="C34" s="288">
        <v>875.14778899999999</v>
      </c>
      <c r="D34" s="288">
        <v>1702.3422880000001</v>
      </c>
      <c r="E34" s="288">
        <v>1736.4294560000001</v>
      </c>
      <c r="F34" s="288">
        <v>1948.2785759999999</v>
      </c>
      <c r="G34" s="288">
        <v>2016.7031460000001</v>
      </c>
      <c r="H34" s="288">
        <v>2138.2642850000002</v>
      </c>
      <c r="I34" s="288">
        <v>2257.4617280000002</v>
      </c>
      <c r="J34" s="288">
        <v>2363.3690190000002</v>
      </c>
    </row>
    <row r="35" spans="1:10" s="287" customFormat="1" ht="14" customHeight="1" x14ac:dyDescent="0.25">
      <c r="A35" s="127" t="s">
        <v>366</v>
      </c>
      <c r="B35" s="277">
        <v>7.9161679999999999</v>
      </c>
      <c r="C35" s="277">
        <v>11.072862000000001</v>
      </c>
      <c r="D35" s="277">
        <v>338.50241899999997</v>
      </c>
      <c r="E35" s="277">
        <v>352.21648099999999</v>
      </c>
      <c r="F35" s="277">
        <v>361.08457800000002</v>
      </c>
      <c r="G35" s="277">
        <v>369.39394700000003</v>
      </c>
      <c r="H35" s="277">
        <v>377.69699600000001</v>
      </c>
      <c r="I35" s="277">
        <v>411.853342</v>
      </c>
      <c r="J35" s="277">
        <v>417.55059599999998</v>
      </c>
    </row>
    <row r="36" spans="1:10" s="286" customFormat="1" ht="14" customHeight="1" x14ac:dyDescent="0.3">
      <c r="A36" s="127" t="s">
        <v>367</v>
      </c>
      <c r="B36" s="277">
        <v>10.008639000000001</v>
      </c>
      <c r="C36" s="277">
        <v>8.20017</v>
      </c>
      <c r="D36" s="277">
        <v>34.113425999999997</v>
      </c>
      <c r="E36" s="277">
        <v>36.531578000000003</v>
      </c>
      <c r="F36" s="277">
        <v>43.449846999999998</v>
      </c>
      <c r="G36" s="277">
        <v>47.780400999999998</v>
      </c>
      <c r="H36" s="277">
        <v>49.925654999999999</v>
      </c>
      <c r="I36" s="277">
        <v>77.083151999999998</v>
      </c>
      <c r="J36" s="277">
        <v>85.642787999999996</v>
      </c>
    </row>
    <row r="37" spans="1:10" s="275" customFormat="1" ht="14" customHeight="1" x14ac:dyDescent="0.35">
      <c r="A37" s="127" t="s">
        <v>309</v>
      </c>
      <c r="B37" s="277">
        <v>760.24933399999998</v>
      </c>
      <c r="C37" s="277">
        <v>855.87475600000005</v>
      </c>
      <c r="D37" s="277">
        <v>1329.7264419999999</v>
      </c>
      <c r="E37" s="277">
        <v>1347.6813959999999</v>
      </c>
      <c r="F37" s="277">
        <v>1543.7441490000001</v>
      </c>
      <c r="G37" s="277">
        <v>1599.5287969999999</v>
      </c>
      <c r="H37" s="277">
        <v>1710.641633</v>
      </c>
      <c r="I37" s="277">
        <v>1768.5252330000001</v>
      </c>
      <c r="J37" s="277">
        <v>1860.1756339999999</v>
      </c>
    </row>
    <row r="38" spans="1:10" s="287" customFormat="1" ht="14" customHeight="1" x14ac:dyDescent="0.25">
      <c r="A38" s="292" t="s">
        <v>310</v>
      </c>
      <c r="B38" s="293">
        <v>99.967648999999994</v>
      </c>
      <c r="C38" s="293">
        <v>109.588314</v>
      </c>
      <c r="D38" s="293">
        <v>143.610784</v>
      </c>
      <c r="E38" s="293">
        <v>152.08389600000001</v>
      </c>
      <c r="F38" s="293">
        <v>170.26896400000001</v>
      </c>
      <c r="G38" s="293">
        <v>171.95771400000001</v>
      </c>
      <c r="H38" s="293">
        <v>175.20621700000001</v>
      </c>
      <c r="I38" s="293">
        <v>202.20890700000001</v>
      </c>
      <c r="J38" s="293">
        <v>214.011675</v>
      </c>
    </row>
    <row r="39" spans="1:10" s="281" customFormat="1" ht="14" customHeight="1" x14ac:dyDescent="0.35">
      <c r="A39" s="297" t="s">
        <v>311</v>
      </c>
      <c r="B39" s="293">
        <v>448.56778600000001</v>
      </c>
      <c r="C39" s="293">
        <v>519.01906799999995</v>
      </c>
      <c r="D39" s="293">
        <v>712.72711800000002</v>
      </c>
      <c r="E39" s="293">
        <v>965.29203800000005</v>
      </c>
      <c r="F39" s="293">
        <v>1073.2375440000001</v>
      </c>
      <c r="G39" s="293">
        <v>901.96919600000001</v>
      </c>
      <c r="H39" s="293">
        <v>979.90212899999995</v>
      </c>
      <c r="I39" s="293">
        <v>987.51618599999995</v>
      </c>
      <c r="J39" s="293">
        <v>1053.105415</v>
      </c>
    </row>
    <row r="40" spans="1:10" s="281" customFormat="1" ht="14" customHeight="1" x14ac:dyDescent="0.35">
      <c r="A40" s="297" t="s">
        <v>312</v>
      </c>
      <c r="B40" s="293">
        <v>56.547725</v>
      </c>
      <c r="C40" s="293">
        <v>60.034255000000002</v>
      </c>
      <c r="D40" s="293">
        <v>99.893591000000001</v>
      </c>
      <c r="E40" s="293">
        <v>96.536974999999998</v>
      </c>
      <c r="F40" s="293">
        <v>104.36828300000001</v>
      </c>
      <c r="G40" s="293">
        <v>112.023385</v>
      </c>
      <c r="H40" s="293">
        <v>115.759698</v>
      </c>
      <c r="I40" s="293">
        <v>126.161098</v>
      </c>
      <c r="J40" s="293">
        <v>127.110293</v>
      </c>
    </row>
    <row r="41" spans="1:10" s="281" customFormat="1" ht="14" customHeight="1" x14ac:dyDescent="0.35">
      <c r="A41" s="297" t="s">
        <v>313</v>
      </c>
      <c r="B41" s="293">
        <v>2.9609040000000002</v>
      </c>
      <c r="C41" s="293">
        <v>2.5784799999999999</v>
      </c>
      <c r="D41" s="293">
        <v>208.412475</v>
      </c>
      <c r="E41" s="293">
        <v>2.6482269999999999</v>
      </c>
      <c r="F41" s="293">
        <v>2.386333</v>
      </c>
      <c r="G41" s="293">
        <v>212.68235899999999</v>
      </c>
      <c r="H41" s="293">
        <v>220.644115</v>
      </c>
      <c r="I41" s="293">
        <v>224.00803999999999</v>
      </c>
      <c r="J41" s="293">
        <v>230.32325900000001</v>
      </c>
    </row>
    <row r="42" spans="1:10" s="287" customFormat="1" ht="14" customHeight="1" x14ac:dyDescent="0.25">
      <c r="A42" s="297" t="s">
        <v>314</v>
      </c>
      <c r="B42" s="293">
        <v>152.20526699999999</v>
      </c>
      <c r="C42" s="293">
        <v>164.65463800000001</v>
      </c>
      <c r="D42" s="293">
        <v>165.082472</v>
      </c>
      <c r="E42" s="293">
        <v>131.12025700000001</v>
      </c>
      <c r="F42" s="293">
        <v>193.483023</v>
      </c>
      <c r="G42" s="293">
        <v>200.896141</v>
      </c>
      <c r="H42" s="293">
        <v>219.12947199999999</v>
      </c>
      <c r="I42" s="293">
        <v>228.631</v>
      </c>
      <c r="J42" s="293">
        <v>235.62499</v>
      </c>
    </row>
    <row r="43" spans="1:10" s="281" customFormat="1" ht="14" customHeight="1" x14ac:dyDescent="0.35">
      <c r="A43" s="94" t="s">
        <v>325</v>
      </c>
      <c r="B43" s="288">
        <v>491.83167200000003</v>
      </c>
      <c r="C43" s="288">
        <v>567.725236</v>
      </c>
      <c r="D43" s="288">
        <v>717.87647900000002</v>
      </c>
      <c r="E43" s="288">
        <v>904.13951099999997</v>
      </c>
      <c r="F43" s="288">
        <v>1005.787591</v>
      </c>
      <c r="G43" s="288">
        <v>1055.991779</v>
      </c>
      <c r="H43" s="288">
        <v>1057.3898300000001</v>
      </c>
      <c r="I43" s="288">
        <v>1126.5650760000001</v>
      </c>
      <c r="J43" s="288">
        <v>1188.9554149999999</v>
      </c>
    </row>
    <row r="44" spans="1:10" s="281" customFormat="1" ht="14" customHeight="1" x14ac:dyDescent="0.35">
      <c r="A44" s="127" t="s">
        <v>326</v>
      </c>
      <c r="B44" s="277">
        <v>0</v>
      </c>
      <c r="C44" s="277">
        <v>0</v>
      </c>
      <c r="D44" s="277">
        <v>13.968188</v>
      </c>
      <c r="E44" s="277">
        <v>71.488901999999996</v>
      </c>
      <c r="F44" s="277">
        <v>74.956418999999997</v>
      </c>
      <c r="G44" s="277">
        <v>74.425434999999993</v>
      </c>
      <c r="H44" s="277">
        <v>79.243994000000001</v>
      </c>
      <c r="I44" s="277">
        <v>92.726490999999996</v>
      </c>
      <c r="J44" s="277">
        <v>94.233050000000006</v>
      </c>
    </row>
    <row r="45" spans="1:10" s="275" customFormat="1" ht="14" customHeight="1" x14ac:dyDescent="0.35">
      <c r="A45" s="127" t="s">
        <v>327</v>
      </c>
      <c r="B45" s="277">
        <v>378.72657400000003</v>
      </c>
      <c r="C45" s="277">
        <v>442.31097999999997</v>
      </c>
      <c r="D45" s="277">
        <v>568.79521299999999</v>
      </c>
      <c r="E45" s="277">
        <v>690.28208099999995</v>
      </c>
      <c r="F45" s="277">
        <v>761.75604099999998</v>
      </c>
      <c r="G45" s="277">
        <v>797.207628</v>
      </c>
      <c r="H45" s="277">
        <v>781.74800600000003</v>
      </c>
      <c r="I45" s="277">
        <v>832.65043000000003</v>
      </c>
      <c r="J45" s="277">
        <v>868.80744400000003</v>
      </c>
    </row>
    <row r="46" spans="1:10" s="286" customFormat="1" ht="14" customHeight="1" x14ac:dyDescent="0.3">
      <c r="A46" s="292" t="s">
        <v>368</v>
      </c>
      <c r="B46" s="293">
        <v>125.760507</v>
      </c>
      <c r="C46" s="293">
        <v>131.430364</v>
      </c>
      <c r="D46" s="293">
        <v>141.96111300000001</v>
      </c>
      <c r="E46" s="293">
        <v>162.727125</v>
      </c>
      <c r="F46" s="293">
        <v>202.41734199999999</v>
      </c>
      <c r="G46" s="293">
        <v>219.21722</v>
      </c>
      <c r="H46" s="293">
        <v>246.47576799999999</v>
      </c>
      <c r="I46" s="293">
        <v>247.643303</v>
      </c>
      <c r="J46" s="293">
        <v>256.87649199999998</v>
      </c>
    </row>
    <row r="47" spans="1:10" s="281" customFormat="1" ht="14" customHeight="1" x14ac:dyDescent="0.35">
      <c r="A47" s="297" t="s">
        <v>369</v>
      </c>
      <c r="B47" s="293">
        <v>109.859559</v>
      </c>
      <c r="C47" s="293">
        <v>124.68250999999999</v>
      </c>
      <c r="D47" s="293">
        <v>152.96157400000001</v>
      </c>
      <c r="E47" s="293">
        <v>174.80151499999999</v>
      </c>
      <c r="F47" s="293">
        <v>180.91150500000001</v>
      </c>
      <c r="G47" s="293">
        <v>182.02141900000001</v>
      </c>
      <c r="H47" s="293">
        <v>197.98524800000001</v>
      </c>
      <c r="I47" s="293">
        <v>197.84493000000001</v>
      </c>
      <c r="J47" s="293">
        <v>197.775406</v>
      </c>
    </row>
    <row r="48" spans="1:10" s="275" customFormat="1" ht="14" customHeight="1" x14ac:dyDescent="0.35">
      <c r="A48" s="297" t="s">
        <v>370</v>
      </c>
      <c r="B48" s="293">
        <v>143.10650799999999</v>
      </c>
      <c r="C48" s="293">
        <v>186.198105</v>
      </c>
      <c r="D48" s="293">
        <v>273.872525</v>
      </c>
      <c r="E48" s="293">
        <v>352.75344100000001</v>
      </c>
      <c r="F48" s="293">
        <v>378.42719399999999</v>
      </c>
      <c r="G48" s="293">
        <v>395.96898800000002</v>
      </c>
      <c r="H48" s="293">
        <v>337.28698800000001</v>
      </c>
      <c r="I48" s="293">
        <v>387.16219599999999</v>
      </c>
      <c r="J48" s="293">
        <v>414.15554500000002</v>
      </c>
    </row>
    <row r="49" spans="1:10" s="275" customFormat="1" ht="14" customHeight="1" x14ac:dyDescent="0.35">
      <c r="A49" s="127" t="s">
        <v>328</v>
      </c>
      <c r="B49" s="277">
        <v>113.105097</v>
      </c>
      <c r="C49" s="277">
        <v>125.41425599999999</v>
      </c>
      <c r="D49" s="277">
        <v>135.113077</v>
      </c>
      <c r="E49" s="277">
        <v>142.368527</v>
      </c>
      <c r="F49" s="277">
        <v>169.075129</v>
      </c>
      <c r="G49" s="277">
        <v>184.35871499999999</v>
      </c>
      <c r="H49" s="277">
        <v>196.397829</v>
      </c>
      <c r="I49" s="277">
        <v>201.188154</v>
      </c>
      <c r="J49" s="277">
        <v>225.91492</v>
      </c>
    </row>
    <row r="50" spans="1:10" s="287" customFormat="1" ht="14" customHeight="1" x14ac:dyDescent="0.25">
      <c r="A50" s="94" t="s">
        <v>329</v>
      </c>
      <c r="B50" s="288">
        <v>4294.9877980000001</v>
      </c>
      <c r="C50" s="288">
        <v>4700.4270070000002</v>
      </c>
      <c r="D50" s="288">
        <v>4575.891568</v>
      </c>
      <c r="E50" s="288">
        <v>4666.5361569999995</v>
      </c>
      <c r="F50" s="288">
        <v>5124.0826310000002</v>
      </c>
      <c r="G50" s="288">
        <v>5233.6736369999999</v>
      </c>
      <c r="H50" s="288">
        <v>5371.9093270000003</v>
      </c>
      <c r="I50" s="288">
        <v>5412.4464749999997</v>
      </c>
      <c r="J50" s="288">
        <v>5623.9537140000002</v>
      </c>
    </row>
    <row r="51" spans="1:10" s="281" customFormat="1" ht="14" customHeight="1" x14ac:dyDescent="0.35">
      <c r="A51" s="127" t="s">
        <v>330</v>
      </c>
      <c r="B51" s="277">
        <v>208.60694000000001</v>
      </c>
      <c r="C51" s="277">
        <v>206.98463699999999</v>
      </c>
      <c r="D51" s="277">
        <v>210.772234</v>
      </c>
      <c r="E51" s="277">
        <v>238.349468</v>
      </c>
      <c r="F51" s="277">
        <v>239.17582200000001</v>
      </c>
      <c r="G51" s="277">
        <v>264.760198</v>
      </c>
      <c r="H51" s="277">
        <v>255.42998299999999</v>
      </c>
      <c r="I51" s="277">
        <v>274.98475500000001</v>
      </c>
      <c r="J51" s="277">
        <v>269.76528300000001</v>
      </c>
    </row>
    <row r="52" spans="1:10" s="281" customFormat="1" ht="14" customHeight="1" x14ac:dyDescent="0.35">
      <c r="A52" s="127" t="s">
        <v>371</v>
      </c>
      <c r="B52" s="277">
        <v>3370.234074</v>
      </c>
      <c r="C52" s="277">
        <v>3700.0161440000002</v>
      </c>
      <c r="D52" s="277">
        <v>3522.0186699999999</v>
      </c>
      <c r="E52" s="277">
        <v>3598.079882</v>
      </c>
      <c r="F52" s="277">
        <v>3987.879555</v>
      </c>
      <c r="G52" s="277">
        <v>3932.8819410000001</v>
      </c>
      <c r="H52" s="277">
        <v>4007.6989600000002</v>
      </c>
      <c r="I52" s="277">
        <v>3981.578094</v>
      </c>
      <c r="J52" s="277">
        <v>4145.2706669999998</v>
      </c>
    </row>
    <row r="53" spans="1:10" s="281" customFormat="1" ht="14" customHeight="1" x14ac:dyDescent="0.35">
      <c r="A53" s="127" t="s">
        <v>372</v>
      </c>
      <c r="B53" s="277">
        <v>348.65870799999999</v>
      </c>
      <c r="C53" s="277">
        <v>398.56136400000003</v>
      </c>
      <c r="D53" s="277">
        <v>420.21791000000002</v>
      </c>
      <c r="E53" s="277">
        <v>398.96215899999999</v>
      </c>
      <c r="F53" s="277">
        <v>419.96518500000002</v>
      </c>
      <c r="G53" s="277">
        <v>436.86750799999999</v>
      </c>
      <c r="H53" s="277">
        <v>472.04828500000002</v>
      </c>
      <c r="I53" s="277">
        <v>459.35673000000003</v>
      </c>
      <c r="J53" s="277">
        <v>464.62849299999999</v>
      </c>
    </row>
    <row r="54" spans="1:10" s="281" customFormat="1" ht="14" customHeight="1" x14ac:dyDescent="0.35">
      <c r="A54" s="127" t="s">
        <v>332</v>
      </c>
      <c r="B54" s="277">
        <v>269.39929000000001</v>
      </c>
      <c r="C54" s="277">
        <v>299.538703</v>
      </c>
      <c r="D54" s="277">
        <v>311.99107400000003</v>
      </c>
      <c r="E54" s="277">
        <v>316.682705</v>
      </c>
      <c r="F54" s="277">
        <v>344.41730899999999</v>
      </c>
      <c r="G54" s="277">
        <v>432.945221</v>
      </c>
      <c r="H54" s="277">
        <v>453.79867200000001</v>
      </c>
      <c r="I54" s="277">
        <v>509.58584999999999</v>
      </c>
      <c r="J54" s="277">
        <v>538.69393200000002</v>
      </c>
    </row>
    <row r="55" spans="1:10" s="275" customFormat="1" ht="14" customHeight="1" x14ac:dyDescent="0.35">
      <c r="A55" s="127" t="s">
        <v>333</v>
      </c>
      <c r="B55" s="277">
        <v>98.088784000000004</v>
      </c>
      <c r="C55" s="277">
        <v>95.326158000000007</v>
      </c>
      <c r="D55" s="277">
        <v>110.891678</v>
      </c>
      <c r="E55" s="277">
        <v>114.46194</v>
      </c>
      <c r="F55" s="277">
        <v>132.644758</v>
      </c>
      <c r="G55" s="277">
        <v>166.21876700000001</v>
      </c>
      <c r="H55" s="277">
        <v>182.933425</v>
      </c>
      <c r="I55" s="277">
        <v>186.941045</v>
      </c>
      <c r="J55" s="277">
        <v>205.595337</v>
      </c>
    </row>
    <row r="56" spans="1:10" s="275" customFormat="1" ht="14" customHeight="1" x14ac:dyDescent="0.35">
      <c r="A56" s="94" t="s">
        <v>334</v>
      </c>
      <c r="B56" s="288">
        <v>2528.2190190000001</v>
      </c>
      <c r="C56" s="288">
        <v>2673.0948969999999</v>
      </c>
      <c r="D56" s="288">
        <v>2697.5814409999998</v>
      </c>
      <c r="E56" s="288">
        <v>2716.4560900000001</v>
      </c>
      <c r="F56" s="288">
        <v>2857.7687919999998</v>
      </c>
      <c r="G56" s="288">
        <v>2784.8544670000001</v>
      </c>
      <c r="H56" s="288">
        <v>2769.7118439999999</v>
      </c>
      <c r="I56" s="288">
        <v>2856.2336759999998</v>
      </c>
      <c r="J56" s="288">
        <v>2824.5708530000002</v>
      </c>
    </row>
    <row r="57" spans="1:10" s="281" customFormat="1" ht="14" customHeight="1" x14ac:dyDescent="0.35">
      <c r="A57" s="127" t="s">
        <v>605</v>
      </c>
      <c r="B57" s="277">
        <v>232.52039400000001</v>
      </c>
      <c r="C57" s="277">
        <v>246.17350200000001</v>
      </c>
      <c r="D57" s="277">
        <v>283.05044800000002</v>
      </c>
      <c r="E57" s="277">
        <v>258.47492199999999</v>
      </c>
      <c r="F57" s="277">
        <v>282.87994099999997</v>
      </c>
      <c r="G57" s="277">
        <v>300.19969700000001</v>
      </c>
      <c r="H57" s="277">
        <v>338.93891300000001</v>
      </c>
      <c r="I57" s="277">
        <v>342.35868199999999</v>
      </c>
      <c r="J57" s="277">
        <v>349.18594899999999</v>
      </c>
    </row>
    <row r="58" spans="1:10" s="287" customFormat="1" ht="14" customHeight="1" x14ac:dyDescent="0.25">
      <c r="A58" s="127" t="s">
        <v>335</v>
      </c>
      <c r="B58" s="277">
        <v>120.97066599999999</v>
      </c>
      <c r="C58" s="277">
        <v>136.62100000000001</v>
      </c>
      <c r="D58" s="277">
        <v>148.973197</v>
      </c>
      <c r="E58" s="277">
        <v>147.063186</v>
      </c>
      <c r="F58" s="277">
        <v>175.25873300000001</v>
      </c>
      <c r="G58" s="277">
        <v>172.89308199999999</v>
      </c>
      <c r="H58" s="277">
        <v>168.51329100000001</v>
      </c>
      <c r="I58" s="277">
        <v>128.262249</v>
      </c>
      <c r="J58" s="277">
        <v>147.550299</v>
      </c>
    </row>
    <row r="59" spans="1:10" s="281" customFormat="1" ht="14" customHeight="1" x14ac:dyDescent="0.35">
      <c r="A59" s="127" t="s">
        <v>336</v>
      </c>
      <c r="B59" s="277">
        <v>1331.664278</v>
      </c>
      <c r="C59" s="277">
        <v>1415.7776710000001</v>
      </c>
      <c r="D59" s="277">
        <v>1412.837524</v>
      </c>
      <c r="E59" s="277">
        <v>1452.244582</v>
      </c>
      <c r="F59" s="277">
        <v>1451.786339</v>
      </c>
      <c r="G59" s="277">
        <v>1330.0214659999999</v>
      </c>
      <c r="H59" s="277">
        <v>1198.457191</v>
      </c>
      <c r="I59" s="277">
        <v>1291.7331830000001</v>
      </c>
      <c r="J59" s="277">
        <v>1210.8414009999999</v>
      </c>
    </row>
    <row r="60" spans="1:10" s="281" customFormat="1" ht="14" customHeight="1" x14ac:dyDescent="0.35">
      <c r="A60" s="127" t="s">
        <v>337</v>
      </c>
      <c r="B60" s="277">
        <v>601.67134699999997</v>
      </c>
      <c r="C60" s="277">
        <v>625.76943700000004</v>
      </c>
      <c r="D60" s="277">
        <v>667.31359099999997</v>
      </c>
      <c r="E60" s="277">
        <v>711.472804</v>
      </c>
      <c r="F60" s="277">
        <v>797.55739100000005</v>
      </c>
      <c r="G60" s="277">
        <v>819.34624399999996</v>
      </c>
      <c r="H60" s="277">
        <v>886.59007999999994</v>
      </c>
      <c r="I60" s="277">
        <v>907.26136299999996</v>
      </c>
      <c r="J60" s="277">
        <v>935.43206399999997</v>
      </c>
    </row>
    <row r="61" spans="1:10" s="281" customFormat="1" ht="14" customHeight="1" x14ac:dyDescent="0.35">
      <c r="A61" s="127" t="s">
        <v>386</v>
      </c>
      <c r="B61" s="277">
        <v>241.39233100000001</v>
      </c>
      <c r="C61" s="277">
        <v>248.75328400000001</v>
      </c>
      <c r="D61" s="277">
        <v>185.406678</v>
      </c>
      <c r="E61" s="277">
        <v>147.200593</v>
      </c>
      <c r="F61" s="277">
        <v>150.28638699999999</v>
      </c>
      <c r="G61" s="277">
        <v>162.39397600000001</v>
      </c>
      <c r="H61" s="277">
        <v>177.212366</v>
      </c>
      <c r="I61" s="277">
        <v>186.61819700000001</v>
      </c>
      <c r="J61" s="277">
        <v>181.561138</v>
      </c>
    </row>
    <row r="62" spans="1:10" s="275" customFormat="1" ht="14" customHeight="1" x14ac:dyDescent="0.35">
      <c r="A62" s="94" t="s">
        <v>341</v>
      </c>
      <c r="B62" s="288">
        <v>825.13662799999997</v>
      </c>
      <c r="C62" s="288">
        <v>906.55940499999997</v>
      </c>
      <c r="D62" s="288">
        <v>937.76939000000004</v>
      </c>
      <c r="E62" s="288">
        <v>977.99913900000001</v>
      </c>
      <c r="F62" s="288">
        <v>1170.3718690000001</v>
      </c>
      <c r="G62" s="288">
        <v>1186.452763</v>
      </c>
      <c r="H62" s="288">
        <v>1274.3014330000001</v>
      </c>
      <c r="I62" s="288">
        <v>1437.182409</v>
      </c>
      <c r="J62" s="288">
        <v>1400.048683</v>
      </c>
    </row>
    <row r="63" spans="1:10" s="275" customFormat="1" ht="14" customHeight="1" x14ac:dyDescent="0.35">
      <c r="A63" s="127" t="s">
        <v>342</v>
      </c>
      <c r="B63" s="277">
        <v>600.20345899999995</v>
      </c>
      <c r="C63" s="277">
        <v>658.39686300000005</v>
      </c>
      <c r="D63" s="277">
        <v>644.10844199999997</v>
      </c>
      <c r="E63" s="277">
        <v>691.67493899999999</v>
      </c>
      <c r="F63" s="277">
        <v>779.35579499999994</v>
      </c>
      <c r="G63" s="277">
        <v>769.92655400000001</v>
      </c>
      <c r="H63" s="277">
        <v>818.88920599999994</v>
      </c>
      <c r="I63" s="277">
        <v>955.60714399999995</v>
      </c>
      <c r="J63" s="277">
        <v>914.65684199999998</v>
      </c>
    </row>
    <row r="64" spans="1:10" s="287" customFormat="1" ht="14" customHeight="1" x14ac:dyDescent="0.25">
      <c r="A64" s="127" t="s">
        <v>373</v>
      </c>
      <c r="B64" s="277">
        <v>8.3821139999999996</v>
      </c>
      <c r="C64" s="277">
        <v>10.376257000000001</v>
      </c>
      <c r="D64" s="277">
        <v>14.212926</v>
      </c>
      <c r="E64" s="277">
        <v>17.376549000000001</v>
      </c>
      <c r="F64" s="277">
        <v>18.820781</v>
      </c>
      <c r="G64" s="277">
        <v>27.314461000000001</v>
      </c>
      <c r="H64" s="277">
        <v>27.079035999999999</v>
      </c>
      <c r="I64" s="277">
        <v>31.371207999999999</v>
      </c>
      <c r="J64" s="277">
        <v>30.974209999999999</v>
      </c>
    </row>
    <row r="65" spans="1:10" s="281" customFormat="1" ht="14" customHeight="1" x14ac:dyDescent="0.35">
      <c r="A65" s="127" t="s">
        <v>343</v>
      </c>
      <c r="B65" s="277">
        <v>8.7384789999999999</v>
      </c>
      <c r="C65" s="277">
        <v>7.5925969999999996</v>
      </c>
      <c r="D65" s="277">
        <v>9.6389429999999994</v>
      </c>
      <c r="E65" s="277">
        <v>9.5189819999999994</v>
      </c>
      <c r="F65" s="277">
        <v>10.954962999999999</v>
      </c>
      <c r="G65" s="277">
        <v>13.675547999999999</v>
      </c>
      <c r="H65" s="277">
        <v>16.278366999999999</v>
      </c>
      <c r="I65" s="277">
        <v>18.030010000000001</v>
      </c>
      <c r="J65" s="277">
        <v>25.742481000000002</v>
      </c>
    </row>
    <row r="66" spans="1:10" s="281" customFormat="1" ht="14" customHeight="1" x14ac:dyDescent="0.35">
      <c r="A66" s="127" t="s">
        <v>344</v>
      </c>
      <c r="B66" s="277">
        <v>14.038565</v>
      </c>
      <c r="C66" s="277">
        <v>13.082940000000001</v>
      </c>
      <c r="D66" s="277">
        <v>16.132016</v>
      </c>
      <c r="E66" s="277">
        <v>17.860156</v>
      </c>
      <c r="F66" s="277">
        <v>16.672485000000002</v>
      </c>
      <c r="G66" s="277">
        <v>17.411778000000002</v>
      </c>
      <c r="H66" s="277">
        <v>20.286602999999999</v>
      </c>
      <c r="I66" s="277">
        <v>27.630500000000001</v>
      </c>
      <c r="J66" s="277">
        <v>28.88175</v>
      </c>
    </row>
    <row r="67" spans="1:10" s="281" customFormat="1" ht="14" customHeight="1" x14ac:dyDescent="0.35">
      <c r="A67" s="127" t="s">
        <v>345</v>
      </c>
      <c r="B67" s="277">
        <v>193.77400800000001</v>
      </c>
      <c r="C67" s="277">
        <v>217.11074600000001</v>
      </c>
      <c r="D67" s="277">
        <v>253.67706100000001</v>
      </c>
      <c r="E67" s="277">
        <v>241.568511</v>
      </c>
      <c r="F67" s="277">
        <v>344.56784399999998</v>
      </c>
      <c r="G67" s="277">
        <v>358.12441999999999</v>
      </c>
      <c r="H67" s="277">
        <v>391.76821999999999</v>
      </c>
      <c r="I67" s="277">
        <v>404.54354599999999</v>
      </c>
      <c r="J67" s="277">
        <v>399.79339700000003</v>
      </c>
    </row>
    <row r="68" spans="1:10" s="281" customFormat="1" ht="14" customHeight="1" x14ac:dyDescent="0.35">
      <c r="A68" s="298" t="s">
        <v>262</v>
      </c>
      <c r="B68" s="299">
        <v>0</v>
      </c>
      <c r="C68" s="299">
        <v>0</v>
      </c>
      <c r="D68" s="299">
        <v>0</v>
      </c>
      <c r="E68" s="299">
        <v>0</v>
      </c>
      <c r="F68" s="299">
        <v>0</v>
      </c>
      <c r="G68" s="299">
        <v>0</v>
      </c>
      <c r="H68" s="299">
        <v>0</v>
      </c>
      <c r="I68" s="299">
        <v>0</v>
      </c>
      <c r="J68" s="299">
        <v>22.269248999999999</v>
      </c>
    </row>
    <row r="69" spans="1:10" s="281" customFormat="1" ht="14" customHeight="1" x14ac:dyDescent="0.35">
      <c r="A69" s="96" t="s">
        <v>280</v>
      </c>
      <c r="B69" s="304">
        <v>16721.051165000001</v>
      </c>
      <c r="C69" s="304">
        <v>18135.967649999999</v>
      </c>
      <c r="D69" s="304">
        <v>19608.678699</v>
      </c>
      <c r="E69" s="304">
        <v>20490.972152999999</v>
      </c>
      <c r="F69" s="304">
        <v>22716.357714000002</v>
      </c>
      <c r="G69" s="304">
        <v>23346.960599999999</v>
      </c>
      <c r="H69" s="304">
        <v>23989.271756999999</v>
      </c>
      <c r="I69" s="304">
        <v>24651.893408</v>
      </c>
      <c r="J69" s="304">
        <v>25320.862773000001</v>
      </c>
    </row>
    <row r="70" spans="1:10" s="281" customFormat="1" ht="14" customHeight="1" thickBot="1" x14ac:dyDescent="0.4">
      <c r="A70" s="673" t="s">
        <v>281</v>
      </c>
      <c r="B70" s="309">
        <v>590.97624499999995</v>
      </c>
      <c r="C70" s="309">
        <v>642.20959800000003</v>
      </c>
      <c r="D70" s="309">
        <v>677.04773899999998</v>
      </c>
      <c r="E70" s="309">
        <v>795.09328200000004</v>
      </c>
      <c r="F70" s="309">
        <v>649.23206600000003</v>
      </c>
      <c r="G70" s="309">
        <v>591.62025400000005</v>
      </c>
      <c r="H70" s="309">
        <v>559.36882300000002</v>
      </c>
      <c r="I70" s="309">
        <v>530.65760299999999</v>
      </c>
      <c r="J70" s="309">
        <v>504.06874399999998</v>
      </c>
    </row>
    <row r="71" spans="1:10" s="281" customFormat="1" ht="14" customHeight="1" thickBot="1" x14ac:dyDescent="0.4">
      <c r="A71" s="127"/>
      <c r="B71" s="674"/>
      <c r="C71" s="674"/>
      <c r="D71" s="674"/>
      <c r="E71" s="674"/>
      <c r="F71" s="674"/>
      <c r="G71" s="674"/>
      <c r="H71" s="674"/>
      <c r="I71" s="674"/>
      <c r="J71" s="674"/>
    </row>
    <row r="72" spans="1:10" s="281" customFormat="1" ht="14" customHeight="1" x14ac:dyDescent="0.35">
      <c r="A72" s="675" t="s">
        <v>610</v>
      </c>
      <c r="B72" s="277"/>
      <c r="C72" s="277"/>
      <c r="D72" s="277"/>
      <c r="E72" s="277"/>
      <c r="F72" s="277"/>
      <c r="G72" s="277"/>
      <c r="H72" s="277"/>
      <c r="I72" s="277"/>
      <c r="J72" s="277"/>
    </row>
    <row r="73" spans="1:10" s="281" customFormat="1" ht="14" customHeight="1" x14ac:dyDescent="0.35">
      <c r="A73" s="261" t="s">
        <v>622</v>
      </c>
      <c r="B73" s="708">
        <v>10.18529</v>
      </c>
      <c r="C73" s="708">
        <v>8.7816379999999992</v>
      </c>
      <c r="D73" s="708">
        <v>8.560079</v>
      </c>
      <c r="E73" s="708">
        <v>8.0953379999999999</v>
      </c>
      <c r="F73" s="708">
        <v>4.7584280000000003</v>
      </c>
      <c r="G73" s="708">
        <v>4.781981</v>
      </c>
      <c r="H73" s="708">
        <v>4.6224170000000004</v>
      </c>
      <c r="I73" s="708">
        <v>4.644577</v>
      </c>
      <c r="J73" s="708">
        <v>4.6283240000000001</v>
      </c>
    </row>
    <row r="74" spans="1:10" s="281" customFormat="1" ht="14" customHeight="1" x14ac:dyDescent="0.35">
      <c r="A74" s="706" t="s">
        <v>634</v>
      </c>
      <c r="B74" s="707">
        <v>1379</v>
      </c>
      <c r="C74" s="707">
        <v>1101</v>
      </c>
      <c r="D74" s="707">
        <v>1077</v>
      </c>
      <c r="E74" s="707">
        <v>1039</v>
      </c>
      <c r="F74" s="707">
        <v>417</v>
      </c>
      <c r="G74" s="707">
        <v>394</v>
      </c>
      <c r="H74" s="707">
        <v>384</v>
      </c>
      <c r="I74" s="707">
        <v>384</v>
      </c>
      <c r="J74" s="707">
        <v>383</v>
      </c>
    </row>
    <row r="75" spans="1:10" s="281" customFormat="1" ht="14" customHeight="1" thickBot="1" x14ac:dyDescent="0.4">
      <c r="A75" s="676" t="s">
        <v>600</v>
      </c>
      <c r="B75" s="677">
        <v>2831.4041809999999</v>
      </c>
      <c r="C75" s="677">
        <v>2299.2528200000002</v>
      </c>
      <c r="D75" s="677">
        <v>2328.4975979999999</v>
      </c>
      <c r="E75" s="677">
        <v>2168.3633089999998</v>
      </c>
      <c r="F75" s="677">
        <v>1351.90806</v>
      </c>
      <c r="G75" s="677">
        <v>1442.5955710000001</v>
      </c>
      <c r="H75" s="677">
        <v>1452.171877</v>
      </c>
      <c r="I75" s="677">
        <v>1471.71867</v>
      </c>
      <c r="J75" s="677">
        <v>1554.4407060000001</v>
      </c>
    </row>
    <row r="76" spans="1:10" x14ac:dyDescent="0.35">
      <c r="A76" s="318" t="s">
        <v>266</v>
      </c>
      <c r="B76" s="262"/>
      <c r="C76" s="185"/>
      <c r="D76" s="185"/>
      <c r="E76" s="185"/>
      <c r="F76" s="185"/>
      <c r="G76" s="185"/>
      <c r="H76" s="185"/>
      <c r="I76" s="185"/>
      <c r="J76" s="185"/>
    </row>
    <row r="77" spans="1:10" x14ac:dyDescent="0.35">
      <c r="A77" s="689" t="s">
        <v>611</v>
      </c>
      <c r="B77" s="689"/>
      <c r="C77" s="185"/>
      <c r="D77" s="185"/>
      <c r="E77" s="185"/>
      <c r="F77" s="185"/>
      <c r="G77" s="185"/>
      <c r="H77" s="185"/>
      <c r="I77" s="185"/>
      <c r="J77" s="185"/>
    </row>
    <row r="78" spans="1:10" x14ac:dyDescent="0.35">
      <c r="A78" s="689" t="s">
        <v>612</v>
      </c>
      <c r="B78" s="689"/>
      <c r="C78" s="185"/>
      <c r="D78" s="185"/>
      <c r="E78" s="185"/>
      <c r="F78" s="185"/>
      <c r="G78" s="185"/>
      <c r="H78" s="185"/>
      <c r="I78" s="185"/>
      <c r="J78" s="185"/>
    </row>
    <row r="79" spans="1:10" x14ac:dyDescent="0.35">
      <c r="A79" s="251"/>
      <c r="B79" s="185"/>
      <c r="C79" s="185"/>
      <c r="D79" s="185"/>
      <c r="E79" s="185"/>
      <c r="F79" s="185"/>
      <c r="G79" s="185"/>
      <c r="H79" s="185"/>
      <c r="I79" s="185"/>
      <c r="J79" s="185"/>
    </row>
    <row r="80" spans="1:10" x14ac:dyDescent="0.35">
      <c r="A80" s="251"/>
      <c r="B80" s="185"/>
      <c r="C80" s="185"/>
      <c r="D80" s="185"/>
      <c r="E80" s="185"/>
      <c r="F80" s="185" t="s">
        <v>607</v>
      </c>
      <c r="G80" s="185"/>
      <c r="H80" s="185"/>
      <c r="I80" s="185"/>
      <c r="J80" s="185"/>
    </row>
    <row r="81" spans="1:10" ht="15" thickBot="1" x14ac:dyDescent="0.4">
      <c r="A81" s="251"/>
      <c r="B81" s="185"/>
      <c r="C81" s="185"/>
      <c r="D81" s="185" t="s">
        <v>608</v>
      </c>
      <c r="E81" s="185"/>
      <c r="F81" s="185"/>
      <c r="G81" s="185"/>
      <c r="H81" s="185"/>
      <c r="I81" s="185"/>
      <c r="J81" s="185"/>
    </row>
    <row r="82" spans="1:10" ht="28.5" x14ac:dyDescent="0.35">
      <c r="A82" s="683" t="s">
        <v>609</v>
      </c>
      <c r="B82" s="264">
        <v>2013</v>
      </c>
      <c r="C82" s="264">
        <v>2014</v>
      </c>
      <c r="D82" s="264">
        <v>2015</v>
      </c>
      <c r="E82" s="264">
        <v>2016</v>
      </c>
      <c r="F82" s="264">
        <v>2017</v>
      </c>
      <c r="G82" s="264">
        <v>2018</v>
      </c>
      <c r="H82" s="264">
        <v>2019</v>
      </c>
      <c r="I82" s="264">
        <v>2020</v>
      </c>
      <c r="J82" s="264">
        <v>2021</v>
      </c>
    </row>
    <row r="83" spans="1:10" ht="15.5" x14ac:dyDescent="0.35">
      <c r="A83" s="703" t="s">
        <v>622</v>
      </c>
      <c r="B83" s="671">
        <v>50.700271999999998</v>
      </c>
      <c r="C83" s="671">
        <v>53.844884999999998</v>
      </c>
      <c r="D83" s="671">
        <v>54.358122999999999</v>
      </c>
      <c r="E83" s="671">
        <v>58.932057</v>
      </c>
      <c r="F83" s="671">
        <v>62.794187000000001</v>
      </c>
      <c r="G83" s="671">
        <v>63.083641</v>
      </c>
      <c r="H83" s="671">
        <v>63.385942999999997</v>
      </c>
      <c r="I83" s="671">
        <v>63.373027999999998</v>
      </c>
      <c r="J83" s="671">
        <v>63.601461999999998</v>
      </c>
    </row>
    <row r="84" spans="1:10" x14ac:dyDescent="0.35">
      <c r="A84" s="703" t="s">
        <v>633</v>
      </c>
      <c r="B84" s="704">
        <v>1086</v>
      </c>
      <c r="C84" s="704">
        <v>1049</v>
      </c>
      <c r="D84" s="704">
        <v>1057</v>
      </c>
      <c r="E84" s="704">
        <v>1025</v>
      </c>
      <c r="F84" s="704">
        <v>876</v>
      </c>
      <c r="G84" s="704">
        <v>873</v>
      </c>
      <c r="H84" s="704">
        <v>875</v>
      </c>
      <c r="I84" s="704">
        <v>871</v>
      </c>
      <c r="J84" s="704">
        <v>871</v>
      </c>
    </row>
    <row r="85" spans="1:10" ht="26" x14ac:dyDescent="0.35">
      <c r="A85" s="679" t="s">
        <v>2059</v>
      </c>
      <c r="B85" s="672"/>
      <c r="C85" s="672"/>
      <c r="D85" s="672"/>
      <c r="E85" s="672"/>
      <c r="F85" s="672"/>
      <c r="G85" s="672"/>
      <c r="H85" s="672"/>
      <c r="I85" s="672"/>
      <c r="J85" s="672"/>
    </row>
    <row r="86" spans="1:10" x14ac:dyDescent="0.35">
      <c r="A86" s="95" t="s">
        <v>289</v>
      </c>
      <c r="B86" s="271">
        <v>1224.063118</v>
      </c>
      <c r="C86" s="271">
        <v>1202.6202270000001</v>
      </c>
      <c r="D86" s="271">
        <v>1138.1452449999999</v>
      </c>
      <c r="E86" s="271">
        <v>1122.149019</v>
      </c>
      <c r="F86" s="271">
        <v>1578.3844919999999</v>
      </c>
      <c r="G86" s="271">
        <v>1610.700351</v>
      </c>
      <c r="H86" s="271">
        <v>1993.044427</v>
      </c>
      <c r="I86" s="271">
        <v>1696.3556229999999</v>
      </c>
      <c r="J86" s="271">
        <v>1437.683988</v>
      </c>
    </row>
    <row r="87" spans="1:10" x14ac:dyDescent="0.35">
      <c r="A87" s="127" t="s">
        <v>290</v>
      </c>
      <c r="B87" s="277">
        <v>502.22882399999997</v>
      </c>
      <c r="C87" s="277">
        <v>463.550139</v>
      </c>
      <c r="D87" s="277">
        <v>460.18783999999999</v>
      </c>
      <c r="E87" s="277">
        <v>380.72139099999998</v>
      </c>
      <c r="F87" s="277">
        <v>783.79747199999997</v>
      </c>
      <c r="G87" s="277">
        <v>688.524991</v>
      </c>
      <c r="H87" s="277">
        <v>883.44863399999997</v>
      </c>
      <c r="I87" s="277">
        <v>661.80942100000004</v>
      </c>
      <c r="J87" s="277">
        <v>321.25019200000003</v>
      </c>
    </row>
    <row r="88" spans="1:10" x14ac:dyDescent="0.35">
      <c r="A88" s="127" t="s">
        <v>291</v>
      </c>
      <c r="B88" s="277">
        <v>721.615182</v>
      </c>
      <c r="C88" s="277">
        <v>738.59501799999998</v>
      </c>
      <c r="D88" s="277">
        <v>677.11437799999999</v>
      </c>
      <c r="E88" s="277">
        <v>739.86766</v>
      </c>
      <c r="F88" s="277">
        <v>787.91671699999995</v>
      </c>
      <c r="G88" s="277">
        <v>916.20787099999995</v>
      </c>
      <c r="H88" s="277">
        <v>1101.193405</v>
      </c>
      <c r="I88" s="277">
        <v>1027.3263449999999</v>
      </c>
      <c r="J88" s="277">
        <v>1104.1646020000001</v>
      </c>
    </row>
    <row r="89" spans="1:10" x14ac:dyDescent="0.35">
      <c r="A89" s="127" t="s">
        <v>357</v>
      </c>
      <c r="B89" s="277">
        <v>0.17466000000000001</v>
      </c>
      <c r="C89" s="277">
        <v>0.42437799999999998</v>
      </c>
      <c r="D89" s="277">
        <v>0.77384200000000003</v>
      </c>
      <c r="E89" s="277">
        <v>0.39982200000000001</v>
      </c>
      <c r="F89" s="277">
        <v>0.59842099999999998</v>
      </c>
      <c r="G89" s="277">
        <v>0.412769</v>
      </c>
      <c r="H89" s="277">
        <v>0.72085299999999997</v>
      </c>
      <c r="I89" s="277">
        <v>1.5688599999999999</v>
      </c>
      <c r="J89" s="277">
        <v>1.0504009999999999</v>
      </c>
    </row>
    <row r="90" spans="1:10" x14ac:dyDescent="0.35">
      <c r="A90" s="106" t="s">
        <v>292</v>
      </c>
      <c r="B90" s="282">
        <v>4.4450999999999997E-2</v>
      </c>
      <c r="C90" s="282">
        <v>5.0689999999999999E-2</v>
      </c>
      <c r="D90" s="282">
        <v>6.9182999999999995E-2</v>
      </c>
      <c r="E90" s="282">
        <v>1.1601440000000001</v>
      </c>
      <c r="F90" s="282">
        <v>6.0718810000000003</v>
      </c>
      <c r="G90" s="282">
        <v>5.5547190000000004</v>
      </c>
      <c r="H90" s="282">
        <v>7.6815329999999999</v>
      </c>
      <c r="I90" s="282">
        <v>5.650995</v>
      </c>
      <c r="J90" s="282">
        <v>11.218791</v>
      </c>
    </row>
    <row r="91" spans="1:10" x14ac:dyDescent="0.35">
      <c r="A91" s="95" t="s">
        <v>293</v>
      </c>
      <c r="B91" s="271">
        <v>64.725346999999999</v>
      </c>
      <c r="C91" s="271">
        <v>51.531334999999999</v>
      </c>
      <c r="D91" s="271">
        <v>33.325395999999998</v>
      </c>
      <c r="E91" s="271">
        <v>49.159360999999997</v>
      </c>
      <c r="F91" s="271">
        <v>80.766120999999998</v>
      </c>
      <c r="G91" s="271">
        <v>77.588099999999997</v>
      </c>
      <c r="H91" s="271">
        <v>64.670385999999993</v>
      </c>
      <c r="I91" s="271">
        <v>65.300312000000005</v>
      </c>
      <c r="J91" s="271">
        <v>72.124537000000004</v>
      </c>
    </row>
    <row r="92" spans="1:10" x14ac:dyDescent="0.35">
      <c r="A92" s="127" t="s">
        <v>358</v>
      </c>
      <c r="B92" s="277">
        <v>29.718253000000001</v>
      </c>
      <c r="C92" s="277">
        <v>21.617383</v>
      </c>
      <c r="D92" s="277">
        <v>11.252978000000001</v>
      </c>
      <c r="E92" s="277">
        <v>15.460694</v>
      </c>
      <c r="F92" s="277">
        <v>32.063076000000002</v>
      </c>
      <c r="G92" s="277">
        <v>24.854917</v>
      </c>
      <c r="H92" s="277">
        <v>21.336731</v>
      </c>
      <c r="I92" s="277">
        <v>20.903146</v>
      </c>
      <c r="J92" s="277">
        <v>18.919595999999999</v>
      </c>
    </row>
    <row r="93" spans="1:10" x14ac:dyDescent="0.35">
      <c r="A93" s="127" t="s">
        <v>359</v>
      </c>
      <c r="B93" s="277">
        <v>5.4828910000000004</v>
      </c>
      <c r="C93" s="277">
        <v>10.886284</v>
      </c>
      <c r="D93" s="277">
        <v>4.6705889999999997</v>
      </c>
      <c r="E93" s="277">
        <v>9.6850299999999994</v>
      </c>
      <c r="F93" s="277">
        <v>12.308002</v>
      </c>
      <c r="G93" s="277">
        <v>10.590268</v>
      </c>
      <c r="H93" s="277">
        <v>3.9503050000000002</v>
      </c>
      <c r="I93" s="277">
        <v>5.9462849999999996</v>
      </c>
      <c r="J93" s="277">
        <v>7.1003730000000003</v>
      </c>
    </row>
    <row r="94" spans="1:10" x14ac:dyDescent="0.35">
      <c r="A94" s="127" t="s">
        <v>294</v>
      </c>
      <c r="B94" s="277">
        <v>18.877589</v>
      </c>
      <c r="C94" s="277">
        <v>12.825236</v>
      </c>
      <c r="D94" s="277">
        <v>13.203312</v>
      </c>
      <c r="E94" s="277">
        <v>18.276499000000001</v>
      </c>
      <c r="F94" s="277">
        <v>24.844747999999999</v>
      </c>
      <c r="G94" s="277">
        <v>29.123038000000001</v>
      </c>
      <c r="H94" s="277">
        <v>28.042460999999999</v>
      </c>
      <c r="I94" s="277">
        <v>27.308277</v>
      </c>
      <c r="J94" s="277">
        <v>29.524411000000001</v>
      </c>
    </row>
    <row r="95" spans="1:10" x14ac:dyDescent="0.35">
      <c r="A95" s="127" t="s">
        <v>360</v>
      </c>
      <c r="B95" s="277">
        <v>4.0788390000000003</v>
      </c>
      <c r="C95" s="277">
        <v>2.2273070000000001</v>
      </c>
      <c r="D95" s="277">
        <v>1.001962</v>
      </c>
      <c r="E95" s="277">
        <v>0.86740700000000004</v>
      </c>
      <c r="F95" s="277">
        <v>2.438631</v>
      </c>
      <c r="G95" s="277">
        <v>3.7752159999999999</v>
      </c>
      <c r="H95" s="277">
        <v>2.2341790000000001</v>
      </c>
      <c r="I95" s="277">
        <v>1.7348220000000001</v>
      </c>
      <c r="J95" s="277">
        <v>3.4603389999999998</v>
      </c>
    </row>
    <row r="96" spans="1:10" x14ac:dyDescent="0.35">
      <c r="A96" s="127" t="s">
        <v>361</v>
      </c>
      <c r="B96" s="277">
        <v>6.5677729999999999</v>
      </c>
      <c r="C96" s="277">
        <v>3.975123</v>
      </c>
      <c r="D96" s="277">
        <v>3.1965539999999999</v>
      </c>
      <c r="E96" s="277">
        <v>4.8697290000000004</v>
      </c>
      <c r="F96" s="277">
        <v>9.1116620000000008</v>
      </c>
      <c r="G96" s="277">
        <v>9.2446590000000004</v>
      </c>
      <c r="H96" s="277">
        <v>9.1067079999999994</v>
      </c>
      <c r="I96" s="277">
        <v>9.4077809999999999</v>
      </c>
      <c r="J96" s="277">
        <v>13.119816</v>
      </c>
    </row>
    <row r="97" spans="1:10" x14ac:dyDescent="0.35">
      <c r="A97" s="94" t="s">
        <v>296</v>
      </c>
      <c r="B97" s="288">
        <v>228.69056900000001</v>
      </c>
      <c r="C97" s="288">
        <v>261.66546399999999</v>
      </c>
      <c r="D97" s="288">
        <v>236.77787799999999</v>
      </c>
      <c r="E97" s="288">
        <v>252.40730500000001</v>
      </c>
      <c r="F97" s="288">
        <v>254.78233800000001</v>
      </c>
      <c r="G97" s="288">
        <v>275.87107500000002</v>
      </c>
      <c r="H97" s="288">
        <v>353.86103600000001</v>
      </c>
      <c r="I97" s="288">
        <v>334.57508200000001</v>
      </c>
      <c r="J97" s="288">
        <v>347.98804200000001</v>
      </c>
    </row>
    <row r="98" spans="1:10" x14ac:dyDescent="0.35">
      <c r="A98" s="127" t="s">
        <v>362</v>
      </c>
      <c r="B98" s="277">
        <v>9.9385980000000007</v>
      </c>
      <c r="C98" s="277">
        <v>12.633975</v>
      </c>
      <c r="D98" s="277">
        <v>18.268501000000001</v>
      </c>
      <c r="E98" s="277">
        <v>6.7718150000000001</v>
      </c>
      <c r="F98" s="277">
        <v>6.7402290000000002</v>
      </c>
      <c r="G98" s="277">
        <v>8.8009909999999998</v>
      </c>
      <c r="H98" s="277">
        <v>9.9522089999999999</v>
      </c>
      <c r="I98" s="277">
        <v>6.0063120000000003</v>
      </c>
      <c r="J98" s="277">
        <v>7.4558989999999996</v>
      </c>
    </row>
    <row r="99" spans="1:10" x14ac:dyDescent="0.35">
      <c r="A99" s="127" t="s">
        <v>298</v>
      </c>
      <c r="B99" s="277">
        <v>39.105032000000001</v>
      </c>
      <c r="C99" s="277">
        <v>41.112682999999997</v>
      </c>
      <c r="D99" s="277">
        <v>33.541378999999999</v>
      </c>
      <c r="E99" s="277">
        <v>58.012081000000002</v>
      </c>
      <c r="F99" s="277">
        <v>65.781981999999999</v>
      </c>
      <c r="G99" s="277">
        <v>83.867693000000003</v>
      </c>
      <c r="H99" s="277">
        <v>98.997165999999993</v>
      </c>
      <c r="I99" s="277">
        <v>106.040571</v>
      </c>
      <c r="J99" s="277">
        <v>117.587137</v>
      </c>
    </row>
    <row r="100" spans="1:10" x14ac:dyDescent="0.35">
      <c r="A100" s="127" t="s">
        <v>299</v>
      </c>
      <c r="B100" s="277">
        <v>3.6884869999999998</v>
      </c>
      <c r="C100" s="277">
        <v>5.8258150000000004</v>
      </c>
      <c r="D100" s="277">
        <v>28.947253</v>
      </c>
      <c r="E100" s="277">
        <v>28.595454</v>
      </c>
      <c r="F100" s="277">
        <v>43.115245999999999</v>
      </c>
      <c r="G100" s="277">
        <v>40.146920000000001</v>
      </c>
      <c r="H100" s="277">
        <v>64.647565999999998</v>
      </c>
      <c r="I100" s="277">
        <v>67.594351000000003</v>
      </c>
      <c r="J100" s="277">
        <v>58.919263999999998</v>
      </c>
    </row>
    <row r="101" spans="1:10" x14ac:dyDescent="0.35">
      <c r="A101" s="127" t="s">
        <v>300</v>
      </c>
      <c r="B101" s="277">
        <v>152.68178700000001</v>
      </c>
      <c r="C101" s="277">
        <v>179.403031</v>
      </c>
      <c r="D101" s="277">
        <v>135.38686200000001</v>
      </c>
      <c r="E101" s="277">
        <v>130.50412399999999</v>
      </c>
      <c r="F101" s="277">
        <v>113.654552</v>
      </c>
      <c r="G101" s="277">
        <v>116.802561</v>
      </c>
      <c r="H101" s="277">
        <v>154.35159999999999</v>
      </c>
      <c r="I101" s="277">
        <v>130.92027400000001</v>
      </c>
      <c r="J101" s="277">
        <v>142.01594700000001</v>
      </c>
    </row>
    <row r="102" spans="1:10" x14ac:dyDescent="0.35">
      <c r="A102" s="127" t="s">
        <v>363</v>
      </c>
      <c r="B102" s="277">
        <v>15.727368</v>
      </c>
      <c r="C102" s="277">
        <v>15.574271</v>
      </c>
      <c r="D102" s="277">
        <v>16.944179999999999</v>
      </c>
      <c r="E102" s="277">
        <v>19.396823000000001</v>
      </c>
      <c r="F102" s="277">
        <v>15.189247999999999</v>
      </c>
      <c r="G102" s="277">
        <v>18.608668000000002</v>
      </c>
      <c r="H102" s="277">
        <v>18.914852</v>
      </c>
      <c r="I102" s="277">
        <v>15.557188</v>
      </c>
      <c r="J102" s="277">
        <v>13.840683</v>
      </c>
    </row>
    <row r="103" spans="1:10" x14ac:dyDescent="0.35">
      <c r="A103" s="127" t="s">
        <v>301</v>
      </c>
      <c r="B103" s="277">
        <v>7.5492949999999999</v>
      </c>
      <c r="C103" s="277">
        <v>7.1156860000000002</v>
      </c>
      <c r="D103" s="277">
        <v>3.6897000000000002</v>
      </c>
      <c r="E103" s="277">
        <v>9.1270059999999997</v>
      </c>
      <c r="F103" s="277">
        <v>10.301079</v>
      </c>
      <c r="G103" s="277">
        <v>7.6442379999999996</v>
      </c>
      <c r="H103" s="277">
        <v>6.9976409999999998</v>
      </c>
      <c r="I103" s="277">
        <v>8.4563839999999999</v>
      </c>
      <c r="J103" s="277">
        <v>8.1691090000000006</v>
      </c>
    </row>
    <row r="104" spans="1:10" x14ac:dyDescent="0.35">
      <c r="A104" s="94" t="s">
        <v>302</v>
      </c>
      <c r="B104" s="288">
        <v>1220.9976059999999</v>
      </c>
      <c r="C104" s="288">
        <v>1123.3086169999999</v>
      </c>
      <c r="D104" s="288">
        <v>991.62274100000002</v>
      </c>
      <c r="E104" s="288">
        <v>982.03528200000005</v>
      </c>
      <c r="F104" s="288">
        <v>918.78487600000005</v>
      </c>
      <c r="G104" s="288">
        <v>1000.490058</v>
      </c>
      <c r="H104" s="288">
        <v>1210.4421460000001</v>
      </c>
      <c r="I104" s="288">
        <v>1121.6137859999999</v>
      </c>
      <c r="J104" s="288">
        <v>1228.0768929999999</v>
      </c>
    </row>
    <row r="105" spans="1:10" x14ac:dyDescent="0.35">
      <c r="A105" s="127" t="s">
        <v>303</v>
      </c>
      <c r="B105" s="277">
        <v>28.956506000000001</v>
      </c>
      <c r="C105" s="277">
        <v>31.218772000000001</v>
      </c>
      <c r="D105" s="277">
        <v>30.213290000000001</v>
      </c>
      <c r="E105" s="277">
        <v>29.182763999999999</v>
      </c>
      <c r="F105" s="277">
        <v>31.194703000000001</v>
      </c>
      <c r="G105" s="277">
        <v>39.179532999999999</v>
      </c>
      <c r="H105" s="277">
        <v>39.950316999999998</v>
      </c>
      <c r="I105" s="277">
        <v>32.578468000000001</v>
      </c>
      <c r="J105" s="277">
        <v>28.648698</v>
      </c>
    </row>
    <row r="106" spans="1:10" x14ac:dyDescent="0.35">
      <c r="A106" s="127" t="s">
        <v>304</v>
      </c>
      <c r="B106" s="277">
        <v>485.11215900000002</v>
      </c>
      <c r="C106" s="277">
        <v>460.05645600000003</v>
      </c>
      <c r="D106" s="277">
        <v>363.16852599999999</v>
      </c>
      <c r="E106" s="277">
        <v>340.21423299999998</v>
      </c>
      <c r="F106" s="277">
        <v>320.91789699999998</v>
      </c>
      <c r="G106" s="277">
        <v>348.29743999999999</v>
      </c>
      <c r="H106" s="277">
        <v>432.22680600000001</v>
      </c>
      <c r="I106" s="277">
        <v>383.31576699999999</v>
      </c>
      <c r="J106" s="277">
        <v>357.80377099999998</v>
      </c>
    </row>
    <row r="107" spans="1:10" x14ac:dyDescent="0.35">
      <c r="A107" s="292" t="s">
        <v>364</v>
      </c>
      <c r="B107" s="293">
        <v>246.70752999999999</v>
      </c>
      <c r="C107" s="293">
        <v>266.68016599999999</v>
      </c>
      <c r="D107" s="293">
        <v>189.60412199999999</v>
      </c>
      <c r="E107" s="293">
        <v>184.29541399999999</v>
      </c>
      <c r="F107" s="293">
        <v>161.18939800000001</v>
      </c>
      <c r="G107" s="293">
        <v>181.308753</v>
      </c>
      <c r="H107" s="293">
        <v>246.94221400000001</v>
      </c>
      <c r="I107" s="293">
        <v>227.68047000000001</v>
      </c>
      <c r="J107" s="293">
        <v>212.77797799999999</v>
      </c>
    </row>
    <row r="108" spans="1:10" x14ac:dyDescent="0.35">
      <c r="A108" s="297" t="s">
        <v>365</v>
      </c>
      <c r="B108" s="293">
        <v>238.404628</v>
      </c>
      <c r="C108" s="293">
        <v>193.37628900000001</v>
      </c>
      <c r="D108" s="293">
        <v>173.564403</v>
      </c>
      <c r="E108" s="293">
        <v>155.91881799999999</v>
      </c>
      <c r="F108" s="293">
        <v>159.728498</v>
      </c>
      <c r="G108" s="293">
        <v>166.988687</v>
      </c>
      <c r="H108" s="293">
        <v>185.28459100000001</v>
      </c>
      <c r="I108" s="293">
        <v>155.63529600000001</v>
      </c>
      <c r="J108" s="293">
        <v>145.02579299999999</v>
      </c>
    </row>
    <row r="109" spans="1:10" x14ac:dyDescent="0.35">
      <c r="A109" s="127" t="s">
        <v>305</v>
      </c>
      <c r="B109" s="277">
        <v>668.50042699999995</v>
      </c>
      <c r="C109" s="277">
        <v>599.55013099999996</v>
      </c>
      <c r="D109" s="277">
        <v>563.61492299999998</v>
      </c>
      <c r="E109" s="277">
        <v>577.90751799999998</v>
      </c>
      <c r="F109" s="277">
        <v>531.19674399999997</v>
      </c>
      <c r="G109" s="277">
        <v>576.57982200000004</v>
      </c>
      <c r="H109" s="277">
        <v>689.01285700000005</v>
      </c>
      <c r="I109" s="277">
        <v>660.34564499999999</v>
      </c>
      <c r="J109" s="277">
        <v>797.30498899999998</v>
      </c>
    </row>
    <row r="110" spans="1:10" x14ac:dyDescent="0.35">
      <c r="A110" s="127" t="s">
        <v>306</v>
      </c>
      <c r="B110" s="277">
        <v>38.428513000000002</v>
      </c>
      <c r="C110" s="277">
        <v>32.483257000000002</v>
      </c>
      <c r="D110" s="277">
        <v>34.626001000000002</v>
      </c>
      <c r="E110" s="277">
        <v>34.730766000000003</v>
      </c>
      <c r="F110" s="277">
        <v>35.475530999999997</v>
      </c>
      <c r="G110" s="277">
        <v>36.433261000000002</v>
      </c>
      <c r="H110" s="277">
        <v>49.252164</v>
      </c>
      <c r="I110" s="277">
        <v>45.373904000000003</v>
      </c>
      <c r="J110" s="277">
        <v>44.319432999999997</v>
      </c>
    </row>
    <row r="111" spans="1:10" x14ac:dyDescent="0.35">
      <c r="A111" s="94" t="s">
        <v>307</v>
      </c>
      <c r="B111" s="288">
        <v>205.85728</v>
      </c>
      <c r="C111" s="288">
        <v>247.40259599999999</v>
      </c>
      <c r="D111" s="288">
        <v>181.58949200000001</v>
      </c>
      <c r="E111" s="288">
        <v>154.954667</v>
      </c>
      <c r="F111" s="288">
        <v>184.82226299999999</v>
      </c>
      <c r="G111" s="288">
        <v>191.664492</v>
      </c>
      <c r="H111" s="288">
        <v>232.78482600000001</v>
      </c>
      <c r="I111" s="288">
        <v>197.97124099999999</v>
      </c>
      <c r="J111" s="288">
        <v>198.99388300000001</v>
      </c>
    </row>
    <row r="112" spans="1:10" x14ac:dyDescent="0.35">
      <c r="A112" s="127" t="s">
        <v>366</v>
      </c>
      <c r="B112" s="277">
        <v>5.5964840000000002</v>
      </c>
      <c r="C112" s="277">
        <v>11.71406</v>
      </c>
      <c r="D112" s="277">
        <v>5.0712650000000004</v>
      </c>
      <c r="E112" s="277">
        <v>5.0071009999999996</v>
      </c>
      <c r="F112" s="277">
        <v>4.1964709999999998</v>
      </c>
      <c r="G112" s="277">
        <v>2.4579629999999999</v>
      </c>
      <c r="H112" s="277">
        <v>2.5911949999999999</v>
      </c>
      <c r="I112" s="277">
        <v>3.4231959999999999</v>
      </c>
      <c r="J112" s="277">
        <v>3.0964960000000001</v>
      </c>
    </row>
    <row r="113" spans="1:10" x14ac:dyDescent="0.35">
      <c r="A113" s="127" t="s">
        <v>367</v>
      </c>
      <c r="B113" s="277">
        <v>17.486277999999999</v>
      </c>
      <c r="C113" s="277">
        <v>34.740254</v>
      </c>
      <c r="D113" s="277">
        <v>30.947849000000001</v>
      </c>
      <c r="E113" s="277">
        <v>23.882556000000001</v>
      </c>
      <c r="F113" s="277">
        <v>46.888388999999997</v>
      </c>
      <c r="G113" s="277">
        <v>47.422286</v>
      </c>
      <c r="H113" s="277">
        <v>56.020980000000002</v>
      </c>
      <c r="I113" s="277">
        <v>41.421404000000003</v>
      </c>
      <c r="J113" s="277">
        <v>49.898245000000003</v>
      </c>
    </row>
    <row r="114" spans="1:10" x14ac:dyDescent="0.35">
      <c r="A114" s="127" t="s">
        <v>309</v>
      </c>
      <c r="B114" s="277">
        <v>182.774517</v>
      </c>
      <c r="C114" s="277">
        <v>200.94828100000001</v>
      </c>
      <c r="D114" s="277">
        <v>145.57037700000001</v>
      </c>
      <c r="E114" s="277">
        <v>126.065009</v>
      </c>
      <c r="F114" s="277">
        <v>133.73740100000001</v>
      </c>
      <c r="G114" s="277">
        <v>141.78424100000001</v>
      </c>
      <c r="H114" s="277">
        <v>174.17265</v>
      </c>
      <c r="I114" s="277">
        <v>153.12664100000001</v>
      </c>
      <c r="J114" s="277">
        <v>145.99914100000001</v>
      </c>
    </row>
    <row r="115" spans="1:10" x14ac:dyDescent="0.35">
      <c r="A115" s="292" t="s">
        <v>310</v>
      </c>
      <c r="B115" s="293">
        <v>22.465109000000002</v>
      </c>
      <c r="C115" s="293">
        <v>15.536451</v>
      </c>
      <c r="D115" s="293">
        <v>9.9736550000000008</v>
      </c>
      <c r="E115" s="293">
        <v>14.048971</v>
      </c>
      <c r="F115" s="293">
        <v>9.6846589999999999</v>
      </c>
      <c r="G115" s="293">
        <v>12.601125</v>
      </c>
      <c r="H115" s="293">
        <v>18.174576999999999</v>
      </c>
      <c r="I115" s="293">
        <v>16.933882000000001</v>
      </c>
      <c r="J115" s="293">
        <v>13.749523</v>
      </c>
    </row>
    <row r="116" spans="1:10" x14ac:dyDescent="0.35">
      <c r="A116" s="297" t="s">
        <v>311</v>
      </c>
      <c r="B116" s="293">
        <v>108.35336599999999</v>
      </c>
      <c r="C116" s="293">
        <v>123.616394</v>
      </c>
      <c r="D116" s="293">
        <v>78.804360000000003</v>
      </c>
      <c r="E116" s="293">
        <v>67.723558999999995</v>
      </c>
      <c r="F116" s="293">
        <v>75.000097999999994</v>
      </c>
      <c r="G116" s="293">
        <v>83.088436999999999</v>
      </c>
      <c r="H116" s="293">
        <v>98.317412000000004</v>
      </c>
      <c r="I116" s="293">
        <v>81.818872999999996</v>
      </c>
      <c r="J116" s="293">
        <v>82.915778000000003</v>
      </c>
    </row>
    <row r="117" spans="1:10" x14ac:dyDescent="0.35">
      <c r="A117" s="297" t="s">
        <v>312</v>
      </c>
      <c r="B117" s="293">
        <v>14.551800999999999</v>
      </c>
      <c r="C117" s="293">
        <v>21.993907</v>
      </c>
      <c r="D117" s="293">
        <v>26.74887</v>
      </c>
      <c r="E117" s="293">
        <v>22.004199</v>
      </c>
      <c r="F117" s="293">
        <v>22.079920999999999</v>
      </c>
      <c r="G117" s="293">
        <v>13.526488000000001</v>
      </c>
      <c r="H117" s="293">
        <v>11.422605000000001</v>
      </c>
      <c r="I117" s="293">
        <v>11.795389</v>
      </c>
      <c r="J117" s="293">
        <v>7.713069</v>
      </c>
    </row>
    <row r="118" spans="1:10" x14ac:dyDescent="0.35">
      <c r="A118" s="297" t="s">
        <v>313</v>
      </c>
      <c r="B118" s="293">
        <v>1.061083</v>
      </c>
      <c r="C118" s="293">
        <v>1.060948</v>
      </c>
      <c r="D118" s="293">
        <v>0.61084400000000005</v>
      </c>
      <c r="E118" s="293">
        <v>0.150342</v>
      </c>
      <c r="F118" s="293">
        <v>0.26032699999999998</v>
      </c>
      <c r="G118" s="293">
        <v>0.45687100000000003</v>
      </c>
      <c r="H118" s="293">
        <v>2.6064780000000001</v>
      </c>
      <c r="I118" s="293">
        <v>1.113936</v>
      </c>
      <c r="J118" s="293">
        <v>2.7549239999999999</v>
      </c>
    </row>
    <row r="119" spans="1:10" x14ac:dyDescent="0.35">
      <c r="A119" s="297" t="s">
        <v>314</v>
      </c>
      <c r="B119" s="293">
        <v>36.343156</v>
      </c>
      <c r="C119" s="293">
        <v>38.740577999999999</v>
      </c>
      <c r="D119" s="293">
        <v>29.432645999999998</v>
      </c>
      <c r="E119" s="293">
        <v>22.137934999999999</v>
      </c>
      <c r="F119" s="293">
        <v>26.712394</v>
      </c>
      <c r="G119" s="293">
        <v>32.111317999999997</v>
      </c>
      <c r="H119" s="293">
        <v>43.651577000000003</v>
      </c>
      <c r="I119" s="293">
        <v>41.464559000000001</v>
      </c>
      <c r="J119" s="293">
        <v>38.865845</v>
      </c>
    </row>
    <row r="120" spans="1:10" x14ac:dyDescent="0.35">
      <c r="A120" s="94" t="s">
        <v>325</v>
      </c>
      <c r="B120" s="288">
        <v>684.39843299999995</v>
      </c>
      <c r="C120" s="288">
        <v>710.01695500000005</v>
      </c>
      <c r="D120" s="288">
        <v>873.22257400000001</v>
      </c>
      <c r="E120" s="288">
        <v>1171.5948169999999</v>
      </c>
      <c r="F120" s="288">
        <v>1249.3663300000001</v>
      </c>
      <c r="G120" s="288">
        <v>1263.2906849999999</v>
      </c>
      <c r="H120" s="288">
        <v>1491.381214</v>
      </c>
      <c r="I120" s="288">
        <v>1530.1323050000001</v>
      </c>
      <c r="J120" s="288">
        <v>1627.0180800000001</v>
      </c>
    </row>
    <row r="121" spans="1:10" x14ac:dyDescent="0.35">
      <c r="A121" s="127" t="s">
        <v>326</v>
      </c>
      <c r="B121" s="277">
        <v>0</v>
      </c>
      <c r="C121" s="277">
        <v>0</v>
      </c>
      <c r="D121" s="277">
        <v>0</v>
      </c>
      <c r="E121" s="277">
        <v>8.0045199999999994</v>
      </c>
      <c r="F121" s="277">
        <v>10.571052999999999</v>
      </c>
      <c r="G121" s="277">
        <v>35.687629000000001</v>
      </c>
      <c r="H121" s="277">
        <v>34.037641000000001</v>
      </c>
      <c r="I121" s="277">
        <v>30.717884000000002</v>
      </c>
      <c r="J121" s="277">
        <v>48.039988999999998</v>
      </c>
    </row>
    <row r="122" spans="1:10" x14ac:dyDescent="0.35">
      <c r="A122" s="127" t="s">
        <v>327</v>
      </c>
      <c r="B122" s="277">
        <v>143.17280500000001</v>
      </c>
      <c r="C122" s="277">
        <v>145.637528</v>
      </c>
      <c r="D122" s="277">
        <v>250.86238399999999</v>
      </c>
      <c r="E122" s="277">
        <v>585.78229999999996</v>
      </c>
      <c r="F122" s="277">
        <v>654.76931400000001</v>
      </c>
      <c r="G122" s="277">
        <v>692.97174800000005</v>
      </c>
      <c r="H122" s="277">
        <v>868.53622199999995</v>
      </c>
      <c r="I122" s="277">
        <v>943.73047699999995</v>
      </c>
      <c r="J122" s="277">
        <v>950.92753200000004</v>
      </c>
    </row>
    <row r="123" spans="1:10" x14ac:dyDescent="0.35">
      <c r="A123" s="292" t="s">
        <v>368</v>
      </c>
      <c r="B123" s="293">
        <v>51.253660000000004</v>
      </c>
      <c r="C123" s="293">
        <v>36.644373999999999</v>
      </c>
      <c r="D123" s="293">
        <v>29.052962000000001</v>
      </c>
      <c r="E123" s="293">
        <v>28.125989000000001</v>
      </c>
      <c r="F123" s="293">
        <v>30.649031999999998</v>
      </c>
      <c r="G123" s="293">
        <v>33.466712999999999</v>
      </c>
      <c r="H123" s="293">
        <v>49.575937000000003</v>
      </c>
      <c r="I123" s="293">
        <v>47.928224</v>
      </c>
      <c r="J123" s="293">
        <v>50.831057999999999</v>
      </c>
    </row>
    <row r="124" spans="1:10" x14ac:dyDescent="0.35">
      <c r="A124" s="297" t="s">
        <v>369</v>
      </c>
      <c r="B124" s="293">
        <v>71.850018000000006</v>
      </c>
      <c r="C124" s="293">
        <v>84.249677000000005</v>
      </c>
      <c r="D124" s="293">
        <v>92.585138000000001</v>
      </c>
      <c r="E124" s="293">
        <v>92.425196999999997</v>
      </c>
      <c r="F124" s="293">
        <v>110.517014</v>
      </c>
      <c r="G124" s="293">
        <v>129.451502</v>
      </c>
      <c r="H124" s="293">
        <v>145.29112900000001</v>
      </c>
      <c r="I124" s="293">
        <v>129.91858999999999</v>
      </c>
      <c r="J124" s="293">
        <v>152.94389799999999</v>
      </c>
    </row>
    <row r="125" spans="1:10" x14ac:dyDescent="0.35">
      <c r="A125" s="297" t="s">
        <v>370</v>
      </c>
      <c r="B125" s="293">
        <v>20.069126000000001</v>
      </c>
      <c r="C125" s="293">
        <v>24.743475</v>
      </c>
      <c r="D125" s="293">
        <v>129.22428400000001</v>
      </c>
      <c r="E125" s="293">
        <v>465.23111299999999</v>
      </c>
      <c r="F125" s="293">
        <v>513.60326599999996</v>
      </c>
      <c r="G125" s="293">
        <v>530.05353200000002</v>
      </c>
      <c r="H125" s="293">
        <v>673.66915500000005</v>
      </c>
      <c r="I125" s="293">
        <v>765.88366099999996</v>
      </c>
      <c r="J125" s="293">
        <v>747.15257599999995</v>
      </c>
    </row>
    <row r="126" spans="1:10" x14ac:dyDescent="0.35">
      <c r="A126" s="127" t="s">
        <v>328</v>
      </c>
      <c r="B126" s="277">
        <v>541.22562700000003</v>
      </c>
      <c r="C126" s="277">
        <v>564.37942699999996</v>
      </c>
      <c r="D126" s="277">
        <v>622.36018899999999</v>
      </c>
      <c r="E126" s="277">
        <v>577.80799500000001</v>
      </c>
      <c r="F126" s="277">
        <v>584.02596300000005</v>
      </c>
      <c r="G126" s="277">
        <v>534.63130699999999</v>
      </c>
      <c r="H126" s="277">
        <v>588.80735000000004</v>
      </c>
      <c r="I126" s="277">
        <v>555.683943</v>
      </c>
      <c r="J126" s="277">
        <v>628.05055700000003</v>
      </c>
    </row>
    <row r="127" spans="1:10" x14ac:dyDescent="0.35">
      <c r="A127" s="94" t="s">
        <v>329</v>
      </c>
      <c r="B127" s="288">
        <v>712.68035699999996</v>
      </c>
      <c r="C127" s="288">
        <v>675.28559800000005</v>
      </c>
      <c r="D127" s="288">
        <v>611.32908799999996</v>
      </c>
      <c r="E127" s="288">
        <v>594.34210499999995</v>
      </c>
      <c r="F127" s="288">
        <v>704.87008200000002</v>
      </c>
      <c r="G127" s="288">
        <v>785.49945000000002</v>
      </c>
      <c r="H127" s="288">
        <v>988.03141500000004</v>
      </c>
      <c r="I127" s="288">
        <v>922.854197</v>
      </c>
      <c r="J127" s="288">
        <v>990.51613499999996</v>
      </c>
    </row>
    <row r="128" spans="1:10" x14ac:dyDescent="0.35">
      <c r="A128" s="127" t="s">
        <v>330</v>
      </c>
      <c r="B128" s="277">
        <v>104.3699</v>
      </c>
      <c r="C128" s="277">
        <v>82.697198</v>
      </c>
      <c r="D128" s="277">
        <v>71.063036999999994</v>
      </c>
      <c r="E128" s="277">
        <v>59.957132000000001</v>
      </c>
      <c r="F128" s="277">
        <v>80.657034999999993</v>
      </c>
      <c r="G128" s="277">
        <v>85.968402999999995</v>
      </c>
      <c r="H128" s="277">
        <v>108.495998</v>
      </c>
      <c r="I128" s="277">
        <v>100.899845</v>
      </c>
      <c r="J128" s="277">
        <v>101.01472699999999</v>
      </c>
    </row>
    <row r="129" spans="1:10" x14ac:dyDescent="0.35">
      <c r="A129" s="127" t="s">
        <v>371</v>
      </c>
      <c r="B129" s="277">
        <v>286.55634900000001</v>
      </c>
      <c r="C129" s="277">
        <v>267.43139400000001</v>
      </c>
      <c r="D129" s="277">
        <v>229.14908700000001</v>
      </c>
      <c r="E129" s="277">
        <v>248.137991</v>
      </c>
      <c r="F129" s="277">
        <v>254.16250099999999</v>
      </c>
      <c r="G129" s="277">
        <v>291.86828800000001</v>
      </c>
      <c r="H129" s="277">
        <v>335.73974299999998</v>
      </c>
      <c r="I129" s="277">
        <v>293.43127500000003</v>
      </c>
      <c r="J129" s="277">
        <v>319.37169699999998</v>
      </c>
    </row>
    <row r="130" spans="1:10" x14ac:dyDescent="0.35">
      <c r="A130" s="127" t="s">
        <v>372</v>
      </c>
      <c r="B130" s="277">
        <v>16.808596999999999</v>
      </c>
      <c r="C130" s="277">
        <v>16.104099000000001</v>
      </c>
      <c r="D130" s="277">
        <v>14.527516</v>
      </c>
      <c r="E130" s="277">
        <v>16.103909999999999</v>
      </c>
      <c r="F130" s="277">
        <v>13.476139</v>
      </c>
      <c r="G130" s="277">
        <v>20.690460999999999</v>
      </c>
      <c r="H130" s="277">
        <v>26.278576999999999</v>
      </c>
      <c r="I130" s="277">
        <v>32.301766999999998</v>
      </c>
      <c r="J130" s="277">
        <v>37.56953</v>
      </c>
    </row>
    <row r="131" spans="1:10" x14ac:dyDescent="0.35">
      <c r="A131" s="127" t="s">
        <v>332</v>
      </c>
      <c r="B131" s="277">
        <v>166.328158</v>
      </c>
      <c r="C131" s="277">
        <v>166.557501</v>
      </c>
      <c r="D131" s="277">
        <v>167.97997100000001</v>
      </c>
      <c r="E131" s="277">
        <v>154.28370699999999</v>
      </c>
      <c r="F131" s="277">
        <v>217.02072000000001</v>
      </c>
      <c r="G131" s="277">
        <v>230.675453</v>
      </c>
      <c r="H131" s="277">
        <v>295.77293900000001</v>
      </c>
      <c r="I131" s="277">
        <v>291.233339</v>
      </c>
      <c r="J131" s="277">
        <v>336.070851</v>
      </c>
    </row>
    <row r="132" spans="1:10" x14ac:dyDescent="0.35">
      <c r="A132" s="127" t="s">
        <v>333</v>
      </c>
      <c r="B132" s="277">
        <v>138.61735200000001</v>
      </c>
      <c r="C132" s="277">
        <v>142.49540400000001</v>
      </c>
      <c r="D132" s="277">
        <v>128.60947400000001</v>
      </c>
      <c r="E132" s="277">
        <v>115.859363</v>
      </c>
      <c r="F132" s="277">
        <v>139.553685</v>
      </c>
      <c r="G132" s="277">
        <v>156.296843</v>
      </c>
      <c r="H132" s="277">
        <v>221.744156</v>
      </c>
      <c r="I132" s="277">
        <v>204.98796899999999</v>
      </c>
      <c r="J132" s="277">
        <v>196.489327</v>
      </c>
    </row>
    <row r="133" spans="1:10" x14ac:dyDescent="0.35">
      <c r="A133" s="94" t="s">
        <v>334</v>
      </c>
      <c r="B133" s="288">
        <v>3137.652599</v>
      </c>
      <c r="C133" s="288">
        <v>2803.6763430000001</v>
      </c>
      <c r="D133" s="288">
        <v>2400.247605</v>
      </c>
      <c r="E133" s="288">
        <v>2040.9322030000001</v>
      </c>
      <c r="F133" s="288">
        <v>2240.0321020000001</v>
      </c>
      <c r="G133" s="288">
        <v>2535.3217420000001</v>
      </c>
      <c r="H133" s="288">
        <v>3043.4796200000001</v>
      </c>
      <c r="I133" s="288">
        <v>2743.314852</v>
      </c>
      <c r="J133" s="288">
        <v>2784.2588620000001</v>
      </c>
    </row>
    <row r="134" spans="1:10" x14ac:dyDescent="0.35">
      <c r="A134" s="127" t="s">
        <v>605</v>
      </c>
      <c r="B134" s="277">
        <v>178.378061</v>
      </c>
      <c r="C134" s="277">
        <v>153.06914800000001</v>
      </c>
      <c r="D134" s="277">
        <v>126.606071</v>
      </c>
      <c r="E134" s="277">
        <v>89.059741000000002</v>
      </c>
      <c r="F134" s="277">
        <v>135.70769100000001</v>
      </c>
      <c r="G134" s="277">
        <v>134.00046599999999</v>
      </c>
      <c r="H134" s="277">
        <v>189.38399799999999</v>
      </c>
      <c r="I134" s="277">
        <v>208.76434499999999</v>
      </c>
      <c r="J134" s="277">
        <v>177.36684099999999</v>
      </c>
    </row>
    <row r="135" spans="1:10" x14ac:dyDescent="0.35">
      <c r="A135" s="127" t="s">
        <v>335</v>
      </c>
      <c r="B135" s="277">
        <v>0.445216</v>
      </c>
      <c r="C135" s="277">
        <v>1.7178599999999999</v>
      </c>
      <c r="D135" s="277">
        <v>0.962368</v>
      </c>
      <c r="E135" s="277">
        <v>1.4920359999999999</v>
      </c>
      <c r="F135" s="277">
        <v>1.5159339999999999</v>
      </c>
      <c r="G135" s="277">
        <v>1.0471440000000001</v>
      </c>
      <c r="H135" s="277">
        <v>1.276675</v>
      </c>
      <c r="I135" s="277">
        <v>0.97741599999999995</v>
      </c>
      <c r="J135" s="277">
        <v>1.2540929999999999</v>
      </c>
    </row>
    <row r="136" spans="1:10" x14ac:dyDescent="0.35">
      <c r="A136" s="127" t="s">
        <v>336</v>
      </c>
      <c r="B136" s="277">
        <v>306.97173099999998</v>
      </c>
      <c r="C136" s="277">
        <v>223.665504</v>
      </c>
      <c r="D136" s="277">
        <v>174.48593500000001</v>
      </c>
      <c r="E136" s="277">
        <v>185.584461</v>
      </c>
      <c r="F136" s="277">
        <v>182.47101799999999</v>
      </c>
      <c r="G136" s="277">
        <v>196.890128</v>
      </c>
      <c r="H136" s="277">
        <v>192.35116500000001</v>
      </c>
      <c r="I136" s="277">
        <v>250.067026</v>
      </c>
      <c r="J136" s="277">
        <v>294.78494999999998</v>
      </c>
    </row>
    <row r="137" spans="1:10" x14ac:dyDescent="0.35">
      <c r="A137" s="127" t="s">
        <v>337</v>
      </c>
      <c r="B137" s="277">
        <v>1724.8174899999999</v>
      </c>
      <c r="C137" s="277">
        <v>1486.971524</v>
      </c>
      <c r="D137" s="277">
        <v>1417.153642</v>
      </c>
      <c r="E137" s="277">
        <v>1320.8303100000001</v>
      </c>
      <c r="F137" s="277">
        <v>1525.2865099999999</v>
      </c>
      <c r="G137" s="277">
        <v>1821.052819</v>
      </c>
      <c r="H137" s="277">
        <v>2189.0705739999999</v>
      </c>
      <c r="I137" s="277">
        <v>1900.1844599999999</v>
      </c>
      <c r="J137" s="277">
        <v>1930.6293149999999</v>
      </c>
    </row>
    <row r="138" spans="1:10" x14ac:dyDescent="0.35">
      <c r="A138" s="127" t="s">
        <v>386</v>
      </c>
      <c r="B138" s="277">
        <v>927.04009900000005</v>
      </c>
      <c r="C138" s="277">
        <v>938.25230499999998</v>
      </c>
      <c r="D138" s="277">
        <v>681.03958799999998</v>
      </c>
      <c r="E138" s="277">
        <v>443.96565299999997</v>
      </c>
      <c r="F138" s="277">
        <v>395.05094800000001</v>
      </c>
      <c r="G138" s="277">
        <v>382.33118300000001</v>
      </c>
      <c r="H138" s="277">
        <v>471.39720599999998</v>
      </c>
      <c r="I138" s="277">
        <v>383.32160299999998</v>
      </c>
      <c r="J138" s="277">
        <v>380.22366099999999</v>
      </c>
    </row>
    <row r="139" spans="1:10" x14ac:dyDescent="0.35">
      <c r="A139" s="94" t="s">
        <v>341</v>
      </c>
      <c r="B139" s="288">
        <v>898.54708300000004</v>
      </c>
      <c r="C139" s="288">
        <v>862.19265299999995</v>
      </c>
      <c r="D139" s="288">
        <v>843.57946400000003</v>
      </c>
      <c r="E139" s="288">
        <v>868.63749499999994</v>
      </c>
      <c r="F139" s="288">
        <v>997.62080800000001</v>
      </c>
      <c r="G139" s="288">
        <v>1103.0480250000001</v>
      </c>
      <c r="H139" s="288">
        <v>1080.8674430000001</v>
      </c>
      <c r="I139" s="288">
        <v>1181.3548410000001</v>
      </c>
      <c r="J139" s="288">
        <v>1098.189975</v>
      </c>
    </row>
    <row r="140" spans="1:10" x14ac:dyDescent="0.35">
      <c r="A140" s="127" t="s">
        <v>342</v>
      </c>
      <c r="B140" s="277">
        <v>759.03402000000006</v>
      </c>
      <c r="C140" s="277">
        <v>729.48872800000004</v>
      </c>
      <c r="D140" s="277">
        <v>650.531025</v>
      </c>
      <c r="E140" s="277">
        <v>690.29533700000002</v>
      </c>
      <c r="F140" s="277">
        <v>761.43493699999999</v>
      </c>
      <c r="G140" s="277">
        <v>846.50114599999995</v>
      </c>
      <c r="H140" s="277">
        <v>872.51614300000006</v>
      </c>
      <c r="I140" s="277">
        <v>882.80140900000004</v>
      </c>
      <c r="J140" s="277">
        <v>887.37250100000006</v>
      </c>
    </row>
    <row r="141" spans="1:10" x14ac:dyDescent="0.35">
      <c r="A141" s="127" t="s">
        <v>373</v>
      </c>
      <c r="B141" s="277">
        <v>10.135176</v>
      </c>
      <c r="C141" s="277">
        <v>7.8419109999999996</v>
      </c>
      <c r="D141" s="277">
        <v>26.133899</v>
      </c>
      <c r="E141" s="277">
        <v>6.4357629999999997</v>
      </c>
      <c r="F141" s="277">
        <v>9.5938210000000002</v>
      </c>
      <c r="G141" s="277">
        <v>14.686114999999999</v>
      </c>
      <c r="H141" s="277">
        <v>19.870839</v>
      </c>
      <c r="I141" s="277">
        <v>18.498947000000001</v>
      </c>
      <c r="J141" s="277">
        <v>15.001104</v>
      </c>
    </row>
    <row r="142" spans="1:10" x14ac:dyDescent="0.35">
      <c r="A142" s="127" t="s">
        <v>343</v>
      </c>
      <c r="B142" s="277">
        <v>4.2291509999999999</v>
      </c>
      <c r="C142" s="277">
        <v>5.7556310000000002</v>
      </c>
      <c r="D142" s="277">
        <v>13.773405</v>
      </c>
      <c r="E142" s="277">
        <v>32.790422999999997</v>
      </c>
      <c r="F142" s="277">
        <v>74.526174999999995</v>
      </c>
      <c r="G142" s="277">
        <v>83.085526999999999</v>
      </c>
      <c r="H142" s="277">
        <v>27.043614999999999</v>
      </c>
      <c r="I142" s="277">
        <v>19.791592999999999</v>
      </c>
      <c r="J142" s="277">
        <v>23.604557</v>
      </c>
    </row>
    <row r="143" spans="1:10" x14ac:dyDescent="0.35">
      <c r="A143" s="127" t="s">
        <v>344</v>
      </c>
      <c r="B143" s="277">
        <v>25.979814999999999</v>
      </c>
      <c r="C143" s="277">
        <v>17.318577000000001</v>
      </c>
      <c r="D143" s="277">
        <v>20.682172000000001</v>
      </c>
      <c r="E143" s="277">
        <v>24.660601</v>
      </c>
      <c r="F143" s="277">
        <v>27.135829000000001</v>
      </c>
      <c r="G143" s="277">
        <v>19.847936000000001</v>
      </c>
      <c r="H143" s="277">
        <v>18.227412000000001</v>
      </c>
      <c r="I143" s="277">
        <v>133.065248</v>
      </c>
      <c r="J143" s="277">
        <v>42.119855000000001</v>
      </c>
    </row>
    <row r="144" spans="1:10" x14ac:dyDescent="0.35">
      <c r="A144" s="127" t="s">
        <v>345</v>
      </c>
      <c r="B144" s="277">
        <v>99.16892</v>
      </c>
      <c r="C144" s="277">
        <v>101.787803</v>
      </c>
      <c r="D144" s="277">
        <v>132.45896099999999</v>
      </c>
      <c r="E144" s="277">
        <v>114.455369</v>
      </c>
      <c r="F144" s="277">
        <v>124.930044</v>
      </c>
      <c r="G144" s="277">
        <v>138.927299</v>
      </c>
      <c r="H144" s="277">
        <v>143.20943199999999</v>
      </c>
      <c r="I144" s="277">
        <v>127.197642</v>
      </c>
      <c r="J144" s="277">
        <v>130.09195600000001</v>
      </c>
    </row>
    <row r="145" spans="1:10" x14ac:dyDescent="0.35">
      <c r="A145" s="298" t="s">
        <v>262</v>
      </c>
      <c r="B145" s="299">
        <v>0</v>
      </c>
      <c r="C145" s="299">
        <v>0</v>
      </c>
      <c r="D145" s="299">
        <v>0</v>
      </c>
      <c r="E145" s="299">
        <v>0</v>
      </c>
      <c r="F145" s="299">
        <v>0</v>
      </c>
      <c r="G145" s="299">
        <v>0</v>
      </c>
      <c r="H145" s="299">
        <v>0</v>
      </c>
      <c r="I145" s="299">
        <v>0</v>
      </c>
      <c r="J145" s="299">
        <v>8.6532389999999992</v>
      </c>
    </row>
    <row r="146" spans="1:10" ht="15" thickBot="1" x14ac:dyDescent="0.4">
      <c r="A146" s="680" t="s">
        <v>280</v>
      </c>
      <c r="B146" s="681">
        <v>8377.6123950000001</v>
      </c>
      <c r="C146" s="681">
        <v>7937.6997929999998</v>
      </c>
      <c r="D146" s="681">
        <v>7309.8394870000002</v>
      </c>
      <c r="E146" s="681">
        <v>7236.2122570000001</v>
      </c>
      <c r="F146" s="681">
        <v>8209.4294179999997</v>
      </c>
      <c r="G146" s="681">
        <v>8843.4739829999999</v>
      </c>
      <c r="H146" s="681">
        <v>10458.562517</v>
      </c>
      <c r="I146" s="681">
        <v>9793.4722440000005</v>
      </c>
      <c r="J146" s="681">
        <v>9793.5036369999998</v>
      </c>
    </row>
    <row r="147" spans="1:10" ht="15" thickBot="1" x14ac:dyDescent="0.4">
      <c r="A147" s="127"/>
      <c r="B147" s="674"/>
      <c r="C147" s="674"/>
      <c r="D147" s="674"/>
      <c r="E147" s="674"/>
      <c r="F147" s="674"/>
      <c r="G147" s="674"/>
      <c r="H147" s="674"/>
      <c r="I147" s="674"/>
      <c r="J147" s="674"/>
    </row>
    <row r="148" spans="1:10" x14ac:dyDescent="0.35">
      <c r="A148" s="675" t="s">
        <v>610</v>
      </c>
      <c r="B148" s="277"/>
      <c r="C148" s="277"/>
      <c r="D148" s="277"/>
      <c r="E148" s="277"/>
      <c r="F148" s="277"/>
      <c r="G148" s="277"/>
      <c r="H148" s="277"/>
      <c r="I148" s="277"/>
      <c r="J148" s="277"/>
    </row>
    <row r="149" spans="1:10" ht="15.5" x14ac:dyDescent="0.35">
      <c r="A149" s="261" t="s">
        <v>622</v>
      </c>
      <c r="B149" s="708">
        <v>10.18529</v>
      </c>
      <c r="C149" s="708">
        <v>8.7816379999999992</v>
      </c>
      <c r="D149" s="708">
        <v>8.560079</v>
      </c>
      <c r="E149" s="708">
        <v>8.0953379999999999</v>
      </c>
      <c r="F149" s="708">
        <v>4.7584280000000003</v>
      </c>
      <c r="G149" s="708">
        <v>4.781981</v>
      </c>
      <c r="H149" s="708">
        <v>4.6224170000000004</v>
      </c>
      <c r="I149" s="708">
        <v>4.644577</v>
      </c>
      <c r="J149" s="708">
        <v>4.6283240000000001</v>
      </c>
    </row>
    <row r="150" spans="1:10" x14ac:dyDescent="0.35">
      <c r="A150" s="706" t="s">
        <v>634</v>
      </c>
      <c r="B150" s="707">
        <v>1379</v>
      </c>
      <c r="C150" s="707">
        <v>1101</v>
      </c>
      <c r="D150" s="707">
        <v>1077</v>
      </c>
      <c r="E150" s="707">
        <v>1039</v>
      </c>
      <c r="F150" s="707">
        <v>417</v>
      </c>
      <c r="G150" s="707">
        <v>394</v>
      </c>
      <c r="H150" s="707">
        <v>384</v>
      </c>
      <c r="I150" s="707">
        <v>384</v>
      </c>
      <c r="J150" s="707">
        <v>383</v>
      </c>
    </row>
    <row r="151" spans="1:10" ht="15" thickBot="1" x14ac:dyDescent="0.4">
      <c r="A151" s="676" t="s">
        <v>603</v>
      </c>
      <c r="B151" s="677">
        <v>1272.185129</v>
      </c>
      <c r="C151" s="677">
        <v>1029.5329389999999</v>
      </c>
      <c r="D151" s="677">
        <v>888.09175200000004</v>
      </c>
      <c r="E151" s="677">
        <v>819.67431099999999</v>
      </c>
      <c r="F151" s="677">
        <v>448.66006900000002</v>
      </c>
      <c r="G151" s="677">
        <v>493.14457299999998</v>
      </c>
      <c r="H151" s="677">
        <v>565.82430899999997</v>
      </c>
      <c r="I151" s="677">
        <v>467.85815600000001</v>
      </c>
      <c r="J151" s="677">
        <v>525.391436</v>
      </c>
    </row>
    <row r="152" spans="1:10" x14ac:dyDescent="0.35">
      <c r="A152" s="318" t="s">
        <v>266</v>
      </c>
      <c r="B152" s="262"/>
      <c r="C152" s="185"/>
      <c r="D152" s="185"/>
      <c r="E152" s="185"/>
      <c r="F152" s="185"/>
      <c r="G152" s="185"/>
      <c r="H152" s="185"/>
      <c r="I152" s="185"/>
      <c r="J152" s="185"/>
    </row>
    <row r="153" spans="1:10" x14ac:dyDescent="0.35">
      <c r="A153" s="689" t="s">
        <v>611</v>
      </c>
      <c r="B153" s="689"/>
      <c r="C153" s="185"/>
      <c r="D153" s="185"/>
      <c r="E153" s="185"/>
      <c r="F153" s="185"/>
      <c r="G153" s="185"/>
      <c r="H153" s="185"/>
      <c r="I153" s="185"/>
      <c r="J153" s="185"/>
    </row>
    <row r="154" spans="1:10" x14ac:dyDescent="0.35">
      <c r="A154" s="689" t="s">
        <v>612</v>
      </c>
      <c r="B154" s="689"/>
      <c r="C154" s="185"/>
      <c r="D154" s="185"/>
      <c r="E154" s="185"/>
      <c r="F154" s="185"/>
      <c r="G154" s="185"/>
      <c r="H154" s="185"/>
      <c r="I154" s="185"/>
      <c r="J154" s="185"/>
    </row>
    <row r="155" spans="1:10" x14ac:dyDescent="0.35">
      <c r="A155" s="251"/>
      <c r="B155" s="185"/>
      <c r="C155" s="185"/>
      <c r="D155" s="185"/>
      <c r="E155" s="185"/>
      <c r="F155" s="185"/>
      <c r="G155" s="185"/>
      <c r="H155" s="185"/>
      <c r="I155" s="185"/>
      <c r="J155" s="185"/>
    </row>
    <row r="156" spans="1:10" x14ac:dyDescent="0.35">
      <c r="A156" s="251"/>
      <c r="B156" s="185"/>
      <c r="C156" s="185"/>
      <c r="D156" s="185"/>
      <c r="E156" s="185"/>
      <c r="F156" s="185"/>
      <c r="G156" s="185"/>
      <c r="H156" s="185"/>
      <c r="I156" s="185"/>
      <c r="J156" s="185"/>
    </row>
    <row r="157" spans="1:10" x14ac:dyDescent="0.35">
      <c r="A157" s="251"/>
      <c r="B157" s="185"/>
      <c r="C157" s="185"/>
      <c r="D157" s="185"/>
      <c r="E157" s="185"/>
      <c r="F157" s="185"/>
      <c r="G157" s="185"/>
      <c r="H157" s="185"/>
      <c r="I157" s="185"/>
      <c r="J157" s="185"/>
    </row>
    <row r="158" spans="1:10" x14ac:dyDescent="0.35">
      <c r="A158" s="251"/>
      <c r="B158" s="185"/>
      <c r="C158" s="185"/>
      <c r="D158" s="185"/>
      <c r="E158" s="185"/>
      <c r="F158" s="185"/>
      <c r="G158" s="185"/>
      <c r="H158" s="185"/>
      <c r="I158" s="185"/>
      <c r="J158" s="185"/>
    </row>
    <row r="159" spans="1:10" x14ac:dyDescent="0.35">
      <c r="A159" s="251"/>
      <c r="B159" s="185"/>
      <c r="C159" s="185"/>
      <c r="D159" s="185"/>
      <c r="E159" s="185"/>
      <c r="F159" s="185" t="s">
        <v>607</v>
      </c>
      <c r="G159" s="185"/>
      <c r="H159" s="185"/>
      <c r="I159" s="185"/>
      <c r="J159" s="185"/>
    </row>
    <row r="160" spans="1:10" ht="15" thickBot="1" x14ac:dyDescent="0.4">
      <c r="A160" s="251"/>
      <c r="B160" s="185"/>
      <c r="C160" s="185"/>
      <c r="D160" s="185" t="s">
        <v>608</v>
      </c>
      <c r="E160" s="185"/>
      <c r="F160" s="185"/>
      <c r="G160" s="185"/>
      <c r="H160" s="185"/>
      <c r="I160" s="185"/>
      <c r="J160" s="185"/>
    </row>
    <row r="161" spans="1:10" ht="28.5" x14ac:dyDescent="0.35">
      <c r="A161" s="683" t="s">
        <v>609</v>
      </c>
      <c r="B161" s="264">
        <v>2013</v>
      </c>
      <c r="C161" s="264">
        <v>2014</v>
      </c>
      <c r="D161" s="264">
        <v>2015</v>
      </c>
      <c r="E161" s="264">
        <v>2016</v>
      </c>
      <c r="F161" s="264">
        <v>2017</v>
      </c>
      <c r="G161" s="264">
        <v>2018</v>
      </c>
      <c r="H161" s="264">
        <v>2019</v>
      </c>
      <c r="I161" s="264">
        <v>2020</v>
      </c>
      <c r="J161" s="264">
        <v>2021</v>
      </c>
    </row>
    <row r="162" spans="1:10" ht="15.5" x14ac:dyDescent="0.35">
      <c r="A162" s="703" t="s">
        <v>622</v>
      </c>
      <c r="B162" s="671">
        <v>50.700271999999998</v>
      </c>
      <c r="C162" s="671">
        <v>53.844884999999998</v>
      </c>
      <c r="D162" s="671">
        <v>54.358122999999999</v>
      </c>
      <c r="E162" s="671">
        <v>58.932057</v>
      </c>
      <c r="F162" s="671">
        <v>62.794187000000001</v>
      </c>
      <c r="G162" s="671">
        <v>63.083641</v>
      </c>
      <c r="H162" s="671">
        <v>63.385942999999997</v>
      </c>
      <c r="I162" s="671">
        <v>63.373027999999998</v>
      </c>
      <c r="J162" s="671">
        <v>63.601461999999998</v>
      </c>
    </row>
    <row r="163" spans="1:10" x14ac:dyDescent="0.35">
      <c r="A163" s="703" t="s">
        <v>633</v>
      </c>
      <c r="B163" s="704">
        <v>1086</v>
      </c>
      <c r="C163" s="704">
        <v>1049</v>
      </c>
      <c r="D163" s="704">
        <v>1057</v>
      </c>
      <c r="E163" s="704">
        <v>1025</v>
      </c>
      <c r="F163" s="704">
        <v>876</v>
      </c>
      <c r="G163" s="704">
        <v>873</v>
      </c>
      <c r="H163" s="704">
        <v>875</v>
      </c>
      <c r="I163" s="704">
        <v>871</v>
      </c>
      <c r="J163" s="704">
        <v>871</v>
      </c>
    </row>
    <row r="164" spans="1:10" ht="26" x14ac:dyDescent="0.35">
      <c r="A164" s="672" t="s">
        <v>604</v>
      </c>
      <c r="B164" s="672"/>
      <c r="C164" s="672"/>
      <c r="D164" s="672"/>
      <c r="E164" s="672"/>
      <c r="F164" s="672"/>
      <c r="G164" s="672"/>
      <c r="H164" s="672"/>
      <c r="I164" s="672"/>
      <c r="J164" s="672"/>
    </row>
    <row r="165" spans="1:10" x14ac:dyDescent="0.35">
      <c r="A165" s="95" t="s">
        <v>289</v>
      </c>
      <c r="B165" s="271">
        <v>5703.293412</v>
      </c>
      <c r="C165" s="271">
        <v>6051.5354970000008</v>
      </c>
      <c r="D165" s="271">
        <v>6209.4580980000001</v>
      </c>
      <c r="E165" s="271">
        <v>6552.448187</v>
      </c>
      <c r="F165" s="271">
        <v>7695.0291530000004</v>
      </c>
      <c r="G165" s="271">
        <v>7996.6779989999995</v>
      </c>
      <c r="H165" s="271">
        <v>8417.0353009999999</v>
      </c>
      <c r="I165" s="271">
        <v>8330.7591179999999</v>
      </c>
      <c r="J165" s="271">
        <v>8255.8524600000001</v>
      </c>
    </row>
    <row r="166" spans="1:10" x14ac:dyDescent="0.35">
      <c r="A166" s="127" t="s">
        <v>290</v>
      </c>
      <c r="B166" s="277">
        <v>1148.461225</v>
      </c>
      <c r="C166" s="277">
        <v>1126.0817520000001</v>
      </c>
      <c r="D166" s="277">
        <v>1060.9249159999999</v>
      </c>
      <c r="E166" s="277">
        <v>1021.1118859999999</v>
      </c>
      <c r="F166" s="277">
        <v>1458.8917959999999</v>
      </c>
      <c r="G166" s="277">
        <v>1441.8427380000001</v>
      </c>
      <c r="H166" s="277">
        <v>1424.893994</v>
      </c>
      <c r="I166" s="277">
        <v>1277.9279700000002</v>
      </c>
      <c r="J166" s="277">
        <v>927.64336500000013</v>
      </c>
    </row>
    <row r="167" spans="1:10" x14ac:dyDescent="0.35">
      <c r="A167" s="127" t="s">
        <v>291</v>
      </c>
      <c r="B167" s="277">
        <v>4409.183301</v>
      </c>
      <c r="C167" s="277">
        <v>4783.426743</v>
      </c>
      <c r="D167" s="277">
        <v>4997.5253410000005</v>
      </c>
      <c r="E167" s="277">
        <v>5361.8908019999999</v>
      </c>
      <c r="F167" s="277">
        <v>6031.3598750000001</v>
      </c>
      <c r="G167" s="277">
        <v>6336.375626</v>
      </c>
      <c r="H167" s="277">
        <v>6766.8994199999997</v>
      </c>
      <c r="I167" s="277">
        <v>6831.5856879999992</v>
      </c>
      <c r="J167" s="277">
        <v>7083.4117429999997</v>
      </c>
    </row>
    <row r="168" spans="1:10" x14ac:dyDescent="0.35">
      <c r="A168" s="127" t="s">
        <v>357</v>
      </c>
      <c r="B168" s="277">
        <v>144.72196599999998</v>
      </c>
      <c r="C168" s="277">
        <v>140.85686999999999</v>
      </c>
      <c r="D168" s="277">
        <v>147.96410499999999</v>
      </c>
      <c r="E168" s="277">
        <v>154.54914099999999</v>
      </c>
      <c r="F168" s="277">
        <v>181.735455</v>
      </c>
      <c r="G168" s="277">
        <v>191.446777</v>
      </c>
      <c r="H168" s="277">
        <v>194.57932600000001</v>
      </c>
      <c r="I168" s="277">
        <v>191.258296</v>
      </c>
      <c r="J168" s="277">
        <v>208.96284199999999</v>
      </c>
    </row>
    <row r="169" spans="1:10" x14ac:dyDescent="0.35">
      <c r="A169" s="106" t="s">
        <v>292</v>
      </c>
      <c r="B169" s="282">
        <v>0.92691699999999999</v>
      </c>
      <c r="C169" s="282">
        <v>1.1701279999999998</v>
      </c>
      <c r="D169" s="282">
        <v>3.0437339999999997</v>
      </c>
      <c r="E169" s="282">
        <v>14.896354000000001</v>
      </c>
      <c r="F169" s="282">
        <v>23.042025000000002</v>
      </c>
      <c r="G169" s="282">
        <v>27.012855000000002</v>
      </c>
      <c r="H169" s="282">
        <v>30.662557999999997</v>
      </c>
      <c r="I169" s="282">
        <v>29.987161</v>
      </c>
      <c r="J169" s="282">
        <v>35.834508</v>
      </c>
    </row>
    <row r="170" spans="1:10" x14ac:dyDescent="0.35">
      <c r="A170" s="95" t="s">
        <v>293</v>
      </c>
      <c r="B170" s="271">
        <v>948.13164000000006</v>
      </c>
      <c r="C170" s="271">
        <v>943.48164800000006</v>
      </c>
      <c r="D170" s="271">
        <v>1035.935346</v>
      </c>
      <c r="E170" s="271">
        <v>1080.5236789999999</v>
      </c>
      <c r="F170" s="271">
        <v>1204.9582820000001</v>
      </c>
      <c r="G170" s="271">
        <v>1228.666561</v>
      </c>
      <c r="H170" s="271">
        <v>1357.76099</v>
      </c>
      <c r="I170" s="271">
        <v>1387.669879</v>
      </c>
      <c r="J170" s="271">
        <v>1409.866059</v>
      </c>
    </row>
    <row r="171" spans="1:10" x14ac:dyDescent="0.35">
      <c r="A171" s="127" t="s">
        <v>358</v>
      </c>
      <c r="B171" s="277">
        <v>58.028999999999996</v>
      </c>
      <c r="C171" s="277">
        <v>56.814895000000007</v>
      </c>
      <c r="D171" s="277">
        <v>49.263233</v>
      </c>
      <c r="E171" s="277">
        <v>56.976495999999997</v>
      </c>
      <c r="F171" s="277">
        <v>76.817392000000012</v>
      </c>
      <c r="G171" s="277">
        <v>71.999397999999999</v>
      </c>
      <c r="H171" s="277">
        <v>67.026206000000002</v>
      </c>
      <c r="I171" s="277">
        <v>63.002020000000002</v>
      </c>
      <c r="J171" s="277">
        <v>53.998457000000002</v>
      </c>
    </row>
    <row r="172" spans="1:10" x14ac:dyDescent="0.35">
      <c r="A172" s="127" t="s">
        <v>359</v>
      </c>
      <c r="B172" s="277">
        <v>37.600794</v>
      </c>
      <c r="C172" s="277">
        <v>43.620795000000001</v>
      </c>
      <c r="D172" s="277">
        <v>38.355559999999997</v>
      </c>
      <c r="E172" s="277">
        <v>46.393817999999996</v>
      </c>
      <c r="F172" s="277">
        <v>50.792936000000005</v>
      </c>
      <c r="G172" s="277">
        <v>49.091992000000005</v>
      </c>
      <c r="H172" s="277">
        <v>43.133690999999999</v>
      </c>
      <c r="I172" s="277">
        <v>47.332875000000001</v>
      </c>
      <c r="J172" s="277">
        <v>51.922654999999999</v>
      </c>
    </row>
    <row r="173" spans="1:10" x14ac:dyDescent="0.35">
      <c r="A173" s="127" t="s">
        <v>294</v>
      </c>
      <c r="B173" s="277">
        <v>815.46513800000002</v>
      </c>
      <c r="C173" s="277">
        <v>811.53029100000003</v>
      </c>
      <c r="D173" s="277">
        <v>916.61513500000001</v>
      </c>
      <c r="E173" s="277">
        <v>934.8141720000001</v>
      </c>
      <c r="F173" s="277">
        <v>1024.0403860000001</v>
      </c>
      <c r="G173" s="277">
        <v>1058.881934</v>
      </c>
      <c r="H173" s="277">
        <v>1198.919508</v>
      </c>
      <c r="I173" s="277">
        <v>1213.4707490000001</v>
      </c>
      <c r="J173" s="277">
        <v>1247.1515300000001</v>
      </c>
    </row>
    <row r="174" spans="1:10" x14ac:dyDescent="0.35">
      <c r="A174" s="127" t="s">
        <v>360</v>
      </c>
      <c r="B174" s="277">
        <v>18.645520000000001</v>
      </c>
      <c r="C174" s="277">
        <v>16.155988000000001</v>
      </c>
      <c r="D174" s="277">
        <v>16.061311</v>
      </c>
      <c r="E174" s="277">
        <v>16.555016000000002</v>
      </c>
      <c r="F174" s="277">
        <v>21.633493000000001</v>
      </c>
      <c r="G174" s="277">
        <v>17.277429999999999</v>
      </c>
      <c r="H174" s="277">
        <v>15.651790999999999</v>
      </c>
      <c r="I174" s="277">
        <v>28.274759</v>
      </c>
      <c r="J174" s="277">
        <v>20.082042000000001</v>
      </c>
    </row>
    <row r="175" spans="1:10" x14ac:dyDescent="0.35">
      <c r="A175" s="127" t="s">
        <v>361</v>
      </c>
      <c r="B175" s="277">
        <v>18.391183999999999</v>
      </c>
      <c r="C175" s="277">
        <v>15.359674999999999</v>
      </c>
      <c r="D175" s="277">
        <v>15.640103</v>
      </c>
      <c r="E175" s="277">
        <v>25.784172999999999</v>
      </c>
      <c r="F175" s="277">
        <v>31.674070999999998</v>
      </c>
      <c r="G175" s="277">
        <v>31.415804000000001</v>
      </c>
      <c r="H175" s="277">
        <v>33.029789999999998</v>
      </c>
      <c r="I175" s="277">
        <v>35.589473999999996</v>
      </c>
      <c r="J175" s="277">
        <v>36.711371</v>
      </c>
    </row>
    <row r="176" spans="1:10" x14ac:dyDescent="0.35">
      <c r="A176" s="94" t="s">
        <v>296</v>
      </c>
      <c r="B176" s="288">
        <v>540.92545500000006</v>
      </c>
      <c r="C176" s="288">
        <v>630.56951299999992</v>
      </c>
      <c r="D176" s="288">
        <v>669.77275499999996</v>
      </c>
      <c r="E176" s="288">
        <v>702.27004699999998</v>
      </c>
      <c r="F176" s="288">
        <v>773.25925399999994</v>
      </c>
      <c r="G176" s="288">
        <v>808.58507800000007</v>
      </c>
      <c r="H176" s="288">
        <v>899.30311200000006</v>
      </c>
      <c r="I176" s="288">
        <v>891.59909300000004</v>
      </c>
      <c r="J176" s="288">
        <v>960.95396499999993</v>
      </c>
    </row>
    <row r="177" spans="1:10" x14ac:dyDescent="0.35">
      <c r="A177" s="127" t="s">
        <v>362</v>
      </c>
      <c r="B177" s="277">
        <v>48.738752999999996</v>
      </c>
      <c r="C177" s="277">
        <v>61.700142999999997</v>
      </c>
      <c r="D177" s="277">
        <v>59.677349999999997</v>
      </c>
      <c r="E177" s="277">
        <v>42.823102000000006</v>
      </c>
      <c r="F177" s="277">
        <v>39.952244</v>
      </c>
      <c r="G177" s="277">
        <v>40.478355000000001</v>
      </c>
      <c r="H177" s="277">
        <v>41.711435999999999</v>
      </c>
      <c r="I177" s="277">
        <v>38.954476</v>
      </c>
      <c r="J177" s="277">
        <v>61.648997999999999</v>
      </c>
    </row>
    <row r="178" spans="1:10" x14ac:dyDescent="0.35">
      <c r="A178" s="127" t="s">
        <v>298</v>
      </c>
      <c r="B178" s="277">
        <v>103.291675</v>
      </c>
      <c r="C178" s="277">
        <v>125.38227699999999</v>
      </c>
      <c r="D178" s="277">
        <v>135.13953599999999</v>
      </c>
      <c r="E178" s="277">
        <v>166.663963</v>
      </c>
      <c r="F178" s="277">
        <v>211.45126400000001</v>
      </c>
      <c r="G178" s="277">
        <v>238.19822500000001</v>
      </c>
      <c r="H178" s="277">
        <v>261.41415899999998</v>
      </c>
      <c r="I178" s="277">
        <v>269.12703199999999</v>
      </c>
      <c r="J178" s="277">
        <v>287.29625399999998</v>
      </c>
    </row>
    <row r="179" spans="1:10" x14ac:dyDescent="0.35">
      <c r="A179" s="127" t="s">
        <v>299</v>
      </c>
      <c r="B179" s="277">
        <v>13.922484000000001</v>
      </c>
      <c r="C179" s="277">
        <v>15.127117</v>
      </c>
      <c r="D179" s="277">
        <v>68.943012999999993</v>
      </c>
      <c r="E179" s="277">
        <v>69.136055999999996</v>
      </c>
      <c r="F179" s="277">
        <v>92.012494000000004</v>
      </c>
      <c r="G179" s="277">
        <v>80.019055000000009</v>
      </c>
      <c r="H179" s="277">
        <v>107.00032999999999</v>
      </c>
      <c r="I179" s="277">
        <v>128.04608300000001</v>
      </c>
      <c r="J179" s="277">
        <v>124.27736899999999</v>
      </c>
    </row>
    <row r="180" spans="1:10" x14ac:dyDescent="0.35">
      <c r="A180" s="127" t="s">
        <v>300</v>
      </c>
      <c r="B180" s="277">
        <v>220.215261</v>
      </c>
      <c r="C180" s="277">
        <v>248.42316299999999</v>
      </c>
      <c r="D180" s="277">
        <v>212.29622900000001</v>
      </c>
      <c r="E180" s="277">
        <v>207.17058800000001</v>
      </c>
      <c r="F180" s="277">
        <v>194.86634599999999</v>
      </c>
      <c r="G180" s="277">
        <v>204.14791199999999</v>
      </c>
      <c r="H180" s="277">
        <v>243.40739299999998</v>
      </c>
      <c r="I180" s="277">
        <v>221.41987900000001</v>
      </c>
      <c r="J180" s="277">
        <v>239.88588500000003</v>
      </c>
    </row>
    <row r="181" spans="1:10" x14ac:dyDescent="0.35">
      <c r="A181" s="127" t="s">
        <v>363</v>
      </c>
      <c r="B181" s="277">
        <v>123.30775</v>
      </c>
      <c r="C181" s="277">
        <v>148.36338800000001</v>
      </c>
      <c r="D181" s="277">
        <v>160.84308999999999</v>
      </c>
      <c r="E181" s="277">
        <v>172.29583100000002</v>
      </c>
      <c r="F181" s="277">
        <v>182.74981</v>
      </c>
      <c r="G181" s="277">
        <v>193.98671999999999</v>
      </c>
      <c r="H181" s="277">
        <v>194.13064900000001</v>
      </c>
      <c r="I181" s="277">
        <v>185.55193399999999</v>
      </c>
      <c r="J181" s="277">
        <v>198.13907600000002</v>
      </c>
    </row>
    <row r="182" spans="1:10" x14ac:dyDescent="0.35">
      <c r="A182" s="127" t="s">
        <v>301</v>
      </c>
      <c r="B182" s="277">
        <v>31.449527</v>
      </c>
      <c r="C182" s="277">
        <v>31.573419999999999</v>
      </c>
      <c r="D182" s="277">
        <v>32.873531999999997</v>
      </c>
      <c r="E182" s="277">
        <v>44.180503000000002</v>
      </c>
      <c r="F182" s="277">
        <v>52.227090000000004</v>
      </c>
      <c r="G182" s="277">
        <v>51.754806000000002</v>
      </c>
      <c r="H182" s="277">
        <v>51.639140000000005</v>
      </c>
      <c r="I182" s="277">
        <v>48.499684000000002</v>
      </c>
      <c r="J182" s="277">
        <v>49.706376999999996</v>
      </c>
    </row>
    <row r="183" spans="1:10" x14ac:dyDescent="0.35">
      <c r="A183" s="94" t="s">
        <v>302</v>
      </c>
      <c r="B183" s="288">
        <v>3348.8280369999998</v>
      </c>
      <c r="C183" s="288">
        <v>3426.5522970000002</v>
      </c>
      <c r="D183" s="288">
        <v>3461.9225900000001</v>
      </c>
      <c r="E183" s="288">
        <v>3559.9208490000001</v>
      </c>
      <c r="F183" s="288">
        <v>3769.539389</v>
      </c>
      <c r="G183" s="288">
        <v>4000.0047479999998</v>
      </c>
      <c r="H183" s="288">
        <v>4325.6136260000003</v>
      </c>
      <c r="I183" s="288">
        <v>4169.820753</v>
      </c>
      <c r="J183" s="288">
        <v>4356.8968110000005</v>
      </c>
    </row>
    <row r="184" spans="1:10" x14ac:dyDescent="0.35">
      <c r="A184" s="127" t="s">
        <v>303</v>
      </c>
      <c r="B184" s="277">
        <v>156.969233</v>
      </c>
      <c r="C184" s="277">
        <v>166.504324</v>
      </c>
      <c r="D184" s="277">
        <v>190.535257</v>
      </c>
      <c r="E184" s="277">
        <v>195.875214</v>
      </c>
      <c r="F184" s="277">
        <v>229.06567699999999</v>
      </c>
      <c r="G184" s="277">
        <v>256.66978699999999</v>
      </c>
      <c r="H184" s="277">
        <v>267.36904099999998</v>
      </c>
      <c r="I184" s="277">
        <v>248.994621</v>
      </c>
      <c r="J184" s="277">
        <v>249.16314299999999</v>
      </c>
    </row>
    <row r="185" spans="1:10" x14ac:dyDescent="0.35">
      <c r="A185" s="127" t="s">
        <v>304</v>
      </c>
      <c r="B185" s="277">
        <v>1600.60527</v>
      </c>
      <c r="C185" s="277">
        <v>1629.6674379999999</v>
      </c>
      <c r="D185" s="277">
        <v>1599.435784</v>
      </c>
      <c r="E185" s="277">
        <v>1659.0011339999999</v>
      </c>
      <c r="F185" s="277">
        <v>1759.671513</v>
      </c>
      <c r="G185" s="277">
        <v>1851.526736</v>
      </c>
      <c r="H185" s="277">
        <v>1985.26514</v>
      </c>
      <c r="I185" s="277">
        <v>1893.773056</v>
      </c>
      <c r="J185" s="277">
        <v>1910.5238279999999</v>
      </c>
    </row>
    <row r="186" spans="1:10" x14ac:dyDescent="0.35">
      <c r="A186" s="292" t="s">
        <v>364</v>
      </c>
      <c r="B186" s="293">
        <v>1014.509015</v>
      </c>
      <c r="C186" s="293">
        <v>1066.310802</v>
      </c>
      <c r="D186" s="293">
        <v>1005.4939919999999</v>
      </c>
      <c r="E186" s="293">
        <v>1044.61627</v>
      </c>
      <c r="F186" s="293">
        <v>1100.281608</v>
      </c>
      <c r="G186" s="293">
        <v>1159.5068019999999</v>
      </c>
      <c r="H186" s="293">
        <v>1255.935643</v>
      </c>
      <c r="I186" s="293">
        <v>1203.353161</v>
      </c>
      <c r="J186" s="293">
        <v>1219.7500600000001</v>
      </c>
    </row>
    <row r="187" spans="1:10" x14ac:dyDescent="0.35">
      <c r="A187" s="297" t="s">
        <v>365</v>
      </c>
      <c r="B187" s="293">
        <v>586.09625299999993</v>
      </c>
      <c r="C187" s="293">
        <v>563.35663499999998</v>
      </c>
      <c r="D187" s="293">
        <v>593.94178999999997</v>
      </c>
      <c r="E187" s="293">
        <v>614.384862</v>
      </c>
      <c r="F187" s="293">
        <v>659.389904</v>
      </c>
      <c r="G187" s="293">
        <v>692.01993400000003</v>
      </c>
      <c r="H187" s="293">
        <v>729.32949499999995</v>
      </c>
      <c r="I187" s="293">
        <v>690.419894</v>
      </c>
      <c r="J187" s="293">
        <v>690.77376800000002</v>
      </c>
    </row>
    <row r="188" spans="1:10" x14ac:dyDescent="0.35">
      <c r="A188" s="127" t="s">
        <v>305</v>
      </c>
      <c r="B188" s="277">
        <v>1346.5615769999999</v>
      </c>
      <c r="C188" s="277">
        <v>1347.9023659999998</v>
      </c>
      <c r="D188" s="277">
        <v>1355.471511</v>
      </c>
      <c r="E188" s="277">
        <v>1384.1204290000001</v>
      </c>
      <c r="F188" s="277">
        <v>1386.663767</v>
      </c>
      <c r="G188" s="277">
        <v>1475.500446</v>
      </c>
      <c r="H188" s="277">
        <v>1610.9001020000001</v>
      </c>
      <c r="I188" s="277">
        <v>1582.8909100000001</v>
      </c>
      <c r="J188" s="277">
        <v>1728.2144800000001</v>
      </c>
    </row>
    <row r="189" spans="1:10" x14ac:dyDescent="0.35">
      <c r="A189" s="127" t="s">
        <v>306</v>
      </c>
      <c r="B189" s="277">
        <v>244.69195500000001</v>
      </c>
      <c r="C189" s="277">
        <v>282.47816599999999</v>
      </c>
      <c r="D189" s="277">
        <v>316.48003500000004</v>
      </c>
      <c r="E189" s="277">
        <v>320.92407000000003</v>
      </c>
      <c r="F189" s="277">
        <v>394.13842899999997</v>
      </c>
      <c r="G189" s="277">
        <v>416.30777599999999</v>
      </c>
      <c r="H189" s="277">
        <v>462.079339</v>
      </c>
      <c r="I189" s="277">
        <v>444.16216199999997</v>
      </c>
      <c r="J189" s="277">
        <v>468.99535600000002</v>
      </c>
    </row>
    <row r="190" spans="1:10" x14ac:dyDescent="0.35">
      <c r="A190" s="94" t="s">
        <v>307</v>
      </c>
      <c r="B190" s="288">
        <v>984.03142200000002</v>
      </c>
      <c r="C190" s="288">
        <v>1122.550385</v>
      </c>
      <c r="D190" s="288">
        <v>1883.9317800000001</v>
      </c>
      <c r="E190" s="288">
        <v>1891.384123</v>
      </c>
      <c r="F190" s="288">
        <v>2133.1008389999997</v>
      </c>
      <c r="G190" s="288">
        <v>2208.3676380000002</v>
      </c>
      <c r="H190" s="288">
        <v>2371.0491110000003</v>
      </c>
      <c r="I190" s="288">
        <v>2455.4329690000004</v>
      </c>
      <c r="J190" s="288">
        <v>2562.3629020000003</v>
      </c>
    </row>
    <row r="191" spans="1:10" x14ac:dyDescent="0.35">
      <c r="A191" s="127" t="s">
        <v>366</v>
      </c>
      <c r="B191" s="277">
        <v>13.512651999999999</v>
      </c>
      <c r="C191" s="277">
        <v>22.786922000000001</v>
      </c>
      <c r="D191" s="277">
        <v>343.57368399999996</v>
      </c>
      <c r="E191" s="277">
        <v>357.22358199999996</v>
      </c>
      <c r="F191" s="277">
        <v>365.281049</v>
      </c>
      <c r="G191" s="277">
        <v>371.85191000000003</v>
      </c>
      <c r="H191" s="277">
        <v>380.28819100000004</v>
      </c>
      <c r="I191" s="277">
        <v>415.27653800000002</v>
      </c>
      <c r="J191" s="277">
        <v>420.64709199999999</v>
      </c>
    </row>
    <row r="192" spans="1:10" x14ac:dyDescent="0.35">
      <c r="A192" s="127" t="s">
        <v>367</v>
      </c>
      <c r="B192" s="277">
        <v>27.494917000000001</v>
      </c>
      <c r="C192" s="277">
        <v>42.940424</v>
      </c>
      <c r="D192" s="277">
        <v>65.061274999999995</v>
      </c>
      <c r="E192" s="277">
        <v>60.414134000000004</v>
      </c>
      <c r="F192" s="277">
        <v>90.338235999999995</v>
      </c>
      <c r="G192" s="277">
        <v>95.202686999999997</v>
      </c>
      <c r="H192" s="277">
        <v>105.946635</v>
      </c>
      <c r="I192" s="277">
        <v>118.50455600000001</v>
      </c>
      <c r="J192" s="277">
        <v>135.541033</v>
      </c>
    </row>
    <row r="193" spans="1:10" x14ac:dyDescent="0.35">
      <c r="A193" s="127" t="s">
        <v>309</v>
      </c>
      <c r="B193" s="277">
        <v>943.02385099999992</v>
      </c>
      <c r="C193" s="277">
        <v>1056.8230370000001</v>
      </c>
      <c r="D193" s="277">
        <v>1475.2968189999999</v>
      </c>
      <c r="E193" s="277">
        <v>1473.7464049999999</v>
      </c>
      <c r="F193" s="277">
        <v>1677.4815500000002</v>
      </c>
      <c r="G193" s="277">
        <v>1741.313038</v>
      </c>
      <c r="H193" s="277">
        <v>1884.8142829999999</v>
      </c>
      <c r="I193" s="277">
        <v>1921.6518740000001</v>
      </c>
      <c r="J193" s="277">
        <v>2006.174775</v>
      </c>
    </row>
    <row r="194" spans="1:10" x14ac:dyDescent="0.35">
      <c r="A194" s="292" t="s">
        <v>310</v>
      </c>
      <c r="B194" s="293">
        <v>122.43275799999999</v>
      </c>
      <c r="C194" s="293">
        <v>125.124765</v>
      </c>
      <c r="D194" s="293">
        <v>153.584439</v>
      </c>
      <c r="E194" s="293">
        <v>166.132867</v>
      </c>
      <c r="F194" s="293">
        <v>179.95362300000002</v>
      </c>
      <c r="G194" s="293">
        <v>184.55883900000001</v>
      </c>
      <c r="H194" s="293">
        <v>193.38079400000001</v>
      </c>
      <c r="I194" s="293">
        <v>219.14278900000002</v>
      </c>
      <c r="J194" s="293">
        <v>227.76119800000001</v>
      </c>
    </row>
    <row r="195" spans="1:10" x14ac:dyDescent="0.35">
      <c r="A195" s="297" t="s">
        <v>311</v>
      </c>
      <c r="B195" s="293">
        <v>556.92115200000001</v>
      </c>
      <c r="C195" s="293">
        <v>642.63546199999996</v>
      </c>
      <c r="D195" s="293">
        <v>791.53147799999999</v>
      </c>
      <c r="E195" s="293">
        <v>1033.0155970000001</v>
      </c>
      <c r="F195" s="293">
        <v>1148.2376420000001</v>
      </c>
      <c r="G195" s="293">
        <v>985.05763300000001</v>
      </c>
      <c r="H195" s="293">
        <v>1078.2195409999999</v>
      </c>
      <c r="I195" s="293">
        <v>1069.335059</v>
      </c>
      <c r="J195" s="293">
        <v>1136.021193</v>
      </c>
    </row>
    <row r="196" spans="1:10" x14ac:dyDescent="0.35">
      <c r="A196" s="297" t="s">
        <v>312</v>
      </c>
      <c r="B196" s="293">
        <v>71.099525999999997</v>
      </c>
      <c r="C196" s="293">
        <v>82.028162000000009</v>
      </c>
      <c r="D196" s="293">
        <v>126.642461</v>
      </c>
      <c r="E196" s="293">
        <v>118.541174</v>
      </c>
      <c r="F196" s="293">
        <v>126.448204</v>
      </c>
      <c r="G196" s="293">
        <v>125.54987300000001</v>
      </c>
      <c r="H196" s="293">
        <v>127.182303</v>
      </c>
      <c r="I196" s="293">
        <v>137.95648699999998</v>
      </c>
      <c r="J196" s="293">
        <v>134.823362</v>
      </c>
    </row>
    <row r="197" spans="1:10" x14ac:dyDescent="0.35">
      <c r="A197" s="297" t="s">
        <v>313</v>
      </c>
      <c r="B197" s="293">
        <v>4.0219870000000002</v>
      </c>
      <c r="C197" s="293">
        <v>3.6394279999999997</v>
      </c>
      <c r="D197" s="293">
        <v>209.02331899999999</v>
      </c>
      <c r="E197" s="293">
        <v>2.7985690000000001</v>
      </c>
      <c r="F197" s="293">
        <v>2.6466599999999998</v>
      </c>
      <c r="G197" s="293">
        <v>213.13923</v>
      </c>
      <c r="H197" s="293">
        <v>223.25059300000001</v>
      </c>
      <c r="I197" s="293">
        <v>225.12197599999999</v>
      </c>
      <c r="J197" s="293">
        <v>233.078183</v>
      </c>
    </row>
    <row r="198" spans="1:10" x14ac:dyDescent="0.35">
      <c r="A198" s="297" t="s">
        <v>314</v>
      </c>
      <c r="B198" s="293">
        <v>188.54842299999999</v>
      </c>
      <c r="C198" s="293">
        <v>203.395216</v>
      </c>
      <c r="D198" s="293">
        <v>194.515118</v>
      </c>
      <c r="E198" s="293">
        <v>153.25819200000001</v>
      </c>
      <c r="F198" s="293">
        <v>220.19541699999999</v>
      </c>
      <c r="G198" s="293">
        <v>233.00745899999998</v>
      </c>
      <c r="H198" s="293">
        <v>262.781049</v>
      </c>
      <c r="I198" s="293">
        <v>270.09555899999998</v>
      </c>
      <c r="J198" s="293">
        <v>274.490835</v>
      </c>
    </row>
    <row r="199" spans="1:10" x14ac:dyDescent="0.35">
      <c r="A199" s="94" t="s">
        <v>325</v>
      </c>
      <c r="B199" s="288">
        <v>1176.2301050000001</v>
      </c>
      <c r="C199" s="288">
        <v>1277.742191</v>
      </c>
      <c r="D199" s="288">
        <v>1591.0990529999999</v>
      </c>
      <c r="E199" s="288">
        <v>2075.734328</v>
      </c>
      <c r="F199" s="288">
        <v>2255.1539210000001</v>
      </c>
      <c r="G199" s="288">
        <v>2319.2824639999999</v>
      </c>
      <c r="H199" s="288">
        <v>2548.7710440000001</v>
      </c>
      <c r="I199" s="288">
        <v>2656.697381</v>
      </c>
      <c r="J199" s="288">
        <v>2815.9734950000002</v>
      </c>
    </row>
    <row r="200" spans="1:10" x14ac:dyDescent="0.35">
      <c r="A200" s="127" t="s">
        <v>326</v>
      </c>
      <c r="B200" s="277">
        <v>0</v>
      </c>
      <c r="C200" s="277">
        <v>0</v>
      </c>
      <c r="D200" s="277">
        <v>13.968188</v>
      </c>
      <c r="E200" s="277">
        <v>79.493421999999995</v>
      </c>
      <c r="F200" s="277">
        <v>85.527471999999989</v>
      </c>
      <c r="G200" s="277">
        <v>110.11306399999999</v>
      </c>
      <c r="H200" s="277">
        <v>113.28163499999999</v>
      </c>
      <c r="I200" s="277">
        <v>123.44437499999999</v>
      </c>
      <c r="J200" s="277">
        <v>142.27303900000001</v>
      </c>
    </row>
    <row r="201" spans="1:10" x14ac:dyDescent="0.35">
      <c r="A201" s="127" t="s">
        <v>327</v>
      </c>
      <c r="B201" s="277">
        <v>521.89937900000007</v>
      </c>
      <c r="C201" s="277">
        <v>587.94850799999995</v>
      </c>
      <c r="D201" s="277">
        <v>819.65759700000001</v>
      </c>
      <c r="E201" s="277">
        <v>1276.0643809999999</v>
      </c>
      <c r="F201" s="277">
        <v>1416.525355</v>
      </c>
      <c r="G201" s="277">
        <v>1490.179376</v>
      </c>
      <c r="H201" s="277">
        <v>1650.284228</v>
      </c>
      <c r="I201" s="277">
        <v>1776.380907</v>
      </c>
      <c r="J201" s="277">
        <v>1819.7349760000002</v>
      </c>
    </row>
    <row r="202" spans="1:10" x14ac:dyDescent="0.35">
      <c r="A202" s="292" t="s">
        <v>368</v>
      </c>
      <c r="B202" s="293">
        <v>177.01416700000001</v>
      </c>
      <c r="C202" s="293">
        <v>168.074738</v>
      </c>
      <c r="D202" s="293">
        <v>171.01407500000002</v>
      </c>
      <c r="E202" s="293">
        <v>190.85311400000001</v>
      </c>
      <c r="F202" s="293">
        <v>233.066374</v>
      </c>
      <c r="G202" s="293">
        <v>252.683933</v>
      </c>
      <c r="H202" s="293">
        <v>296.05170499999997</v>
      </c>
      <c r="I202" s="293">
        <v>295.571527</v>
      </c>
      <c r="J202" s="293">
        <v>307.70754999999997</v>
      </c>
    </row>
    <row r="203" spans="1:10" x14ac:dyDescent="0.35">
      <c r="A203" s="297" t="s">
        <v>369</v>
      </c>
      <c r="B203" s="293">
        <v>181.70957700000002</v>
      </c>
      <c r="C203" s="293">
        <v>208.932187</v>
      </c>
      <c r="D203" s="293">
        <v>245.54671200000001</v>
      </c>
      <c r="E203" s="293">
        <v>267.22671200000002</v>
      </c>
      <c r="F203" s="293">
        <v>291.42851899999999</v>
      </c>
      <c r="G203" s="293">
        <v>311.47292100000004</v>
      </c>
      <c r="H203" s="293">
        <v>343.27637700000002</v>
      </c>
      <c r="I203" s="293">
        <v>327.76351999999997</v>
      </c>
      <c r="J203" s="293">
        <v>350.71930399999997</v>
      </c>
    </row>
    <row r="204" spans="1:10" x14ac:dyDescent="0.35">
      <c r="A204" s="297" t="s">
        <v>370</v>
      </c>
      <c r="B204" s="293">
        <v>163.175634</v>
      </c>
      <c r="C204" s="293">
        <v>210.94157999999999</v>
      </c>
      <c r="D204" s="293">
        <v>403.09680900000001</v>
      </c>
      <c r="E204" s="293">
        <v>817.984554</v>
      </c>
      <c r="F204" s="293">
        <v>892.03045999999995</v>
      </c>
      <c r="G204" s="293">
        <v>926.02251999999999</v>
      </c>
      <c r="H204" s="293">
        <v>1010.9561430000001</v>
      </c>
      <c r="I204" s="293">
        <v>1153.0458570000001</v>
      </c>
      <c r="J204" s="293">
        <v>1161.308121</v>
      </c>
    </row>
    <row r="205" spans="1:10" x14ac:dyDescent="0.35">
      <c r="A205" s="127" t="s">
        <v>328</v>
      </c>
      <c r="B205" s="277">
        <v>654.33072400000003</v>
      </c>
      <c r="C205" s="277">
        <v>689.79368299999999</v>
      </c>
      <c r="D205" s="277">
        <v>757.47326599999997</v>
      </c>
      <c r="E205" s="277">
        <v>720.17652199999998</v>
      </c>
      <c r="F205" s="277">
        <v>753.10109200000011</v>
      </c>
      <c r="G205" s="277">
        <v>718.99002199999995</v>
      </c>
      <c r="H205" s="277">
        <v>785.20517900000004</v>
      </c>
      <c r="I205" s="277">
        <v>756.87209699999994</v>
      </c>
      <c r="J205" s="277">
        <v>853.96547699999996</v>
      </c>
    </row>
    <row r="206" spans="1:10" x14ac:dyDescent="0.35">
      <c r="A206" s="94" t="s">
        <v>329</v>
      </c>
      <c r="B206" s="288">
        <v>5007.6681550000003</v>
      </c>
      <c r="C206" s="288">
        <v>5375.7126050000006</v>
      </c>
      <c r="D206" s="288">
        <v>5187.2206559999995</v>
      </c>
      <c r="E206" s="288">
        <v>5260.8782619999993</v>
      </c>
      <c r="F206" s="288">
        <v>5828.9527130000006</v>
      </c>
      <c r="G206" s="288">
        <v>6019.1730870000001</v>
      </c>
      <c r="H206" s="288">
        <v>6359.9407420000007</v>
      </c>
      <c r="I206" s="288">
        <v>6335.3006719999994</v>
      </c>
      <c r="J206" s="288">
        <v>6614.4698490000001</v>
      </c>
    </row>
    <row r="207" spans="1:10" x14ac:dyDescent="0.35">
      <c r="A207" s="127" t="s">
        <v>330</v>
      </c>
      <c r="B207" s="277">
        <v>312.97684000000004</v>
      </c>
      <c r="C207" s="277">
        <v>289.68183499999998</v>
      </c>
      <c r="D207" s="277">
        <v>281.83527099999998</v>
      </c>
      <c r="E207" s="277">
        <v>298.3066</v>
      </c>
      <c r="F207" s="277">
        <v>319.83285699999999</v>
      </c>
      <c r="G207" s="277">
        <v>350.72860100000003</v>
      </c>
      <c r="H207" s="277">
        <v>363.92598099999998</v>
      </c>
      <c r="I207" s="277">
        <v>375.88459999999998</v>
      </c>
      <c r="J207" s="277">
        <v>370.78001</v>
      </c>
    </row>
    <row r="208" spans="1:10" x14ac:dyDescent="0.35">
      <c r="A208" s="127" t="s">
        <v>371</v>
      </c>
      <c r="B208" s="277">
        <v>3656.7904229999999</v>
      </c>
      <c r="C208" s="277">
        <v>3967.4475380000003</v>
      </c>
      <c r="D208" s="277">
        <v>3751.1677570000002</v>
      </c>
      <c r="E208" s="277">
        <v>3846.2178730000001</v>
      </c>
      <c r="F208" s="277">
        <v>4242.0420560000002</v>
      </c>
      <c r="G208" s="277">
        <v>4224.7502290000002</v>
      </c>
      <c r="H208" s="277">
        <v>4343.4387029999998</v>
      </c>
      <c r="I208" s="277">
        <v>4275.0093690000003</v>
      </c>
      <c r="J208" s="277">
        <v>4464.6423639999994</v>
      </c>
    </row>
    <row r="209" spans="1:10" x14ac:dyDescent="0.35">
      <c r="A209" s="127" t="s">
        <v>372</v>
      </c>
      <c r="B209" s="277">
        <v>365.46730500000001</v>
      </c>
      <c r="C209" s="277">
        <v>414.66546300000005</v>
      </c>
      <c r="D209" s="277">
        <v>434.74542600000001</v>
      </c>
      <c r="E209" s="277">
        <v>415.06606899999997</v>
      </c>
      <c r="F209" s="277">
        <v>433.44132400000001</v>
      </c>
      <c r="G209" s="277">
        <v>457.55796899999996</v>
      </c>
      <c r="H209" s="277">
        <v>498.32686200000001</v>
      </c>
      <c r="I209" s="277">
        <v>491.65849700000001</v>
      </c>
      <c r="J209" s="277">
        <v>502.19802299999998</v>
      </c>
    </row>
    <row r="210" spans="1:10" x14ac:dyDescent="0.35">
      <c r="A210" s="127" t="s">
        <v>332</v>
      </c>
      <c r="B210" s="277">
        <v>435.72744799999998</v>
      </c>
      <c r="C210" s="277">
        <v>466.096204</v>
      </c>
      <c r="D210" s="277">
        <v>479.971045</v>
      </c>
      <c r="E210" s="277">
        <v>470.96641199999999</v>
      </c>
      <c r="F210" s="277">
        <v>561.43802900000003</v>
      </c>
      <c r="G210" s="277">
        <v>663.62067400000001</v>
      </c>
      <c r="H210" s="277">
        <v>749.57161100000008</v>
      </c>
      <c r="I210" s="277">
        <v>800.81918900000005</v>
      </c>
      <c r="J210" s="277">
        <v>874.76478300000008</v>
      </c>
    </row>
    <row r="211" spans="1:10" x14ac:dyDescent="0.35">
      <c r="A211" s="127" t="s">
        <v>333</v>
      </c>
      <c r="B211" s="277">
        <v>236.70613600000001</v>
      </c>
      <c r="C211" s="277">
        <v>237.82156200000003</v>
      </c>
      <c r="D211" s="277">
        <v>239.50115199999999</v>
      </c>
      <c r="E211" s="277">
        <v>230.321303</v>
      </c>
      <c r="F211" s="277">
        <v>272.198443</v>
      </c>
      <c r="G211" s="277">
        <v>322.51561000000004</v>
      </c>
      <c r="H211" s="277">
        <v>404.67758100000003</v>
      </c>
      <c r="I211" s="277">
        <v>391.929014</v>
      </c>
      <c r="J211" s="277">
        <v>402.08466399999998</v>
      </c>
    </row>
    <row r="212" spans="1:10" x14ac:dyDescent="0.35">
      <c r="A212" s="94" t="s">
        <v>334</v>
      </c>
      <c r="B212" s="288">
        <v>5665.8716180000001</v>
      </c>
      <c r="C212" s="288">
        <v>5476.77124</v>
      </c>
      <c r="D212" s="288">
        <v>5097.8290459999998</v>
      </c>
      <c r="E212" s="288">
        <v>4757.388293</v>
      </c>
      <c r="F212" s="288">
        <v>5097.800894</v>
      </c>
      <c r="G212" s="288">
        <v>5320.1762090000002</v>
      </c>
      <c r="H212" s="288">
        <v>5813.1914639999995</v>
      </c>
      <c r="I212" s="288">
        <v>5599.5485279999994</v>
      </c>
      <c r="J212" s="288">
        <v>5608.8297149999999</v>
      </c>
    </row>
    <row r="213" spans="1:10" x14ac:dyDescent="0.35">
      <c r="A213" s="127" t="s">
        <v>605</v>
      </c>
      <c r="B213" s="277">
        <v>410.89845500000001</v>
      </c>
      <c r="C213" s="277">
        <v>399.24265000000003</v>
      </c>
      <c r="D213" s="277">
        <v>409.656519</v>
      </c>
      <c r="E213" s="277">
        <v>347.53466300000002</v>
      </c>
      <c r="F213" s="277">
        <v>418.58763199999999</v>
      </c>
      <c r="G213" s="277">
        <v>434.20016299999997</v>
      </c>
      <c r="H213" s="277">
        <v>528.32291099999998</v>
      </c>
      <c r="I213" s="277">
        <v>551.12302699999998</v>
      </c>
      <c r="J213" s="277">
        <v>526.55278999999996</v>
      </c>
    </row>
    <row r="214" spans="1:10" x14ac:dyDescent="0.35">
      <c r="A214" s="127" t="s">
        <v>335</v>
      </c>
      <c r="B214" s="277">
        <v>121.415882</v>
      </c>
      <c r="C214" s="277">
        <v>138.33886000000001</v>
      </c>
      <c r="D214" s="277">
        <v>149.935565</v>
      </c>
      <c r="E214" s="277">
        <v>148.55522200000001</v>
      </c>
      <c r="F214" s="277">
        <v>176.77466699999999</v>
      </c>
      <c r="G214" s="277">
        <v>173.940226</v>
      </c>
      <c r="H214" s="277">
        <v>169.78996600000002</v>
      </c>
      <c r="I214" s="277">
        <v>129.239665</v>
      </c>
      <c r="J214" s="277">
        <v>148.80439200000001</v>
      </c>
    </row>
    <row r="215" spans="1:10" x14ac:dyDescent="0.35">
      <c r="A215" s="127" t="s">
        <v>336</v>
      </c>
      <c r="B215" s="277">
        <v>1638.6360089999998</v>
      </c>
      <c r="C215" s="277">
        <v>1639.4431750000001</v>
      </c>
      <c r="D215" s="277">
        <v>1587.323459</v>
      </c>
      <c r="E215" s="277">
        <v>1637.829043</v>
      </c>
      <c r="F215" s="277">
        <v>1634.257357</v>
      </c>
      <c r="G215" s="277">
        <v>1526.9115939999999</v>
      </c>
      <c r="H215" s="277">
        <v>1390.808356</v>
      </c>
      <c r="I215" s="277">
        <v>1541.800209</v>
      </c>
      <c r="J215" s="277">
        <v>1505.6263509999999</v>
      </c>
    </row>
    <row r="216" spans="1:10" x14ac:dyDescent="0.35">
      <c r="A216" s="127" t="s">
        <v>337</v>
      </c>
      <c r="B216" s="277">
        <v>2326.4888369999999</v>
      </c>
      <c r="C216" s="277">
        <v>2112.740961</v>
      </c>
      <c r="D216" s="277">
        <v>2084.4672329999999</v>
      </c>
      <c r="E216" s="277">
        <v>2032.3031140000001</v>
      </c>
      <c r="F216" s="277">
        <v>2322.8439010000002</v>
      </c>
      <c r="G216" s="277">
        <v>2640.3990629999998</v>
      </c>
      <c r="H216" s="277">
        <v>3075.6606539999998</v>
      </c>
      <c r="I216" s="277">
        <v>2807.445823</v>
      </c>
      <c r="J216" s="277">
        <v>2866.0613789999998</v>
      </c>
    </row>
    <row r="217" spans="1:10" x14ac:dyDescent="0.35">
      <c r="A217" s="127" t="s">
        <v>386</v>
      </c>
      <c r="B217" s="277">
        <v>1168.4324300000001</v>
      </c>
      <c r="C217" s="277">
        <v>1187.0055889999999</v>
      </c>
      <c r="D217" s="277">
        <v>866.44626599999992</v>
      </c>
      <c r="E217" s="277">
        <v>591.166246</v>
      </c>
      <c r="F217" s="277">
        <v>545.33733499999994</v>
      </c>
      <c r="G217" s="277">
        <v>544.72515900000008</v>
      </c>
      <c r="H217" s="277">
        <v>648.60957199999996</v>
      </c>
      <c r="I217" s="277">
        <v>569.93979999999999</v>
      </c>
      <c r="J217" s="277">
        <v>561.78479900000002</v>
      </c>
    </row>
    <row r="218" spans="1:10" x14ac:dyDescent="0.35">
      <c r="A218" s="94" t="s">
        <v>341</v>
      </c>
      <c r="B218" s="288">
        <v>1723.6837110000001</v>
      </c>
      <c r="C218" s="288">
        <v>1768.752058</v>
      </c>
      <c r="D218" s="288">
        <v>1781.3488540000001</v>
      </c>
      <c r="E218" s="288">
        <v>1846.636634</v>
      </c>
      <c r="F218" s="288">
        <v>2167.9926770000002</v>
      </c>
      <c r="G218" s="288">
        <v>2289.5007880000003</v>
      </c>
      <c r="H218" s="288">
        <v>2355.1688760000002</v>
      </c>
      <c r="I218" s="288">
        <v>2618.5372500000003</v>
      </c>
      <c r="J218" s="288">
        <v>2498.2386580000002</v>
      </c>
    </row>
    <row r="219" spans="1:10" x14ac:dyDescent="0.35">
      <c r="A219" s="127" t="s">
        <v>342</v>
      </c>
      <c r="B219" s="277">
        <v>1359.2374789999999</v>
      </c>
      <c r="C219" s="277">
        <v>1387.8855910000002</v>
      </c>
      <c r="D219" s="277">
        <v>1294.639467</v>
      </c>
      <c r="E219" s="277">
        <v>1381.970276</v>
      </c>
      <c r="F219" s="277">
        <v>1540.7907319999999</v>
      </c>
      <c r="G219" s="277">
        <v>1616.4277</v>
      </c>
      <c r="H219" s="277">
        <v>1691.4053490000001</v>
      </c>
      <c r="I219" s="277">
        <v>1838.408553</v>
      </c>
      <c r="J219" s="277">
        <v>1802.0293430000002</v>
      </c>
    </row>
    <row r="220" spans="1:10" x14ac:dyDescent="0.35">
      <c r="A220" s="127" t="s">
        <v>373</v>
      </c>
      <c r="B220" s="277">
        <v>18.517289999999999</v>
      </c>
      <c r="C220" s="277">
        <v>18.218167999999999</v>
      </c>
      <c r="D220" s="277">
        <v>40.346824999999995</v>
      </c>
      <c r="E220" s="277">
        <v>23.812311999999999</v>
      </c>
      <c r="F220" s="277">
        <v>28.414602000000002</v>
      </c>
      <c r="G220" s="277">
        <v>42.000576000000002</v>
      </c>
      <c r="H220" s="277">
        <v>46.949874999999999</v>
      </c>
      <c r="I220" s="277">
        <v>49.870154999999997</v>
      </c>
      <c r="J220" s="277">
        <v>45.975313999999997</v>
      </c>
    </row>
    <row r="221" spans="1:10" x14ac:dyDescent="0.35">
      <c r="A221" s="127" t="s">
        <v>343</v>
      </c>
      <c r="B221" s="277">
        <v>12.96763</v>
      </c>
      <c r="C221" s="277">
        <v>13.348227999999999</v>
      </c>
      <c r="D221" s="277">
        <v>23.412348000000001</v>
      </c>
      <c r="E221" s="277">
        <v>42.309404999999998</v>
      </c>
      <c r="F221" s="277">
        <v>85.481137999999987</v>
      </c>
      <c r="G221" s="277">
        <v>96.761075000000005</v>
      </c>
      <c r="H221" s="277">
        <v>43.321981999999998</v>
      </c>
      <c r="I221" s="277">
        <v>37.821602999999996</v>
      </c>
      <c r="J221" s="277">
        <v>49.347037999999998</v>
      </c>
    </row>
    <row r="222" spans="1:10" x14ac:dyDescent="0.35">
      <c r="A222" s="127" t="s">
        <v>344</v>
      </c>
      <c r="B222" s="277">
        <v>40.018380000000001</v>
      </c>
      <c r="C222" s="277">
        <v>30.401517000000002</v>
      </c>
      <c r="D222" s="277">
        <v>36.814188000000001</v>
      </c>
      <c r="E222" s="277">
        <v>42.520757000000003</v>
      </c>
      <c r="F222" s="277">
        <v>43.808314000000003</v>
      </c>
      <c r="G222" s="277">
        <v>37.259714000000002</v>
      </c>
      <c r="H222" s="277">
        <v>38.514015000000001</v>
      </c>
      <c r="I222" s="277">
        <v>160.69574800000001</v>
      </c>
      <c r="J222" s="277">
        <v>71.001604999999998</v>
      </c>
    </row>
    <row r="223" spans="1:10" x14ac:dyDescent="0.35">
      <c r="A223" s="127" t="s">
        <v>345</v>
      </c>
      <c r="B223" s="277">
        <v>292.94292799999999</v>
      </c>
      <c r="C223" s="277">
        <v>318.898549</v>
      </c>
      <c r="D223" s="277">
        <v>386.13602200000003</v>
      </c>
      <c r="E223" s="277">
        <v>356.02388000000002</v>
      </c>
      <c r="F223" s="277">
        <v>469.49788799999999</v>
      </c>
      <c r="G223" s="277">
        <v>497.05171899999999</v>
      </c>
      <c r="H223" s="277">
        <v>534.97765200000003</v>
      </c>
      <c r="I223" s="277">
        <v>531.74118799999997</v>
      </c>
      <c r="J223" s="277">
        <v>529.88535300000001</v>
      </c>
    </row>
    <row r="224" spans="1:10" x14ac:dyDescent="0.35">
      <c r="A224" s="298" t="s">
        <v>262</v>
      </c>
      <c r="B224" s="299">
        <v>0</v>
      </c>
      <c r="C224" s="299">
        <v>0</v>
      </c>
      <c r="D224" s="299">
        <v>0</v>
      </c>
      <c r="E224" s="299">
        <v>0</v>
      </c>
      <c r="F224" s="299">
        <v>0</v>
      </c>
      <c r="G224" s="299">
        <v>0</v>
      </c>
      <c r="H224" s="299">
        <v>0</v>
      </c>
      <c r="I224" s="299">
        <v>0</v>
      </c>
      <c r="J224" s="299">
        <v>30.922487999999998</v>
      </c>
    </row>
    <row r="225" spans="1:12" x14ac:dyDescent="0.35">
      <c r="A225" s="96" t="s">
        <v>280</v>
      </c>
      <c r="B225" s="304">
        <v>25098.663560000001</v>
      </c>
      <c r="C225" s="304">
        <v>26073.667442999998</v>
      </c>
      <c r="D225" s="304">
        <v>26918.518186000001</v>
      </c>
      <c r="E225" s="304">
        <v>27727.184409999998</v>
      </c>
      <c r="F225" s="304">
        <v>30925.787132000001</v>
      </c>
      <c r="G225" s="304">
        <v>32190.434582999998</v>
      </c>
      <c r="H225" s="304">
        <v>34447.834274000001</v>
      </c>
      <c r="I225" s="304">
        <v>34445.365652</v>
      </c>
      <c r="J225" s="304">
        <v>35114.366410000002</v>
      </c>
      <c r="L225">
        <f>+J225/(J225+J231)</f>
        <v>0.94408181321363183</v>
      </c>
    </row>
    <row r="226" spans="1:12" ht="15" thickBot="1" x14ac:dyDescent="0.4">
      <c r="A226" s="673" t="s">
        <v>281</v>
      </c>
      <c r="B226" s="309">
        <v>590.97624499999995</v>
      </c>
      <c r="C226" s="309">
        <v>642.20959800000003</v>
      </c>
      <c r="D226" s="309">
        <v>677.04773899999998</v>
      </c>
      <c r="E226" s="309">
        <v>795.09328200000004</v>
      </c>
      <c r="F226" s="309">
        <v>649.23206600000003</v>
      </c>
      <c r="G226" s="309">
        <v>591.62025400000005</v>
      </c>
      <c r="H226" s="309">
        <v>559.36882300000002</v>
      </c>
      <c r="I226" s="309">
        <v>530.65760299999999</v>
      </c>
      <c r="J226" s="309">
        <v>504.06874399999998</v>
      </c>
    </row>
    <row r="227" spans="1:12" ht="15" thickBot="1" x14ac:dyDescent="0.4">
      <c r="A227" s="127"/>
      <c r="B227" s="674"/>
      <c r="C227" s="674"/>
      <c r="D227" s="674"/>
      <c r="E227" s="674"/>
      <c r="F227" s="674"/>
      <c r="G227" s="674"/>
      <c r="H227" s="674"/>
      <c r="I227" s="674"/>
      <c r="J227" s="674"/>
    </row>
    <row r="228" spans="1:12" x14ac:dyDescent="0.35">
      <c r="A228" s="675" t="s">
        <v>610</v>
      </c>
      <c r="B228" s="277"/>
      <c r="C228" s="277"/>
      <c r="D228" s="277"/>
      <c r="E228" s="277"/>
      <c r="F228" s="277"/>
      <c r="G228" s="277"/>
      <c r="H228" s="277"/>
      <c r="I228" s="277"/>
      <c r="J228" s="277"/>
    </row>
    <row r="229" spans="1:12" ht="15.5" x14ac:dyDescent="0.35">
      <c r="A229" s="261" t="s">
        <v>622</v>
      </c>
      <c r="B229" s="708">
        <v>10.18529</v>
      </c>
      <c r="C229" s="708">
        <v>8.7816379999999992</v>
      </c>
      <c r="D229" s="708">
        <v>8.560079</v>
      </c>
      <c r="E229" s="708">
        <v>8.0953379999999999</v>
      </c>
      <c r="F229" s="708">
        <v>4.7584280000000003</v>
      </c>
      <c r="G229" s="708">
        <v>4.781981</v>
      </c>
      <c r="H229" s="708">
        <v>4.6224170000000004</v>
      </c>
      <c r="I229" s="708">
        <v>4.644577</v>
      </c>
      <c r="J229" s="708">
        <v>4.6283240000000001</v>
      </c>
    </row>
    <row r="230" spans="1:12" x14ac:dyDescent="0.35">
      <c r="A230" s="706" t="s">
        <v>634</v>
      </c>
      <c r="B230" s="707">
        <v>1379</v>
      </c>
      <c r="C230" s="707">
        <v>1101</v>
      </c>
      <c r="D230" s="707">
        <v>1077</v>
      </c>
      <c r="E230" s="707">
        <v>1039</v>
      </c>
      <c r="F230" s="707">
        <v>417</v>
      </c>
      <c r="G230" s="707">
        <v>394</v>
      </c>
      <c r="H230" s="707">
        <v>384</v>
      </c>
      <c r="I230" s="707">
        <v>384</v>
      </c>
      <c r="J230" s="707">
        <v>383</v>
      </c>
    </row>
    <row r="231" spans="1:12" ht="25.5" thickBot="1" x14ac:dyDescent="0.4">
      <c r="A231" s="676" t="s">
        <v>604</v>
      </c>
      <c r="B231" s="677">
        <v>4103.5893099999994</v>
      </c>
      <c r="C231" s="677">
        <v>3328.7857590000003</v>
      </c>
      <c r="D231" s="677">
        <v>3216.5893500000002</v>
      </c>
      <c r="E231" s="677">
        <v>2988.0376200000001</v>
      </c>
      <c r="F231" s="677">
        <v>1800.568129</v>
      </c>
      <c r="G231" s="677">
        <v>1935.7401440000001</v>
      </c>
      <c r="H231" s="677">
        <v>2017.9961859999999</v>
      </c>
      <c r="I231" s="677">
        <v>1939.576826</v>
      </c>
      <c r="J231" s="677">
        <v>2079.8321420000002</v>
      </c>
    </row>
    <row r="232" spans="1:12" x14ac:dyDescent="0.35">
      <c r="A232" s="318" t="s">
        <v>266</v>
      </c>
      <c r="B232" s="262"/>
      <c r="C232" s="185"/>
      <c r="D232" s="185"/>
      <c r="E232" s="185"/>
      <c r="F232" s="185"/>
      <c r="G232" s="185"/>
      <c r="H232" s="185"/>
      <c r="I232" s="185"/>
      <c r="J232" s="185"/>
    </row>
    <row r="233" spans="1:12" x14ac:dyDescent="0.35">
      <c r="A233" s="689" t="s">
        <v>611</v>
      </c>
      <c r="B233" s="689"/>
      <c r="C233" s="185"/>
      <c r="D233" s="185"/>
      <c r="E233" s="185"/>
      <c r="F233" s="185"/>
      <c r="G233" s="185"/>
      <c r="H233" s="185"/>
      <c r="I233" s="185"/>
      <c r="J233" s="185"/>
    </row>
    <row r="234" spans="1:12" x14ac:dyDescent="0.35">
      <c r="A234" s="689" t="s">
        <v>612</v>
      </c>
      <c r="B234" s="689"/>
      <c r="C234" s="185"/>
      <c r="D234" s="185"/>
      <c r="E234" s="185"/>
      <c r="F234" s="185"/>
      <c r="G234" s="185"/>
      <c r="H234" s="185"/>
      <c r="I234" s="185"/>
      <c r="J234" s="18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1.453125" defaultRowHeight="14.5" x14ac:dyDescent="0.35"/>
  <cols>
    <col min="1" max="1" width="42.36328125" style="401" customWidth="1"/>
    <col min="2" max="2" width="15.6328125" style="250" customWidth="1"/>
    <col min="3" max="3" width="14.1796875" style="250" customWidth="1"/>
    <col min="4" max="6" width="11.1796875" style="250" customWidth="1"/>
    <col min="7" max="8" width="10.54296875" style="250" customWidth="1"/>
    <col min="9" max="10" width="15.26953125" style="250" customWidth="1"/>
    <col min="11" max="11" width="16" style="250" customWidth="1"/>
    <col min="12" max="12" width="16" style="400" customWidth="1"/>
    <col min="13" max="14" width="16" style="250" customWidth="1"/>
    <col min="16" max="16" width="17.7265625" style="399" customWidth="1"/>
    <col min="17" max="17" width="16.453125" style="399" customWidth="1"/>
    <col min="18" max="16384" width="11.453125" style="250"/>
  </cols>
  <sheetData>
    <row r="1" spans="1:18" ht="17.5" customHeight="1" x14ac:dyDescent="0.35">
      <c r="A1" s="247" t="s">
        <v>288</v>
      </c>
      <c r="B1" s="331"/>
      <c r="C1" s="332"/>
      <c r="D1" s="332"/>
      <c r="E1" s="332"/>
      <c r="F1" s="332"/>
      <c r="G1" s="332"/>
      <c r="H1" s="248"/>
      <c r="I1" s="248"/>
      <c r="J1" s="248"/>
      <c r="K1" s="248"/>
      <c r="L1" s="248"/>
      <c r="M1" s="249"/>
      <c r="N1" s="249"/>
      <c r="O1" s="250"/>
      <c r="P1" s="1707" t="s">
        <v>251</v>
      </c>
      <c r="Q1" s="1707"/>
      <c r="R1" s="1707"/>
    </row>
    <row r="2" spans="1:18" ht="14" customHeight="1" x14ac:dyDescent="0.35">
      <c r="A2" s="257"/>
      <c r="B2" s="253"/>
      <c r="C2" s="253"/>
      <c r="D2" s="253"/>
      <c r="E2" s="253"/>
      <c r="F2" s="253"/>
      <c r="G2" s="253"/>
      <c r="H2" s="253"/>
      <c r="I2" s="253"/>
      <c r="J2" s="253"/>
      <c r="K2" s="254" t="s">
        <v>252</v>
      </c>
      <c r="L2" s="255"/>
      <c r="M2" s="256"/>
      <c r="N2" s="249"/>
      <c r="O2" s="250"/>
      <c r="P2" s="257"/>
      <c r="Q2" s="257"/>
    </row>
    <row r="3" spans="1:18" ht="14" customHeight="1" x14ac:dyDescent="0.35">
      <c r="A3" s="333"/>
      <c r="B3" s="334"/>
      <c r="D3" s="335" t="s">
        <v>254</v>
      </c>
      <c r="E3" s="336"/>
      <c r="F3" s="337"/>
      <c r="G3" s="338"/>
      <c r="H3" s="338"/>
      <c r="I3" s="1708" t="s">
        <v>255</v>
      </c>
      <c r="J3" s="1708"/>
      <c r="K3" s="1708" t="s">
        <v>256</v>
      </c>
      <c r="L3" s="1708"/>
      <c r="M3" s="1708" t="s">
        <v>257</v>
      </c>
      <c r="N3" s="1708"/>
      <c r="O3" s="250"/>
      <c r="P3" s="263" t="s">
        <v>251</v>
      </c>
      <c r="Q3" s="263" t="s">
        <v>251</v>
      </c>
      <c r="R3" s="263" t="s">
        <v>251</v>
      </c>
    </row>
    <row r="4" spans="1:18" ht="28.5" customHeight="1" x14ac:dyDescent="0.35">
      <c r="A4" s="339">
        <v>2021</v>
      </c>
      <c r="B4" s="269" t="s">
        <v>261</v>
      </c>
      <c r="C4" s="269" t="s">
        <v>258</v>
      </c>
      <c r="D4" s="270" t="s">
        <v>259</v>
      </c>
      <c r="E4" s="270" t="s">
        <v>260</v>
      </c>
      <c r="F4" s="269" t="s">
        <v>256</v>
      </c>
      <c r="G4" s="269" t="s">
        <v>257</v>
      </c>
      <c r="H4" s="340"/>
      <c r="I4" s="268" t="s">
        <v>261</v>
      </c>
      <c r="J4" s="268" t="s">
        <v>258</v>
      </c>
      <c r="K4" s="268" t="s">
        <v>261</v>
      </c>
      <c r="L4" s="268" t="s">
        <v>258</v>
      </c>
      <c r="M4" s="269" t="s">
        <v>29</v>
      </c>
      <c r="N4" s="269" t="s">
        <v>104</v>
      </c>
      <c r="O4" s="250"/>
      <c r="P4" s="269" t="s">
        <v>261</v>
      </c>
      <c r="Q4" s="269" t="s">
        <v>258</v>
      </c>
      <c r="R4" s="270" t="s">
        <v>259</v>
      </c>
    </row>
    <row r="5" spans="1:18" s="349" customFormat="1" ht="13" x14ac:dyDescent="0.35">
      <c r="A5" s="341" t="s">
        <v>289</v>
      </c>
      <c r="B5" s="342">
        <v>4897.407381</v>
      </c>
      <c r="C5" s="342">
        <v>1222.6712600000001</v>
      </c>
      <c r="D5" s="343">
        <v>6120.0786410000001</v>
      </c>
      <c r="E5" s="344">
        <v>96.178620150925255</v>
      </c>
      <c r="F5" s="345">
        <v>8.9153168029069155E-2</v>
      </c>
      <c r="G5" s="346">
        <v>4.2629462534364837E-3</v>
      </c>
      <c r="H5" s="347"/>
      <c r="I5" s="342">
        <v>76.964024786546318</v>
      </c>
      <c r="J5" s="342">
        <v>19.214595364378944</v>
      </c>
      <c r="K5" s="348">
        <v>8.5533040464725027E-2</v>
      </c>
      <c r="L5" s="348">
        <v>0.10735266183898509</v>
      </c>
      <c r="M5" s="347">
        <v>-3.0240218231315508E-3</v>
      </c>
      <c r="N5" s="347">
        <v>3.4550945242689091E-2</v>
      </c>
      <c r="P5" s="342">
        <v>4912.2621689999996</v>
      </c>
      <c r="Q5" s="342">
        <v>1181.8376519999999</v>
      </c>
      <c r="R5" s="343">
        <v>6094.0998209999998</v>
      </c>
    </row>
    <row r="6" spans="1:18" s="349" customFormat="1" ht="13" x14ac:dyDescent="0.35">
      <c r="A6" s="350" t="s">
        <v>290</v>
      </c>
      <c r="B6" s="351">
        <v>212.726967</v>
      </c>
      <c r="C6" s="351">
        <v>293.74415699999997</v>
      </c>
      <c r="D6" s="352">
        <v>506.47112399999997</v>
      </c>
      <c r="E6" s="353">
        <v>7.959324824075928</v>
      </c>
      <c r="F6" s="354">
        <v>7.3779289235514772E-3</v>
      </c>
      <c r="G6" s="355">
        <v>-0.18574154307443813</v>
      </c>
      <c r="H6" s="356"/>
      <c r="I6" s="351">
        <v>3.3430593551340957</v>
      </c>
      <c r="J6" s="351">
        <v>4.6162654689418314</v>
      </c>
      <c r="K6" s="357">
        <v>3.715268684189788E-3</v>
      </c>
      <c r="L6" s="357">
        <v>2.5791247561996949E-2</v>
      </c>
      <c r="M6" s="356">
        <v>-0.34701042310911401</v>
      </c>
      <c r="N6" s="356">
        <v>-8.3882302216508053E-3</v>
      </c>
      <c r="P6" s="351">
        <v>325.773909</v>
      </c>
      <c r="Q6" s="351">
        <v>296.228994</v>
      </c>
      <c r="R6" s="352">
        <v>622.00290300000006</v>
      </c>
    </row>
    <row r="7" spans="1:18" s="349" customFormat="1" ht="13" x14ac:dyDescent="0.35">
      <c r="A7" s="350" t="s">
        <v>291</v>
      </c>
      <c r="B7" s="351">
        <v>4398.7682779999996</v>
      </c>
      <c r="C7" s="351">
        <v>925.75222099999996</v>
      </c>
      <c r="D7" s="352">
        <v>5324.5204989999993</v>
      </c>
      <c r="E7" s="353">
        <v>83.676218002888234</v>
      </c>
      <c r="F7" s="354">
        <v>7.7564014870894871E-2</v>
      </c>
      <c r="G7" s="355">
        <v>2.5898429364183295E-2</v>
      </c>
      <c r="H7" s="356"/>
      <c r="I7" s="351">
        <v>69.127782199964315</v>
      </c>
      <c r="J7" s="351">
        <v>14.548435802923928</v>
      </c>
      <c r="K7" s="357">
        <v>7.6824326801316345E-2</v>
      </c>
      <c r="L7" s="357">
        <v>8.1282654118902231E-2</v>
      </c>
      <c r="M7" s="356">
        <v>2.1337486055063026E-2</v>
      </c>
      <c r="N7" s="356">
        <v>4.8138721591794997E-2</v>
      </c>
      <c r="P7" s="351">
        <v>4306.8704889999999</v>
      </c>
      <c r="Q7" s="351">
        <v>883.23444400000005</v>
      </c>
      <c r="R7" s="352">
        <v>5190.1049329999996</v>
      </c>
    </row>
    <row r="8" spans="1:18" s="349" customFormat="1" ht="13" x14ac:dyDescent="0.35">
      <c r="A8" s="350" t="s">
        <v>357</v>
      </c>
      <c r="B8" s="351">
        <v>198.24897100000001</v>
      </c>
      <c r="C8" s="351">
        <v>0.57221500000000003</v>
      </c>
      <c r="D8" s="352">
        <v>198.82118600000001</v>
      </c>
      <c r="E8" s="353">
        <v>3.1245264069230876</v>
      </c>
      <c r="F8" s="354">
        <v>2.8962926202367426E-3</v>
      </c>
      <c r="G8" s="355">
        <v>-1.8518244166721987E-3</v>
      </c>
      <c r="H8" s="356"/>
      <c r="I8" s="351">
        <v>3.1155339000685234</v>
      </c>
      <c r="J8" s="351">
        <v>8.9925068545637504E-3</v>
      </c>
      <c r="K8" s="357">
        <v>3.4624110145337118E-3</v>
      </c>
      <c r="L8" s="357">
        <v>5.0241471607171706E-5</v>
      </c>
      <c r="M8" s="356">
        <v>-3.8564697298020256E-3</v>
      </c>
      <c r="N8" s="356">
        <v>2.2965681332419243</v>
      </c>
      <c r="P8" s="351">
        <v>199.01647199999999</v>
      </c>
      <c r="Q8" s="351">
        <v>0.17357900000000001</v>
      </c>
      <c r="R8" s="352">
        <v>199.19005099999998</v>
      </c>
    </row>
    <row r="9" spans="1:18" s="349" customFormat="1" ht="15" customHeight="1" x14ac:dyDescent="0.35">
      <c r="A9" s="358" t="s">
        <v>292</v>
      </c>
      <c r="B9" s="359">
        <v>87.663162999999997</v>
      </c>
      <c r="C9" s="359">
        <v>2.602665</v>
      </c>
      <c r="D9" s="360">
        <v>90.265827999999999</v>
      </c>
      <c r="E9" s="361">
        <v>1.4185508541769658</v>
      </c>
      <c r="F9" s="362">
        <v>1.3149315561167567E-3</v>
      </c>
      <c r="G9" s="363">
        <v>9.0141607691289316E-2</v>
      </c>
      <c r="H9" s="356"/>
      <c r="I9" s="359">
        <v>1.3776492999488641</v>
      </c>
      <c r="J9" s="359">
        <v>4.0901554228101607E-2</v>
      </c>
      <c r="K9" s="364">
        <v>1.5310339297552476E-3</v>
      </c>
      <c r="L9" s="364">
        <v>2.2851851087524712E-4</v>
      </c>
      <c r="M9" s="365">
        <v>8.7614793593209672E-2</v>
      </c>
      <c r="N9" s="365">
        <v>0.18268979093278648</v>
      </c>
      <c r="P9" s="359">
        <v>80.601297000000002</v>
      </c>
      <c r="Q9" s="359">
        <v>2.2006320000000001</v>
      </c>
      <c r="R9" s="360">
        <v>82.801929000000001</v>
      </c>
    </row>
    <row r="10" spans="1:18" s="349" customFormat="1" ht="13" x14ac:dyDescent="0.35">
      <c r="A10" s="366" t="s">
        <v>293</v>
      </c>
      <c r="B10" s="342">
        <v>2717.2429299999999</v>
      </c>
      <c r="C10" s="342">
        <v>201.159989</v>
      </c>
      <c r="D10" s="343">
        <v>2918.4029190000001</v>
      </c>
      <c r="E10" s="344">
        <v>45.863457360408859</v>
      </c>
      <c r="F10" s="345">
        <v>4.2513320673869578E-2</v>
      </c>
      <c r="G10" s="346">
        <v>2.9896406365778949E-2</v>
      </c>
      <c r="H10" s="347"/>
      <c r="I10" s="342">
        <v>42.702176058893748</v>
      </c>
      <c r="J10" s="342">
        <v>3.1612813015151096</v>
      </c>
      <c r="K10" s="348">
        <v>4.7456548210764005E-2</v>
      </c>
      <c r="L10" s="348">
        <v>1.7662196684537231E-2</v>
      </c>
      <c r="M10" s="347">
        <v>2.5361693622909742E-2</v>
      </c>
      <c r="N10" s="347">
        <v>9.5330603638928535E-2</v>
      </c>
      <c r="P10" s="342">
        <v>2650.03359</v>
      </c>
      <c r="Q10" s="342">
        <v>183.65230399999999</v>
      </c>
      <c r="R10" s="343">
        <v>2833.6858940000002</v>
      </c>
    </row>
    <row r="11" spans="1:18" s="349" customFormat="1" ht="13" x14ac:dyDescent="0.35">
      <c r="A11" s="350" t="s">
        <v>294</v>
      </c>
      <c r="B11" s="351">
        <v>2677.0226250000001</v>
      </c>
      <c r="C11" s="351">
        <v>156.06230500000001</v>
      </c>
      <c r="D11" s="352">
        <v>2833.08493</v>
      </c>
      <c r="E11" s="353">
        <v>44.522663076966282</v>
      </c>
      <c r="F11" s="354">
        <v>4.1270465891210049E-2</v>
      </c>
      <c r="G11" s="355">
        <v>2.2409950517408461E-2</v>
      </c>
      <c r="H11" s="356"/>
      <c r="I11" s="351">
        <v>42.070103553969645</v>
      </c>
      <c r="J11" s="351">
        <v>2.4525595229966335</v>
      </c>
      <c r="K11" s="357">
        <v>4.6754102057639184E-2</v>
      </c>
      <c r="L11" s="357">
        <v>1.3702541641878089E-2</v>
      </c>
      <c r="M11" s="356">
        <v>2.4176783300213334E-2</v>
      </c>
      <c r="N11" s="356">
        <v>-6.9756417446028562E-3</v>
      </c>
      <c r="P11" s="351">
        <v>2613.8286560000001</v>
      </c>
      <c r="Q11" s="351">
        <v>157.15858700000001</v>
      </c>
      <c r="R11" s="352">
        <v>2770.987243</v>
      </c>
    </row>
    <row r="12" spans="1:18" s="349" customFormat="1" ht="13" x14ac:dyDescent="0.35">
      <c r="A12" s="358" t="s">
        <v>295</v>
      </c>
      <c r="B12" s="359">
        <v>40.220305000000003</v>
      </c>
      <c r="C12" s="359">
        <v>45.097684000000001</v>
      </c>
      <c r="D12" s="360">
        <v>85.317989000000011</v>
      </c>
      <c r="E12" s="361">
        <v>1.3407942834425779</v>
      </c>
      <c r="F12" s="362">
        <v>1.2428547826595282E-3</v>
      </c>
      <c r="G12" s="363">
        <v>0.36076279729727534</v>
      </c>
      <c r="H12" s="356"/>
      <c r="I12" s="359">
        <v>0.63207250492410139</v>
      </c>
      <c r="J12" s="359">
        <v>0.7087217785184764</v>
      </c>
      <c r="K12" s="364">
        <v>7.0244615312482675E-4</v>
      </c>
      <c r="L12" s="364">
        <v>3.959655042659143E-3</v>
      </c>
      <c r="M12" s="365">
        <v>0.11090676510850073</v>
      </c>
      <c r="N12" s="365">
        <v>0.70220304316691551</v>
      </c>
      <c r="P12" s="359">
        <v>36.204932999999997</v>
      </c>
      <c r="Q12" s="359">
        <v>26.493715999999999</v>
      </c>
      <c r="R12" s="360">
        <v>62.698648999999996</v>
      </c>
    </row>
    <row r="13" spans="1:18" s="349" customFormat="1" ht="13" x14ac:dyDescent="0.35">
      <c r="A13" s="366" t="s">
        <v>296</v>
      </c>
      <c r="B13" s="342">
        <v>3383.9869180000001</v>
      </c>
      <c r="C13" s="342">
        <v>2546.2205279999998</v>
      </c>
      <c r="D13" s="343">
        <v>5930.2074460000003</v>
      </c>
      <c r="E13" s="344">
        <v>93.194745169455516</v>
      </c>
      <c r="F13" s="345">
        <v>8.6387252826883254E-2</v>
      </c>
      <c r="G13" s="346">
        <v>9.9253855495196497E-2</v>
      </c>
      <c r="H13" s="347"/>
      <c r="I13" s="342">
        <v>53.180230430640684</v>
      </c>
      <c r="J13" s="342">
        <v>40.014514738814832</v>
      </c>
      <c r="K13" s="348">
        <v>5.9101207531216837E-2</v>
      </c>
      <c r="L13" s="348">
        <v>0.22356258812353699</v>
      </c>
      <c r="M13" s="347">
        <v>3.9121461218763587E-2</v>
      </c>
      <c r="N13" s="347">
        <v>0.19083965258588798</v>
      </c>
      <c r="P13" s="342">
        <v>3256.5845709999999</v>
      </c>
      <c r="Q13" s="342">
        <v>2138.172442</v>
      </c>
      <c r="R13" s="343">
        <v>5394.7570130000004</v>
      </c>
    </row>
    <row r="14" spans="1:18" s="349" customFormat="1" ht="13" x14ac:dyDescent="0.35">
      <c r="A14" s="350" t="s">
        <v>297</v>
      </c>
      <c r="B14" s="351">
        <v>655.14747399999999</v>
      </c>
      <c r="C14" s="351">
        <v>4.9189299999999996</v>
      </c>
      <c r="D14" s="352">
        <v>660.06640400000003</v>
      </c>
      <c r="E14" s="353">
        <v>10.373114410557649</v>
      </c>
      <c r="F14" s="354">
        <v>9.6154011211431172E-3</v>
      </c>
      <c r="G14" s="355">
        <v>-3.874563776604889E-3</v>
      </c>
      <c r="H14" s="356"/>
      <c r="I14" s="351">
        <v>10.295812152241949</v>
      </c>
      <c r="J14" s="351">
        <v>7.7302258315701727E-2</v>
      </c>
      <c r="K14" s="357">
        <v>1.1442126628347234E-2</v>
      </c>
      <c r="L14" s="357">
        <v>4.3189060393849355E-4</v>
      </c>
      <c r="M14" s="356">
        <v>-4.1205671757635898E-3</v>
      </c>
      <c r="N14" s="356">
        <v>3.0013414026892615E-2</v>
      </c>
      <c r="P14" s="351">
        <v>657.85822299999995</v>
      </c>
      <c r="Q14" s="351">
        <v>4.7755979999999996</v>
      </c>
      <c r="R14" s="352">
        <v>662.6338209999999</v>
      </c>
    </row>
    <row r="15" spans="1:18" s="349" customFormat="1" ht="13" x14ac:dyDescent="0.35">
      <c r="A15" s="350" t="s">
        <v>298</v>
      </c>
      <c r="B15" s="351">
        <v>2.578147</v>
      </c>
      <c r="C15" s="351">
        <v>81.023208999999994</v>
      </c>
      <c r="D15" s="352">
        <v>83.601355999999996</v>
      </c>
      <c r="E15" s="353">
        <v>1.3138169514619926</v>
      </c>
      <c r="F15" s="354">
        <v>1.2178480336828125E-3</v>
      </c>
      <c r="G15" s="355">
        <v>6.3230635695158854E-2</v>
      </c>
      <c r="H15" s="356"/>
      <c r="I15" s="351">
        <v>4.0516247511115523E-2</v>
      </c>
      <c r="J15" s="351">
        <v>1.2733007039508772</v>
      </c>
      <c r="K15" s="357">
        <v>4.50272428898864E-5</v>
      </c>
      <c r="L15" s="357">
        <v>7.113978582343067E-3</v>
      </c>
      <c r="M15" s="356">
        <v>-0.56122330367079254</v>
      </c>
      <c r="N15" s="356">
        <v>0.11366294581624437</v>
      </c>
      <c r="P15" s="351">
        <v>5.8757609999999998</v>
      </c>
      <c r="Q15" s="351">
        <v>72.753798000000003</v>
      </c>
      <c r="R15" s="352">
        <v>78.629559</v>
      </c>
    </row>
    <row r="16" spans="1:18" s="349" customFormat="1" ht="13" x14ac:dyDescent="0.35">
      <c r="A16" s="350" t="s">
        <v>299</v>
      </c>
      <c r="B16" s="351">
        <v>2543.3632579999999</v>
      </c>
      <c r="C16" s="351">
        <v>2391.6778979999999</v>
      </c>
      <c r="D16" s="352">
        <v>4935.0411559999993</v>
      </c>
      <c r="E16" s="353">
        <v>77.555449302944183</v>
      </c>
      <c r="F16" s="354">
        <v>7.1890343118099095E-2</v>
      </c>
      <c r="G16" s="355">
        <v>0.11663304725290691</v>
      </c>
      <c r="H16" s="356"/>
      <c r="I16" s="351">
        <v>39.969612001102014</v>
      </c>
      <c r="J16" s="351">
        <v>37.585837301842176</v>
      </c>
      <c r="K16" s="357">
        <v>4.4419746110357095E-2</v>
      </c>
      <c r="L16" s="357">
        <v>0.20999347658811301</v>
      </c>
      <c r="M16" s="356">
        <v>5.144832689477008E-2</v>
      </c>
      <c r="N16" s="356">
        <v>0.19544521118801694</v>
      </c>
      <c r="P16" s="351">
        <v>2418.9141709999999</v>
      </c>
      <c r="Q16" s="351">
        <v>2000.6587300000001</v>
      </c>
      <c r="R16" s="352">
        <v>4419.5729009999995</v>
      </c>
    </row>
    <row r="17" spans="1:18" s="349" customFormat="1" ht="13" x14ac:dyDescent="0.35">
      <c r="A17" s="350" t="s">
        <v>300</v>
      </c>
      <c r="B17" s="351">
        <v>88.906732000000005</v>
      </c>
      <c r="C17" s="351">
        <v>55.451219000000002</v>
      </c>
      <c r="D17" s="352">
        <v>144.35795100000001</v>
      </c>
      <c r="E17" s="353">
        <v>2.2686225699750584</v>
      </c>
      <c r="F17" s="354">
        <v>2.102909033817942E-3</v>
      </c>
      <c r="G17" s="355">
        <v>0.13169995520957123</v>
      </c>
      <c r="H17" s="356"/>
      <c r="I17" s="351">
        <v>1.3971923087071507</v>
      </c>
      <c r="J17" s="351">
        <v>0.87143026126790746</v>
      </c>
      <c r="K17" s="357">
        <v>1.5527528167750078E-3</v>
      </c>
      <c r="L17" s="357">
        <v>4.8687134118671482E-3</v>
      </c>
      <c r="M17" s="356">
        <v>0.1138541475465864</v>
      </c>
      <c r="N17" s="356">
        <v>0.16153761157297541</v>
      </c>
      <c r="P17" s="351">
        <v>79.819006999999999</v>
      </c>
      <c r="Q17" s="351">
        <v>47.739494999999998</v>
      </c>
      <c r="R17" s="352">
        <v>127.558502</v>
      </c>
    </row>
    <row r="18" spans="1:18" s="349" customFormat="1" ht="13" x14ac:dyDescent="0.35">
      <c r="A18" s="358" t="s">
        <v>301</v>
      </c>
      <c r="B18" s="359">
        <v>93.991304999999997</v>
      </c>
      <c r="C18" s="359">
        <v>13.149269</v>
      </c>
      <c r="D18" s="360">
        <v>107.140574</v>
      </c>
      <c r="E18" s="361">
        <v>1.6837418559403279</v>
      </c>
      <c r="F18" s="362">
        <v>1.5607514473036522E-3</v>
      </c>
      <c r="G18" s="363">
        <v>7.3178987434880938E-3</v>
      </c>
      <c r="H18" s="356"/>
      <c r="I18" s="359">
        <v>1.4770976896479329</v>
      </c>
      <c r="J18" s="359">
        <v>0.20664416629239468</v>
      </c>
      <c r="K18" s="364">
        <v>1.6415546979176882E-3</v>
      </c>
      <c r="L18" s="364">
        <v>1.1545286738700717E-3</v>
      </c>
      <c r="M18" s="365">
        <v>-1.3398477782133877E-3</v>
      </c>
      <c r="N18" s="365">
        <v>7.3863980665127116E-2</v>
      </c>
      <c r="P18" s="359">
        <v>94.117407999999998</v>
      </c>
      <c r="Q18" s="359">
        <v>12.244818</v>
      </c>
      <c r="R18" s="360">
        <v>106.36222599999999</v>
      </c>
    </row>
    <row r="19" spans="1:18" s="349" customFormat="1" ht="13" x14ac:dyDescent="0.35">
      <c r="A19" s="366" t="s">
        <v>302</v>
      </c>
      <c r="B19" s="342">
        <v>1313.1002249999999</v>
      </c>
      <c r="C19" s="342">
        <v>569.21043099999997</v>
      </c>
      <c r="D19" s="343">
        <v>1882.3106559999999</v>
      </c>
      <c r="E19" s="344">
        <v>29.580999233676831</v>
      </c>
      <c r="F19" s="345">
        <v>2.7420229059320577E-2</v>
      </c>
      <c r="G19" s="346">
        <v>4.0083113657977787E-2</v>
      </c>
      <c r="H19" s="347"/>
      <c r="I19" s="342">
        <v>20.635709958742257</v>
      </c>
      <c r="J19" s="342">
        <v>8.9452892749345718</v>
      </c>
      <c r="K19" s="348">
        <v>2.293324731671215E-2</v>
      </c>
      <c r="L19" s="348">
        <v>4.9977665226518815E-2</v>
      </c>
      <c r="M19" s="347">
        <v>1.1980743249780712E-2</v>
      </c>
      <c r="N19" s="347">
        <v>0.11127268370152676</v>
      </c>
      <c r="P19" s="342">
        <v>1297.5545569999999</v>
      </c>
      <c r="Q19" s="342">
        <v>512.21490400000005</v>
      </c>
      <c r="R19" s="343">
        <v>1809.7694609999999</v>
      </c>
    </row>
    <row r="20" spans="1:18" s="349" customFormat="1" ht="13" x14ac:dyDescent="0.35">
      <c r="A20" s="350" t="s">
        <v>303</v>
      </c>
      <c r="B20" s="351">
        <v>315.00478700000002</v>
      </c>
      <c r="C20" s="351">
        <v>25.874656999999999</v>
      </c>
      <c r="D20" s="352">
        <v>340.87944400000003</v>
      </c>
      <c r="E20" s="353">
        <v>5.3570087060805465</v>
      </c>
      <c r="F20" s="354">
        <v>4.9657012811884348E-3</v>
      </c>
      <c r="G20" s="355">
        <v>1.8012838982171431E-2</v>
      </c>
      <c r="H20" s="356"/>
      <c r="I20" s="351">
        <v>4.9503817731410296</v>
      </c>
      <c r="J20" s="351">
        <v>0.40662693293951735</v>
      </c>
      <c r="K20" s="357">
        <v>5.501547062958757E-3</v>
      </c>
      <c r="L20" s="357">
        <v>2.2718398591627387E-3</v>
      </c>
      <c r="M20" s="356">
        <v>3.4975098253292813E-2</v>
      </c>
      <c r="N20" s="356">
        <v>-0.1513197161555675</v>
      </c>
      <c r="P20" s="351">
        <v>304.35977400000002</v>
      </c>
      <c r="Q20" s="351">
        <v>30.488109000000001</v>
      </c>
      <c r="R20" s="352">
        <v>334.84788300000002</v>
      </c>
    </row>
    <row r="21" spans="1:18" s="349" customFormat="1" ht="13" x14ac:dyDescent="0.35">
      <c r="A21" s="350" t="s">
        <v>304</v>
      </c>
      <c r="B21" s="351">
        <v>666.52955199999997</v>
      </c>
      <c r="C21" s="351">
        <v>326.39721200000002</v>
      </c>
      <c r="D21" s="352">
        <v>992.92676400000005</v>
      </c>
      <c r="E21" s="353">
        <v>15.604101135674185</v>
      </c>
      <c r="F21" s="354">
        <v>1.4464285808096678E-2</v>
      </c>
      <c r="G21" s="355">
        <v>7.0922415101953407E-2</v>
      </c>
      <c r="H21" s="356"/>
      <c r="I21" s="351">
        <v>10.474684454495783</v>
      </c>
      <c r="J21" s="351">
        <v>5.129416681178399</v>
      </c>
      <c r="K21" s="357">
        <v>1.1640914203569915E-2</v>
      </c>
      <c r="L21" s="357">
        <v>2.8658242547570413E-2</v>
      </c>
      <c r="M21" s="356">
        <v>3.1727343713271017E-2</v>
      </c>
      <c r="N21" s="356">
        <v>0.16098987624898231</v>
      </c>
      <c r="P21" s="351">
        <v>646.03265199999998</v>
      </c>
      <c r="Q21" s="351">
        <v>281.137001</v>
      </c>
      <c r="R21" s="352">
        <v>927.16965299999993</v>
      </c>
    </row>
    <row r="22" spans="1:18" s="349" customFormat="1" ht="13" x14ac:dyDescent="0.35">
      <c r="A22" s="350" t="s">
        <v>305</v>
      </c>
      <c r="B22" s="351">
        <v>252.70459500000001</v>
      </c>
      <c r="C22" s="351">
        <v>186.963311</v>
      </c>
      <c r="D22" s="352">
        <v>439.66790600000002</v>
      </c>
      <c r="E22" s="353">
        <v>6.9094949598257482</v>
      </c>
      <c r="F22" s="354">
        <v>6.4047848075040751E-3</v>
      </c>
      <c r="G22" s="355">
        <v>1.7374354785259172E-2</v>
      </c>
      <c r="H22" s="356"/>
      <c r="I22" s="351">
        <v>3.9713181281812888</v>
      </c>
      <c r="J22" s="351">
        <v>2.938176831644459</v>
      </c>
      <c r="K22" s="357">
        <v>4.4134764924014698E-3</v>
      </c>
      <c r="L22" s="357">
        <v>1.6415703679891844E-2</v>
      </c>
      <c r="M22" s="356">
        <v>-4.6480797244076943E-2</v>
      </c>
      <c r="N22" s="356">
        <v>0.11862755565013705</v>
      </c>
      <c r="P22" s="351">
        <v>265.023079</v>
      </c>
      <c r="Q22" s="351">
        <v>167.136336</v>
      </c>
      <c r="R22" s="352">
        <v>432.15941499999997</v>
      </c>
    </row>
    <row r="23" spans="1:18" s="349" customFormat="1" ht="13" x14ac:dyDescent="0.35">
      <c r="A23" s="367" t="s">
        <v>306</v>
      </c>
      <c r="B23" s="359">
        <v>78.861289999999997</v>
      </c>
      <c r="C23" s="359">
        <v>29.975249000000002</v>
      </c>
      <c r="D23" s="360">
        <v>108.836539</v>
      </c>
      <c r="E23" s="361">
        <v>1.7103943849505778</v>
      </c>
      <c r="F23" s="362">
        <v>1.5854571188294211E-3</v>
      </c>
      <c r="G23" s="363">
        <v>-5.8446410012081396E-2</v>
      </c>
      <c r="H23" s="356"/>
      <c r="I23" s="359">
        <v>1.2393255872088982</v>
      </c>
      <c r="J23" s="359">
        <v>0.47106879774167959</v>
      </c>
      <c r="K23" s="364">
        <v>1.3773095403170454E-3</v>
      </c>
      <c r="L23" s="364">
        <v>2.6318789642903488E-3</v>
      </c>
      <c r="M23" s="365">
        <v>-3.9905026416728329E-2</v>
      </c>
      <c r="N23" s="365">
        <v>-0.10397150309287928</v>
      </c>
      <c r="P23" s="359">
        <v>82.139050999999995</v>
      </c>
      <c r="Q23" s="359">
        <v>33.453454999999998</v>
      </c>
      <c r="R23" s="360">
        <v>115.59250599999999</v>
      </c>
    </row>
    <row r="24" spans="1:18" s="349" customFormat="1" ht="13" x14ac:dyDescent="0.35">
      <c r="A24" s="436" t="s">
        <v>307</v>
      </c>
      <c r="B24" s="342">
        <v>40619.347949000003</v>
      </c>
      <c r="C24" s="342">
        <v>403.785347</v>
      </c>
      <c r="D24" s="343">
        <v>41023.133296</v>
      </c>
      <c r="E24" s="344">
        <v>644.68915942427657</v>
      </c>
      <c r="F24" s="345">
        <v>0.59759727126963724</v>
      </c>
      <c r="G24" s="346">
        <v>1.4309654127979909E-2</v>
      </c>
      <c r="H24" s="347"/>
      <c r="I24" s="342">
        <v>638.34356816807065</v>
      </c>
      <c r="J24" s="342">
        <v>6.3455912562059753</v>
      </c>
      <c r="K24" s="348">
        <v>0.70941542360789833</v>
      </c>
      <c r="L24" s="348">
        <v>3.5453055314335472E-2</v>
      </c>
      <c r="M24" s="347">
        <v>1.4436240758619601E-2</v>
      </c>
      <c r="N24" s="347">
        <v>1.7349348948765275E-3</v>
      </c>
      <c r="P24" s="342">
        <v>40041.302071999999</v>
      </c>
      <c r="Q24" s="342">
        <v>403.08601900000002</v>
      </c>
      <c r="R24" s="343">
        <v>40444.388091000001</v>
      </c>
    </row>
    <row r="25" spans="1:18" s="349" customFormat="1" ht="12.5" customHeight="1" x14ac:dyDescent="0.35">
      <c r="A25" s="256" t="s">
        <v>308</v>
      </c>
      <c r="B25" s="351">
        <v>831.85339999999997</v>
      </c>
      <c r="C25" s="351">
        <v>35.214708999999999</v>
      </c>
      <c r="D25" s="352">
        <v>867.06810899999994</v>
      </c>
      <c r="E25" s="353">
        <v>13.626199791260502</v>
      </c>
      <c r="F25" s="354">
        <v>1.2630862011553071E-2</v>
      </c>
      <c r="G25" s="355">
        <v>-4.7778100218007213E-2</v>
      </c>
      <c r="H25" s="356"/>
      <c r="I25" s="351">
        <v>13.07279152327737</v>
      </c>
      <c r="J25" s="351">
        <v>0.55340826798313181</v>
      </c>
      <c r="K25" s="357">
        <v>1.4528289151308217E-2</v>
      </c>
      <c r="L25" s="357">
        <v>3.0919126593645986E-3</v>
      </c>
      <c r="M25" s="356">
        <v>-5.2310245309421743E-2</v>
      </c>
      <c r="N25" s="356">
        <v>7.349369588932797E-2</v>
      </c>
      <c r="P25" s="351">
        <v>877.76975100000004</v>
      </c>
      <c r="Q25" s="351">
        <v>32.803834000000002</v>
      </c>
      <c r="R25" s="352">
        <v>910.57358500000009</v>
      </c>
    </row>
    <row r="26" spans="1:18" s="349" customFormat="1" ht="13" x14ac:dyDescent="0.35">
      <c r="A26" s="256" t="s">
        <v>309</v>
      </c>
      <c r="B26" s="351">
        <v>22421.768354</v>
      </c>
      <c r="C26" s="351">
        <v>357.94689099999999</v>
      </c>
      <c r="D26" s="352">
        <v>22779.715244999999</v>
      </c>
      <c r="E26" s="353">
        <v>357.98912207067769</v>
      </c>
      <c r="F26" s="354">
        <v>0.33183949096444842</v>
      </c>
      <c r="G26" s="355">
        <v>2.1185961372293338E-2</v>
      </c>
      <c r="H26" s="356"/>
      <c r="I26" s="351">
        <v>352.36389401673421</v>
      </c>
      <c r="J26" s="351">
        <v>5.6252280539435056</v>
      </c>
      <c r="K26" s="357">
        <v>0.39159536275329776</v>
      </c>
      <c r="L26" s="357">
        <v>3.1428359202488369E-2</v>
      </c>
      <c r="M26" s="356">
        <v>2.177231297542237E-2</v>
      </c>
      <c r="N26" s="356">
        <v>-1.4248253033487646E-2</v>
      </c>
      <c r="P26" s="351">
        <v>21943.996788</v>
      </c>
      <c r="Q26" s="351">
        <v>363.12072699999999</v>
      </c>
      <c r="R26" s="352">
        <v>22307.117515000002</v>
      </c>
    </row>
    <row r="27" spans="1:18" s="349" customFormat="1" ht="13" x14ac:dyDescent="0.35">
      <c r="A27" s="700" t="s">
        <v>310</v>
      </c>
      <c r="B27" s="369">
        <v>2388.7790150000001</v>
      </c>
      <c r="C27" s="369">
        <v>112.977165</v>
      </c>
      <c r="D27" s="370">
        <v>2501.7561799999999</v>
      </c>
      <c r="E27" s="370">
        <v>39.315745999488335</v>
      </c>
      <c r="F27" s="371">
        <v>3.6443892663258044E-2</v>
      </c>
      <c r="G27" s="372">
        <v>-9.7668005843772887E-3</v>
      </c>
      <c r="H27" s="356"/>
      <c r="I27" s="369">
        <v>37.54028060506198</v>
      </c>
      <c r="J27" s="369">
        <v>1.7754653944263601</v>
      </c>
      <c r="K27" s="357">
        <v>4.1719937970437139E-2</v>
      </c>
      <c r="L27" s="357">
        <v>9.9195914605633411E-3</v>
      </c>
      <c r="M27" s="356">
        <v>-1.6293995644069637E-2</v>
      </c>
      <c r="N27" s="356">
        <v>0.15183095199545038</v>
      </c>
      <c r="P27" s="369">
        <v>2428.3464819999999</v>
      </c>
      <c r="Q27" s="369">
        <v>98.084849000000006</v>
      </c>
      <c r="R27" s="352">
        <v>2526.4313309999998</v>
      </c>
    </row>
    <row r="28" spans="1:18" s="373" customFormat="1" ht="12" x14ac:dyDescent="0.35">
      <c r="A28" s="701" t="s">
        <v>311</v>
      </c>
      <c r="B28" s="369">
        <v>8608.0348849999991</v>
      </c>
      <c r="C28" s="369">
        <v>91.489695999999995</v>
      </c>
      <c r="D28" s="370">
        <v>8699.5245809999997</v>
      </c>
      <c r="E28" s="370">
        <v>136.71528084039798</v>
      </c>
      <c r="F28" s="371">
        <v>0.12672879259214578</v>
      </c>
      <c r="G28" s="372">
        <v>3.3427579916085248E-2</v>
      </c>
      <c r="H28" s="372"/>
      <c r="I28" s="369">
        <v>135.27749658377772</v>
      </c>
      <c r="J28" s="369">
        <v>1.4377842566202452</v>
      </c>
      <c r="K28" s="371">
        <v>0.15033901386209178</v>
      </c>
      <c r="L28" s="371">
        <v>8.0329543334808941E-3</v>
      </c>
      <c r="M28" s="372">
        <v>3.2666857742931432E-2</v>
      </c>
      <c r="N28" s="372">
        <v>0.11038895200950716</v>
      </c>
      <c r="P28" s="369">
        <v>8335.7326909999992</v>
      </c>
      <c r="Q28" s="369">
        <v>82.394278</v>
      </c>
      <c r="R28" s="370">
        <v>8418.126968999999</v>
      </c>
    </row>
    <row r="29" spans="1:18" s="373" customFormat="1" ht="12" x14ac:dyDescent="0.35">
      <c r="A29" s="701" t="s">
        <v>312</v>
      </c>
      <c r="B29" s="369">
        <v>2281.8832149999998</v>
      </c>
      <c r="C29" s="369">
        <v>99.896642999999997</v>
      </c>
      <c r="D29" s="370">
        <v>2381.7798579999999</v>
      </c>
      <c r="E29" s="370">
        <v>37.430287040931944</v>
      </c>
      <c r="F29" s="371">
        <v>3.4696158716978565E-2</v>
      </c>
      <c r="G29" s="372">
        <v>-5.0754152452350709E-2</v>
      </c>
      <c r="H29" s="372"/>
      <c r="I29" s="369">
        <v>35.860385435896411</v>
      </c>
      <c r="J29" s="369">
        <v>1.5699016050355334</v>
      </c>
      <c r="K29" s="371">
        <v>3.9853006740174189E-2</v>
      </c>
      <c r="L29" s="371">
        <v>8.7710988927872692E-3</v>
      </c>
      <c r="M29" s="372">
        <v>-3.9524797014085511E-2</v>
      </c>
      <c r="N29" s="372">
        <v>-0.25082887434043177</v>
      </c>
      <c r="P29" s="369">
        <v>2375.7856609999999</v>
      </c>
      <c r="Q29" s="369">
        <v>133.34289000000001</v>
      </c>
      <c r="R29" s="370">
        <v>2509.1285509999998</v>
      </c>
    </row>
    <row r="30" spans="1:18" s="373" customFormat="1" ht="12" x14ac:dyDescent="0.35">
      <c r="A30" s="701" t="s">
        <v>313</v>
      </c>
      <c r="B30" s="369">
        <v>8572.7848040000008</v>
      </c>
      <c r="C30" s="369">
        <v>29.398892</v>
      </c>
      <c r="D30" s="370">
        <v>8602.1836960000001</v>
      </c>
      <c r="E30" s="370">
        <v>135.18554363394273</v>
      </c>
      <c r="F30" s="371">
        <v>0.12531079638890005</v>
      </c>
      <c r="G30" s="372">
        <v>4.474121134013509E-2</v>
      </c>
      <c r="H30" s="372"/>
      <c r="I30" s="369">
        <v>134.72353243565786</v>
      </c>
      <c r="J30" s="369">
        <v>0.46201119828487436</v>
      </c>
      <c r="K30" s="371">
        <v>0.14972337248901449</v>
      </c>
      <c r="L30" s="371">
        <v>2.5812738178836751E-3</v>
      </c>
      <c r="M30" s="372">
        <v>4.5204094809173423E-2</v>
      </c>
      <c r="N30" s="372">
        <v>-7.4746261629445754E-2</v>
      </c>
      <c r="P30" s="369">
        <v>8202.019918</v>
      </c>
      <c r="Q30" s="369">
        <v>31.773869999999999</v>
      </c>
      <c r="R30" s="370">
        <v>8233.7937880000009</v>
      </c>
    </row>
    <row r="31" spans="1:18" s="373" customFormat="1" ht="12" x14ac:dyDescent="0.35">
      <c r="A31" s="701" t="s">
        <v>314</v>
      </c>
      <c r="B31" s="369">
        <v>570.28643399999999</v>
      </c>
      <c r="C31" s="369">
        <v>24.184491999999999</v>
      </c>
      <c r="D31" s="370">
        <v>594.47092599999996</v>
      </c>
      <c r="E31" s="370">
        <v>9.3422644930556871</v>
      </c>
      <c r="F31" s="371">
        <v>8.6598505448966714E-3</v>
      </c>
      <c r="G31" s="372">
        <v>-4.0614022723941545E-2</v>
      </c>
      <c r="H31" s="372"/>
      <c r="I31" s="369">
        <v>8.9621989406249707</v>
      </c>
      <c r="J31" s="369">
        <v>0.38006555243071599</v>
      </c>
      <c r="K31" s="371">
        <v>9.9600316741152353E-3</v>
      </c>
      <c r="L31" s="371">
        <v>2.1234404343679755E-3</v>
      </c>
      <c r="M31" s="372">
        <v>-5.2856608409856176E-2</v>
      </c>
      <c r="N31" s="372">
        <v>0.38001230025635624</v>
      </c>
      <c r="P31" s="369">
        <v>602.11203399999999</v>
      </c>
      <c r="Q31" s="369">
        <v>17.524837999999999</v>
      </c>
      <c r="R31" s="370">
        <v>619.63687200000004</v>
      </c>
    </row>
    <row r="32" spans="1:18" s="349" customFormat="1" ht="13" x14ac:dyDescent="0.35">
      <c r="A32" s="256" t="s">
        <v>315</v>
      </c>
      <c r="B32" s="351">
        <v>6146.0850819999996</v>
      </c>
      <c r="C32" s="351">
        <v>0</v>
      </c>
      <c r="D32" s="352">
        <v>6146.0850819999996</v>
      </c>
      <c r="E32" s="353">
        <v>96.587318103539758</v>
      </c>
      <c r="F32" s="354">
        <v>8.9532012279333925E-2</v>
      </c>
      <c r="G32" s="355">
        <v>2.0122924504945905E-2</v>
      </c>
      <c r="H32" s="356"/>
      <c r="I32" s="351">
        <v>96.587318103539758</v>
      </c>
      <c r="J32" s="351">
        <v>0</v>
      </c>
      <c r="K32" s="357">
        <v>0.10734115076026361</v>
      </c>
      <c r="L32" s="357">
        <v>0</v>
      </c>
      <c r="M32" s="356">
        <v>2.0217931804331624E-2</v>
      </c>
      <c r="N32" s="356">
        <v>-1</v>
      </c>
      <c r="P32" s="351">
        <v>6024.2864689999997</v>
      </c>
      <c r="Q32" s="351">
        <v>0.56106100000000003</v>
      </c>
      <c r="R32" s="352">
        <v>6024.84753</v>
      </c>
    </row>
    <row r="33" spans="1:18" ht="13" x14ac:dyDescent="0.35">
      <c r="A33" s="700" t="s">
        <v>316</v>
      </c>
      <c r="B33" s="369">
        <v>136.74503200000001</v>
      </c>
      <c r="C33" s="369">
        <v>0</v>
      </c>
      <c r="D33" s="370">
        <v>136.74503200000001</v>
      </c>
      <c r="E33" s="370">
        <v>2.1489835771301684</v>
      </c>
      <c r="F33" s="371">
        <v>1.9920091767063356E-3</v>
      </c>
      <c r="G33" s="372">
        <v>3.4581196568134187E-2</v>
      </c>
      <c r="H33" s="356"/>
      <c r="I33" s="369">
        <v>2.1489835771301684</v>
      </c>
      <c r="J33" s="369">
        <v>0</v>
      </c>
      <c r="K33" s="357">
        <v>2.3882469734461567E-3</v>
      </c>
      <c r="L33" s="357">
        <v>0</v>
      </c>
      <c r="M33" s="356">
        <v>3.8473937218867604E-2</v>
      </c>
      <c r="N33" s="356">
        <v>-1</v>
      </c>
      <c r="O33" s="250"/>
      <c r="P33" s="369">
        <v>131.67882900000001</v>
      </c>
      <c r="Q33" s="369">
        <v>0.49545800000000001</v>
      </c>
      <c r="R33" s="352">
        <v>132.17428700000002</v>
      </c>
    </row>
    <row r="34" spans="1:18" s="374" customFormat="1" ht="12" x14ac:dyDescent="0.35">
      <c r="A34" s="701" t="s">
        <v>317</v>
      </c>
      <c r="B34" s="369">
        <v>3575.8289020000002</v>
      </c>
      <c r="C34" s="369">
        <v>0</v>
      </c>
      <c r="D34" s="370">
        <v>3575.8289020000002</v>
      </c>
      <c r="E34" s="370">
        <v>56.195076871424497</v>
      </c>
      <c r="F34" s="371">
        <v>5.2090257926999062E-2</v>
      </c>
      <c r="G34" s="372">
        <v>2.0656261977942902E-2</v>
      </c>
      <c r="H34" s="372"/>
      <c r="I34" s="369">
        <v>56.195076871424497</v>
      </c>
      <c r="J34" s="369">
        <v>0</v>
      </c>
      <c r="K34" s="371">
        <v>6.2451720752552051E-2</v>
      </c>
      <c r="L34" s="371">
        <v>0</v>
      </c>
      <c r="M34" s="372">
        <v>2.0675374328861684E-2</v>
      </c>
      <c r="N34" s="372">
        <v>-1</v>
      </c>
      <c r="P34" s="369">
        <v>3503.3949010000001</v>
      </c>
      <c r="Q34" s="369">
        <v>6.5602999999999995E-2</v>
      </c>
      <c r="R34" s="375">
        <v>3503.4605040000001</v>
      </c>
    </row>
    <row r="35" spans="1:18" s="374" customFormat="1" ht="12" x14ac:dyDescent="0.35">
      <c r="A35" s="701" t="s">
        <v>318</v>
      </c>
      <c r="B35" s="369">
        <v>204.58231900000001</v>
      </c>
      <c r="C35" s="369">
        <v>0</v>
      </c>
      <c r="D35" s="370">
        <v>204.58231900000001</v>
      </c>
      <c r="E35" s="370">
        <v>3.2150641034052723</v>
      </c>
      <c r="F35" s="371">
        <v>2.9802169108407751E-3</v>
      </c>
      <c r="G35" s="372">
        <v>2.6667751368479209E-2</v>
      </c>
      <c r="H35" s="372"/>
      <c r="I35" s="369">
        <v>3.2150641034052723</v>
      </c>
      <c r="J35" s="369">
        <v>0</v>
      </c>
      <c r="K35" s="371">
        <v>3.573022705295401E-3</v>
      </c>
      <c r="L35" s="371">
        <v>0</v>
      </c>
      <c r="M35" s="372">
        <v>2.6667751368479209E-2</v>
      </c>
      <c r="N35" s="372" t="e">
        <v>#DIV/0!</v>
      </c>
      <c r="P35" s="369">
        <v>199.268282</v>
      </c>
      <c r="Q35" s="369">
        <v>0</v>
      </c>
      <c r="R35" s="375">
        <v>199.268282</v>
      </c>
    </row>
    <row r="36" spans="1:18" s="374" customFormat="1" ht="12" x14ac:dyDescent="0.35">
      <c r="A36" s="701" t="s">
        <v>319</v>
      </c>
      <c r="B36" s="369">
        <v>2228.9288270000002</v>
      </c>
      <c r="C36" s="369">
        <v>0</v>
      </c>
      <c r="D36" s="370">
        <v>2228.9288270000002</v>
      </c>
      <c r="E36" s="370">
        <v>35.028193520149308</v>
      </c>
      <c r="F36" s="371">
        <v>3.2469528235653113E-2</v>
      </c>
      <c r="G36" s="372">
        <v>1.7801534140827524E-2</v>
      </c>
      <c r="H36" s="372"/>
      <c r="I36" s="369">
        <v>35.028193520149308</v>
      </c>
      <c r="J36" s="369">
        <v>0</v>
      </c>
      <c r="K36" s="371">
        <v>3.8928160294040094E-2</v>
      </c>
      <c r="L36" s="371">
        <v>0</v>
      </c>
      <c r="M36" s="372">
        <v>1.7801534140827524E-2</v>
      </c>
      <c r="N36" s="372" t="e">
        <v>#DIV/0!</v>
      </c>
      <c r="P36" s="369">
        <v>2189.9444560000002</v>
      </c>
      <c r="Q36" s="369">
        <v>0</v>
      </c>
      <c r="R36" s="375">
        <v>2189.9444560000002</v>
      </c>
    </row>
    <row r="37" spans="1:18" ht="13" x14ac:dyDescent="0.35">
      <c r="A37" s="437" t="s">
        <v>320</v>
      </c>
      <c r="B37" s="351">
        <v>11219.641111999999</v>
      </c>
      <c r="C37" s="351">
        <v>10.623746000000001</v>
      </c>
      <c r="D37" s="352">
        <v>11230.264857999999</v>
      </c>
      <c r="E37" s="353">
        <v>176.48651942736802</v>
      </c>
      <c r="F37" s="354">
        <v>0.16359490598516713</v>
      </c>
      <c r="G37" s="355">
        <v>2.5366704048772615E-3</v>
      </c>
      <c r="H37" s="356"/>
      <c r="I37" s="351">
        <v>176.31956450880395</v>
      </c>
      <c r="J37" s="351">
        <v>0.16695491856407857</v>
      </c>
      <c r="K37" s="357">
        <v>0.19595062092556365</v>
      </c>
      <c r="L37" s="357">
        <v>9.3278336468076504E-4</v>
      </c>
      <c r="M37" s="356">
        <v>2.1787857387305376E-3</v>
      </c>
      <c r="N37" s="356">
        <v>0.6095621549922392</v>
      </c>
      <c r="O37" s="250"/>
      <c r="P37" s="351">
        <v>11195.249062999999</v>
      </c>
      <c r="Q37" s="351">
        <v>6.6003949999999998</v>
      </c>
      <c r="R37" s="352">
        <v>11201.849457999999</v>
      </c>
    </row>
    <row r="38" spans="1:18" s="374" customFormat="1" ht="12" x14ac:dyDescent="0.35">
      <c r="A38" s="702" t="s">
        <v>321</v>
      </c>
      <c r="B38" s="369">
        <v>629.90212199999996</v>
      </c>
      <c r="C38" s="369">
        <v>0.25973299999999999</v>
      </c>
      <c r="D38" s="370">
        <v>630.16185499999995</v>
      </c>
      <c r="E38" s="370">
        <v>9.9031566816181105</v>
      </c>
      <c r="F38" s="371">
        <v>9.1797718689355171E-3</v>
      </c>
      <c r="G38" s="372">
        <v>2.2800359639153722E-2</v>
      </c>
      <c r="H38" s="372"/>
      <c r="I38" s="369">
        <v>9.8990749102859095</v>
      </c>
      <c r="J38" s="369">
        <v>4.0817713322027667E-3</v>
      </c>
      <c r="K38" s="371">
        <v>1.1001217480674629E-2</v>
      </c>
      <c r="L38" s="371">
        <v>2.2805008860210806E-5</v>
      </c>
      <c r="M38" s="372">
        <v>2.3315202281904313E-2</v>
      </c>
      <c r="N38" s="372">
        <v>-0.53930896255698046</v>
      </c>
      <c r="P38" s="369">
        <v>615.55043899999998</v>
      </c>
      <c r="Q38" s="369">
        <v>0.56379000000000001</v>
      </c>
      <c r="R38" s="375">
        <v>616.11422900000002</v>
      </c>
    </row>
    <row r="39" spans="1:18" s="374" customFormat="1" ht="12" x14ac:dyDescent="0.35">
      <c r="A39" s="701" t="s">
        <v>322</v>
      </c>
      <c r="B39" s="369">
        <v>471.88698699999998</v>
      </c>
      <c r="C39" s="369">
        <v>2.1285790000000002</v>
      </c>
      <c r="D39" s="370">
        <v>474.01556599999998</v>
      </c>
      <c r="E39" s="370">
        <v>7.4492773283205009</v>
      </c>
      <c r="F39" s="371">
        <v>6.9051382968973061E-3</v>
      </c>
      <c r="G39" s="372">
        <v>8.8909892520519174E-2</v>
      </c>
      <c r="H39" s="372"/>
      <c r="I39" s="369">
        <v>7.4158261583092635</v>
      </c>
      <c r="J39" s="369">
        <v>3.3451170011237825E-2</v>
      </c>
      <c r="K39" s="371">
        <v>8.2414889376849591E-3</v>
      </c>
      <c r="L39" s="371">
        <v>1.8689293603299799E-4</v>
      </c>
      <c r="M39" s="372">
        <v>8.8090390371135641E-2</v>
      </c>
      <c r="N39" s="372">
        <v>0.30716460512627797</v>
      </c>
      <c r="P39" s="369">
        <v>433.683627</v>
      </c>
      <c r="Q39" s="369">
        <v>1.6283939999999999</v>
      </c>
      <c r="R39" s="375">
        <v>435.31202100000002</v>
      </c>
    </row>
    <row r="40" spans="1:18" s="374" customFormat="1" ht="12" x14ac:dyDescent="0.35">
      <c r="A40" s="701" t="s">
        <v>323</v>
      </c>
      <c r="B40" s="369">
        <v>9770.952045</v>
      </c>
      <c r="C40" s="369">
        <v>0</v>
      </c>
      <c r="D40" s="370">
        <v>9770.952045</v>
      </c>
      <c r="E40" s="370">
        <v>153.55304079808496</v>
      </c>
      <c r="F40" s="371">
        <v>0.14233662352572732</v>
      </c>
      <c r="G40" s="372">
        <v>-8.9659832196705702E-3</v>
      </c>
      <c r="H40" s="372"/>
      <c r="I40" s="369">
        <v>153.55304079808496</v>
      </c>
      <c r="J40" s="369">
        <v>0</v>
      </c>
      <c r="K40" s="371">
        <v>0.17064931945139172</v>
      </c>
      <c r="L40" s="371">
        <v>0</v>
      </c>
      <c r="M40" s="372">
        <v>-8.9659832196705702E-3</v>
      </c>
      <c r="N40" s="372" t="e">
        <v>#DIV/0!</v>
      </c>
      <c r="P40" s="369">
        <v>9859.3508189999993</v>
      </c>
      <c r="Q40" s="369">
        <v>0</v>
      </c>
      <c r="R40" s="375">
        <v>9859.3508189999993</v>
      </c>
    </row>
    <row r="41" spans="1:18" s="374" customFormat="1" ht="12" x14ac:dyDescent="0.35">
      <c r="A41" s="698" t="s">
        <v>324</v>
      </c>
      <c r="B41" s="376">
        <v>346.89995599999997</v>
      </c>
      <c r="C41" s="376">
        <v>8.2354330000000004</v>
      </c>
      <c r="D41" s="377">
        <v>355.13538899999998</v>
      </c>
      <c r="E41" s="377">
        <v>5.5810445721986728</v>
      </c>
      <c r="F41" s="378">
        <v>5.1733722499050219E-3</v>
      </c>
      <c r="G41" s="379">
        <v>0.22009302448878465</v>
      </c>
      <c r="H41" s="372"/>
      <c r="I41" s="376">
        <v>5.4516226106932928</v>
      </c>
      <c r="J41" s="376">
        <v>0.1294219615053791</v>
      </c>
      <c r="K41" s="378">
        <v>6.0585950208824025E-3</v>
      </c>
      <c r="L41" s="378">
        <v>7.2308533198581812E-4</v>
      </c>
      <c r="M41" s="379">
        <v>0.21012663539051135</v>
      </c>
      <c r="N41" s="379">
        <v>0.86820342043595922</v>
      </c>
      <c r="P41" s="376">
        <v>286.664177</v>
      </c>
      <c r="Q41" s="376">
        <v>4.4082100000000004</v>
      </c>
      <c r="R41" s="380">
        <v>291.07238699999999</v>
      </c>
    </row>
    <row r="42" spans="1:18" s="349" customFormat="1" ht="13" x14ac:dyDescent="0.35">
      <c r="A42" s="436" t="s">
        <v>325</v>
      </c>
      <c r="B42" s="342">
        <v>249.91712000000001</v>
      </c>
      <c r="C42" s="342">
        <v>1312.17518</v>
      </c>
      <c r="D42" s="343">
        <v>1562.0923</v>
      </c>
      <c r="E42" s="344">
        <v>24.548684874061767</v>
      </c>
      <c r="F42" s="345">
        <v>2.2755504539735721E-2</v>
      </c>
      <c r="G42" s="346">
        <v>0.16511336012554323</v>
      </c>
      <c r="H42" s="347"/>
      <c r="I42" s="342">
        <v>3.9275122369613364</v>
      </c>
      <c r="J42" s="342">
        <v>20.621172637100429</v>
      </c>
      <c r="K42" s="348">
        <v>4.3647933436615086E-3</v>
      </c>
      <c r="L42" s="348">
        <v>0.11521126158804892</v>
      </c>
      <c r="M42" s="347">
        <v>0.29696591794599092</v>
      </c>
      <c r="N42" s="347">
        <v>0.14298222645656478</v>
      </c>
      <c r="P42" s="342">
        <v>192.693668</v>
      </c>
      <c r="Q42" s="342">
        <v>1148.0276329999999</v>
      </c>
      <c r="R42" s="343">
        <v>1340.721301</v>
      </c>
    </row>
    <row r="43" spans="1:18" ht="13" x14ac:dyDescent="0.35">
      <c r="A43" s="256" t="s">
        <v>326</v>
      </c>
      <c r="B43" s="351">
        <v>59.718063000000001</v>
      </c>
      <c r="C43" s="351">
        <v>5.9690209999999997</v>
      </c>
      <c r="D43" s="352">
        <v>65.687083999999999</v>
      </c>
      <c r="E43" s="353">
        <v>1.0322895295060506</v>
      </c>
      <c r="F43" s="354">
        <v>9.5688503052220508E-4</v>
      </c>
      <c r="G43" s="355">
        <v>2.3703650740997571</v>
      </c>
      <c r="H43" s="356"/>
      <c r="I43" s="351">
        <v>0.93848481928780236</v>
      </c>
      <c r="J43" s="351">
        <v>9.3804710218248322E-2</v>
      </c>
      <c r="K43" s="357">
        <v>1.0429737821833038E-3</v>
      </c>
      <c r="L43" s="357">
        <v>5.240904189755802E-4</v>
      </c>
      <c r="M43" s="356">
        <v>3.1317697458574756</v>
      </c>
      <c r="N43" s="356">
        <v>0.18521871268902323</v>
      </c>
      <c r="O43" s="250"/>
      <c r="P43" s="351">
        <v>14.453386</v>
      </c>
      <c r="Q43" s="351">
        <v>5.036219</v>
      </c>
      <c r="R43" s="352">
        <v>19.489605000000001</v>
      </c>
    </row>
    <row r="44" spans="1:18" ht="13" x14ac:dyDescent="0.35">
      <c r="A44" s="256" t="s">
        <v>327</v>
      </c>
      <c r="B44" s="351">
        <v>102.69004700000001</v>
      </c>
      <c r="C44" s="351">
        <v>971.19027200000005</v>
      </c>
      <c r="D44" s="352">
        <v>1073.8803190000001</v>
      </c>
      <c r="E44" s="353">
        <v>16.876307208983697</v>
      </c>
      <c r="F44" s="354">
        <v>1.5643562466915267E-2</v>
      </c>
      <c r="G44" s="355">
        <v>0.16121714543418308</v>
      </c>
      <c r="H44" s="356"/>
      <c r="I44" s="351">
        <v>1.6138006720253291</v>
      </c>
      <c r="J44" s="351">
        <v>15.262506536958368</v>
      </c>
      <c r="K44" s="357">
        <v>1.7934779082196828E-3</v>
      </c>
      <c r="L44" s="357">
        <v>8.5272193975777219E-2</v>
      </c>
      <c r="M44" s="356">
        <v>9.6378256111943061E-2</v>
      </c>
      <c r="N44" s="356">
        <v>0.16852410760128023</v>
      </c>
      <c r="O44" s="250"/>
      <c r="P44" s="351">
        <v>93.662972999999994</v>
      </c>
      <c r="Q44" s="351">
        <v>831.12557600000002</v>
      </c>
      <c r="R44" s="352">
        <v>924.78854899999999</v>
      </c>
    </row>
    <row r="45" spans="1:18" ht="13" x14ac:dyDescent="0.35">
      <c r="A45" s="428" t="s">
        <v>328</v>
      </c>
      <c r="B45" s="359">
        <v>87.509009000000006</v>
      </c>
      <c r="C45" s="359">
        <v>335.01588500000003</v>
      </c>
      <c r="D45" s="360">
        <v>422.52489400000002</v>
      </c>
      <c r="E45" s="361">
        <v>6.6400880884262419</v>
      </c>
      <c r="F45" s="362">
        <v>6.1550569985962759E-3</v>
      </c>
      <c r="G45" s="363">
        <v>6.578937803101792E-2</v>
      </c>
      <c r="H45" s="356"/>
      <c r="I45" s="359">
        <v>1.3752267299329464</v>
      </c>
      <c r="J45" s="359">
        <v>5.2648613584932962</v>
      </c>
      <c r="K45" s="364">
        <v>1.5283416357935585E-3</v>
      </c>
      <c r="L45" s="364">
        <v>2.9414977017692651E-2</v>
      </c>
      <c r="M45" s="365">
        <v>3.4662961433308492E-2</v>
      </c>
      <c r="N45" s="365">
        <v>7.4230791749081648E-2</v>
      </c>
      <c r="O45" s="250"/>
      <c r="P45" s="359">
        <v>84.577309</v>
      </c>
      <c r="Q45" s="359">
        <v>311.865837</v>
      </c>
      <c r="R45" s="360">
        <v>396.44314600000001</v>
      </c>
    </row>
    <row r="46" spans="1:18" s="349" customFormat="1" ht="13" x14ac:dyDescent="0.35">
      <c r="A46" s="436" t="s">
        <v>329</v>
      </c>
      <c r="B46" s="342">
        <v>517.61940500000003</v>
      </c>
      <c r="C46" s="342">
        <v>544.85584800000004</v>
      </c>
      <c r="D46" s="343">
        <v>1062.4752530000001</v>
      </c>
      <c r="E46" s="344">
        <v>16.697073644358948</v>
      </c>
      <c r="F46" s="345">
        <v>1.5477421176071579E-2</v>
      </c>
      <c r="G46" s="346">
        <v>3.0418046973287982E-2</v>
      </c>
      <c r="H46" s="347"/>
      <c r="I46" s="342">
        <v>8.1345229459516268</v>
      </c>
      <c r="J46" s="342">
        <v>8.5625506984073194</v>
      </c>
      <c r="K46" s="348">
        <v>9.0402039423871025E-3</v>
      </c>
      <c r="L46" s="348">
        <v>4.7839290506703706E-2</v>
      </c>
      <c r="M46" s="347">
        <v>-1.2514590093671285E-2</v>
      </c>
      <c r="N46" s="347">
        <v>7.4811413406124849E-2</v>
      </c>
      <c r="P46" s="342">
        <v>524.17929400000003</v>
      </c>
      <c r="Q46" s="342">
        <v>506.93158</v>
      </c>
      <c r="R46" s="343">
        <v>1031.110874</v>
      </c>
    </row>
    <row r="47" spans="1:18" ht="13" x14ac:dyDescent="0.35">
      <c r="A47" s="256" t="s">
        <v>330</v>
      </c>
      <c r="B47" s="351">
        <v>240.04113100000001</v>
      </c>
      <c r="C47" s="351">
        <v>129.677876</v>
      </c>
      <c r="D47" s="352">
        <v>369.71900700000003</v>
      </c>
      <c r="E47" s="353">
        <v>5.8102299043366621</v>
      </c>
      <c r="F47" s="354">
        <v>5.3858165373551117E-3</v>
      </c>
      <c r="G47" s="355">
        <v>-9.0204602497448994E-3</v>
      </c>
      <c r="H47" s="356"/>
      <c r="I47" s="351">
        <v>3.7723085132244614</v>
      </c>
      <c r="J47" s="351">
        <v>2.0379213911122007</v>
      </c>
      <c r="K47" s="357">
        <v>4.1923095576396696E-3</v>
      </c>
      <c r="L47" s="357">
        <v>1.1385942915044751E-2</v>
      </c>
      <c r="M47" s="356">
        <v>-5.0556369407948498E-2</v>
      </c>
      <c r="N47" s="356">
        <v>7.8299540669966472E-2</v>
      </c>
      <c r="O47" s="250"/>
      <c r="P47" s="351">
        <v>252.82294099999999</v>
      </c>
      <c r="Q47" s="351">
        <v>120.261459</v>
      </c>
      <c r="R47" s="352">
        <v>373.08439999999996</v>
      </c>
    </row>
    <row r="48" spans="1:18" ht="13" x14ac:dyDescent="0.35">
      <c r="A48" s="256" t="s">
        <v>331</v>
      </c>
      <c r="B48" s="351">
        <v>6.1779089999999997</v>
      </c>
      <c r="C48" s="351">
        <v>12.155859</v>
      </c>
      <c r="D48" s="352">
        <v>18.333767999999999</v>
      </c>
      <c r="E48" s="353">
        <v>0.2881199101910672</v>
      </c>
      <c r="F48" s="354">
        <v>2.6707393727916172E-4</v>
      </c>
      <c r="G48" s="355">
        <v>-0.11472992354055345</v>
      </c>
      <c r="H48" s="356"/>
      <c r="I48" s="351">
        <v>9.7087439213182233E-2</v>
      </c>
      <c r="J48" s="351">
        <v>0.19103247097788495</v>
      </c>
      <c r="K48" s="357">
        <v>1.0789695432208294E-4</v>
      </c>
      <c r="L48" s="357">
        <v>1.067305549154221E-3</v>
      </c>
      <c r="M48" s="356">
        <v>2.2712227087175574E-2</v>
      </c>
      <c r="N48" s="356">
        <v>-0.17132840746573874</v>
      </c>
      <c r="O48" s="250"/>
      <c r="P48" s="351">
        <v>6.0407109999999999</v>
      </c>
      <c r="Q48" s="351">
        <v>14.669091</v>
      </c>
      <c r="R48" s="352">
        <v>20.709802</v>
      </c>
    </row>
    <row r="49" spans="1:18" ht="13" x14ac:dyDescent="0.35">
      <c r="A49" s="256" t="s">
        <v>332</v>
      </c>
      <c r="B49" s="351">
        <v>67.971974000000003</v>
      </c>
      <c r="C49" s="351">
        <v>169.237358</v>
      </c>
      <c r="D49" s="352">
        <v>237.20933200000002</v>
      </c>
      <c r="E49" s="353">
        <v>3.7278060588703341</v>
      </c>
      <c r="F49" s="354">
        <v>3.4555051780190437E-3</v>
      </c>
      <c r="G49" s="355">
        <v>-6.2530657740622608E-3</v>
      </c>
      <c r="H49" s="356"/>
      <c r="I49" s="351">
        <v>1.06819716734659</v>
      </c>
      <c r="J49" s="351">
        <v>2.6596088915237441</v>
      </c>
      <c r="K49" s="357">
        <v>1.1871280353692182E-3</v>
      </c>
      <c r="L49" s="357">
        <v>1.4859334195765145E-2</v>
      </c>
      <c r="M49" s="356">
        <v>-3.6981186202122096E-2</v>
      </c>
      <c r="N49" s="356">
        <v>6.6476062861948737E-3</v>
      </c>
      <c r="O49" s="250"/>
      <c r="P49" s="351">
        <v>70.582187000000005</v>
      </c>
      <c r="Q49" s="351">
        <v>168.119764</v>
      </c>
      <c r="R49" s="352">
        <v>238.70195100000001</v>
      </c>
    </row>
    <row r="50" spans="1:18" ht="13" x14ac:dyDescent="0.35">
      <c r="A50" s="428" t="s">
        <v>333</v>
      </c>
      <c r="B50" s="359">
        <v>203.42838900000001</v>
      </c>
      <c r="C50" s="359">
        <v>233.78475399999999</v>
      </c>
      <c r="D50" s="360">
        <v>437.213143</v>
      </c>
      <c r="E50" s="361">
        <v>6.870917723815106</v>
      </c>
      <c r="F50" s="362">
        <v>6.3690254797162896E-3</v>
      </c>
      <c r="G50" s="363">
        <v>9.6831409521612288E-2</v>
      </c>
      <c r="H50" s="356"/>
      <c r="I50" s="359">
        <v>3.1969297947368753</v>
      </c>
      <c r="J50" s="359">
        <v>3.6739879290782311</v>
      </c>
      <c r="K50" s="364">
        <v>3.5528693601262051E-3</v>
      </c>
      <c r="L50" s="364">
        <v>2.0526707758937848E-2</v>
      </c>
      <c r="M50" s="365">
        <v>4.4650443061519551E-2</v>
      </c>
      <c r="N50" s="365">
        <v>0.14667110362823732</v>
      </c>
      <c r="O50" s="250"/>
      <c r="P50" s="359">
        <v>194.73345399999999</v>
      </c>
      <c r="Q50" s="359">
        <v>203.88126399999999</v>
      </c>
      <c r="R50" s="360">
        <v>398.61471799999998</v>
      </c>
    </row>
    <row r="51" spans="1:18" s="349" customFormat="1" ht="13" x14ac:dyDescent="0.35">
      <c r="A51" s="436" t="s">
        <v>334</v>
      </c>
      <c r="B51" s="342">
        <v>2915.3972210000002</v>
      </c>
      <c r="C51" s="342">
        <v>4040.6537370000001</v>
      </c>
      <c r="D51" s="343">
        <v>6956.0509579999998</v>
      </c>
      <c r="E51" s="344">
        <v>109.3161415211236</v>
      </c>
      <c r="F51" s="345">
        <v>0.10133104756575652</v>
      </c>
      <c r="G51" s="346">
        <v>3.1801755288732192E-2</v>
      </c>
      <c r="H51" s="347"/>
      <c r="I51" s="342">
        <v>45.81622203825242</v>
      </c>
      <c r="J51" s="342">
        <v>63.499919482871171</v>
      </c>
      <c r="K51" s="348">
        <v>5.0917305642566864E-2</v>
      </c>
      <c r="L51" s="348">
        <v>0.35477642145329591</v>
      </c>
      <c r="M51" s="347">
        <v>2.3771693413298323E-2</v>
      </c>
      <c r="N51" s="347">
        <v>3.7674253807526537E-2</v>
      </c>
      <c r="P51" s="342">
        <v>2847.7025100000001</v>
      </c>
      <c r="Q51" s="342">
        <v>3893.9520010000001</v>
      </c>
      <c r="R51" s="343">
        <v>6741.6545110000006</v>
      </c>
    </row>
    <row r="52" spans="1:18" ht="13" x14ac:dyDescent="0.35">
      <c r="A52" s="256" t="s">
        <v>297</v>
      </c>
      <c r="B52" s="351">
        <v>101.605705</v>
      </c>
      <c r="C52" s="351">
        <v>3.1545640000000001</v>
      </c>
      <c r="D52" s="352">
        <v>104.76026899999999</v>
      </c>
      <c r="E52" s="353">
        <v>1.646334746674663</v>
      </c>
      <c r="F52" s="354">
        <v>1.5260767733209074E-3</v>
      </c>
      <c r="G52" s="355">
        <v>1.3002782701574152</v>
      </c>
      <c r="H52" s="356"/>
      <c r="I52" s="351">
        <v>1.5967599567912101</v>
      </c>
      <c r="J52" s="351">
        <v>4.9574789883452972E-2</v>
      </c>
      <c r="K52" s="357">
        <v>1.7745399149207339E-3</v>
      </c>
      <c r="L52" s="357">
        <v>2.7697620236974912E-4</v>
      </c>
      <c r="M52" s="356">
        <v>1.3640208825320461</v>
      </c>
      <c r="N52" s="356">
        <v>0.23109933047038789</v>
      </c>
      <c r="O52" s="250"/>
      <c r="P52" s="351">
        <v>42.980037000000003</v>
      </c>
      <c r="Q52" s="351">
        <v>2.5623960000000001</v>
      </c>
      <c r="R52" s="352">
        <v>45.542433000000003</v>
      </c>
    </row>
    <row r="53" spans="1:18" ht="13" x14ac:dyDescent="0.35">
      <c r="A53" s="256" t="s">
        <v>335</v>
      </c>
      <c r="B53" s="351">
        <v>270.14544799999999</v>
      </c>
      <c r="C53" s="351">
        <v>3.8965E-2</v>
      </c>
      <c r="D53" s="352">
        <v>270.18441300000001</v>
      </c>
      <c r="E53" s="353">
        <v>4.2460179930599216</v>
      </c>
      <c r="F53" s="354">
        <v>3.9358638645023286E-3</v>
      </c>
      <c r="G53" s="355">
        <v>-0.10204307786408662</v>
      </c>
      <c r="H53" s="356"/>
      <c r="I53" s="351">
        <v>4.2454056479980338</v>
      </c>
      <c r="J53" s="351">
        <v>6.1234506188771092E-4</v>
      </c>
      <c r="K53" s="357">
        <v>4.718080351001388E-3</v>
      </c>
      <c r="L53" s="357">
        <v>3.4211947278093815E-6</v>
      </c>
      <c r="M53" s="356">
        <v>-0.10134179498742402</v>
      </c>
      <c r="N53" s="356">
        <v>-0.8599197589893659</v>
      </c>
      <c r="O53" s="250"/>
      <c r="P53" s="351">
        <v>300.60978299999999</v>
      </c>
      <c r="Q53" s="351">
        <v>0.27816200000000002</v>
      </c>
      <c r="R53" s="352">
        <v>300.887945</v>
      </c>
    </row>
    <row r="54" spans="1:18" ht="13" x14ac:dyDescent="0.35">
      <c r="A54" s="256" t="s">
        <v>336</v>
      </c>
      <c r="B54" s="351">
        <v>432.857305</v>
      </c>
      <c r="C54" s="351">
        <v>219.941914</v>
      </c>
      <c r="D54" s="352">
        <v>652.79921899999999</v>
      </c>
      <c r="E54" s="353">
        <v>10.258908717023081</v>
      </c>
      <c r="F54" s="354">
        <v>9.5095376832024792E-3</v>
      </c>
      <c r="G54" s="355">
        <v>3.4042497359534352E-3</v>
      </c>
      <c r="H54" s="356"/>
      <c r="I54" s="351">
        <v>6.8024646020472934</v>
      </c>
      <c r="J54" s="351">
        <v>3.4564441149757883</v>
      </c>
      <c r="K54" s="357">
        <v>7.5598369716298715E-3</v>
      </c>
      <c r="L54" s="357">
        <v>1.9311282345723199E-2</v>
      </c>
      <c r="M54" s="356">
        <v>4.7449306160332938E-2</v>
      </c>
      <c r="N54" s="356">
        <v>-7.3287056880992907E-2</v>
      </c>
      <c r="O54" s="250"/>
      <c r="P54" s="351">
        <v>413.24892999999997</v>
      </c>
      <c r="Q54" s="351">
        <v>237.33553699999999</v>
      </c>
      <c r="R54" s="352">
        <v>650.5844669999999</v>
      </c>
    </row>
    <row r="55" spans="1:18" ht="13" x14ac:dyDescent="0.35">
      <c r="A55" s="256" t="s">
        <v>337</v>
      </c>
      <c r="B55" s="351">
        <v>2064.218656</v>
      </c>
      <c r="C55" s="351">
        <v>3642.3582660000002</v>
      </c>
      <c r="D55" s="352">
        <v>5706.5769220000002</v>
      </c>
      <c r="E55" s="353">
        <v>89.680333593457547</v>
      </c>
      <c r="F55" s="354">
        <v>8.3129554543558082E-2</v>
      </c>
      <c r="G55" s="355">
        <v>3.4773412852201258E-2</v>
      </c>
      <c r="H55" s="356"/>
      <c r="I55" s="351">
        <v>32.439730544285574</v>
      </c>
      <c r="J55" s="351">
        <v>57.240603049171959</v>
      </c>
      <c r="K55" s="357">
        <v>3.6051503192621237E-2</v>
      </c>
      <c r="L55" s="357">
        <v>0.31980538679410042</v>
      </c>
      <c r="M55" s="356">
        <v>1.1175480754951783E-2</v>
      </c>
      <c r="N55" s="356">
        <v>4.8642501052307274E-2</v>
      </c>
      <c r="O55" s="250"/>
      <c r="P55" s="351">
        <v>2041.404974</v>
      </c>
      <c r="Q55" s="351">
        <v>3473.403245</v>
      </c>
      <c r="R55" s="352">
        <v>5514.8082190000005</v>
      </c>
    </row>
    <row r="56" spans="1:18" ht="13" x14ac:dyDescent="0.35">
      <c r="A56" s="700" t="s">
        <v>338</v>
      </c>
      <c r="B56" s="369">
        <v>1145.6205829999999</v>
      </c>
      <c r="C56" s="369">
        <v>3217.7789830000002</v>
      </c>
      <c r="D56" s="370">
        <v>4363.399566</v>
      </c>
      <c r="E56" s="370">
        <v>68.571953734969355</v>
      </c>
      <c r="F56" s="371">
        <v>6.3563054905778529E-2</v>
      </c>
      <c r="G56" s="372">
        <v>7.9686727011660574E-2</v>
      </c>
      <c r="H56" s="356"/>
      <c r="I56" s="369">
        <v>18.003724029179274</v>
      </c>
      <c r="J56" s="369">
        <v>50.568229705790081</v>
      </c>
      <c r="K56" s="371">
        <v>2.000822150575365E-2</v>
      </c>
      <c r="L56" s="371">
        <v>0.282526587755561</v>
      </c>
      <c r="M56" s="372">
        <v>0.10349927946866155</v>
      </c>
      <c r="N56" s="372">
        <v>7.1454972363598435E-2</v>
      </c>
      <c r="O56" s="374"/>
      <c r="P56" s="369">
        <v>1038.1706670000001</v>
      </c>
      <c r="Q56" s="369">
        <v>3003.1863830000002</v>
      </c>
      <c r="R56" s="375">
        <v>4041.3570500000005</v>
      </c>
    </row>
    <row r="57" spans="1:18" ht="13" x14ac:dyDescent="0.35">
      <c r="A57" s="701" t="s">
        <v>339</v>
      </c>
      <c r="B57" s="369">
        <v>918.598072</v>
      </c>
      <c r="C57" s="369">
        <v>424.57928199999998</v>
      </c>
      <c r="D57" s="370">
        <v>1343.1773539999999</v>
      </c>
      <c r="E57" s="370">
        <v>21.108379827057661</v>
      </c>
      <c r="F57" s="371">
        <v>1.9566499608644899E-2</v>
      </c>
      <c r="G57" s="372">
        <v>-8.8414069518726102E-2</v>
      </c>
      <c r="H57" s="356"/>
      <c r="I57" s="369">
        <v>14.436006499391043</v>
      </c>
      <c r="J57" s="369">
        <v>6.6723733276666204</v>
      </c>
      <c r="K57" s="371">
        <v>1.604328166940262E-2</v>
      </c>
      <c r="L57" s="371">
        <v>3.727879895073765E-2</v>
      </c>
      <c r="M57" s="372">
        <v>-8.4363377936197304E-2</v>
      </c>
      <c r="N57" s="372">
        <v>-9.705644944960834E-2</v>
      </c>
      <c r="O57" s="374"/>
      <c r="P57" s="369">
        <v>1003.2343069999999</v>
      </c>
      <c r="Q57" s="369">
        <v>470.21686099999999</v>
      </c>
      <c r="R57" s="375">
        <v>1473.4511680000001</v>
      </c>
    </row>
    <row r="58" spans="1:18" ht="13" x14ac:dyDescent="0.35">
      <c r="A58" s="428" t="s">
        <v>340</v>
      </c>
      <c r="B58" s="359">
        <v>46.570106000000003</v>
      </c>
      <c r="C58" s="359">
        <v>175.16002700000001</v>
      </c>
      <c r="D58" s="360">
        <v>221.73013300000002</v>
      </c>
      <c r="E58" s="361">
        <v>3.4845464394778745</v>
      </c>
      <c r="F58" s="362">
        <v>3.2300146720380769E-3</v>
      </c>
      <c r="G58" s="363">
        <v>-3.5248919356956621E-2</v>
      </c>
      <c r="H58" s="356"/>
      <c r="I58" s="359">
        <v>0.73186127141504576</v>
      </c>
      <c r="J58" s="359">
        <v>2.752685168062829</v>
      </c>
      <c r="K58" s="364">
        <v>8.1334519492866624E-4</v>
      </c>
      <c r="L58" s="364">
        <v>1.5379354828573052E-2</v>
      </c>
      <c r="M58" s="365">
        <v>-5.8405762664929251E-2</v>
      </c>
      <c r="N58" s="365">
        <v>-2.8899235776082777E-2</v>
      </c>
      <c r="O58" s="250"/>
      <c r="P58" s="359">
        <v>49.458784000000001</v>
      </c>
      <c r="Q58" s="359">
        <v>180.372659</v>
      </c>
      <c r="R58" s="360">
        <v>229.83144300000001</v>
      </c>
    </row>
    <row r="59" spans="1:18" s="349" customFormat="1" ht="13" x14ac:dyDescent="0.35">
      <c r="A59" s="436" t="s">
        <v>341</v>
      </c>
      <c r="B59" s="342">
        <v>615.46616300000005</v>
      </c>
      <c r="C59" s="342">
        <v>464.31442099999998</v>
      </c>
      <c r="D59" s="343">
        <v>1079.7805840000001</v>
      </c>
      <c r="E59" s="344">
        <v>16.969031400863049</v>
      </c>
      <c r="F59" s="345">
        <v>1.5729513538432067E-2</v>
      </c>
      <c r="G59" s="346">
        <v>-3.5912304381354732E-2</v>
      </c>
      <c r="H59" s="347"/>
      <c r="I59" s="342">
        <v>9.6722100775574749</v>
      </c>
      <c r="J59" s="342">
        <v>7.296821323305573</v>
      </c>
      <c r="K59" s="345">
        <v>1.074909398568329E-2</v>
      </c>
      <c r="L59" s="345">
        <v>4.0767613221379839E-2</v>
      </c>
      <c r="M59" s="346">
        <v>-9.2773365847450551E-2</v>
      </c>
      <c r="N59" s="346">
        <v>5.1440287035958709E-2</v>
      </c>
      <c r="P59" s="342">
        <v>678.40398400000004</v>
      </c>
      <c r="Q59" s="342">
        <v>441.59846900000002</v>
      </c>
      <c r="R59" s="343">
        <v>1120.0024530000001</v>
      </c>
    </row>
    <row r="60" spans="1:18" ht="13" x14ac:dyDescent="0.35">
      <c r="A60" s="256" t="s">
        <v>342</v>
      </c>
      <c r="B60" s="351">
        <v>178.19207800000001</v>
      </c>
      <c r="C60" s="351">
        <v>158.32095699999999</v>
      </c>
      <c r="D60" s="352">
        <v>336.513035</v>
      </c>
      <c r="E60" s="353">
        <v>5.2883894583112134</v>
      </c>
      <c r="F60" s="354">
        <v>4.9020943868827377E-3</v>
      </c>
      <c r="G60" s="355">
        <v>2.8438873240295814E-2</v>
      </c>
      <c r="H60" s="356"/>
      <c r="I60" s="351">
        <v>2.8003346344362843</v>
      </c>
      <c r="J60" s="351">
        <v>2.4880548238749292</v>
      </c>
      <c r="K60" s="354">
        <v>3.1121181131873333E-3</v>
      </c>
      <c r="L60" s="354">
        <v>1.3900855213400122E-2</v>
      </c>
      <c r="M60" s="355">
        <v>-7.3205976360448677E-2</v>
      </c>
      <c r="N60" s="355">
        <v>0.17326550913568273</v>
      </c>
      <c r="O60" s="250"/>
      <c r="P60" s="351">
        <v>192.26718500000001</v>
      </c>
      <c r="Q60" s="351">
        <v>134.94043400000001</v>
      </c>
      <c r="R60" s="352">
        <v>327.20761900000002</v>
      </c>
    </row>
    <row r="61" spans="1:18" ht="12.5" x14ac:dyDescent="0.35">
      <c r="A61" s="256" t="s">
        <v>343</v>
      </c>
      <c r="B61" s="351">
        <v>174.14744099999999</v>
      </c>
      <c r="C61" s="351">
        <v>118.540801</v>
      </c>
      <c r="D61" s="352">
        <v>292.688242</v>
      </c>
      <c r="E61" s="352">
        <v>4.5996714913716232</v>
      </c>
      <c r="F61" s="354">
        <v>4.2636844311685464E-3</v>
      </c>
      <c r="G61" s="355">
        <v>5.6857486936390034E-2</v>
      </c>
      <c r="H61" s="355"/>
      <c r="I61" s="351">
        <v>2.736772116944219</v>
      </c>
      <c r="J61" s="351">
        <v>1.8628993744274047</v>
      </c>
      <c r="K61" s="354">
        <v>3.0414786761806681E-3</v>
      </c>
      <c r="L61" s="354">
        <v>1.0408088371910717E-2</v>
      </c>
      <c r="M61" s="355">
        <v>-4.2518425660755699E-2</v>
      </c>
      <c r="N61" s="355">
        <v>0.24699337139242772</v>
      </c>
      <c r="O61" s="250"/>
      <c r="P61" s="351">
        <v>181.88072299999999</v>
      </c>
      <c r="Q61" s="351">
        <v>95.061291999999995</v>
      </c>
      <c r="R61" s="352">
        <v>276.94201499999997</v>
      </c>
    </row>
    <row r="62" spans="1:18" ht="12.5" x14ac:dyDescent="0.35">
      <c r="A62" s="437" t="s">
        <v>344</v>
      </c>
      <c r="B62" s="351">
        <v>22.429351</v>
      </c>
      <c r="C62" s="351">
        <v>70.625878</v>
      </c>
      <c r="D62" s="352">
        <v>93.055228999999997</v>
      </c>
      <c r="E62" s="352">
        <v>1.4623870129855026</v>
      </c>
      <c r="F62" s="354">
        <v>1.355565664049203E-3</v>
      </c>
      <c r="G62" s="355">
        <v>-0.2429145933855249</v>
      </c>
      <c r="H62" s="355"/>
      <c r="I62" s="351">
        <v>0.35248305726154733</v>
      </c>
      <c r="J62" s="351">
        <v>1.1099039557239554</v>
      </c>
      <c r="K62" s="354">
        <v>3.917277933878543E-4</v>
      </c>
      <c r="L62" s="354">
        <v>6.2010748482101523E-3</v>
      </c>
      <c r="M62" s="355">
        <v>-0.3412004345089491</v>
      </c>
      <c r="N62" s="355">
        <v>-0.20526021735708111</v>
      </c>
      <c r="O62" s="250"/>
      <c r="P62" s="351">
        <v>34.045788999999999</v>
      </c>
      <c r="Q62" s="351">
        <v>88.866669999999999</v>
      </c>
      <c r="R62" s="352">
        <v>122.912459</v>
      </c>
    </row>
    <row r="63" spans="1:18" ht="12.5" x14ac:dyDescent="0.35">
      <c r="A63" s="438" t="s">
        <v>345</v>
      </c>
      <c r="B63" s="359">
        <v>240.69729100000001</v>
      </c>
      <c r="C63" s="359">
        <v>116.826784</v>
      </c>
      <c r="D63" s="360">
        <v>357.52407500000004</v>
      </c>
      <c r="E63" s="360">
        <v>5.618583391048932</v>
      </c>
      <c r="F63" s="362">
        <v>5.2081690126296086E-3</v>
      </c>
      <c r="G63" s="363">
        <v>-9.0131444554064855E-2</v>
      </c>
      <c r="H63" s="355"/>
      <c r="I63" s="359">
        <v>3.7826202374849061</v>
      </c>
      <c r="J63" s="359">
        <v>1.8359631535640253</v>
      </c>
      <c r="K63" s="362">
        <v>4.203769367997507E-3</v>
      </c>
      <c r="L63" s="362">
        <v>1.0257594700057113E-2</v>
      </c>
      <c r="M63" s="363">
        <v>-0.10922232249885555</v>
      </c>
      <c r="N63" s="363">
        <v>-4.8099760326872021E-2</v>
      </c>
      <c r="O63" s="250"/>
      <c r="P63" s="359">
        <v>270.210286</v>
      </c>
      <c r="Q63" s="359">
        <v>122.730071</v>
      </c>
      <c r="R63" s="360">
        <v>392.94035700000001</v>
      </c>
    </row>
    <row r="64" spans="1:18" ht="13" x14ac:dyDescent="0.35">
      <c r="A64" s="699" t="s">
        <v>262</v>
      </c>
      <c r="B64" s="299">
        <v>28.006692999999999</v>
      </c>
      <c r="C64" s="299">
        <v>84.249422999999993</v>
      </c>
      <c r="D64" s="300">
        <v>112.25611599999999</v>
      </c>
      <c r="E64" s="301">
        <v>1.7641339227330695</v>
      </c>
      <c r="F64" s="381">
        <v>1.6352712046855998E-3</v>
      </c>
      <c r="G64" s="303"/>
      <c r="H64" s="356"/>
      <c r="I64" s="382">
        <v>0.44013243060067031</v>
      </c>
      <c r="J64" s="382">
        <v>1.324001492132399</v>
      </c>
      <c r="K64" s="383">
        <v>4.8913586706013314E-4</v>
      </c>
      <c r="L64" s="383">
        <v>7.3972457792527251E-3</v>
      </c>
      <c r="M64" s="347"/>
      <c r="N64" s="356"/>
      <c r="O64" s="250"/>
      <c r="P64" s="359"/>
      <c r="Q64" s="359"/>
      <c r="R64" s="360"/>
    </row>
    <row r="65" spans="1:18" s="349" customFormat="1" ht="17.5" customHeight="1" x14ac:dyDescent="0.35">
      <c r="A65" s="384" t="s">
        <v>346</v>
      </c>
      <c r="B65" s="299">
        <v>57257.492010000002</v>
      </c>
      <c r="C65" s="299">
        <v>11389.296167</v>
      </c>
      <c r="D65" s="300">
        <v>68646.788177000009</v>
      </c>
      <c r="E65" s="301">
        <v>1078.8020468276056</v>
      </c>
      <c r="F65" s="381">
        <v>1</v>
      </c>
      <c r="G65" s="303">
        <v>2.7489800085573224E-2</v>
      </c>
      <c r="H65" s="347"/>
      <c r="I65" s="299">
        <v>899.81630921079341</v>
      </c>
      <c r="J65" s="299">
        <v>178.98573761681212</v>
      </c>
      <c r="K65" s="385">
        <v>1</v>
      </c>
      <c r="L65" s="385">
        <v>1</v>
      </c>
      <c r="M65" s="386">
        <v>1.5190863616607819E-2</v>
      </c>
      <c r="N65" s="386">
        <v>9.4128027359416055E-2</v>
      </c>
      <c r="P65" s="299">
        <v>56400.716418999997</v>
      </c>
      <c r="Q65" s="299">
        <v>10409.473007000001</v>
      </c>
      <c r="R65" s="300">
        <v>66810.189425999997</v>
      </c>
    </row>
    <row r="66" spans="1:18" s="349" customFormat="1" ht="14" customHeight="1" x14ac:dyDescent="0.35">
      <c r="A66" s="387" t="s">
        <v>347</v>
      </c>
      <c r="B66" s="388">
        <v>576.56176000000005</v>
      </c>
      <c r="C66" s="388"/>
      <c r="D66" s="389">
        <v>576.56176000000005</v>
      </c>
      <c r="E66" s="390">
        <v>9.0608173132115386</v>
      </c>
      <c r="F66" s="391"/>
      <c r="G66" s="392">
        <v>-8.5571573760220065E-2</v>
      </c>
      <c r="H66" s="347"/>
      <c r="I66" s="342"/>
      <c r="J66" s="342"/>
      <c r="K66" s="348"/>
      <c r="L66" s="348"/>
      <c r="M66" s="347"/>
      <c r="N66" s="347"/>
      <c r="P66" s="388">
        <v>630.51600699999995</v>
      </c>
      <c r="Q66" s="299"/>
      <c r="R66" s="300">
        <v>630.51600699999995</v>
      </c>
    </row>
    <row r="67" spans="1:18" s="396" customFormat="1" ht="13" x14ac:dyDescent="0.3">
      <c r="A67" s="318" t="s">
        <v>348</v>
      </c>
      <c r="B67" s="393"/>
      <c r="C67" s="393"/>
      <c r="D67" s="393"/>
      <c r="E67" s="393"/>
      <c r="F67" s="394"/>
      <c r="G67" s="394"/>
      <c r="H67" s="393"/>
      <c r="I67" s="393"/>
      <c r="J67" s="393"/>
      <c r="K67" s="393"/>
      <c r="L67" s="395"/>
      <c r="P67" s="318"/>
      <c r="Q67" s="318"/>
    </row>
    <row r="68" spans="1:18" ht="26.5" customHeight="1" thickBot="1" x14ac:dyDescent="0.4">
      <c r="A68" s="1709" t="s">
        <v>349</v>
      </c>
      <c r="B68" s="1709"/>
      <c r="C68" s="1709"/>
      <c r="D68" s="1709"/>
      <c r="E68" s="1709"/>
      <c r="F68" s="1709"/>
      <c r="G68" s="1709"/>
      <c r="H68" s="397"/>
      <c r="I68" s="397"/>
      <c r="J68" s="397"/>
      <c r="K68" s="397"/>
      <c r="L68" s="397"/>
      <c r="O68" s="250"/>
      <c r="P68" s="398"/>
      <c r="Q68" s="398"/>
    </row>
    <row r="69" spans="1:18" ht="14" x14ac:dyDescent="0.35">
      <c r="A69" s="399"/>
      <c r="B69" s="400"/>
      <c r="C69" s="400"/>
      <c r="D69" s="400"/>
      <c r="E69" s="400"/>
      <c r="F69" s="400"/>
      <c r="G69" s="400"/>
      <c r="H69" s="400"/>
      <c r="I69" s="1710"/>
      <c r="J69" s="1711"/>
      <c r="K69" s="320">
        <v>2020</v>
      </c>
      <c r="L69" s="320">
        <v>2021</v>
      </c>
      <c r="O69" s="250"/>
    </row>
    <row r="70" spans="1:18" ht="14" x14ac:dyDescent="0.35">
      <c r="A70" s="399"/>
      <c r="B70" s="400"/>
      <c r="C70" s="400"/>
      <c r="D70" s="400"/>
      <c r="E70" s="400"/>
      <c r="F70" s="400"/>
      <c r="G70" s="400"/>
      <c r="H70" s="400"/>
      <c r="I70" s="1712" t="s">
        <v>350</v>
      </c>
      <c r="J70" s="321" t="s">
        <v>269</v>
      </c>
      <c r="K70" s="322">
        <v>62231172</v>
      </c>
      <c r="L70" s="322">
        <v>62431098</v>
      </c>
      <c r="O70" s="250"/>
    </row>
    <row r="71" spans="1:18" ht="14" x14ac:dyDescent="0.35">
      <c r="A71" s="399"/>
      <c r="B71" s="400"/>
      <c r="C71" s="400"/>
      <c r="D71" s="400"/>
      <c r="E71" s="400"/>
      <c r="F71" s="400"/>
      <c r="G71" s="400"/>
      <c r="H71" s="400"/>
      <c r="I71" s="1712"/>
      <c r="J71" s="321" t="s">
        <v>270</v>
      </c>
      <c r="K71" s="322">
        <v>63427820</v>
      </c>
      <c r="L71" s="322">
        <v>63632423</v>
      </c>
      <c r="O71" s="250"/>
    </row>
    <row r="72" spans="1:18" ht="12.5" x14ac:dyDescent="0.35">
      <c r="A72" s="399"/>
      <c r="B72" s="400"/>
      <c r="C72" s="400"/>
      <c r="D72" s="400"/>
      <c r="E72" s="400"/>
      <c r="F72" s="400"/>
      <c r="G72" s="400"/>
      <c r="H72" s="400"/>
      <c r="I72" s="400"/>
      <c r="J72" s="400"/>
      <c r="K72" s="400"/>
      <c r="O72" s="250"/>
    </row>
    <row r="73" spans="1:18" ht="12.5" x14ac:dyDescent="0.35">
      <c r="A73" s="399"/>
      <c r="B73" s="400"/>
      <c r="C73" s="400"/>
      <c r="D73" s="400"/>
      <c r="E73" s="400"/>
      <c r="F73" s="400"/>
      <c r="G73" s="400"/>
      <c r="H73" s="400"/>
      <c r="I73" s="400"/>
      <c r="J73" s="400"/>
      <c r="K73" s="400"/>
      <c r="O73" s="250"/>
    </row>
    <row r="74" spans="1:18" ht="12.5" x14ac:dyDescent="0.35">
      <c r="A74" s="399"/>
      <c r="B74" s="400"/>
      <c r="C74" s="400"/>
      <c r="D74" s="400"/>
      <c r="E74" s="400"/>
      <c r="F74" s="400"/>
      <c r="G74" s="400"/>
      <c r="H74" s="400"/>
      <c r="I74" s="400"/>
      <c r="J74" s="400"/>
      <c r="K74" s="400"/>
      <c r="O74" s="250"/>
    </row>
    <row r="75" spans="1:18" ht="12.5" x14ac:dyDescent="0.35">
      <c r="A75" s="399"/>
      <c r="B75" s="400"/>
      <c r="C75" s="400"/>
      <c r="D75" s="400"/>
      <c r="E75" s="400"/>
      <c r="F75" s="400"/>
      <c r="G75" s="400"/>
      <c r="H75" s="400"/>
      <c r="I75" s="400"/>
      <c r="J75" s="400"/>
      <c r="K75" s="400"/>
      <c r="O75" s="250"/>
    </row>
    <row r="76" spans="1:18" ht="12.5" x14ac:dyDescent="0.35">
      <c r="A76" s="399"/>
      <c r="B76" s="400"/>
      <c r="C76" s="400"/>
      <c r="D76" s="400"/>
      <c r="E76" s="400"/>
      <c r="F76" s="400"/>
      <c r="G76" s="400"/>
      <c r="H76" s="400"/>
      <c r="I76" s="400"/>
      <c r="J76" s="400"/>
      <c r="K76" s="400"/>
      <c r="O76" s="250"/>
    </row>
    <row r="77" spans="1:18" ht="12.5" x14ac:dyDescent="0.35">
      <c r="A77" s="399"/>
      <c r="B77" s="400"/>
      <c r="C77" s="400"/>
      <c r="D77" s="400"/>
      <c r="E77" s="400"/>
      <c r="F77" s="400"/>
      <c r="G77" s="400"/>
      <c r="H77" s="400"/>
      <c r="I77" s="400"/>
      <c r="J77" s="400"/>
      <c r="K77" s="400"/>
      <c r="O77" s="250"/>
    </row>
    <row r="78" spans="1:18" ht="12.5" x14ac:dyDescent="0.35">
      <c r="A78" s="399"/>
      <c r="B78" s="400"/>
      <c r="C78" s="400"/>
      <c r="D78" s="400"/>
      <c r="E78" s="400"/>
      <c r="F78" s="400"/>
      <c r="G78" s="400"/>
      <c r="H78" s="400"/>
      <c r="I78" s="400"/>
      <c r="J78" s="400"/>
      <c r="K78" s="400"/>
      <c r="O78" s="250"/>
    </row>
    <row r="79" spans="1:18" ht="12.5" x14ac:dyDescent="0.35">
      <c r="A79" s="399"/>
      <c r="B79" s="400"/>
      <c r="C79" s="400"/>
      <c r="D79" s="400"/>
      <c r="E79" s="400"/>
      <c r="F79" s="400"/>
      <c r="G79" s="400"/>
      <c r="H79" s="400"/>
      <c r="I79" s="400"/>
      <c r="J79" s="400"/>
      <c r="K79" s="400"/>
      <c r="O79" s="250"/>
    </row>
    <row r="80" spans="1:18" ht="12.5" x14ac:dyDescent="0.35">
      <c r="A80" s="399"/>
      <c r="B80" s="400"/>
      <c r="C80" s="400"/>
      <c r="D80" s="400"/>
      <c r="E80" s="400"/>
      <c r="F80" s="400"/>
      <c r="G80" s="400"/>
      <c r="H80" s="400"/>
      <c r="I80" s="400"/>
      <c r="J80" s="400"/>
      <c r="K80" s="400"/>
      <c r="O80" s="250"/>
    </row>
    <row r="81" spans="1:17" ht="12.5" x14ac:dyDescent="0.35">
      <c r="A81" s="399"/>
      <c r="B81" s="400"/>
      <c r="C81" s="400"/>
      <c r="D81" s="400"/>
      <c r="E81" s="400"/>
      <c r="F81" s="400"/>
      <c r="G81" s="400"/>
      <c r="H81" s="400"/>
      <c r="I81" s="400"/>
      <c r="J81" s="400"/>
      <c r="K81" s="400"/>
      <c r="O81" s="250"/>
    </row>
    <row r="82" spans="1:17" ht="12.5" x14ac:dyDescent="0.35">
      <c r="A82" s="399"/>
      <c r="B82" s="400"/>
      <c r="C82" s="400"/>
      <c r="D82" s="400"/>
      <c r="E82" s="400"/>
      <c r="F82" s="400"/>
      <c r="G82" s="400"/>
      <c r="H82" s="400"/>
      <c r="I82" s="400"/>
      <c r="J82" s="400"/>
      <c r="K82" s="400"/>
      <c r="O82" s="250"/>
    </row>
    <row r="83" spans="1:17" s="400" customFormat="1" ht="12.5" x14ac:dyDescent="0.35">
      <c r="A83" s="399"/>
      <c r="P83" s="399"/>
      <c r="Q83" s="399"/>
    </row>
    <row r="84" spans="1:17" s="400" customFormat="1" ht="12.5" x14ac:dyDescent="0.35">
      <c r="A84" s="399"/>
      <c r="P84" s="399"/>
      <c r="Q84" s="399"/>
    </row>
    <row r="85" spans="1:17" s="400" customFormat="1" ht="12.5" x14ac:dyDescent="0.35">
      <c r="A85" s="399"/>
      <c r="P85" s="399"/>
      <c r="Q85" s="399"/>
    </row>
    <row r="86" spans="1:17" s="400" customFormat="1" ht="12.5" x14ac:dyDescent="0.35">
      <c r="A86" s="399"/>
      <c r="P86" s="399"/>
      <c r="Q86" s="399"/>
    </row>
    <row r="87" spans="1:17" s="400" customFormat="1" ht="12.5" x14ac:dyDescent="0.35">
      <c r="A87" s="399"/>
      <c r="P87" s="399"/>
      <c r="Q87" s="399"/>
    </row>
    <row r="88" spans="1:17" s="400" customFormat="1" ht="12.5" x14ac:dyDescent="0.35">
      <c r="A88" s="399"/>
      <c r="P88" s="399"/>
      <c r="Q88" s="399"/>
    </row>
    <row r="89" spans="1:17" s="400" customFormat="1" ht="12.5" x14ac:dyDescent="0.35">
      <c r="A89" s="399"/>
      <c r="P89" s="399"/>
      <c r="Q89" s="399"/>
    </row>
    <row r="90" spans="1:17" s="400" customFormat="1" ht="12.5" x14ac:dyDescent="0.35">
      <c r="A90" s="399"/>
      <c r="P90" s="399"/>
      <c r="Q90" s="399"/>
    </row>
    <row r="91" spans="1:17" s="400" customFormat="1" ht="12.5" x14ac:dyDescent="0.35">
      <c r="A91" s="399"/>
      <c r="P91" s="399"/>
      <c r="Q91" s="399"/>
    </row>
    <row r="92" spans="1:17" s="400" customFormat="1" ht="12.5" x14ac:dyDescent="0.35">
      <c r="A92" s="399"/>
      <c r="P92" s="399"/>
      <c r="Q92" s="399"/>
    </row>
    <row r="93" spans="1:17" s="400" customFormat="1" ht="12.5" x14ac:dyDescent="0.35">
      <c r="A93" s="399"/>
      <c r="P93" s="399"/>
      <c r="Q93" s="399"/>
    </row>
    <row r="94" spans="1:17" s="400" customFormat="1" ht="12.5" x14ac:dyDescent="0.35">
      <c r="A94" s="399"/>
      <c r="P94" s="399"/>
      <c r="Q94" s="399"/>
    </row>
    <row r="95" spans="1:17" s="400" customFormat="1" ht="12.5" x14ac:dyDescent="0.35">
      <c r="A95" s="399"/>
      <c r="P95" s="399"/>
      <c r="Q95" s="399"/>
    </row>
    <row r="96" spans="1:17" s="400" customFormat="1" ht="12.5" x14ac:dyDescent="0.35">
      <c r="A96" s="399"/>
      <c r="P96" s="399"/>
      <c r="Q96" s="399"/>
    </row>
    <row r="97" spans="1:17" s="400" customFormat="1" ht="12.5" x14ac:dyDescent="0.35">
      <c r="A97" s="399"/>
      <c r="P97" s="399"/>
      <c r="Q97" s="399"/>
    </row>
    <row r="98" spans="1:17" s="400" customFormat="1" ht="12.5" x14ac:dyDescent="0.35">
      <c r="A98" s="399"/>
      <c r="P98" s="399"/>
      <c r="Q98" s="399"/>
    </row>
    <row r="99" spans="1:17" s="400" customFormat="1" ht="12.5" x14ac:dyDescent="0.35">
      <c r="A99" s="399"/>
      <c r="P99" s="399"/>
      <c r="Q99" s="399"/>
    </row>
    <row r="100" spans="1:17" s="400" customFormat="1" ht="12.5" x14ac:dyDescent="0.35">
      <c r="A100" s="399"/>
      <c r="P100" s="399"/>
      <c r="Q100" s="399"/>
    </row>
    <row r="101" spans="1:17" s="400" customFormat="1" ht="12.5" x14ac:dyDescent="0.35">
      <c r="A101" s="399"/>
      <c r="P101" s="399"/>
      <c r="Q101" s="399"/>
    </row>
    <row r="102" spans="1:17" s="400" customFormat="1" ht="12.5" x14ac:dyDescent="0.35">
      <c r="A102" s="399"/>
      <c r="P102" s="399"/>
      <c r="Q102" s="399"/>
    </row>
    <row r="103" spans="1:17" s="400" customFormat="1" ht="12.5" x14ac:dyDescent="0.35">
      <c r="A103" s="399"/>
      <c r="P103" s="399"/>
      <c r="Q103" s="399"/>
    </row>
    <row r="104" spans="1:17" s="400" customFormat="1" ht="12.5" x14ac:dyDescent="0.35">
      <c r="A104" s="399"/>
      <c r="P104" s="399"/>
      <c r="Q104" s="399"/>
    </row>
    <row r="105" spans="1:17" s="400" customFormat="1" ht="12.5" x14ac:dyDescent="0.35">
      <c r="A105" s="399"/>
      <c r="P105" s="399"/>
      <c r="Q105" s="399"/>
    </row>
    <row r="106" spans="1:17" s="400" customFormat="1" ht="12.5" x14ac:dyDescent="0.35">
      <c r="A106" s="399"/>
      <c r="P106" s="399"/>
      <c r="Q106" s="399"/>
    </row>
    <row r="107" spans="1:17" s="400" customFormat="1" ht="12.5" x14ac:dyDescent="0.35">
      <c r="A107" s="399"/>
      <c r="P107" s="399"/>
      <c r="Q107" s="399"/>
    </row>
    <row r="108" spans="1:17" s="400" customFormat="1" ht="12.5" x14ac:dyDescent="0.35">
      <c r="A108" s="399"/>
      <c r="P108" s="399"/>
      <c r="Q108" s="399"/>
    </row>
    <row r="109" spans="1:17" s="400" customFormat="1" ht="12.5" x14ac:dyDescent="0.35">
      <c r="A109" s="399"/>
      <c r="P109" s="399"/>
      <c r="Q109" s="399"/>
    </row>
    <row r="110" spans="1:17" s="400" customFormat="1" ht="12.5" x14ac:dyDescent="0.35">
      <c r="A110" s="399"/>
      <c r="P110" s="399"/>
      <c r="Q110" s="399"/>
    </row>
    <row r="111" spans="1:17" s="400" customFormat="1" ht="12.5" x14ac:dyDescent="0.35">
      <c r="A111" s="399"/>
      <c r="P111" s="399"/>
      <c r="Q111" s="399"/>
    </row>
    <row r="112" spans="1:17" s="400" customFormat="1" ht="12.5" x14ac:dyDescent="0.35">
      <c r="A112" s="399"/>
      <c r="P112" s="399"/>
      <c r="Q112" s="399"/>
    </row>
    <row r="113" spans="1:17" s="400" customFormat="1" ht="12.5" x14ac:dyDescent="0.35">
      <c r="A113" s="399"/>
      <c r="P113" s="399"/>
      <c r="Q113" s="399"/>
    </row>
    <row r="114" spans="1:17" s="400" customFormat="1" ht="12.5" x14ac:dyDescent="0.35">
      <c r="A114" s="399"/>
      <c r="P114" s="399"/>
      <c r="Q114" s="399"/>
    </row>
    <row r="115" spans="1:17" s="400" customFormat="1" ht="12.5" x14ac:dyDescent="0.35">
      <c r="A115" s="399"/>
      <c r="P115" s="399"/>
      <c r="Q115" s="399"/>
    </row>
    <row r="116" spans="1:17" ht="12.5" x14ac:dyDescent="0.35">
      <c r="O116" s="250"/>
    </row>
    <row r="117" spans="1:17" ht="12.5" x14ac:dyDescent="0.35">
      <c r="O117" s="250"/>
    </row>
    <row r="118" spans="1:17" ht="12.5" x14ac:dyDescent="0.35">
      <c r="O118" s="250"/>
    </row>
    <row r="119" spans="1:17" ht="12.5" x14ac:dyDescent="0.35">
      <c r="O119" s="250"/>
    </row>
    <row r="120" spans="1:17" ht="12.5" x14ac:dyDescent="0.35">
      <c r="O120" s="250"/>
    </row>
    <row r="121" spans="1:17" ht="12.5" x14ac:dyDescent="0.35">
      <c r="O121" s="250"/>
    </row>
  </sheetData>
  <mergeCells count="7">
    <mergeCell ref="A68:G68"/>
    <mergeCell ref="I69:J69"/>
    <mergeCell ref="I70:I71"/>
    <mergeCell ref="P1:R1"/>
    <mergeCell ref="I3:J3"/>
    <mergeCell ref="K3:L3"/>
    <mergeCell ref="M3:N3"/>
  </mergeCells>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topLeftCell="A145" workbookViewId="0">
      <selection activeCell="A91" sqref="A91"/>
    </sheetView>
  </sheetViews>
  <sheetFormatPr baseColWidth="10" defaultColWidth="11.453125" defaultRowHeight="12.5" x14ac:dyDescent="0.35"/>
  <cols>
    <col min="1" max="1" width="42.36328125" style="693" customWidth="1"/>
    <col min="2" max="2" width="11" style="400" customWidth="1"/>
    <col min="3" max="10" width="11" style="250" customWidth="1"/>
    <col min="11" max="16384" width="11.453125" style="250"/>
  </cols>
  <sheetData>
    <row r="1" spans="1:11" ht="22" customHeight="1" x14ac:dyDescent="0.35">
      <c r="A1" s="247" t="s">
        <v>613</v>
      </c>
      <c r="B1" s="331"/>
      <c r="C1" s="247"/>
      <c r="D1" s="247"/>
      <c r="E1" s="247"/>
      <c r="F1" s="247"/>
      <c r="G1" s="247"/>
      <c r="H1" s="247"/>
      <c r="I1" s="247"/>
      <c r="J1" s="247"/>
    </row>
    <row r="2" spans="1:11" s="437" customFormat="1" x14ac:dyDescent="0.35">
      <c r="A2" s="684"/>
      <c r="B2" s="684"/>
      <c r="J2" s="437" t="s">
        <v>635</v>
      </c>
    </row>
    <row r="3" spans="1:11" s="437" customFormat="1" x14ac:dyDescent="0.35">
      <c r="A3" s="684"/>
      <c r="B3" s="684"/>
      <c r="I3" s="437" t="s">
        <v>2039</v>
      </c>
    </row>
    <row r="4" spans="1:11" s="437" customFormat="1" x14ac:dyDescent="0.35">
      <c r="A4" s="684"/>
      <c r="B4" s="684"/>
      <c r="H4" s="437" t="s">
        <v>2038</v>
      </c>
    </row>
    <row r="5" spans="1:11" x14ac:dyDescent="0.35">
      <c r="A5" s="427"/>
      <c r="B5" s="427"/>
      <c r="C5" s="256"/>
      <c r="D5" s="437"/>
      <c r="E5" s="437"/>
      <c r="F5" s="437"/>
      <c r="G5" s="437"/>
      <c r="H5" s="437" t="s">
        <v>616</v>
      </c>
      <c r="I5" s="256"/>
      <c r="J5" s="256"/>
      <c r="K5" s="256"/>
    </row>
    <row r="6" spans="1:11" ht="15.5" x14ac:dyDescent="0.35">
      <c r="A6" s="257"/>
      <c r="B6" s="255"/>
      <c r="C6" s="256"/>
      <c r="D6" s="437"/>
      <c r="E6" s="437"/>
      <c r="F6" s="437"/>
      <c r="G6" s="437" t="s">
        <v>617</v>
      </c>
      <c r="H6" s="437"/>
      <c r="I6" s="256"/>
      <c r="J6" s="256"/>
    </row>
    <row r="7" spans="1:11" ht="15.5" x14ac:dyDescent="0.35">
      <c r="A7" s="257"/>
      <c r="B7" s="255"/>
      <c r="C7" s="256"/>
      <c r="D7" s="437"/>
      <c r="E7" s="437"/>
      <c r="F7" s="437" t="s">
        <v>618</v>
      </c>
      <c r="G7" s="437"/>
      <c r="H7" s="437"/>
      <c r="I7" s="256"/>
      <c r="J7" s="256"/>
    </row>
    <row r="8" spans="1:11" ht="15.5" x14ac:dyDescent="0.35">
      <c r="A8" s="257"/>
      <c r="B8" s="255"/>
      <c r="C8" s="256"/>
      <c r="D8" s="437"/>
      <c r="E8" s="437" t="s">
        <v>619</v>
      </c>
      <c r="F8" s="437"/>
      <c r="G8" s="437"/>
      <c r="H8" s="437"/>
      <c r="I8" s="256"/>
      <c r="J8" s="256"/>
    </row>
    <row r="9" spans="1:11" ht="16" thickBot="1" x14ac:dyDescent="0.4">
      <c r="A9" s="257"/>
      <c r="B9" s="255"/>
      <c r="C9" s="256"/>
      <c r="D9" s="437" t="s">
        <v>636</v>
      </c>
      <c r="E9" s="437"/>
      <c r="F9" s="437"/>
      <c r="G9" s="437"/>
      <c r="H9" s="437"/>
      <c r="I9" s="256"/>
      <c r="J9" s="256"/>
    </row>
    <row r="10" spans="1:11" ht="14" customHeight="1" x14ac:dyDescent="0.3">
      <c r="A10" s="670" t="s">
        <v>621</v>
      </c>
      <c r="B10" s="265">
        <v>2013</v>
      </c>
      <c r="C10" s="265">
        <v>2014</v>
      </c>
      <c r="D10" s="265">
        <v>2015</v>
      </c>
      <c r="E10" s="265">
        <v>2016</v>
      </c>
      <c r="F10" s="265">
        <v>2017</v>
      </c>
      <c r="G10" s="265">
        <v>2018</v>
      </c>
      <c r="H10" s="265">
        <v>2019</v>
      </c>
      <c r="I10" s="265">
        <v>2020</v>
      </c>
      <c r="J10" s="265">
        <v>2021</v>
      </c>
    </row>
    <row r="11" spans="1:11" ht="14" customHeight="1" x14ac:dyDescent="0.3">
      <c r="A11" s="261" t="s">
        <v>622</v>
      </c>
      <c r="B11" s="685">
        <v>66.295651000000007</v>
      </c>
      <c r="C11" s="671">
        <v>66.630022999999994</v>
      </c>
      <c r="D11" s="671">
        <v>65.606097000000005</v>
      </c>
      <c r="E11" s="671">
        <v>65.262527000000006</v>
      </c>
      <c r="F11" s="671">
        <v>65.555026999999995</v>
      </c>
      <c r="G11" s="671">
        <v>65.499762000000004</v>
      </c>
      <c r="H11" s="671">
        <v>63.413606000000001</v>
      </c>
      <c r="I11" s="671">
        <v>63.427819999999997</v>
      </c>
      <c r="J11" s="671">
        <v>63.632423000000003</v>
      </c>
    </row>
    <row r="12" spans="1:11" ht="14.5" customHeight="1" x14ac:dyDescent="0.3">
      <c r="A12" s="261" t="s">
        <v>637</v>
      </c>
      <c r="B12" s="709">
        <v>101</v>
      </c>
      <c r="C12" s="709">
        <v>101</v>
      </c>
      <c r="D12" s="709">
        <v>101</v>
      </c>
      <c r="E12" s="709">
        <v>99</v>
      </c>
      <c r="F12" s="709">
        <v>99</v>
      </c>
      <c r="G12" s="709">
        <v>97</v>
      </c>
      <c r="H12" s="709">
        <v>96</v>
      </c>
      <c r="I12" s="709">
        <v>96</v>
      </c>
      <c r="J12" s="709">
        <v>95</v>
      </c>
    </row>
    <row r="13" spans="1:11" ht="26" x14ac:dyDescent="0.35">
      <c r="A13" s="672" t="s">
        <v>597</v>
      </c>
      <c r="B13" s="672"/>
      <c r="C13" s="672"/>
      <c r="D13" s="672"/>
      <c r="E13" s="672"/>
      <c r="F13" s="672"/>
      <c r="G13" s="672"/>
      <c r="H13" s="672"/>
      <c r="I13" s="672"/>
      <c r="J13" s="672"/>
    </row>
    <row r="14" spans="1:11" s="349" customFormat="1" ht="13" x14ac:dyDescent="0.35">
      <c r="A14" s="341" t="s">
        <v>289</v>
      </c>
      <c r="B14" s="342">
        <v>4883.5124619999997</v>
      </c>
      <c r="C14" s="342">
        <v>4998.9047579999997</v>
      </c>
      <c r="D14" s="342">
        <v>4885.0935790000003</v>
      </c>
      <c r="E14" s="342">
        <v>4560.7365449999998</v>
      </c>
      <c r="F14" s="342">
        <v>4643.9927440000001</v>
      </c>
      <c r="G14" s="342">
        <v>4731.4271429999999</v>
      </c>
      <c r="H14" s="342">
        <v>4657.5247019999997</v>
      </c>
      <c r="I14" s="342">
        <v>4912.2621689999996</v>
      </c>
      <c r="J14" s="342">
        <v>4897.407381</v>
      </c>
    </row>
    <row r="15" spans="1:11" s="349" customFormat="1" ht="13" x14ac:dyDescent="0.35">
      <c r="A15" s="350" t="s">
        <v>290</v>
      </c>
      <c r="B15" s="351">
        <v>317.65171900000001</v>
      </c>
      <c r="C15" s="351">
        <v>362.33705800000001</v>
      </c>
      <c r="D15" s="351">
        <v>331.90796399999999</v>
      </c>
      <c r="E15" s="351">
        <v>247.344109</v>
      </c>
      <c r="F15" s="351">
        <v>351.25030500000003</v>
      </c>
      <c r="G15" s="351">
        <v>324.01923900000003</v>
      </c>
      <c r="H15" s="351">
        <v>319.42336399999999</v>
      </c>
      <c r="I15" s="351">
        <v>325.773909</v>
      </c>
      <c r="J15" s="351">
        <v>212.726967</v>
      </c>
    </row>
    <row r="16" spans="1:11" s="349" customFormat="1" ht="13" x14ac:dyDescent="0.35">
      <c r="A16" s="350" t="s">
        <v>291</v>
      </c>
      <c r="B16" s="351">
        <v>4296.8743439999998</v>
      </c>
      <c r="C16" s="351">
        <v>4370.9092090000004</v>
      </c>
      <c r="D16" s="351">
        <v>4277.1098469999997</v>
      </c>
      <c r="E16" s="351">
        <v>4041.6128560000002</v>
      </c>
      <c r="F16" s="351">
        <v>4000.833412</v>
      </c>
      <c r="G16" s="351">
        <v>4111.3830019999996</v>
      </c>
      <c r="H16" s="351">
        <v>4038.0979809999999</v>
      </c>
      <c r="I16" s="351">
        <v>4306.8704889999999</v>
      </c>
      <c r="J16" s="351">
        <v>4398.7682779999996</v>
      </c>
    </row>
    <row r="17" spans="1:10" s="349" customFormat="1" ht="13" x14ac:dyDescent="0.35">
      <c r="A17" s="350" t="s">
        <v>357</v>
      </c>
      <c r="B17" s="351">
        <v>219.25081900000001</v>
      </c>
      <c r="C17" s="351">
        <v>219.95196100000001</v>
      </c>
      <c r="D17" s="351">
        <v>217.74225999999999</v>
      </c>
      <c r="E17" s="351">
        <v>215.54021299999999</v>
      </c>
      <c r="F17" s="351">
        <v>218.34657300000001</v>
      </c>
      <c r="G17" s="351">
        <v>216.383531</v>
      </c>
      <c r="H17" s="351">
        <v>206.13869500000001</v>
      </c>
      <c r="I17" s="351">
        <v>199.01647199999999</v>
      </c>
      <c r="J17" s="351">
        <v>198.24897100000001</v>
      </c>
    </row>
    <row r="18" spans="1:10" s="349" customFormat="1" ht="25" x14ac:dyDescent="0.35">
      <c r="A18" s="358" t="s">
        <v>292</v>
      </c>
      <c r="B18" s="359">
        <v>49.735577999999997</v>
      </c>
      <c r="C18" s="359">
        <v>45.706529000000003</v>
      </c>
      <c r="D18" s="359">
        <v>58.333506999999997</v>
      </c>
      <c r="E18" s="359">
        <v>56.239365999999997</v>
      </c>
      <c r="F18" s="359">
        <v>73.562451999999993</v>
      </c>
      <c r="G18" s="359">
        <v>79.641368999999997</v>
      </c>
      <c r="H18" s="359">
        <v>93.864660000000001</v>
      </c>
      <c r="I18" s="359">
        <v>80.601297000000002</v>
      </c>
      <c r="J18" s="359">
        <v>87.663162999999997</v>
      </c>
    </row>
    <row r="19" spans="1:10" s="349" customFormat="1" ht="13" x14ac:dyDescent="0.35">
      <c r="A19" s="366" t="s">
        <v>293</v>
      </c>
      <c r="B19" s="342">
        <v>2597.1118860000001</v>
      </c>
      <c r="C19" s="342">
        <v>2636.4645030000001</v>
      </c>
      <c r="D19" s="342">
        <v>2593.6052279999999</v>
      </c>
      <c r="E19" s="342">
        <v>2590.688999</v>
      </c>
      <c r="F19" s="342">
        <v>2605.1191130000002</v>
      </c>
      <c r="G19" s="342">
        <v>2581.0161819999998</v>
      </c>
      <c r="H19" s="342">
        <v>2591.1986659999998</v>
      </c>
      <c r="I19" s="342">
        <v>2650.03359</v>
      </c>
      <c r="J19" s="342">
        <v>2717.2429299999999</v>
      </c>
    </row>
    <row r="20" spans="1:10" s="349" customFormat="1" ht="13" x14ac:dyDescent="0.35">
      <c r="A20" s="350" t="s">
        <v>294</v>
      </c>
      <c r="B20" s="351">
        <v>2555.3955599999999</v>
      </c>
      <c r="C20" s="351">
        <v>2593.3188220000002</v>
      </c>
      <c r="D20" s="351">
        <v>2548.334253</v>
      </c>
      <c r="E20" s="351">
        <v>2548.286149</v>
      </c>
      <c r="F20" s="351">
        <v>2560.21324</v>
      </c>
      <c r="G20" s="351">
        <v>2543.0859890000002</v>
      </c>
      <c r="H20" s="351">
        <v>2557.1997270000002</v>
      </c>
      <c r="I20" s="351">
        <v>2613.8286560000001</v>
      </c>
      <c r="J20" s="351">
        <v>2677.0226250000001</v>
      </c>
    </row>
    <row r="21" spans="1:10" s="349" customFormat="1" ht="13" x14ac:dyDescent="0.35">
      <c r="A21" s="358" t="s">
        <v>623</v>
      </c>
      <c r="B21" s="359">
        <v>41.716326000000002</v>
      </c>
      <c r="C21" s="359">
        <v>43.145679999999999</v>
      </c>
      <c r="D21" s="359">
        <v>45.270974000000002</v>
      </c>
      <c r="E21" s="359">
        <v>42.402850000000001</v>
      </c>
      <c r="F21" s="359">
        <v>44.905872000000002</v>
      </c>
      <c r="G21" s="359">
        <v>37.930193000000003</v>
      </c>
      <c r="H21" s="359">
        <v>33.998939</v>
      </c>
      <c r="I21" s="359">
        <v>36.204932999999997</v>
      </c>
      <c r="J21" s="359">
        <v>40.220305000000003</v>
      </c>
    </row>
    <row r="22" spans="1:10" s="349" customFormat="1" ht="13" x14ac:dyDescent="0.35">
      <c r="A22" s="366" t="s">
        <v>296</v>
      </c>
      <c r="B22" s="342">
        <v>3124.0820269999999</v>
      </c>
      <c r="C22" s="342">
        <v>3195.4824309999999</v>
      </c>
      <c r="D22" s="342">
        <v>3182.5049949999998</v>
      </c>
      <c r="E22" s="342">
        <v>3128.3103689999998</v>
      </c>
      <c r="F22" s="342">
        <v>3235.9603189999998</v>
      </c>
      <c r="G22" s="342">
        <v>3249.3826819999999</v>
      </c>
      <c r="H22" s="342">
        <v>3222.757838</v>
      </c>
      <c r="I22" s="342">
        <v>3256.5845709999999</v>
      </c>
      <c r="J22" s="342">
        <v>3383.9869180000001</v>
      </c>
    </row>
    <row r="23" spans="1:10" s="349" customFormat="1" ht="13" x14ac:dyDescent="0.35">
      <c r="A23" s="350" t="s">
        <v>362</v>
      </c>
      <c r="B23" s="351">
        <v>694.04357000000005</v>
      </c>
      <c r="C23" s="351">
        <v>709.30916500000001</v>
      </c>
      <c r="D23" s="351">
        <v>717.96727699999997</v>
      </c>
      <c r="E23" s="351">
        <v>694.59707100000003</v>
      </c>
      <c r="F23" s="351">
        <v>703.65064700000005</v>
      </c>
      <c r="G23" s="351">
        <v>697.32233900000006</v>
      </c>
      <c r="H23" s="351">
        <v>651.25630799999999</v>
      </c>
      <c r="I23" s="351">
        <v>657.85822299999995</v>
      </c>
      <c r="J23" s="351">
        <v>655.14747399999999</v>
      </c>
    </row>
    <row r="24" spans="1:10" s="349" customFormat="1" ht="13" x14ac:dyDescent="0.35">
      <c r="A24" s="350" t="s">
        <v>298</v>
      </c>
      <c r="B24" s="351">
        <v>10.265669000000001</v>
      </c>
      <c r="C24" s="351">
        <v>9.1816099999999992</v>
      </c>
      <c r="D24" s="351">
        <v>6.9908000000000001</v>
      </c>
      <c r="E24" s="351">
        <v>5.5825170000000002</v>
      </c>
      <c r="F24" s="351">
        <v>5.9025610000000004</v>
      </c>
      <c r="G24" s="351">
        <v>6.232545</v>
      </c>
      <c r="H24" s="351">
        <v>6.7548149999999998</v>
      </c>
      <c r="I24" s="351">
        <v>5.8757609999999998</v>
      </c>
      <c r="J24" s="351">
        <v>2.578147</v>
      </c>
    </row>
    <row r="25" spans="1:10" s="349" customFormat="1" ht="13" x14ac:dyDescent="0.35">
      <c r="A25" s="350" t="s">
        <v>299</v>
      </c>
      <c r="B25" s="351">
        <v>2208.4154910000002</v>
      </c>
      <c r="C25" s="351">
        <v>2262.3927450000001</v>
      </c>
      <c r="D25" s="351">
        <v>2260.7049440000001</v>
      </c>
      <c r="E25" s="351">
        <v>2241.5838669999998</v>
      </c>
      <c r="F25" s="351">
        <v>2343.7063149999999</v>
      </c>
      <c r="G25" s="351">
        <v>2345.5178780000001</v>
      </c>
      <c r="H25" s="351">
        <v>2397.326262</v>
      </c>
      <c r="I25" s="351">
        <v>2418.9141709999999</v>
      </c>
      <c r="J25" s="351">
        <v>2543.3632579999999</v>
      </c>
    </row>
    <row r="26" spans="1:10" s="349" customFormat="1" ht="13" x14ac:dyDescent="0.35">
      <c r="A26" s="350" t="s">
        <v>300</v>
      </c>
      <c r="B26" s="351">
        <v>66.779662000000002</v>
      </c>
      <c r="C26" s="351">
        <v>67.385526999999996</v>
      </c>
      <c r="D26" s="351">
        <v>57.939993000000001</v>
      </c>
      <c r="E26" s="351">
        <v>58.332332000000001</v>
      </c>
      <c r="F26" s="351">
        <v>73.170812999999995</v>
      </c>
      <c r="G26" s="351">
        <v>96.728059999999999</v>
      </c>
      <c r="H26" s="351">
        <v>74.349732000000003</v>
      </c>
      <c r="I26" s="351">
        <v>79.819006999999999</v>
      </c>
      <c r="J26" s="351">
        <v>88.906732000000005</v>
      </c>
    </row>
    <row r="27" spans="1:10" s="349" customFormat="1" ht="13" x14ac:dyDescent="0.35">
      <c r="A27" s="358" t="s">
        <v>301</v>
      </c>
      <c r="B27" s="359">
        <v>144.57763199999999</v>
      </c>
      <c r="C27" s="359">
        <v>147.213382</v>
      </c>
      <c r="D27" s="359">
        <v>138.90197900000001</v>
      </c>
      <c r="E27" s="359">
        <v>128.21458000000001</v>
      </c>
      <c r="F27" s="359">
        <v>109.52998100000001</v>
      </c>
      <c r="G27" s="359">
        <v>103.581858</v>
      </c>
      <c r="H27" s="359">
        <v>93.070717999999999</v>
      </c>
      <c r="I27" s="359">
        <v>94.117407999999998</v>
      </c>
      <c r="J27" s="359">
        <v>93.991304999999997</v>
      </c>
    </row>
    <row r="28" spans="1:10" s="349" customFormat="1" ht="13" x14ac:dyDescent="0.35">
      <c r="A28" s="366" t="s">
        <v>302</v>
      </c>
      <c r="B28" s="342">
        <v>1468.360443</v>
      </c>
      <c r="C28" s="342">
        <v>1447.73188</v>
      </c>
      <c r="D28" s="342">
        <v>1379.893746</v>
      </c>
      <c r="E28" s="342">
        <v>1310.210922</v>
      </c>
      <c r="F28" s="342">
        <v>1315.8984350000001</v>
      </c>
      <c r="G28" s="342">
        <v>1298.4317100000001</v>
      </c>
      <c r="H28" s="342">
        <v>1296.007824</v>
      </c>
      <c r="I28" s="342">
        <v>1297.5545569999999</v>
      </c>
      <c r="J28" s="342">
        <v>1313.1002249999999</v>
      </c>
    </row>
    <row r="29" spans="1:10" s="349" customFormat="1" ht="13" x14ac:dyDescent="0.35">
      <c r="A29" s="350" t="s">
        <v>303</v>
      </c>
      <c r="B29" s="351">
        <v>341.669693</v>
      </c>
      <c r="C29" s="351">
        <v>335.60129799999999</v>
      </c>
      <c r="D29" s="351">
        <v>319.781342</v>
      </c>
      <c r="E29" s="351">
        <v>308.93346500000001</v>
      </c>
      <c r="F29" s="351">
        <v>311.76160599999997</v>
      </c>
      <c r="G29" s="351">
        <v>302.42134700000003</v>
      </c>
      <c r="H29" s="351">
        <v>301.65536300000002</v>
      </c>
      <c r="I29" s="351">
        <v>304.35977400000002</v>
      </c>
      <c r="J29" s="351">
        <v>315.00478700000002</v>
      </c>
    </row>
    <row r="30" spans="1:10" s="349" customFormat="1" ht="13" x14ac:dyDescent="0.35">
      <c r="A30" s="350" t="s">
        <v>304</v>
      </c>
      <c r="B30" s="351">
        <v>720.35848499999997</v>
      </c>
      <c r="C30" s="351">
        <v>714.34423600000002</v>
      </c>
      <c r="D30" s="351">
        <v>676.029267</v>
      </c>
      <c r="E30" s="351">
        <v>649.10581000000002</v>
      </c>
      <c r="F30" s="351">
        <v>653.99348099999997</v>
      </c>
      <c r="G30" s="351">
        <v>648.03926799999999</v>
      </c>
      <c r="H30" s="351">
        <v>654.18501100000003</v>
      </c>
      <c r="I30" s="351">
        <v>646.03265199999998</v>
      </c>
      <c r="J30" s="351">
        <v>666.52955199999997</v>
      </c>
    </row>
    <row r="31" spans="1:10" s="349" customFormat="1" ht="13" x14ac:dyDescent="0.35">
      <c r="A31" s="350" t="s">
        <v>305</v>
      </c>
      <c r="B31" s="351">
        <v>306.36165899999997</v>
      </c>
      <c r="C31" s="351">
        <v>299.11081999999999</v>
      </c>
      <c r="D31" s="351">
        <v>293.58292599999999</v>
      </c>
      <c r="E31" s="351">
        <v>281.80288400000001</v>
      </c>
      <c r="F31" s="351">
        <v>278.29332900000003</v>
      </c>
      <c r="G31" s="351">
        <v>275.44650100000001</v>
      </c>
      <c r="H31" s="351">
        <v>266.50238300000001</v>
      </c>
      <c r="I31" s="351">
        <v>265.023079</v>
      </c>
      <c r="J31" s="351">
        <v>252.70459500000001</v>
      </c>
    </row>
    <row r="32" spans="1:10" s="349" customFormat="1" ht="13" x14ac:dyDescent="0.35">
      <c r="A32" s="367" t="s">
        <v>306</v>
      </c>
      <c r="B32" s="359">
        <v>99.970606000000004</v>
      </c>
      <c r="C32" s="359">
        <v>98.675523999999996</v>
      </c>
      <c r="D32" s="359">
        <v>90.500208999999998</v>
      </c>
      <c r="E32" s="359">
        <v>70.368762000000004</v>
      </c>
      <c r="F32" s="359">
        <v>71.850018000000006</v>
      </c>
      <c r="G32" s="359">
        <v>72.524592999999996</v>
      </c>
      <c r="H32" s="359">
        <v>73.665064999999998</v>
      </c>
      <c r="I32" s="359">
        <v>82.139050999999995</v>
      </c>
      <c r="J32" s="359">
        <v>78.861289999999997</v>
      </c>
    </row>
    <row r="33" spans="1:10" s="349" customFormat="1" ht="13" x14ac:dyDescent="0.35">
      <c r="A33" s="694" t="s">
        <v>307</v>
      </c>
      <c r="B33" s="342">
        <v>36970.879031999997</v>
      </c>
      <c r="C33" s="342">
        <v>38316.604269000003</v>
      </c>
      <c r="D33" s="342">
        <v>38618.031483999999</v>
      </c>
      <c r="E33" s="342">
        <v>38582.898574999999</v>
      </c>
      <c r="F33" s="342">
        <v>39368.175447000001</v>
      </c>
      <c r="G33" s="342">
        <v>39865.094584999999</v>
      </c>
      <c r="H33" s="342">
        <v>39264.275063000001</v>
      </c>
      <c r="I33" s="342">
        <v>40041.302071999999</v>
      </c>
      <c r="J33" s="342">
        <v>40619.347949000003</v>
      </c>
    </row>
    <row r="34" spans="1:10" s="349" customFormat="1" ht="13" x14ac:dyDescent="0.35">
      <c r="A34" s="427" t="s">
        <v>367</v>
      </c>
      <c r="B34" s="351">
        <v>976.41117399999996</v>
      </c>
      <c r="C34" s="351">
        <v>975.79411600000003</v>
      </c>
      <c r="D34" s="351">
        <v>967.86191199999996</v>
      </c>
      <c r="E34" s="351">
        <v>929.55621599999995</v>
      </c>
      <c r="F34" s="351">
        <v>959.37631399999998</v>
      </c>
      <c r="G34" s="351">
        <v>962.93529000000001</v>
      </c>
      <c r="H34" s="351">
        <v>860.62114199999996</v>
      </c>
      <c r="I34" s="351">
        <v>877.76975100000004</v>
      </c>
      <c r="J34" s="351">
        <v>831.85339999999997</v>
      </c>
    </row>
    <row r="35" spans="1:10" s="349" customFormat="1" ht="13" x14ac:dyDescent="0.35">
      <c r="A35" s="427" t="s">
        <v>309</v>
      </c>
      <c r="B35" s="351">
        <v>20353.522402999999</v>
      </c>
      <c r="C35" s="351">
        <v>20783.425575000001</v>
      </c>
      <c r="D35" s="351">
        <v>20758.204372</v>
      </c>
      <c r="E35" s="351">
        <v>20754.445036000001</v>
      </c>
      <c r="F35" s="351">
        <v>21285.982951999998</v>
      </c>
      <c r="G35" s="351">
        <v>21570.695914</v>
      </c>
      <c r="H35" s="351">
        <v>21283.307564999999</v>
      </c>
      <c r="I35" s="351">
        <v>21943.996788</v>
      </c>
      <c r="J35" s="351">
        <v>22421.768354</v>
      </c>
    </row>
    <row r="36" spans="1:10" s="349" customFormat="1" ht="13" x14ac:dyDescent="0.35">
      <c r="A36" s="695" t="s">
        <v>310</v>
      </c>
      <c r="B36" s="369">
        <v>2307.2302719999998</v>
      </c>
      <c r="C36" s="369">
        <v>2382.079436</v>
      </c>
      <c r="D36" s="369">
        <v>2382.0268809999998</v>
      </c>
      <c r="E36" s="369">
        <v>2307.8863689999998</v>
      </c>
      <c r="F36" s="369">
        <v>2321.6031889999999</v>
      </c>
      <c r="G36" s="369">
        <v>2279.0153009999999</v>
      </c>
      <c r="H36" s="369">
        <v>2306.8185490000001</v>
      </c>
      <c r="I36" s="369">
        <v>2428.3464819999999</v>
      </c>
      <c r="J36" s="369">
        <v>2388.7790150000001</v>
      </c>
    </row>
    <row r="37" spans="1:10" s="373" customFormat="1" ht="12" x14ac:dyDescent="0.35">
      <c r="A37" s="696" t="s">
        <v>311</v>
      </c>
      <c r="B37" s="369">
        <v>7452.4092119999996</v>
      </c>
      <c r="C37" s="369">
        <v>7547.3107879999998</v>
      </c>
      <c r="D37" s="369">
        <v>7606.0127060000004</v>
      </c>
      <c r="E37" s="369">
        <v>7596.7715600000001</v>
      </c>
      <c r="F37" s="369">
        <v>7862.2951419999999</v>
      </c>
      <c r="G37" s="369">
        <v>8120.7353560000001</v>
      </c>
      <c r="H37" s="369">
        <v>8071.2514680000004</v>
      </c>
      <c r="I37" s="369">
        <v>8335.7326909999992</v>
      </c>
      <c r="J37" s="369">
        <v>8608.0348849999991</v>
      </c>
    </row>
    <row r="38" spans="1:10" s="373" customFormat="1" ht="12" x14ac:dyDescent="0.35">
      <c r="A38" s="696" t="s">
        <v>312</v>
      </c>
      <c r="B38" s="369">
        <v>2620.044484</v>
      </c>
      <c r="C38" s="369">
        <v>2634.4662669999998</v>
      </c>
      <c r="D38" s="369">
        <v>2575.599541</v>
      </c>
      <c r="E38" s="369">
        <v>2503.3242879999998</v>
      </c>
      <c r="F38" s="369">
        <v>2557.6050959999998</v>
      </c>
      <c r="G38" s="369">
        <v>2520.9468280000001</v>
      </c>
      <c r="H38" s="369">
        <v>2359.3572300000001</v>
      </c>
      <c r="I38" s="369">
        <v>2375.7856609999999</v>
      </c>
      <c r="J38" s="369">
        <v>2281.8832149999998</v>
      </c>
    </row>
    <row r="39" spans="1:10" s="373" customFormat="1" ht="12" x14ac:dyDescent="0.35">
      <c r="A39" s="696" t="s">
        <v>313</v>
      </c>
      <c r="B39" s="369">
        <v>7427.6021979999996</v>
      </c>
      <c r="C39" s="369">
        <v>7681.1808339999998</v>
      </c>
      <c r="D39" s="369">
        <v>7681.9080059999997</v>
      </c>
      <c r="E39" s="369">
        <v>7846.2511910000003</v>
      </c>
      <c r="F39" s="369">
        <v>8043.8025100000004</v>
      </c>
      <c r="G39" s="369">
        <v>8128.8900359999998</v>
      </c>
      <c r="H39" s="369">
        <v>8077.3072609999999</v>
      </c>
      <c r="I39" s="369">
        <v>8202.019918</v>
      </c>
      <c r="J39" s="369">
        <v>8572.7848040000008</v>
      </c>
    </row>
    <row r="40" spans="1:10" s="373" customFormat="1" ht="12" x14ac:dyDescent="0.35">
      <c r="A40" s="696" t="s">
        <v>314</v>
      </c>
      <c r="B40" s="369">
        <v>546.23623599999996</v>
      </c>
      <c r="C40" s="369">
        <v>538.38824899999997</v>
      </c>
      <c r="D40" s="369">
        <v>512.65723700000001</v>
      </c>
      <c r="E40" s="369">
        <v>500.21162600000002</v>
      </c>
      <c r="F40" s="369">
        <v>500.67701299999999</v>
      </c>
      <c r="G40" s="369">
        <v>521.10839099999998</v>
      </c>
      <c r="H40" s="369">
        <v>468.57305500000001</v>
      </c>
      <c r="I40" s="369">
        <v>602.11203399999999</v>
      </c>
      <c r="J40" s="369">
        <v>570.28643399999999</v>
      </c>
    </row>
    <row r="41" spans="1:10" s="349" customFormat="1" ht="13" x14ac:dyDescent="0.35">
      <c r="A41" s="427" t="s">
        <v>315</v>
      </c>
      <c r="B41" s="351">
        <v>5591.5381459999999</v>
      </c>
      <c r="C41" s="351">
        <v>5676.9344110000002</v>
      </c>
      <c r="D41" s="351">
        <v>5635.8773119999996</v>
      </c>
      <c r="E41" s="351">
        <v>5727.430985</v>
      </c>
      <c r="F41" s="351">
        <v>5892.871333</v>
      </c>
      <c r="G41" s="351">
        <v>5912.0109599999996</v>
      </c>
      <c r="H41" s="351">
        <v>5899.4790739999999</v>
      </c>
      <c r="I41" s="351">
        <v>6024.2864689999997</v>
      </c>
      <c r="J41" s="351">
        <v>6146.0850819999996</v>
      </c>
    </row>
    <row r="42" spans="1:10" x14ac:dyDescent="0.35">
      <c r="A42" s="695" t="s">
        <v>316</v>
      </c>
      <c r="B42" s="369">
        <v>122.854674</v>
      </c>
      <c r="C42" s="369">
        <v>122.972007</v>
      </c>
      <c r="D42" s="369">
        <v>125.58586200000001</v>
      </c>
      <c r="E42" s="369">
        <v>132.97996800000001</v>
      </c>
      <c r="F42" s="369">
        <v>137.61577199999999</v>
      </c>
      <c r="G42" s="369">
        <v>126.131742</v>
      </c>
      <c r="H42" s="369">
        <v>128.845922</v>
      </c>
      <c r="I42" s="369">
        <v>131.67882900000001</v>
      </c>
      <c r="J42" s="369">
        <v>136.74503200000001</v>
      </c>
    </row>
    <row r="43" spans="1:10" s="374" customFormat="1" ht="12" x14ac:dyDescent="0.35">
      <c r="A43" s="696" t="s">
        <v>317</v>
      </c>
      <c r="B43" s="369">
        <v>3236.7216549999998</v>
      </c>
      <c r="C43" s="369">
        <v>3270.6235849999998</v>
      </c>
      <c r="D43" s="369">
        <v>3197.5625439999999</v>
      </c>
      <c r="E43" s="369">
        <v>3246.0100480000001</v>
      </c>
      <c r="F43" s="369">
        <v>3362.635448</v>
      </c>
      <c r="G43" s="369">
        <v>3395.393184</v>
      </c>
      <c r="H43" s="369">
        <v>3408.176692</v>
      </c>
      <c r="I43" s="369">
        <v>3503.3949010000001</v>
      </c>
      <c r="J43" s="369">
        <v>3575.8289020000002</v>
      </c>
    </row>
    <row r="44" spans="1:10" s="374" customFormat="1" ht="12" x14ac:dyDescent="0.35">
      <c r="A44" s="696" t="s">
        <v>318</v>
      </c>
      <c r="B44" s="369">
        <v>425.37061999999997</v>
      </c>
      <c r="C44" s="369">
        <v>430.87872099999998</v>
      </c>
      <c r="D44" s="369">
        <v>430.76016600000003</v>
      </c>
      <c r="E44" s="369">
        <v>421.35986300000002</v>
      </c>
      <c r="F44" s="369">
        <v>350.32718999999997</v>
      </c>
      <c r="G44" s="369">
        <v>288.06142899999998</v>
      </c>
      <c r="H44" s="369">
        <v>213.51763600000001</v>
      </c>
      <c r="I44" s="369">
        <v>199.268282</v>
      </c>
      <c r="J44" s="369">
        <v>204.58231900000001</v>
      </c>
    </row>
    <row r="45" spans="1:10" s="374" customFormat="1" ht="12" x14ac:dyDescent="0.35">
      <c r="A45" s="696" t="s">
        <v>319</v>
      </c>
      <c r="B45" s="369">
        <v>1806.5911960000001</v>
      </c>
      <c r="C45" s="369">
        <v>1852.4600969999999</v>
      </c>
      <c r="D45" s="369">
        <v>1881.968738</v>
      </c>
      <c r="E45" s="369">
        <v>1927.081105</v>
      </c>
      <c r="F45" s="369">
        <v>2042.2929220000001</v>
      </c>
      <c r="G45" s="369">
        <v>2102.4246039999998</v>
      </c>
      <c r="H45" s="369">
        <v>2148.938823</v>
      </c>
      <c r="I45" s="369">
        <v>2189.9444560000002</v>
      </c>
      <c r="J45" s="369">
        <v>2228.9288270000002</v>
      </c>
    </row>
    <row r="46" spans="1:10" x14ac:dyDescent="0.35">
      <c r="A46" s="684" t="s">
        <v>320</v>
      </c>
      <c r="B46" s="351">
        <v>10049.407305999999</v>
      </c>
      <c r="C46" s="351">
        <v>10880.450166000001</v>
      </c>
      <c r="D46" s="351">
        <v>11256.087885999999</v>
      </c>
      <c r="E46" s="351">
        <v>11171.466336</v>
      </c>
      <c r="F46" s="351">
        <v>11229.944846</v>
      </c>
      <c r="G46" s="351">
        <v>11419.45242</v>
      </c>
      <c r="H46" s="351">
        <v>11220.86728</v>
      </c>
      <c r="I46" s="351">
        <v>11195.249062999999</v>
      </c>
      <c r="J46" s="351">
        <v>11219.641111999999</v>
      </c>
    </row>
    <row r="47" spans="1:10" s="374" customFormat="1" ht="12" x14ac:dyDescent="0.35">
      <c r="A47" s="697" t="s">
        <v>321</v>
      </c>
      <c r="B47" s="369">
        <v>965.38496499999997</v>
      </c>
      <c r="C47" s="369">
        <v>962.96005000000002</v>
      </c>
      <c r="D47" s="369">
        <v>1010.166597</v>
      </c>
      <c r="E47" s="369">
        <v>1024.4353510000001</v>
      </c>
      <c r="F47" s="369">
        <v>1014.169559</v>
      </c>
      <c r="G47" s="369">
        <v>675.31193599999995</v>
      </c>
      <c r="H47" s="369">
        <v>662.93289000000004</v>
      </c>
      <c r="I47" s="369">
        <v>615.55043899999998</v>
      </c>
      <c r="J47" s="369">
        <v>629.90212199999996</v>
      </c>
    </row>
    <row r="48" spans="1:10" s="374" customFormat="1" ht="12" x14ac:dyDescent="0.35">
      <c r="A48" s="696" t="s">
        <v>322</v>
      </c>
      <c r="B48" s="369">
        <v>548.40619400000003</v>
      </c>
      <c r="C48" s="369">
        <v>551.61179300000003</v>
      </c>
      <c r="D48" s="369">
        <v>526.73999900000001</v>
      </c>
      <c r="E48" s="369">
        <v>492.24760099999997</v>
      </c>
      <c r="F48" s="369">
        <v>485.68076200000002</v>
      </c>
      <c r="G48" s="369">
        <v>446.43063899999999</v>
      </c>
      <c r="H48" s="369">
        <v>432.10940499999998</v>
      </c>
      <c r="I48" s="369">
        <v>433.683627</v>
      </c>
      <c r="J48" s="369">
        <v>471.88698699999998</v>
      </c>
    </row>
    <row r="49" spans="1:10" s="374" customFormat="1" ht="12" x14ac:dyDescent="0.35">
      <c r="A49" s="696" t="s">
        <v>323</v>
      </c>
      <c r="B49" s="369">
        <v>8214.5371950000008</v>
      </c>
      <c r="C49" s="369">
        <v>9047.1445070000009</v>
      </c>
      <c r="D49" s="369">
        <v>9423.0619160000006</v>
      </c>
      <c r="E49" s="369">
        <v>9383.8029580000002</v>
      </c>
      <c r="F49" s="369">
        <v>9471.7860920000003</v>
      </c>
      <c r="G49" s="369">
        <v>10042.737964</v>
      </c>
      <c r="H49" s="369">
        <v>9841.3087620000006</v>
      </c>
      <c r="I49" s="369">
        <v>9859.3508189999993</v>
      </c>
      <c r="J49" s="369">
        <v>9770.952045</v>
      </c>
    </row>
    <row r="50" spans="1:10" s="374" customFormat="1" ht="12" x14ac:dyDescent="0.35">
      <c r="A50" s="698" t="s">
        <v>324</v>
      </c>
      <c r="B50" s="376">
        <v>321.07895000000002</v>
      </c>
      <c r="C50" s="376">
        <v>318.733814</v>
      </c>
      <c r="D50" s="376">
        <v>296.119372</v>
      </c>
      <c r="E50" s="376">
        <v>267.54447499999998</v>
      </c>
      <c r="F50" s="376">
        <v>256.03306600000002</v>
      </c>
      <c r="G50" s="376">
        <v>254.97188</v>
      </c>
      <c r="H50" s="376">
        <v>284.516077</v>
      </c>
      <c r="I50" s="376">
        <v>286.664177</v>
      </c>
      <c r="J50" s="376">
        <v>346.89995599999997</v>
      </c>
    </row>
    <row r="51" spans="1:10" s="349" customFormat="1" ht="13" x14ac:dyDescent="0.35">
      <c r="A51" s="694" t="s">
        <v>325</v>
      </c>
      <c r="B51" s="342">
        <v>232.40931499999999</v>
      </c>
      <c r="C51" s="342">
        <v>238.86751699999999</v>
      </c>
      <c r="D51" s="342">
        <v>228.74948599999999</v>
      </c>
      <c r="E51" s="342">
        <v>203.66090299999999</v>
      </c>
      <c r="F51" s="342">
        <v>203.21770100000001</v>
      </c>
      <c r="G51" s="342">
        <v>193.972917</v>
      </c>
      <c r="H51" s="342">
        <v>194.506417</v>
      </c>
      <c r="I51" s="342">
        <v>192.693668</v>
      </c>
      <c r="J51" s="342">
        <v>249.91712000000001</v>
      </c>
    </row>
    <row r="52" spans="1:10" x14ac:dyDescent="0.35">
      <c r="A52" s="427" t="s">
        <v>326</v>
      </c>
      <c r="B52" s="351">
        <v>0</v>
      </c>
      <c r="C52" s="351">
        <v>0</v>
      </c>
      <c r="D52" s="351">
        <v>0</v>
      </c>
      <c r="E52" s="351">
        <v>0</v>
      </c>
      <c r="F52" s="351">
        <v>0</v>
      </c>
      <c r="G52" s="351">
        <v>0</v>
      </c>
      <c r="H52" s="351">
        <v>14.026842</v>
      </c>
      <c r="I52" s="351">
        <v>14.453386</v>
      </c>
      <c r="J52" s="351">
        <v>59.718063000000001</v>
      </c>
    </row>
    <row r="53" spans="1:10" x14ac:dyDescent="0.35">
      <c r="A53" s="427" t="s">
        <v>327</v>
      </c>
      <c r="B53" s="351">
        <v>101.106189</v>
      </c>
      <c r="C53" s="351">
        <v>101.218065</v>
      </c>
      <c r="D53" s="351">
        <v>97.036244999999994</v>
      </c>
      <c r="E53" s="351">
        <v>96.417483000000004</v>
      </c>
      <c r="F53" s="351">
        <v>93.499240999999998</v>
      </c>
      <c r="G53" s="351">
        <v>94.735647999999998</v>
      </c>
      <c r="H53" s="351">
        <v>88.448683000000003</v>
      </c>
      <c r="I53" s="351">
        <v>93.662972999999994</v>
      </c>
      <c r="J53" s="351">
        <v>102.69004700000001</v>
      </c>
    </row>
    <row r="54" spans="1:10" x14ac:dyDescent="0.35">
      <c r="A54" s="428" t="s">
        <v>328</v>
      </c>
      <c r="B54" s="359">
        <v>131.30312599999999</v>
      </c>
      <c r="C54" s="359">
        <v>137.649451</v>
      </c>
      <c r="D54" s="359">
        <v>131.71324000000001</v>
      </c>
      <c r="E54" s="359">
        <v>107.24342</v>
      </c>
      <c r="F54" s="359">
        <v>109.718459</v>
      </c>
      <c r="G54" s="359">
        <v>99.237268999999998</v>
      </c>
      <c r="H54" s="359">
        <v>92.030891999999994</v>
      </c>
      <c r="I54" s="359">
        <v>84.577309</v>
      </c>
      <c r="J54" s="359">
        <v>87.509009000000006</v>
      </c>
    </row>
    <row r="55" spans="1:10" s="349" customFormat="1" ht="13" x14ac:dyDescent="0.35">
      <c r="A55" s="694" t="s">
        <v>329</v>
      </c>
      <c r="B55" s="342">
        <v>570.22348</v>
      </c>
      <c r="C55" s="342">
        <v>577.87239999999997</v>
      </c>
      <c r="D55" s="342">
        <v>564.68474100000003</v>
      </c>
      <c r="E55" s="342">
        <v>546.01420299999995</v>
      </c>
      <c r="F55" s="342">
        <v>563.91145800000004</v>
      </c>
      <c r="G55" s="342">
        <v>536.64527899999996</v>
      </c>
      <c r="H55" s="342">
        <v>522.22233300000005</v>
      </c>
      <c r="I55" s="342">
        <v>524.17929400000003</v>
      </c>
      <c r="J55" s="342">
        <v>517.61940500000003</v>
      </c>
    </row>
    <row r="56" spans="1:10" x14ac:dyDescent="0.35">
      <c r="A56" s="427" t="s">
        <v>330</v>
      </c>
      <c r="B56" s="351">
        <v>239.29281499999999</v>
      </c>
      <c r="C56" s="351">
        <v>242.558436</v>
      </c>
      <c r="D56" s="351">
        <v>238.81724199999999</v>
      </c>
      <c r="E56" s="351">
        <v>239.072158</v>
      </c>
      <c r="F56" s="351">
        <v>251.348151</v>
      </c>
      <c r="G56" s="351">
        <v>244.067556</v>
      </c>
      <c r="H56" s="351">
        <v>245.613225</v>
      </c>
      <c r="I56" s="351">
        <v>252.82294099999999</v>
      </c>
      <c r="J56" s="351">
        <v>240.04113100000001</v>
      </c>
    </row>
    <row r="57" spans="1:10" x14ac:dyDescent="0.35">
      <c r="A57" s="427" t="s">
        <v>331</v>
      </c>
      <c r="B57" s="351">
        <v>17.136043000000001</v>
      </c>
      <c r="C57" s="351">
        <v>15.299025</v>
      </c>
      <c r="D57" s="351">
        <v>15.403567000000001</v>
      </c>
      <c r="E57" s="351">
        <v>13.827496999999999</v>
      </c>
      <c r="F57" s="351">
        <v>10.158405999999999</v>
      </c>
      <c r="G57" s="351">
        <v>8.2201850000000007</v>
      </c>
      <c r="H57" s="351">
        <v>6.6893770000000004</v>
      </c>
      <c r="I57" s="351">
        <v>6.0407109999999999</v>
      </c>
      <c r="J57" s="351">
        <v>6.1779089999999997</v>
      </c>
    </row>
    <row r="58" spans="1:10" x14ac:dyDescent="0.35">
      <c r="A58" s="427" t="s">
        <v>332</v>
      </c>
      <c r="B58" s="351">
        <v>86.846017000000003</v>
      </c>
      <c r="C58" s="351">
        <v>90.266531000000001</v>
      </c>
      <c r="D58" s="351">
        <v>84.908045000000001</v>
      </c>
      <c r="E58" s="351">
        <v>80.8001</v>
      </c>
      <c r="F58" s="351">
        <v>82.715269000000006</v>
      </c>
      <c r="G58" s="351">
        <v>74.181009000000003</v>
      </c>
      <c r="H58" s="351">
        <v>68.916285000000002</v>
      </c>
      <c r="I58" s="351">
        <v>70.582187000000005</v>
      </c>
      <c r="J58" s="351">
        <v>67.971974000000003</v>
      </c>
    </row>
    <row r="59" spans="1:10" x14ac:dyDescent="0.35">
      <c r="A59" s="428" t="s">
        <v>333</v>
      </c>
      <c r="B59" s="359">
        <v>226.94860299999999</v>
      </c>
      <c r="C59" s="359">
        <v>229.74840599999999</v>
      </c>
      <c r="D59" s="359">
        <v>225.55588499999999</v>
      </c>
      <c r="E59" s="359">
        <v>212.314447</v>
      </c>
      <c r="F59" s="359">
        <v>219.68962999999999</v>
      </c>
      <c r="G59" s="359">
        <v>210.17652799999999</v>
      </c>
      <c r="H59" s="359">
        <v>201.003445</v>
      </c>
      <c r="I59" s="359">
        <v>194.73345399999999</v>
      </c>
      <c r="J59" s="359">
        <v>203.42838900000001</v>
      </c>
    </row>
    <row r="60" spans="1:10" s="349" customFormat="1" ht="13" x14ac:dyDescent="0.35">
      <c r="A60" s="694" t="s">
        <v>334</v>
      </c>
      <c r="B60" s="342">
        <v>6104.4547839999996</v>
      </c>
      <c r="C60" s="342">
        <v>6084.4094260000002</v>
      </c>
      <c r="D60" s="342">
        <v>5982.2032200000003</v>
      </c>
      <c r="E60" s="342">
        <v>5806.1798740000004</v>
      </c>
      <c r="F60" s="342">
        <v>4791.8252210000001</v>
      </c>
      <c r="G60" s="342">
        <v>3481.0202770000001</v>
      </c>
      <c r="H60" s="342">
        <v>2978.3087909999999</v>
      </c>
      <c r="I60" s="342">
        <v>2847.7025100000001</v>
      </c>
      <c r="J60" s="342">
        <v>2915.3972210000002</v>
      </c>
    </row>
    <row r="61" spans="1:10" x14ac:dyDescent="0.35">
      <c r="A61" s="427" t="s">
        <v>605</v>
      </c>
      <c r="B61" s="351">
        <v>297.15908100000001</v>
      </c>
      <c r="C61" s="351">
        <v>298.10366399999998</v>
      </c>
      <c r="D61" s="351">
        <v>293.41548699999998</v>
      </c>
      <c r="E61" s="351">
        <v>280.48002400000001</v>
      </c>
      <c r="F61" s="351">
        <v>191.878592</v>
      </c>
      <c r="G61" s="351">
        <v>38.417335999999999</v>
      </c>
      <c r="H61" s="351">
        <v>42.914568000000003</v>
      </c>
      <c r="I61" s="351">
        <v>42.980037000000003</v>
      </c>
      <c r="J61" s="351">
        <v>101.605705</v>
      </c>
    </row>
    <row r="62" spans="1:10" x14ac:dyDescent="0.35">
      <c r="A62" s="427" t="s">
        <v>335</v>
      </c>
      <c r="B62" s="351">
        <v>1931.6036200000001</v>
      </c>
      <c r="C62" s="351">
        <v>1976.4514569999999</v>
      </c>
      <c r="D62" s="351">
        <v>1859.3088809999999</v>
      </c>
      <c r="E62" s="351">
        <v>1809.920171</v>
      </c>
      <c r="F62" s="351">
        <v>1198.4958059999999</v>
      </c>
      <c r="G62" s="351">
        <v>411.96428800000001</v>
      </c>
      <c r="H62" s="351">
        <v>375.20916699999998</v>
      </c>
      <c r="I62" s="351">
        <v>300.60978299999999</v>
      </c>
      <c r="J62" s="351">
        <v>270.14544799999999</v>
      </c>
    </row>
    <row r="63" spans="1:10" x14ac:dyDescent="0.35">
      <c r="A63" s="427" t="s">
        <v>336</v>
      </c>
      <c r="B63" s="351">
        <v>1480.363396</v>
      </c>
      <c r="C63" s="351">
        <v>1469.7757710000001</v>
      </c>
      <c r="D63" s="351">
        <v>1527.948257</v>
      </c>
      <c r="E63" s="351">
        <v>1522.996007</v>
      </c>
      <c r="F63" s="351">
        <v>1178.250822</v>
      </c>
      <c r="G63" s="351">
        <v>852.20645500000001</v>
      </c>
      <c r="H63" s="351">
        <v>430.73259000000002</v>
      </c>
      <c r="I63" s="351">
        <v>413.24892999999997</v>
      </c>
      <c r="J63" s="351">
        <v>432.857305</v>
      </c>
    </row>
    <row r="64" spans="1:10" x14ac:dyDescent="0.35">
      <c r="A64" s="427" t="s">
        <v>337</v>
      </c>
      <c r="B64" s="351">
        <v>2344.0310030000001</v>
      </c>
      <c r="C64" s="351">
        <v>2288.6418349999999</v>
      </c>
      <c r="D64" s="351">
        <v>2251.5248660000002</v>
      </c>
      <c r="E64" s="351">
        <v>2144.772281</v>
      </c>
      <c r="F64" s="351">
        <v>2178.896326</v>
      </c>
      <c r="G64" s="351">
        <v>2131.8697200000001</v>
      </c>
      <c r="H64" s="351">
        <v>2084.3142699999999</v>
      </c>
      <c r="I64" s="351">
        <v>2041.404974</v>
      </c>
      <c r="J64" s="351">
        <v>2064.218656</v>
      </c>
    </row>
    <row r="65" spans="1:10" x14ac:dyDescent="0.35">
      <c r="A65" s="695" t="s">
        <v>338</v>
      </c>
      <c r="B65" s="369">
        <v>1125.2610749999999</v>
      </c>
      <c r="C65" s="369">
        <v>1145.308264</v>
      </c>
      <c r="D65" s="369">
        <v>1105.4516020000001</v>
      </c>
      <c r="E65" s="369">
        <v>1035.4527860000001</v>
      </c>
      <c r="F65" s="369">
        <v>1011.759586</v>
      </c>
      <c r="G65" s="369">
        <v>982.85134000000005</v>
      </c>
      <c r="H65" s="369">
        <v>1054.7239360000001</v>
      </c>
      <c r="I65" s="369">
        <v>1038.1706670000001</v>
      </c>
      <c r="J65" s="369">
        <v>1145.6205829999999</v>
      </c>
    </row>
    <row r="66" spans="1:10" x14ac:dyDescent="0.35">
      <c r="A66" s="696" t="s">
        <v>339</v>
      </c>
      <c r="B66" s="369">
        <v>1218.7699270000001</v>
      </c>
      <c r="C66" s="369">
        <v>1143.3335709999999</v>
      </c>
      <c r="D66" s="369">
        <v>1146.0732640000001</v>
      </c>
      <c r="E66" s="369">
        <v>1109.319495</v>
      </c>
      <c r="F66" s="369">
        <v>1167.1367399999999</v>
      </c>
      <c r="G66" s="369">
        <v>1149.0183790000001</v>
      </c>
      <c r="H66" s="369">
        <v>1029.5903330000001</v>
      </c>
      <c r="I66" s="369">
        <v>1003.2343069999999</v>
      </c>
      <c r="J66" s="369">
        <v>918.598072</v>
      </c>
    </row>
    <row r="67" spans="1:10" x14ac:dyDescent="0.35">
      <c r="A67" s="428" t="s">
        <v>340</v>
      </c>
      <c r="B67" s="359">
        <v>51.297682999999999</v>
      </c>
      <c r="C67" s="359">
        <v>51.436697000000002</v>
      </c>
      <c r="D67" s="359">
        <v>50.005727</v>
      </c>
      <c r="E67" s="359">
        <v>48.011389000000001</v>
      </c>
      <c r="F67" s="359">
        <v>44.303674000000001</v>
      </c>
      <c r="G67" s="359">
        <v>46.562477000000001</v>
      </c>
      <c r="H67" s="359">
        <v>45.138196000000001</v>
      </c>
      <c r="I67" s="359">
        <v>49.458784000000001</v>
      </c>
      <c r="J67" s="359">
        <v>46.570106000000003</v>
      </c>
    </row>
    <row r="68" spans="1:10" s="349" customFormat="1" ht="13" x14ac:dyDescent="0.35">
      <c r="A68" s="694" t="s">
        <v>341</v>
      </c>
      <c r="B68" s="342">
        <v>826.15160400000002</v>
      </c>
      <c r="C68" s="342">
        <v>849.68760099999997</v>
      </c>
      <c r="D68" s="342">
        <v>807.35858800000005</v>
      </c>
      <c r="E68" s="342">
        <v>740.09085200000004</v>
      </c>
      <c r="F68" s="342">
        <v>652.83595000000003</v>
      </c>
      <c r="G68" s="342">
        <v>609.79207299999996</v>
      </c>
      <c r="H68" s="342">
        <v>592.7002</v>
      </c>
      <c r="I68" s="342">
        <v>678.40398400000004</v>
      </c>
      <c r="J68" s="342">
        <v>615.46616300000005</v>
      </c>
    </row>
    <row r="69" spans="1:10" x14ac:dyDescent="0.35">
      <c r="A69" s="427" t="s">
        <v>342</v>
      </c>
      <c r="B69" s="351">
        <v>325.55094100000002</v>
      </c>
      <c r="C69" s="351">
        <v>328.283164</v>
      </c>
      <c r="D69" s="351">
        <v>314.35782799999998</v>
      </c>
      <c r="E69" s="351">
        <v>271.88850100000002</v>
      </c>
      <c r="F69" s="351">
        <v>209.65068600000001</v>
      </c>
      <c r="G69" s="351">
        <v>178.48190099999999</v>
      </c>
      <c r="H69" s="351">
        <v>166.168441</v>
      </c>
      <c r="I69" s="351">
        <v>192.26718500000001</v>
      </c>
      <c r="J69" s="351">
        <v>178.19207800000001</v>
      </c>
    </row>
    <row r="70" spans="1:10" x14ac:dyDescent="0.35">
      <c r="A70" s="427" t="s">
        <v>343</v>
      </c>
      <c r="B70" s="351">
        <v>201.112402</v>
      </c>
      <c r="C70" s="351">
        <v>229.919376</v>
      </c>
      <c r="D70" s="351">
        <v>214.23342600000001</v>
      </c>
      <c r="E70" s="351">
        <v>203.087818</v>
      </c>
      <c r="F70" s="351">
        <v>191.88160500000001</v>
      </c>
      <c r="G70" s="351">
        <v>180.83637999999999</v>
      </c>
      <c r="H70" s="351">
        <v>178.79705799999999</v>
      </c>
      <c r="I70" s="351">
        <v>181.88072299999999</v>
      </c>
      <c r="J70" s="351">
        <v>174.14744099999999</v>
      </c>
    </row>
    <row r="71" spans="1:10" x14ac:dyDescent="0.35">
      <c r="A71" s="684" t="s">
        <v>344</v>
      </c>
      <c r="B71" s="351">
        <v>44.938111999999997</v>
      </c>
      <c r="C71" s="351">
        <v>42.383046</v>
      </c>
      <c r="D71" s="351">
        <v>38.001694999999998</v>
      </c>
      <c r="E71" s="351">
        <v>33.242260999999999</v>
      </c>
      <c r="F71" s="351">
        <v>21.703856999999999</v>
      </c>
      <c r="G71" s="351">
        <v>18.609559999999998</v>
      </c>
      <c r="H71" s="351">
        <v>23.915068000000002</v>
      </c>
      <c r="I71" s="351">
        <v>34.045788999999999</v>
      </c>
      <c r="J71" s="351">
        <v>22.429351</v>
      </c>
    </row>
    <row r="72" spans="1:10" x14ac:dyDescent="0.35">
      <c r="A72" s="438" t="s">
        <v>345</v>
      </c>
      <c r="B72" s="359">
        <v>254.55014700000001</v>
      </c>
      <c r="C72" s="359">
        <v>249.102013</v>
      </c>
      <c r="D72" s="359">
        <v>240.765638</v>
      </c>
      <c r="E72" s="359">
        <v>231.87226999999999</v>
      </c>
      <c r="F72" s="359">
        <v>229.59980100000001</v>
      </c>
      <c r="G72" s="359">
        <v>231.86422999999999</v>
      </c>
      <c r="H72" s="359">
        <v>223.81963099999999</v>
      </c>
      <c r="I72" s="359">
        <v>270.210286</v>
      </c>
      <c r="J72" s="359">
        <v>240.69729100000001</v>
      </c>
    </row>
    <row r="73" spans="1:10" ht="13" x14ac:dyDescent="0.35">
      <c r="A73" s="699" t="s">
        <v>262</v>
      </c>
      <c r="B73" s="299">
        <v>0</v>
      </c>
      <c r="C73" s="299">
        <v>0</v>
      </c>
      <c r="D73" s="299">
        <v>0</v>
      </c>
      <c r="E73" s="299">
        <v>0</v>
      </c>
      <c r="F73" s="299">
        <v>0</v>
      </c>
      <c r="G73" s="299">
        <v>0</v>
      </c>
      <c r="H73" s="299">
        <v>0</v>
      </c>
      <c r="I73" s="299">
        <v>0</v>
      </c>
      <c r="J73" s="299">
        <v>28.006692999999999</v>
      </c>
    </row>
    <row r="74" spans="1:10" s="349" customFormat="1" ht="13" x14ac:dyDescent="0.35">
      <c r="A74" s="384" t="s">
        <v>346</v>
      </c>
      <c r="B74" s="299">
        <v>56777.185038000003</v>
      </c>
      <c r="C74" s="299">
        <v>58346.024788000002</v>
      </c>
      <c r="D74" s="299">
        <v>58242.125070000002</v>
      </c>
      <c r="E74" s="299">
        <v>57468.791246000001</v>
      </c>
      <c r="F74" s="299">
        <v>57380.936391000003</v>
      </c>
      <c r="G74" s="299">
        <v>56546.782852999997</v>
      </c>
      <c r="H74" s="299">
        <v>55319.501837999996</v>
      </c>
      <c r="I74" s="299">
        <v>56400.716418999997</v>
      </c>
      <c r="J74" s="299">
        <v>57257.492010000002</v>
      </c>
    </row>
    <row r="75" spans="1:10" s="349" customFormat="1" ht="13.5" thickBot="1" x14ac:dyDescent="0.4">
      <c r="A75" s="686" t="s">
        <v>347</v>
      </c>
      <c r="B75" s="687">
        <v>919.30842399999995</v>
      </c>
      <c r="C75" s="687">
        <v>948.97157300000003</v>
      </c>
      <c r="D75" s="687">
        <v>905.74778600000002</v>
      </c>
      <c r="E75" s="687">
        <v>839.51671699999997</v>
      </c>
      <c r="F75" s="687">
        <v>805.62201000000005</v>
      </c>
      <c r="G75" s="687">
        <v>733.10714299999995</v>
      </c>
      <c r="H75" s="687">
        <v>689.39263400000004</v>
      </c>
      <c r="I75" s="687">
        <v>630.51600699999995</v>
      </c>
      <c r="J75" s="687">
        <v>576.56176000000005</v>
      </c>
    </row>
    <row r="76" spans="1:10" s="396" customFormat="1" ht="13" x14ac:dyDescent="0.3">
      <c r="A76" s="688" t="s">
        <v>348</v>
      </c>
      <c r="B76" s="393"/>
      <c r="C76" s="430"/>
      <c r="D76" s="430"/>
      <c r="E76" s="430"/>
      <c r="F76" s="430"/>
      <c r="G76" s="430"/>
      <c r="H76" s="430"/>
      <c r="I76" s="430"/>
      <c r="J76" s="430"/>
    </row>
    <row r="77" spans="1:10" x14ac:dyDescent="0.35">
      <c r="A77" s="689" t="s">
        <v>349</v>
      </c>
      <c r="B77" s="689"/>
      <c r="C77" s="256"/>
      <c r="D77" s="256"/>
      <c r="E77" s="256"/>
      <c r="F77" s="256"/>
      <c r="G77" s="256"/>
      <c r="H77" s="256"/>
      <c r="I77" s="256"/>
      <c r="J77" s="256"/>
    </row>
    <row r="78" spans="1:10" x14ac:dyDescent="0.35">
      <c r="A78" s="333"/>
      <c r="B78" s="427"/>
      <c r="C78" s="256"/>
      <c r="D78" s="256"/>
      <c r="E78" s="256"/>
      <c r="F78" s="256"/>
      <c r="G78" s="256"/>
      <c r="H78" s="256"/>
      <c r="I78" s="256"/>
      <c r="J78" s="256"/>
    </row>
    <row r="79" spans="1:10" x14ac:dyDescent="0.35">
      <c r="A79" s="333"/>
      <c r="B79" s="427"/>
      <c r="C79" s="256"/>
      <c r="D79" s="256"/>
      <c r="E79" s="256"/>
      <c r="F79" s="256"/>
      <c r="G79" s="256"/>
      <c r="H79" s="256"/>
      <c r="I79" s="256"/>
      <c r="J79" s="256"/>
    </row>
    <row r="80" spans="1:10" x14ac:dyDescent="0.35">
      <c r="A80" s="333"/>
      <c r="B80" s="427"/>
      <c r="C80" s="256"/>
      <c r="D80" s="256"/>
      <c r="E80" s="256"/>
      <c r="F80" s="256"/>
      <c r="G80" s="256"/>
      <c r="H80" s="256"/>
      <c r="I80" s="256"/>
      <c r="J80" s="437" t="s">
        <v>635</v>
      </c>
    </row>
    <row r="81" spans="1:10" x14ac:dyDescent="0.35">
      <c r="A81" s="684"/>
      <c r="B81" s="684"/>
      <c r="C81" s="437"/>
      <c r="D81" s="437"/>
      <c r="E81" s="437"/>
      <c r="F81" s="437"/>
      <c r="G81" s="437"/>
      <c r="H81" s="437"/>
      <c r="I81" s="437" t="s">
        <v>614</v>
      </c>
      <c r="J81" s="437"/>
    </row>
    <row r="82" spans="1:10" x14ac:dyDescent="0.35">
      <c r="A82" s="684"/>
      <c r="B82" s="684"/>
      <c r="C82" s="437"/>
      <c r="D82" s="437"/>
      <c r="E82" s="437"/>
      <c r="F82" s="437"/>
      <c r="G82" s="437"/>
      <c r="H82" s="437" t="s">
        <v>615</v>
      </c>
      <c r="I82" s="437"/>
      <c r="J82" s="437"/>
    </row>
    <row r="83" spans="1:10" x14ac:dyDescent="0.35">
      <c r="A83" s="427"/>
      <c r="B83" s="427"/>
      <c r="C83" s="256"/>
      <c r="D83" s="437"/>
      <c r="E83" s="437"/>
      <c r="F83" s="437"/>
      <c r="G83" s="437"/>
      <c r="H83" s="437" t="s">
        <v>616</v>
      </c>
      <c r="I83" s="256"/>
      <c r="J83" s="256"/>
    </row>
    <row r="84" spans="1:10" ht="15.5" x14ac:dyDescent="0.35">
      <c r="A84" s="257"/>
      <c r="B84" s="255"/>
      <c r="C84" s="256"/>
      <c r="D84" s="437"/>
      <c r="E84" s="437"/>
      <c r="F84" s="437"/>
      <c r="G84" s="437" t="s">
        <v>617</v>
      </c>
      <c r="H84" s="437"/>
      <c r="I84" s="256"/>
      <c r="J84" s="256"/>
    </row>
    <row r="85" spans="1:10" ht="15.5" x14ac:dyDescent="0.35">
      <c r="A85" s="257"/>
      <c r="B85" s="255"/>
      <c r="C85" s="256"/>
      <c r="D85" s="437"/>
      <c r="E85" s="437"/>
      <c r="F85" s="437" t="s">
        <v>618</v>
      </c>
      <c r="G85" s="437"/>
      <c r="H85" s="437"/>
      <c r="I85" s="256"/>
      <c r="J85" s="256"/>
    </row>
    <row r="86" spans="1:10" ht="15.5" x14ac:dyDescent="0.35">
      <c r="A86" s="257"/>
      <c r="B86" s="255"/>
      <c r="C86" s="256"/>
      <c r="D86" s="437"/>
      <c r="E86" s="437" t="s">
        <v>619</v>
      </c>
      <c r="F86" s="437"/>
      <c r="G86" s="437"/>
      <c r="H86" s="437"/>
      <c r="I86" s="256"/>
      <c r="J86" s="256"/>
    </row>
    <row r="87" spans="1:10" ht="16" thickBot="1" x14ac:dyDescent="0.4">
      <c r="A87" s="257"/>
      <c r="B87" s="255"/>
      <c r="C87" s="256"/>
      <c r="D87" s="437" t="s">
        <v>620</v>
      </c>
      <c r="E87" s="437"/>
      <c r="F87" s="437"/>
      <c r="G87" s="437"/>
      <c r="H87" s="437"/>
      <c r="I87" s="256"/>
      <c r="J87" s="256"/>
    </row>
    <row r="88" spans="1:10" ht="13" x14ac:dyDescent="0.3">
      <c r="A88" s="670" t="s">
        <v>621</v>
      </c>
      <c r="B88" s="265">
        <v>2013</v>
      </c>
      <c r="C88" s="265">
        <v>2014</v>
      </c>
      <c r="D88" s="265">
        <v>2015</v>
      </c>
      <c r="E88" s="265">
        <v>2016</v>
      </c>
      <c r="F88" s="265">
        <v>2017</v>
      </c>
      <c r="G88" s="265">
        <v>2018</v>
      </c>
      <c r="H88" s="265">
        <v>2019</v>
      </c>
      <c r="I88" s="265">
        <v>2020</v>
      </c>
      <c r="J88" s="265">
        <v>2021</v>
      </c>
    </row>
    <row r="89" spans="1:10" ht="15" x14ac:dyDescent="0.3">
      <c r="A89" s="261" t="s">
        <v>622</v>
      </c>
      <c r="B89" s="685">
        <v>66.295651000000007</v>
      </c>
      <c r="C89" s="671">
        <v>66.630022999999994</v>
      </c>
      <c r="D89" s="671">
        <v>65.606097000000005</v>
      </c>
      <c r="E89" s="671">
        <v>65.262527000000006</v>
      </c>
      <c r="F89" s="671">
        <v>65.555026999999995</v>
      </c>
      <c r="G89" s="671">
        <v>65.499762000000004</v>
      </c>
      <c r="H89" s="671">
        <v>63.413606000000001</v>
      </c>
      <c r="I89" s="671">
        <v>63.427819999999997</v>
      </c>
      <c r="J89" s="671">
        <v>63.632423000000003</v>
      </c>
    </row>
    <row r="90" spans="1:10" ht="13" x14ac:dyDescent="0.3">
      <c r="A90" s="261" t="s">
        <v>637</v>
      </c>
      <c r="B90" s="709">
        <v>101</v>
      </c>
      <c r="C90" s="709">
        <v>101</v>
      </c>
      <c r="D90" s="709">
        <v>101</v>
      </c>
      <c r="E90" s="709">
        <v>99</v>
      </c>
      <c r="F90" s="709">
        <v>99</v>
      </c>
      <c r="G90" s="709">
        <v>97</v>
      </c>
      <c r="H90" s="709">
        <v>96</v>
      </c>
      <c r="I90" s="709">
        <v>96</v>
      </c>
      <c r="J90" s="709">
        <v>95</v>
      </c>
    </row>
    <row r="91" spans="1:10" ht="26" x14ac:dyDescent="0.35">
      <c r="A91" s="679" t="s">
        <v>2059</v>
      </c>
      <c r="B91" s="672"/>
      <c r="C91" s="672"/>
      <c r="D91" s="672"/>
      <c r="E91" s="672"/>
      <c r="F91" s="672"/>
      <c r="G91" s="672"/>
      <c r="H91" s="672"/>
      <c r="I91" s="672"/>
      <c r="J91" s="672"/>
    </row>
    <row r="92" spans="1:10" ht="13" x14ac:dyDescent="0.35">
      <c r="A92" s="341" t="s">
        <v>289</v>
      </c>
      <c r="B92" s="342">
        <v>903.10381800000005</v>
      </c>
      <c r="C92" s="342">
        <v>853.04602799999998</v>
      </c>
      <c r="D92" s="342">
        <v>779.58168599999999</v>
      </c>
      <c r="E92" s="342">
        <v>843.33260600000006</v>
      </c>
      <c r="F92" s="342">
        <v>799.73678199999995</v>
      </c>
      <c r="G92" s="342">
        <v>816.520804</v>
      </c>
      <c r="H92" s="342">
        <v>1159.080379</v>
      </c>
      <c r="I92" s="342">
        <v>1181.8376519999999</v>
      </c>
      <c r="J92" s="342">
        <v>1222.6712600000001</v>
      </c>
    </row>
    <row r="93" spans="1:10" s="400" customFormat="1" x14ac:dyDescent="0.35">
      <c r="A93" s="350" t="s">
        <v>290</v>
      </c>
      <c r="B93" s="351">
        <v>257.40809300000001</v>
      </c>
      <c r="C93" s="351">
        <v>238.32151999999999</v>
      </c>
      <c r="D93" s="351">
        <v>246.564246</v>
      </c>
      <c r="E93" s="351">
        <v>208.049398</v>
      </c>
      <c r="F93" s="351">
        <v>199.380573</v>
      </c>
      <c r="G93" s="351">
        <v>172.30634000000001</v>
      </c>
      <c r="H93" s="351">
        <v>287.20919900000001</v>
      </c>
      <c r="I93" s="351">
        <v>296.228994</v>
      </c>
      <c r="J93" s="351">
        <v>293.74415699999997</v>
      </c>
    </row>
    <row r="94" spans="1:10" s="400" customFormat="1" x14ac:dyDescent="0.35">
      <c r="A94" s="350" t="s">
        <v>291</v>
      </c>
      <c r="B94" s="351">
        <v>641.69346099999996</v>
      </c>
      <c r="C94" s="351">
        <v>611.954342</v>
      </c>
      <c r="D94" s="351">
        <v>529.99538299999995</v>
      </c>
      <c r="E94" s="351">
        <v>633.55503399999998</v>
      </c>
      <c r="F94" s="351">
        <v>597.87709800000005</v>
      </c>
      <c r="G94" s="351">
        <v>638.00804400000004</v>
      </c>
      <c r="H94" s="351">
        <v>868.33965899999998</v>
      </c>
      <c r="I94" s="351">
        <v>883.23444400000005</v>
      </c>
      <c r="J94" s="351">
        <v>925.75222099999996</v>
      </c>
    </row>
    <row r="95" spans="1:10" s="400" customFormat="1" x14ac:dyDescent="0.35">
      <c r="A95" s="350" t="s">
        <v>357</v>
      </c>
      <c r="B95" s="351">
        <v>9.4814999999999997E-2</v>
      </c>
      <c r="C95" s="351">
        <v>4.5007999999999999E-2</v>
      </c>
      <c r="D95" s="351">
        <v>0.27719700000000003</v>
      </c>
      <c r="E95" s="351">
        <v>3.3182000000000003E-2</v>
      </c>
      <c r="F95" s="351">
        <v>3.7294000000000001E-2</v>
      </c>
      <c r="G95" s="351">
        <v>3.9962629999999999</v>
      </c>
      <c r="H95" s="351">
        <v>0.128361</v>
      </c>
      <c r="I95" s="351">
        <v>0.17357900000000001</v>
      </c>
      <c r="J95" s="351">
        <v>0.57221500000000003</v>
      </c>
    </row>
    <row r="96" spans="1:10" s="400" customFormat="1" ht="25" x14ac:dyDescent="0.35">
      <c r="A96" s="358" t="s">
        <v>292</v>
      </c>
      <c r="B96" s="359">
        <v>3.907448</v>
      </c>
      <c r="C96" s="359">
        <v>2.7251560000000001</v>
      </c>
      <c r="D96" s="359">
        <v>2.7448589999999999</v>
      </c>
      <c r="E96" s="359">
        <v>1.6949909999999999</v>
      </c>
      <c r="F96" s="359">
        <v>2.4418160000000002</v>
      </c>
      <c r="G96" s="359">
        <v>2.2101540000000002</v>
      </c>
      <c r="H96" s="359">
        <v>3.4031579999999999</v>
      </c>
      <c r="I96" s="359">
        <v>2.2006320000000001</v>
      </c>
      <c r="J96" s="359">
        <v>2.602665</v>
      </c>
    </row>
    <row r="97" spans="1:10" s="400" customFormat="1" ht="13" x14ac:dyDescent="0.35">
      <c r="A97" s="366" t="s">
        <v>293</v>
      </c>
      <c r="B97" s="342">
        <v>161.47032300000001</v>
      </c>
      <c r="C97" s="342">
        <v>145.79759899999999</v>
      </c>
      <c r="D97" s="342">
        <v>136.21884499999999</v>
      </c>
      <c r="E97" s="342">
        <v>118.010356</v>
      </c>
      <c r="F97" s="342">
        <v>125.165425</v>
      </c>
      <c r="G97" s="342">
        <v>136.76310799999999</v>
      </c>
      <c r="H97" s="342">
        <v>177.251778</v>
      </c>
      <c r="I97" s="342">
        <v>183.65230399999999</v>
      </c>
      <c r="J97" s="342">
        <v>201.159989</v>
      </c>
    </row>
    <row r="98" spans="1:10" s="400" customFormat="1" x14ac:dyDescent="0.35">
      <c r="A98" s="350" t="s">
        <v>294</v>
      </c>
      <c r="B98" s="351">
        <v>110.802637</v>
      </c>
      <c r="C98" s="351">
        <v>97.532689000000005</v>
      </c>
      <c r="D98" s="351">
        <v>95.580438999999998</v>
      </c>
      <c r="E98" s="351">
        <v>95.793783000000005</v>
      </c>
      <c r="F98" s="351">
        <v>106.77265300000001</v>
      </c>
      <c r="G98" s="351">
        <v>119.578323</v>
      </c>
      <c r="H98" s="351">
        <v>159.409164</v>
      </c>
      <c r="I98" s="351">
        <v>157.15858700000001</v>
      </c>
      <c r="J98" s="351">
        <v>156.06230500000001</v>
      </c>
    </row>
    <row r="99" spans="1:10" s="400" customFormat="1" x14ac:dyDescent="0.35">
      <c r="A99" s="358" t="s">
        <v>623</v>
      </c>
      <c r="B99" s="359">
        <v>50.667684999999999</v>
      </c>
      <c r="C99" s="359">
        <v>48.264909000000003</v>
      </c>
      <c r="D99" s="359">
        <v>40.638404999999999</v>
      </c>
      <c r="E99" s="359">
        <v>22.216571999999999</v>
      </c>
      <c r="F99" s="359">
        <v>18.392771</v>
      </c>
      <c r="G99" s="359">
        <v>17.184785000000002</v>
      </c>
      <c r="H99" s="359">
        <v>17.842614000000001</v>
      </c>
      <c r="I99" s="359">
        <v>26.493715999999999</v>
      </c>
      <c r="J99" s="359">
        <v>45.097684000000001</v>
      </c>
    </row>
    <row r="100" spans="1:10" s="400" customFormat="1" ht="13" x14ac:dyDescent="0.35">
      <c r="A100" s="366" t="s">
        <v>296</v>
      </c>
      <c r="B100" s="342">
        <v>2053.652724</v>
      </c>
      <c r="C100" s="342">
        <v>2111.6815000000001</v>
      </c>
      <c r="D100" s="342">
        <v>1898.579923</v>
      </c>
      <c r="E100" s="342">
        <v>1773.1888759999999</v>
      </c>
      <c r="F100" s="342">
        <v>1767.500736</v>
      </c>
      <c r="G100" s="342">
        <v>1882.617571</v>
      </c>
      <c r="H100" s="342">
        <v>2103.3680359999998</v>
      </c>
      <c r="I100" s="342">
        <v>2138.172442</v>
      </c>
      <c r="J100" s="342">
        <v>2546.2205279999998</v>
      </c>
    </row>
    <row r="101" spans="1:10" s="400" customFormat="1" x14ac:dyDescent="0.35">
      <c r="A101" s="350" t="s">
        <v>362</v>
      </c>
      <c r="B101" s="351">
        <v>6.2026830000000004</v>
      </c>
      <c r="C101" s="351">
        <v>4.6054449999999996</v>
      </c>
      <c r="D101" s="351">
        <v>5.1095030000000001</v>
      </c>
      <c r="E101" s="351">
        <v>7.445487</v>
      </c>
      <c r="F101" s="351">
        <v>8.8074469999999998</v>
      </c>
      <c r="G101" s="351">
        <v>4.9275089999999997</v>
      </c>
      <c r="H101" s="351">
        <v>5.2121820000000003</v>
      </c>
      <c r="I101" s="351">
        <v>4.7755979999999996</v>
      </c>
      <c r="J101" s="351">
        <v>4.9189299999999996</v>
      </c>
    </row>
    <row r="102" spans="1:10" s="400" customFormat="1" x14ac:dyDescent="0.35">
      <c r="A102" s="350" t="s">
        <v>298</v>
      </c>
      <c r="B102" s="351">
        <v>82.342455999999999</v>
      </c>
      <c r="C102" s="351">
        <v>84.760518000000005</v>
      </c>
      <c r="D102" s="351">
        <v>60.037571</v>
      </c>
      <c r="E102" s="351">
        <v>60.639462999999999</v>
      </c>
      <c r="F102" s="351">
        <v>63.121178</v>
      </c>
      <c r="G102" s="351">
        <v>75.891531000000001</v>
      </c>
      <c r="H102" s="351">
        <v>81.290171999999998</v>
      </c>
      <c r="I102" s="351">
        <v>72.753798000000003</v>
      </c>
      <c r="J102" s="351">
        <v>81.023208999999994</v>
      </c>
    </row>
    <row r="103" spans="1:10" s="400" customFormat="1" x14ac:dyDescent="0.35">
      <c r="A103" s="350" t="s">
        <v>299</v>
      </c>
      <c r="B103" s="351">
        <v>1834.755171</v>
      </c>
      <c r="C103" s="351">
        <v>1897.883212</v>
      </c>
      <c r="D103" s="351">
        <v>1733.1424669999999</v>
      </c>
      <c r="E103" s="351">
        <v>1621.458243</v>
      </c>
      <c r="F103" s="351">
        <v>1619.409545</v>
      </c>
      <c r="G103" s="351">
        <v>1717.2165050000001</v>
      </c>
      <c r="H103" s="351">
        <v>1938.6859649999999</v>
      </c>
      <c r="I103" s="351">
        <v>2000.6587300000001</v>
      </c>
      <c r="J103" s="351">
        <v>2391.6778979999999</v>
      </c>
    </row>
    <row r="104" spans="1:10" s="400" customFormat="1" x14ac:dyDescent="0.35">
      <c r="A104" s="350" t="s">
        <v>300</v>
      </c>
      <c r="B104" s="351">
        <v>112.31276699999999</v>
      </c>
      <c r="C104" s="351">
        <v>115.326842</v>
      </c>
      <c r="D104" s="351">
        <v>90.965384999999998</v>
      </c>
      <c r="E104" s="351">
        <v>75.440685999999999</v>
      </c>
      <c r="F104" s="351">
        <v>65.207493999999997</v>
      </c>
      <c r="G104" s="351">
        <v>58.399607000000003</v>
      </c>
      <c r="H104" s="351">
        <v>65.523938000000001</v>
      </c>
      <c r="I104" s="351">
        <v>47.739494999999998</v>
      </c>
      <c r="J104" s="351">
        <v>55.451219000000002</v>
      </c>
    </row>
    <row r="105" spans="1:10" s="400" customFormat="1" x14ac:dyDescent="0.35">
      <c r="A105" s="358" t="s">
        <v>301</v>
      </c>
      <c r="B105" s="359">
        <v>18.039643999999999</v>
      </c>
      <c r="C105" s="359">
        <v>9.1054809999999993</v>
      </c>
      <c r="D105" s="359">
        <v>9.3249960000000005</v>
      </c>
      <c r="E105" s="359">
        <v>8.2049959999999995</v>
      </c>
      <c r="F105" s="359">
        <v>10.955069</v>
      </c>
      <c r="G105" s="359">
        <v>26.182417000000001</v>
      </c>
      <c r="H105" s="359">
        <v>12.655775999999999</v>
      </c>
      <c r="I105" s="359">
        <v>12.244818</v>
      </c>
      <c r="J105" s="359">
        <v>13.149269</v>
      </c>
    </row>
    <row r="106" spans="1:10" s="400" customFormat="1" ht="13" x14ac:dyDescent="0.35">
      <c r="A106" s="366" t="s">
        <v>302</v>
      </c>
      <c r="B106" s="342">
        <v>621.96369700000002</v>
      </c>
      <c r="C106" s="342">
        <v>615.36930800000005</v>
      </c>
      <c r="D106" s="342">
        <v>541.34085300000004</v>
      </c>
      <c r="E106" s="342">
        <v>485.26899400000002</v>
      </c>
      <c r="F106" s="342">
        <v>397.16231599999998</v>
      </c>
      <c r="G106" s="342">
        <v>390.13660199999998</v>
      </c>
      <c r="H106" s="342">
        <v>502.595303</v>
      </c>
      <c r="I106" s="342">
        <v>512.21490400000005</v>
      </c>
      <c r="J106" s="342">
        <v>569.21043099999997</v>
      </c>
    </row>
    <row r="107" spans="1:10" s="400" customFormat="1" x14ac:dyDescent="0.35">
      <c r="A107" s="350" t="s">
        <v>303</v>
      </c>
      <c r="B107" s="351">
        <v>24.221831999999999</v>
      </c>
      <c r="C107" s="351">
        <v>19.566202000000001</v>
      </c>
      <c r="D107" s="351">
        <v>21.102392999999999</v>
      </c>
      <c r="E107" s="351">
        <v>15.504569999999999</v>
      </c>
      <c r="F107" s="351">
        <v>16.796099999999999</v>
      </c>
      <c r="G107" s="351">
        <v>18.891158000000001</v>
      </c>
      <c r="H107" s="351">
        <v>26.397929999999999</v>
      </c>
      <c r="I107" s="351">
        <v>30.488109000000001</v>
      </c>
      <c r="J107" s="351">
        <v>25.874656999999999</v>
      </c>
    </row>
    <row r="108" spans="1:10" s="400" customFormat="1" x14ac:dyDescent="0.35">
      <c r="A108" s="350" t="s">
        <v>304</v>
      </c>
      <c r="B108" s="351">
        <v>373.168769</v>
      </c>
      <c r="C108" s="351">
        <v>369.917079</v>
      </c>
      <c r="D108" s="351">
        <v>329.85594500000002</v>
      </c>
      <c r="E108" s="351">
        <v>313.89487000000003</v>
      </c>
      <c r="F108" s="351">
        <v>229.082694</v>
      </c>
      <c r="G108" s="351">
        <v>218.250055</v>
      </c>
      <c r="H108" s="351">
        <v>278.940021</v>
      </c>
      <c r="I108" s="351">
        <v>281.137001</v>
      </c>
      <c r="J108" s="351">
        <v>326.39721200000002</v>
      </c>
    </row>
    <row r="109" spans="1:10" s="400" customFormat="1" x14ac:dyDescent="0.35">
      <c r="A109" s="350" t="s">
        <v>305</v>
      </c>
      <c r="B109" s="351">
        <v>195.837399</v>
      </c>
      <c r="C109" s="351">
        <v>197.0625</v>
      </c>
      <c r="D109" s="351">
        <v>161.181297</v>
      </c>
      <c r="E109" s="351">
        <v>130.294388</v>
      </c>
      <c r="F109" s="351">
        <v>129.76411200000001</v>
      </c>
      <c r="G109" s="351">
        <v>133.287836</v>
      </c>
      <c r="H109" s="351">
        <v>162.938615</v>
      </c>
      <c r="I109" s="351">
        <v>167.136336</v>
      </c>
      <c r="J109" s="351">
        <v>186.963311</v>
      </c>
    </row>
    <row r="110" spans="1:10" s="400" customFormat="1" x14ac:dyDescent="0.35">
      <c r="A110" s="367" t="s">
        <v>306</v>
      </c>
      <c r="B110" s="359">
        <v>28.735696000000001</v>
      </c>
      <c r="C110" s="359">
        <v>28.823525</v>
      </c>
      <c r="D110" s="359">
        <v>29.201215999999999</v>
      </c>
      <c r="E110" s="359">
        <v>25.575164000000001</v>
      </c>
      <c r="F110" s="359">
        <v>21.519409</v>
      </c>
      <c r="G110" s="359">
        <v>19.707550999999999</v>
      </c>
      <c r="H110" s="359">
        <v>34.318734999999997</v>
      </c>
      <c r="I110" s="359">
        <v>33.453454999999998</v>
      </c>
      <c r="J110" s="359">
        <v>29.975249000000002</v>
      </c>
    </row>
    <row r="111" spans="1:10" s="400" customFormat="1" ht="13" x14ac:dyDescent="0.35">
      <c r="A111" s="694" t="s">
        <v>307</v>
      </c>
      <c r="B111" s="342">
        <v>548.24192100000005</v>
      </c>
      <c r="C111" s="342">
        <v>481.91952500000002</v>
      </c>
      <c r="D111" s="342">
        <v>407.99841900000001</v>
      </c>
      <c r="E111" s="342">
        <v>359.40672999999998</v>
      </c>
      <c r="F111" s="342">
        <v>373.27143599999999</v>
      </c>
      <c r="G111" s="342">
        <v>417.03827200000001</v>
      </c>
      <c r="H111" s="342">
        <v>450.51444199999997</v>
      </c>
      <c r="I111" s="342">
        <v>403.08601900000002</v>
      </c>
      <c r="J111" s="342">
        <v>403.785347</v>
      </c>
    </row>
    <row r="112" spans="1:10" s="400" customFormat="1" x14ac:dyDescent="0.35">
      <c r="A112" s="427" t="s">
        <v>367</v>
      </c>
      <c r="B112" s="351">
        <v>40.480136000000002</v>
      </c>
      <c r="C112" s="351">
        <v>45.994014</v>
      </c>
      <c r="D112" s="351">
        <v>48.456238999999997</v>
      </c>
      <c r="E112" s="351">
        <v>36.354542000000002</v>
      </c>
      <c r="F112" s="351">
        <v>50.025924000000003</v>
      </c>
      <c r="G112" s="351">
        <v>53.056902000000001</v>
      </c>
      <c r="H112" s="351">
        <v>32.039628999999998</v>
      </c>
      <c r="I112" s="351">
        <v>32.803834000000002</v>
      </c>
      <c r="J112" s="351">
        <v>35.214708999999999</v>
      </c>
    </row>
    <row r="113" spans="1:10" s="400" customFormat="1" x14ac:dyDescent="0.35">
      <c r="A113" s="427" t="s">
        <v>309</v>
      </c>
      <c r="B113" s="351">
        <v>490.46470399999998</v>
      </c>
      <c r="C113" s="351">
        <v>421.99749700000001</v>
      </c>
      <c r="D113" s="351">
        <v>349.33603499999998</v>
      </c>
      <c r="E113" s="351">
        <v>307.88071400000001</v>
      </c>
      <c r="F113" s="351">
        <v>308.611648</v>
      </c>
      <c r="G113" s="351">
        <v>354.00200699999999</v>
      </c>
      <c r="H113" s="351">
        <v>407.44476800000001</v>
      </c>
      <c r="I113" s="351">
        <v>363.12072699999999</v>
      </c>
      <c r="J113" s="351">
        <v>357.94689099999999</v>
      </c>
    </row>
    <row r="114" spans="1:10" s="400" customFormat="1" x14ac:dyDescent="0.35">
      <c r="A114" s="695" t="s">
        <v>310</v>
      </c>
      <c r="B114" s="369">
        <v>142.59755100000001</v>
      </c>
      <c r="C114" s="369">
        <v>120.407894</v>
      </c>
      <c r="D114" s="369">
        <v>93.860608999999997</v>
      </c>
      <c r="E114" s="369">
        <v>67.290899999999993</v>
      </c>
      <c r="F114" s="369">
        <v>67.947210999999996</v>
      </c>
      <c r="G114" s="369">
        <v>109.733844</v>
      </c>
      <c r="H114" s="369">
        <v>126.14341899999999</v>
      </c>
      <c r="I114" s="369">
        <v>98.084849000000006</v>
      </c>
      <c r="J114" s="369">
        <v>112.977165</v>
      </c>
    </row>
    <row r="115" spans="1:10" s="400" customFormat="1" x14ac:dyDescent="0.35">
      <c r="A115" s="696" t="s">
        <v>311</v>
      </c>
      <c r="B115" s="369">
        <v>80.798163000000002</v>
      </c>
      <c r="C115" s="369">
        <v>65.984362000000004</v>
      </c>
      <c r="D115" s="369">
        <v>62.682765000000003</v>
      </c>
      <c r="E115" s="369">
        <v>52.332476</v>
      </c>
      <c r="F115" s="369">
        <v>65.851775000000004</v>
      </c>
      <c r="G115" s="369">
        <v>77.140344999999996</v>
      </c>
      <c r="H115" s="369">
        <v>96.703310000000002</v>
      </c>
      <c r="I115" s="369">
        <v>82.394278</v>
      </c>
      <c r="J115" s="369">
        <v>91.489695999999995</v>
      </c>
    </row>
    <row r="116" spans="1:10" s="400" customFormat="1" x14ac:dyDescent="0.35">
      <c r="A116" s="696" t="s">
        <v>312</v>
      </c>
      <c r="B116" s="369">
        <v>215.085272</v>
      </c>
      <c r="C116" s="369">
        <v>193.54017099999999</v>
      </c>
      <c r="D116" s="369">
        <v>149.158692</v>
      </c>
      <c r="E116" s="369">
        <v>140.85062400000001</v>
      </c>
      <c r="F116" s="369">
        <v>135.15504799999999</v>
      </c>
      <c r="G116" s="369">
        <v>115.40505899999999</v>
      </c>
      <c r="H116" s="369">
        <v>128.25787700000001</v>
      </c>
      <c r="I116" s="369">
        <v>133.34289000000001</v>
      </c>
      <c r="J116" s="369">
        <v>99.896642999999997</v>
      </c>
    </row>
    <row r="117" spans="1:10" s="400" customFormat="1" x14ac:dyDescent="0.35">
      <c r="A117" s="696" t="s">
        <v>313</v>
      </c>
      <c r="B117" s="369">
        <v>32.398142999999997</v>
      </c>
      <c r="C117" s="369">
        <v>20.229336</v>
      </c>
      <c r="D117" s="369">
        <v>16.077590000000001</v>
      </c>
      <c r="E117" s="369">
        <v>18.836040000000001</v>
      </c>
      <c r="F117" s="369">
        <v>18.097328999999998</v>
      </c>
      <c r="G117" s="369">
        <v>28.985095999999999</v>
      </c>
      <c r="H117" s="369">
        <v>37.093349000000003</v>
      </c>
      <c r="I117" s="369">
        <v>31.773869999999999</v>
      </c>
      <c r="J117" s="369">
        <v>29.398892</v>
      </c>
    </row>
    <row r="118" spans="1:10" s="400" customFormat="1" x14ac:dyDescent="0.35">
      <c r="A118" s="696" t="s">
        <v>314</v>
      </c>
      <c r="B118" s="369">
        <v>19.585574000000001</v>
      </c>
      <c r="C118" s="369">
        <v>21.835732</v>
      </c>
      <c r="D118" s="369">
        <v>27.556376</v>
      </c>
      <c r="E118" s="369">
        <v>28.570671999999998</v>
      </c>
      <c r="F118" s="369">
        <v>21.560282999999998</v>
      </c>
      <c r="G118" s="369">
        <v>22.737660000000002</v>
      </c>
      <c r="H118" s="369">
        <v>19.246811000000001</v>
      </c>
      <c r="I118" s="369">
        <v>17.524837999999999</v>
      </c>
      <c r="J118" s="369">
        <v>24.184491999999999</v>
      </c>
    </row>
    <row r="119" spans="1:10" s="400" customFormat="1" x14ac:dyDescent="0.35">
      <c r="A119" s="427" t="s">
        <v>315</v>
      </c>
      <c r="B119" s="351">
        <v>4.5448000000000002E-2</v>
      </c>
      <c r="C119" s="351">
        <v>0.13652</v>
      </c>
      <c r="D119" s="351">
        <v>0.102908</v>
      </c>
      <c r="E119" s="351">
        <v>0.112646</v>
      </c>
      <c r="F119" s="351">
        <v>0.122085</v>
      </c>
      <c r="G119" s="351">
        <v>1.2442E-2</v>
      </c>
      <c r="H119" s="351">
        <v>0.97661299999999995</v>
      </c>
      <c r="I119" s="351">
        <v>0.56106100000000003</v>
      </c>
      <c r="J119" s="351">
        <v>0</v>
      </c>
    </row>
    <row r="120" spans="1:10" s="400" customFormat="1" x14ac:dyDescent="0.35">
      <c r="A120" s="695" t="s">
        <v>316</v>
      </c>
      <c r="B120" s="369">
        <v>0</v>
      </c>
      <c r="C120" s="369">
        <v>0</v>
      </c>
      <c r="D120" s="369">
        <v>8.7608000000000005E-2</v>
      </c>
      <c r="E120" s="369">
        <v>8.3126000000000005E-2</v>
      </c>
      <c r="F120" s="369">
        <v>0.10783</v>
      </c>
      <c r="G120" s="369">
        <v>1.2442E-2</v>
      </c>
      <c r="H120" s="369">
        <v>0.77151199999999998</v>
      </c>
      <c r="I120" s="369">
        <v>0.49545800000000001</v>
      </c>
      <c r="J120" s="369">
        <v>0</v>
      </c>
    </row>
    <row r="121" spans="1:10" s="400" customFormat="1" x14ac:dyDescent="0.35">
      <c r="A121" s="696" t="s">
        <v>317</v>
      </c>
      <c r="B121" s="369">
        <v>4.5448000000000002E-2</v>
      </c>
      <c r="C121" s="369">
        <v>0.13652</v>
      </c>
      <c r="D121" s="369">
        <v>1.5299999999999999E-2</v>
      </c>
      <c r="E121" s="369">
        <v>2.9520000000000001E-2</v>
      </c>
      <c r="F121" s="369">
        <v>1.4253999999999999E-2</v>
      </c>
      <c r="G121" s="369">
        <v>0</v>
      </c>
      <c r="H121" s="369">
        <v>0.20510100000000001</v>
      </c>
      <c r="I121" s="369">
        <v>6.5602999999999995E-2</v>
      </c>
      <c r="J121" s="369">
        <v>0</v>
      </c>
    </row>
    <row r="122" spans="1:10" s="400" customFormat="1" x14ac:dyDescent="0.35">
      <c r="A122" s="696" t="s">
        <v>318</v>
      </c>
      <c r="B122" s="369">
        <v>0</v>
      </c>
      <c r="C122" s="369">
        <v>0</v>
      </c>
      <c r="D122" s="369">
        <v>0</v>
      </c>
      <c r="E122" s="369">
        <v>0</v>
      </c>
      <c r="F122" s="369">
        <v>0</v>
      </c>
      <c r="G122" s="369">
        <v>0</v>
      </c>
      <c r="H122" s="369">
        <v>0</v>
      </c>
      <c r="I122" s="369">
        <v>0</v>
      </c>
      <c r="J122" s="369">
        <v>0</v>
      </c>
    </row>
    <row r="123" spans="1:10" s="400" customFormat="1" x14ac:dyDescent="0.35">
      <c r="A123" s="696" t="s">
        <v>319</v>
      </c>
      <c r="B123" s="369">
        <v>0</v>
      </c>
      <c r="C123" s="369">
        <v>0</v>
      </c>
      <c r="D123" s="369">
        <v>0</v>
      </c>
      <c r="E123" s="369">
        <v>0</v>
      </c>
      <c r="F123" s="369">
        <v>0</v>
      </c>
      <c r="G123" s="369">
        <v>0</v>
      </c>
      <c r="H123" s="369">
        <v>0</v>
      </c>
      <c r="I123" s="369">
        <v>0</v>
      </c>
      <c r="J123" s="369">
        <v>0</v>
      </c>
    </row>
    <row r="124" spans="1:10" s="400" customFormat="1" x14ac:dyDescent="0.35">
      <c r="A124" s="684" t="s">
        <v>320</v>
      </c>
      <c r="B124" s="351">
        <v>17.251631</v>
      </c>
      <c r="C124" s="351">
        <v>13.791492</v>
      </c>
      <c r="D124" s="351">
        <v>10.103236000000001</v>
      </c>
      <c r="E124" s="351">
        <v>15.058827000000001</v>
      </c>
      <c r="F124" s="351">
        <v>14.511777</v>
      </c>
      <c r="G124" s="351">
        <v>9.96692</v>
      </c>
      <c r="H124" s="351">
        <v>10.053429</v>
      </c>
      <c r="I124" s="351">
        <v>6.6003949999999998</v>
      </c>
      <c r="J124" s="351">
        <v>10.623746000000001</v>
      </c>
    </row>
    <row r="125" spans="1:10" s="400" customFormat="1" x14ac:dyDescent="0.35">
      <c r="A125" s="697" t="s">
        <v>321</v>
      </c>
      <c r="B125" s="369">
        <v>2.0040480000000001</v>
      </c>
      <c r="C125" s="369">
        <v>0.28716700000000001</v>
      </c>
      <c r="D125" s="369">
        <v>0.36682799999999999</v>
      </c>
      <c r="E125" s="369">
        <v>1.2277819999999999</v>
      </c>
      <c r="F125" s="369">
        <v>0.431064</v>
      </c>
      <c r="G125" s="369">
        <v>0.66515899999999994</v>
      </c>
      <c r="H125" s="369">
        <v>0.69669800000000004</v>
      </c>
      <c r="I125" s="369">
        <v>0.56379000000000001</v>
      </c>
      <c r="J125" s="369">
        <v>0.25973299999999999</v>
      </c>
    </row>
    <row r="126" spans="1:10" x14ac:dyDescent="0.35">
      <c r="A126" s="696" t="s">
        <v>322</v>
      </c>
      <c r="B126" s="369">
        <v>4.0397100000000004</v>
      </c>
      <c r="C126" s="369">
        <v>1.6399919999999999</v>
      </c>
      <c r="D126" s="369">
        <v>0.57556499999999999</v>
      </c>
      <c r="E126" s="369">
        <v>0.37479299999999999</v>
      </c>
      <c r="F126" s="369">
        <v>0.66773499999999997</v>
      </c>
      <c r="G126" s="369">
        <v>0.64769699999999997</v>
      </c>
      <c r="H126" s="369">
        <v>0.86672300000000002</v>
      </c>
      <c r="I126" s="369">
        <v>1.6283939999999999</v>
      </c>
      <c r="J126" s="369">
        <v>2.1285790000000002</v>
      </c>
    </row>
    <row r="127" spans="1:10" x14ac:dyDescent="0.35">
      <c r="A127" s="696" t="s">
        <v>323</v>
      </c>
      <c r="B127" s="369">
        <v>2.8038E-2</v>
      </c>
      <c r="C127" s="369">
        <v>0</v>
      </c>
      <c r="D127" s="369">
        <v>0</v>
      </c>
      <c r="E127" s="369">
        <v>0</v>
      </c>
      <c r="F127" s="369">
        <v>3.742264</v>
      </c>
      <c r="G127" s="369">
        <v>0</v>
      </c>
      <c r="H127" s="369">
        <v>0</v>
      </c>
      <c r="I127" s="369">
        <v>0</v>
      </c>
      <c r="J127" s="369">
        <v>0</v>
      </c>
    </row>
    <row r="128" spans="1:10" x14ac:dyDescent="0.35">
      <c r="A128" s="698" t="s">
        <v>324</v>
      </c>
      <c r="B128" s="376">
        <v>11.179834</v>
      </c>
      <c r="C128" s="376">
        <v>11.804333</v>
      </c>
      <c r="D128" s="376">
        <v>9.1608420000000006</v>
      </c>
      <c r="E128" s="376">
        <v>13.456251</v>
      </c>
      <c r="F128" s="376">
        <v>9.6707129999999992</v>
      </c>
      <c r="G128" s="376">
        <v>8.6540630000000007</v>
      </c>
      <c r="H128" s="376">
        <v>8.4900070000000003</v>
      </c>
      <c r="I128" s="376">
        <v>4.4082100000000004</v>
      </c>
      <c r="J128" s="376">
        <v>8.2354330000000004</v>
      </c>
    </row>
    <row r="129" spans="1:10" ht="13" x14ac:dyDescent="0.35">
      <c r="A129" s="694" t="s">
        <v>325</v>
      </c>
      <c r="B129" s="342">
        <v>1420.782033</v>
      </c>
      <c r="C129" s="342">
        <v>1386.065881</v>
      </c>
      <c r="D129" s="342">
        <v>1264.721859</v>
      </c>
      <c r="E129" s="342">
        <v>1105.724819</v>
      </c>
      <c r="F129" s="342">
        <v>1090.523216</v>
      </c>
      <c r="G129" s="342">
        <v>1125.6700920000001</v>
      </c>
      <c r="H129" s="342">
        <v>1169.706457</v>
      </c>
      <c r="I129" s="342">
        <v>1148.0276329999999</v>
      </c>
      <c r="J129" s="342">
        <v>1312.17518</v>
      </c>
    </row>
    <row r="130" spans="1:10" x14ac:dyDescent="0.35">
      <c r="A130" s="427" t="s">
        <v>326</v>
      </c>
      <c r="B130" s="351">
        <v>0</v>
      </c>
      <c r="C130" s="351">
        <v>0</v>
      </c>
      <c r="D130" s="351">
        <v>0</v>
      </c>
      <c r="E130" s="351">
        <v>0</v>
      </c>
      <c r="F130" s="351">
        <v>0</v>
      </c>
      <c r="G130" s="351">
        <v>0</v>
      </c>
      <c r="H130" s="351">
        <v>4.5932490000000001</v>
      </c>
      <c r="I130" s="351">
        <v>5.036219</v>
      </c>
      <c r="J130" s="351">
        <v>5.9690209999999997</v>
      </c>
    </row>
    <row r="131" spans="1:10" x14ac:dyDescent="0.35">
      <c r="A131" s="427" t="s">
        <v>327</v>
      </c>
      <c r="B131" s="351">
        <v>813.63034700000003</v>
      </c>
      <c r="C131" s="351">
        <v>807.16930200000002</v>
      </c>
      <c r="D131" s="351">
        <v>753.87178400000005</v>
      </c>
      <c r="E131" s="351">
        <v>660.989507</v>
      </c>
      <c r="F131" s="351">
        <v>696.48720200000002</v>
      </c>
      <c r="G131" s="351">
        <v>742.40277000000003</v>
      </c>
      <c r="H131" s="351">
        <v>854.86078899999995</v>
      </c>
      <c r="I131" s="351">
        <v>831.12557600000002</v>
      </c>
      <c r="J131" s="351">
        <v>971.19027200000005</v>
      </c>
    </row>
    <row r="132" spans="1:10" x14ac:dyDescent="0.35">
      <c r="A132" s="428" t="s">
        <v>328</v>
      </c>
      <c r="B132" s="359">
        <v>607.15168600000004</v>
      </c>
      <c r="C132" s="359">
        <v>578.89657799999998</v>
      </c>
      <c r="D132" s="359">
        <v>510.85007400000001</v>
      </c>
      <c r="E132" s="359">
        <v>444.73531100000002</v>
      </c>
      <c r="F132" s="359">
        <v>394.03601300000003</v>
      </c>
      <c r="G132" s="359">
        <v>383.26732099999998</v>
      </c>
      <c r="H132" s="359">
        <v>310.25241799999998</v>
      </c>
      <c r="I132" s="359">
        <v>311.865837</v>
      </c>
      <c r="J132" s="359">
        <v>335.01588500000003</v>
      </c>
    </row>
    <row r="133" spans="1:10" ht="13" x14ac:dyDescent="0.35">
      <c r="A133" s="694" t="s">
        <v>329</v>
      </c>
      <c r="B133" s="342">
        <v>749.04238299999997</v>
      </c>
      <c r="C133" s="342">
        <v>697.56570999999997</v>
      </c>
      <c r="D133" s="342">
        <v>632.33721500000001</v>
      </c>
      <c r="E133" s="342">
        <v>570.46657200000004</v>
      </c>
      <c r="F133" s="342">
        <v>530.38075400000002</v>
      </c>
      <c r="G133" s="342">
        <v>519.07924800000001</v>
      </c>
      <c r="H133" s="342">
        <v>500.62455199999999</v>
      </c>
      <c r="I133" s="342">
        <v>506.93158</v>
      </c>
      <c r="J133" s="342">
        <v>544.85584800000004</v>
      </c>
    </row>
    <row r="134" spans="1:10" x14ac:dyDescent="0.35">
      <c r="A134" s="427" t="s">
        <v>330</v>
      </c>
      <c r="B134" s="351">
        <v>98.195080000000004</v>
      </c>
      <c r="C134" s="351">
        <v>104.11949300000001</v>
      </c>
      <c r="D134" s="351">
        <v>86.991208999999998</v>
      </c>
      <c r="E134" s="351">
        <v>82.768472000000003</v>
      </c>
      <c r="F134" s="351">
        <v>90.787822000000006</v>
      </c>
      <c r="G134" s="351">
        <v>103.99141299999999</v>
      </c>
      <c r="H134" s="351">
        <v>99.453423999999998</v>
      </c>
      <c r="I134" s="351">
        <v>120.261459</v>
      </c>
      <c r="J134" s="351">
        <v>129.677876</v>
      </c>
    </row>
    <row r="135" spans="1:10" x14ac:dyDescent="0.35">
      <c r="A135" s="427" t="s">
        <v>331</v>
      </c>
      <c r="B135" s="351">
        <v>34.503292000000002</v>
      </c>
      <c r="C135" s="351">
        <v>33.010804999999998</v>
      </c>
      <c r="D135" s="351">
        <v>23.271639</v>
      </c>
      <c r="E135" s="351">
        <v>22.638504999999999</v>
      </c>
      <c r="F135" s="351">
        <v>16.16207</v>
      </c>
      <c r="G135" s="351">
        <v>13.223065</v>
      </c>
      <c r="H135" s="351">
        <v>7.8729050000000003</v>
      </c>
      <c r="I135" s="351">
        <v>14.669091</v>
      </c>
      <c r="J135" s="351">
        <v>12.155859</v>
      </c>
    </row>
    <row r="136" spans="1:10" x14ac:dyDescent="0.35">
      <c r="A136" s="427" t="s">
        <v>332</v>
      </c>
      <c r="B136" s="351">
        <v>412.54500899999999</v>
      </c>
      <c r="C136" s="351">
        <v>371.01022599999999</v>
      </c>
      <c r="D136" s="351">
        <v>340.71982400000002</v>
      </c>
      <c r="E136" s="351">
        <v>328.97134399999999</v>
      </c>
      <c r="F136" s="351">
        <v>283.49410699999999</v>
      </c>
      <c r="G136" s="351">
        <v>253.15499500000001</v>
      </c>
      <c r="H136" s="351">
        <v>221.29908499999999</v>
      </c>
      <c r="I136" s="351">
        <v>168.119764</v>
      </c>
      <c r="J136" s="351">
        <v>169.237358</v>
      </c>
    </row>
    <row r="137" spans="1:10" x14ac:dyDescent="0.35">
      <c r="A137" s="428" t="s">
        <v>333</v>
      </c>
      <c r="B137" s="359">
        <v>203.79900000000001</v>
      </c>
      <c r="C137" s="359">
        <v>189.425185</v>
      </c>
      <c r="D137" s="359">
        <v>181.35454200000001</v>
      </c>
      <c r="E137" s="359">
        <v>136.08824899999999</v>
      </c>
      <c r="F137" s="359">
        <v>139.93675300000001</v>
      </c>
      <c r="G137" s="359">
        <v>148.70977300000001</v>
      </c>
      <c r="H137" s="359">
        <v>171.99913599999999</v>
      </c>
      <c r="I137" s="359">
        <v>203.88126399999999</v>
      </c>
      <c r="J137" s="359">
        <v>233.78475399999999</v>
      </c>
    </row>
    <row r="138" spans="1:10" ht="13" x14ac:dyDescent="0.35">
      <c r="A138" s="694" t="s">
        <v>334</v>
      </c>
      <c r="B138" s="342">
        <v>4036.8049129999999</v>
      </c>
      <c r="C138" s="342">
        <v>3875.4730599999998</v>
      </c>
      <c r="D138" s="342">
        <v>3459.8705359999999</v>
      </c>
      <c r="E138" s="342">
        <v>3406.8508750000001</v>
      </c>
      <c r="F138" s="342">
        <v>3556.118528</v>
      </c>
      <c r="G138" s="342">
        <v>3625.6606430000002</v>
      </c>
      <c r="H138" s="342">
        <v>3838.6464449999999</v>
      </c>
      <c r="I138" s="342">
        <v>3893.9520010000001</v>
      </c>
      <c r="J138" s="342">
        <v>4040.6537370000001</v>
      </c>
    </row>
    <row r="139" spans="1:10" x14ac:dyDescent="0.35">
      <c r="A139" s="427" t="s">
        <v>605</v>
      </c>
      <c r="B139" s="351">
        <v>11.673843</v>
      </c>
      <c r="C139" s="351">
        <v>24.904719</v>
      </c>
      <c r="D139" s="351">
        <v>36.672984</v>
      </c>
      <c r="E139" s="351">
        <v>12.964947</v>
      </c>
      <c r="F139" s="351">
        <v>5.0429490000000001</v>
      </c>
      <c r="G139" s="351">
        <v>6.5656509999999999</v>
      </c>
      <c r="H139" s="351">
        <v>9.6786220000000007</v>
      </c>
      <c r="I139" s="351">
        <v>2.5623960000000001</v>
      </c>
      <c r="J139" s="351">
        <v>3.1545640000000001</v>
      </c>
    </row>
    <row r="140" spans="1:10" x14ac:dyDescent="0.35">
      <c r="A140" s="427" t="s">
        <v>335</v>
      </c>
      <c r="B140" s="351">
        <v>6.4665290000000004</v>
      </c>
      <c r="C140" s="351">
        <v>6.2399279999999999</v>
      </c>
      <c r="D140" s="351">
        <v>7.37141</v>
      </c>
      <c r="E140" s="351">
        <v>5.1407280000000002</v>
      </c>
      <c r="F140" s="351">
        <v>3.5469170000000001</v>
      </c>
      <c r="G140" s="351">
        <v>0.43752999999999997</v>
      </c>
      <c r="H140" s="351">
        <v>1.4946090000000001</v>
      </c>
      <c r="I140" s="351">
        <v>0.27816200000000002</v>
      </c>
      <c r="J140" s="351">
        <v>3.8965E-2</v>
      </c>
    </row>
    <row r="141" spans="1:10" x14ac:dyDescent="0.35">
      <c r="A141" s="427" t="s">
        <v>336</v>
      </c>
      <c r="B141" s="351">
        <v>256.53763700000002</v>
      </c>
      <c r="C141" s="351">
        <v>238.96235200000001</v>
      </c>
      <c r="D141" s="351">
        <v>172.49542099999999</v>
      </c>
      <c r="E141" s="351">
        <v>237.69115500000001</v>
      </c>
      <c r="F141" s="351">
        <v>298.72817600000002</v>
      </c>
      <c r="G141" s="351">
        <v>275.82308599999999</v>
      </c>
      <c r="H141" s="351">
        <v>281.15018400000002</v>
      </c>
      <c r="I141" s="351">
        <v>237.33553699999999</v>
      </c>
      <c r="J141" s="351">
        <v>219.941914</v>
      </c>
    </row>
    <row r="142" spans="1:10" x14ac:dyDescent="0.35">
      <c r="A142" s="427" t="s">
        <v>337</v>
      </c>
      <c r="B142" s="351">
        <v>3493.3643069999998</v>
      </c>
      <c r="C142" s="351">
        <v>3410.9656540000001</v>
      </c>
      <c r="D142" s="351">
        <v>3078.5876159999998</v>
      </c>
      <c r="E142" s="351">
        <v>3006.3189819999998</v>
      </c>
      <c r="F142" s="351">
        <v>3120.8238999999999</v>
      </c>
      <c r="G142" s="351">
        <v>3209.9382300000002</v>
      </c>
      <c r="H142" s="351">
        <v>3417.331917</v>
      </c>
      <c r="I142" s="351">
        <v>3473.403245</v>
      </c>
      <c r="J142" s="351">
        <v>3642.3582660000002</v>
      </c>
    </row>
    <row r="143" spans="1:10" x14ac:dyDescent="0.35">
      <c r="A143" s="695" t="s">
        <v>338</v>
      </c>
      <c r="B143" s="369">
        <v>3037.4509370000001</v>
      </c>
      <c r="C143" s="369">
        <v>2927.6569909999998</v>
      </c>
      <c r="D143" s="369">
        <v>2599.075112</v>
      </c>
      <c r="E143" s="369">
        <v>2567.1401190000001</v>
      </c>
      <c r="F143" s="369">
        <v>2630.5270829999999</v>
      </c>
      <c r="G143" s="369">
        <v>2695.4779010000002</v>
      </c>
      <c r="H143" s="369">
        <v>2894.8477440000001</v>
      </c>
      <c r="I143" s="369">
        <v>3003.1863830000002</v>
      </c>
      <c r="J143" s="369">
        <v>3217.7789830000002</v>
      </c>
    </row>
    <row r="144" spans="1:10" x14ac:dyDescent="0.35">
      <c r="A144" s="696" t="s">
        <v>339</v>
      </c>
      <c r="B144" s="369">
        <v>455.91336899999999</v>
      </c>
      <c r="C144" s="369">
        <v>483.30866300000002</v>
      </c>
      <c r="D144" s="369">
        <v>479.51250399999998</v>
      </c>
      <c r="E144" s="369">
        <v>439.17886199999998</v>
      </c>
      <c r="F144" s="369">
        <v>490.29681699999998</v>
      </c>
      <c r="G144" s="369">
        <v>514.460329</v>
      </c>
      <c r="H144" s="369">
        <v>522.48417199999994</v>
      </c>
      <c r="I144" s="369">
        <v>470.21686099999999</v>
      </c>
      <c r="J144" s="369">
        <v>424.57928199999998</v>
      </c>
    </row>
    <row r="145" spans="1:11" x14ac:dyDescent="0.35">
      <c r="A145" s="428" t="s">
        <v>340</v>
      </c>
      <c r="B145" s="359">
        <v>268.76259499999998</v>
      </c>
      <c r="C145" s="359">
        <v>194.40040400000001</v>
      </c>
      <c r="D145" s="359">
        <v>164.74310399999999</v>
      </c>
      <c r="E145" s="359">
        <v>144.735062</v>
      </c>
      <c r="F145" s="359">
        <v>127.976584</v>
      </c>
      <c r="G145" s="359">
        <v>132.89614399999999</v>
      </c>
      <c r="H145" s="359">
        <v>128.99111099999999</v>
      </c>
      <c r="I145" s="359">
        <v>180.372659</v>
      </c>
      <c r="J145" s="359">
        <v>175.16002700000001</v>
      </c>
    </row>
    <row r="146" spans="1:11" ht="13" x14ac:dyDescent="0.35">
      <c r="A146" s="694" t="s">
        <v>341</v>
      </c>
      <c r="B146" s="342">
        <v>706.89039700000001</v>
      </c>
      <c r="C146" s="342">
        <v>657.88756100000001</v>
      </c>
      <c r="D146" s="342">
        <v>651.01694299999997</v>
      </c>
      <c r="E146" s="342">
        <v>455.88926300000003</v>
      </c>
      <c r="F146" s="342">
        <v>381.08334600000001</v>
      </c>
      <c r="G146" s="342">
        <v>365.74732899999998</v>
      </c>
      <c r="H146" s="342">
        <v>409.18075599999997</v>
      </c>
      <c r="I146" s="342">
        <v>441.59846900000002</v>
      </c>
      <c r="J146" s="342">
        <v>464.31442099999998</v>
      </c>
    </row>
    <row r="147" spans="1:11" x14ac:dyDescent="0.35">
      <c r="A147" s="427" t="s">
        <v>342</v>
      </c>
      <c r="B147" s="351">
        <v>206.80502799999999</v>
      </c>
      <c r="C147" s="351">
        <v>201.369314</v>
      </c>
      <c r="D147" s="351">
        <v>204.880683</v>
      </c>
      <c r="E147" s="351">
        <v>135.22932</v>
      </c>
      <c r="F147" s="351">
        <v>120.353713</v>
      </c>
      <c r="G147" s="351">
        <v>103.202657</v>
      </c>
      <c r="H147" s="351">
        <v>137.56332699999999</v>
      </c>
      <c r="I147" s="351">
        <v>134.94043400000001</v>
      </c>
      <c r="J147" s="351">
        <v>158.32095699999999</v>
      </c>
    </row>
    <row r="148" spans="1:11" x14ac:dyDescent="0.35">
      <c r="A148" s="427" t="s">
        <v>343</v>
      </c>
      <c r="B148" s="351">
        <v>149.86005</v>
      </c>
      <c r="C148" s="351">
        <v>126.06487</v>
      </c>
      <c r="D148" s="351">
        <v>124.268326</v>
      </c>
      <c r="E148" s="351">
        <v>80.780991</v>
      </c>
      <c r="F148" s="351">
        <v>85.249290999999999</v>
      </c>
      <c r="G148" s="351">
        <v>85.701149999999998</v>
      </c>
      <c r="H148" s="351">
        <v>98.308859999999996</v>
      </c>
      <c r="I148" s="351">
        <v>95.061291999999995</v>
      </c>
      <c r="J148" s="351">
        <v>118.540801</v>
      </c>
    </row>
    <row r="149" spans="1:11" x14ac:dyDescent="0.35">
      <c r="A149" s="684" t="s">
        <v>344</v>
      </c>
      <c r="B149" s="351">
        <v>219.45139399999999</v>
      </c>
      <c r="C149" s="351">
        <v>201.22961799999999</v>
      </c>
      <c r="D149" s="351">
        <v>188.16018099999999</v>
      </c>
      <c r="E149" s="351">
        <v>129.35465099999999</v>
      </c>
      <c r="F149" s="351">
        <v>90.258638000000005</v>
      </c>
      <c r="G149" s="351">
        <v>90.777883000000003</v>
      </c>
      <c r="H149" s="351">
        <v>79.159529000000006</v>
      </c>
      <c r="I149" s="351">
        <v>88.866669999999999</v>
      </c>
      <c r="J149" s="351">
        <v>70.625878</v>
      </c>
    </row>
    <row r="150" spans="1:11" x14ac:dyDescent="0.35">
      <c r="A150" s="438" t="s">
        <v>345</v>
      </c>
      <c r="B150" s="359">
        <v>130.773923</v>
      </c>
      <c r="C150" s="359">
        <v>129.22375700000001</v>
      </c>
      <c r="D150" s="359">
        <v>133.707752</v>
      </c>
      <c r="E150" s="359">
        <v>110.5243</v>
      </c>
      <c r="F150" s="359">
        <v>85.221701999999993</v>
      </c>
      <c r="G150" s="359">
        <v>86.065638000000007</v>
      </c>
      <c r="H150" s="359">
        <v>94.149039000000002</v>
      </c>
      <c r="I150" s="359">
        <v>122.730071</v>
      </c>
      <c r="J150" s="359">
        <v>116.826784</v>
      </c>
    </row>
    <row r="151" spans="1:11" ht="13" x14ac:dyDescent="0.35">
      <c r="A151" s="699" t="s">
        <v>262</v>
      </c>
      <c r="B151" s="299">
        <v>0</v>
      </c>
      <c r="C151" s="299">
        <v>0</v>
      </c>
      <c r="D151" s="299">
        <v>0</v>
      </c>
      <c r="E151" s="299">
        <v>0</v>
      </c>
      <c r="F151" s="299">
        <v>0</v>
      </c>
      <c r="G151" s="299">
        <v>0</v>
      </c>
      <c r="H151" s="299">
        <v>0</v>
      </c>
      <c r="I151" s="299">
        <v>0</v>
      </c>
      <c r="J151" s="299">
        <v>84.249422999999993</v>
      </c>
    </row>
    <row r="152" spans="1:11" ht="13.5" thickBot="1" x14ac:dyDescent="0.4">
      <c r="A152" s="690" t="s">
        <v>346</v>
      </c>
      <c r="B152" s="691">
        <v>11201.952211</v>
      </c>
      <c r="C152" s="691">
        <v>10824.806176</v>
      </c>
      <c r="D152" s="691">
        <v>9771.6662840000008</v>
      </c>
      <c r="E152" s="691">
        <v>9118.1390950000005</v>
      </c>
      <c r="F152" s="691">
        <v>9020.9425410000003</v>
      </c>
      <c r="G152" s="691">
        <v>9279.2336720000003</v>
      </c>
      <c r="H152" s="691">
        <v>10310.968150999999</v>
      </c>
      <c r="I152" s="691">
        <v>10409.473007000001</v>
      </c>
      <c r="J152" s="691">
        <v>11389.296167</v>
      </c>
    </row>
    <row r="153" spans="1:11" ht="13" x14ac:dyDescent="0.3">
      <c r="A153" s="688" t="s">
        <v>348</v>
      </c>
      <c r="B153" s="393"/>
      <c r="C153" s="430"/>
      <c r="D153" s="430"/>
      <c r="E153" s="430"/>
      <c r="F153" s="430"/>
      <c r="G153" s="430"/>
      <c r="H153" s="430"/>
      <c r="I153" s="430"/>
      <c r="J153" s="430"/>
      <c r="K153" s="256"/>
    </row>
    <row r="154" spans="1:11" x14ac:dyDescent="0.35">
      <c r="A154" s="689" t="s">
        <v>349</v>
      </c>
      <c r="B154" s="689"/>
      <c r="C154" s="256"/>
      <c r="D154" s="256"/>
      <c r="E154" s="256"/>
      <c r="F154" s="256"/>
      <c r="G154" s="256"/>
      <c r="H154" s="256"/>
      <c r="I154" s="256"/>
      <c r="J154" s="256"/>
      <c r="K154" s="256"/>
    </row>
    <row r="155" spans="1:11" x14ac:dyDescent="0.35">
      <c r="A155" s="692"/>
      <c r="B155" s="427"/>
      <c r="C155" s="256"/>
      <c r="D155" s="256"/>
      <c r="E155" s="256"/>
      <c r="F155" s="256"/>
      <c r="G155" s="256"/>
      <c r="H155" s="256"/>
      <c r="I155" s="256"/>
      <c r="J155" s="256"/>
      <c r="K155" s="256"/>
    </row>
    <row r="156" spans="1:11" x14ac:dyDescent="0.35">
      <c r="A156" s="692"/>
      <c r="B156" s="427"/>
      <c r="C156" s="256"/>
      <c r="D156" s="256"/>
      <c r="E156" s="256"/>
      <c r="F156" s="256"/>
      <c r="G156" s="256"/>
      <c r="H156" s="256"/>
      <c r="I156" s="256"/>
      <c r="J156" s="256"/>
      <c r="K156" s="256"/>
    </row>
    <row r="157" spans="1:11" x14ac:dyDescent="0.35">
      <c r="A157" s="684"/>
      <c r="B157" s="684"/>
      <c r="C157" s="437"/>
      <c r="D157" s="437"/>
      <c r="E157" s="437"/>
      <c r="F157" s="437"/>
      <c r="G157" s="437"/>
      <c r="H157" s="437"/>
      <c r="I157" s="437"/>
      <c r="J157" s="437" t="s">
        <v>635</v>
      </c>
      <c r="K157" s="256"/>
    </row>
    <row r="158" spans="1:11" x14ac:dyDescent="0.35">
      <c r="A158" s="684"/>
      <c r="B158" s="684"/>
      <c r="C158" s="437"/>
      <c r="D158" s="437"/>
      <c r="E158" s="437"/>
      <c r="F158" s="437"/>
      <c r="G158" s="437"/>
      <c r="H158" s="437"/>
      <c r="I158" s="437" t="s">
        <v>614</v>
      </c>
      <c r="J158" s="437"/>
      <c r="K158" s="256"/>
    </row>
    <row r="159" spans="1:11" x14ac:dyDescent="0.35">
      <c r="A159" s="684"/>
      <c r="B159" s="684"/>
      <c r="C159" s="437"/>
      <c r="D159" s="437"/>
      <c r="E159" s="437"/>
      <c r="F159" s="437"/>
      <c r="G159" s="437"/>
      <c r="H159" s="437" t="s">
        <v>615</v>
      </c>
      <c r="I159" s="437"/>
      <c r="J159" s="437"/>
      <c r="K159" s="256"/>
    </row>
    <row r="160" spans="1:11" x14ac:dyDescent="0.35">
      <c r="A160" s="427"/>
      <c r="B160" s="427"/>
      <c r="C160" s="256"/>
      <c r="D160" s="437"/>
      <c r="E160" s="437"/>
      <c r="F160" s="437"/>
      <c r="G160" s="437"/>
      <c r="H160" s="437" t="s">
        <v>616</v>
      </c>
      <c r="I160" s="256"/>
      <c r="J160" s="256"/>
      <c r="K160" s="256"/>
    </row>
    <row r="161" spans="1:11" ht="15.5" x14ac:dyDescent="0.35">
      <c r="A161" s="257"/>
      <c r="B161" s="255"/>
      <c r="C161" s="256"/>
      <c r="D161" s="437"/>
      <c r="E161" s="437"/>
      <c r="F161" s="437"/>
      <c r="G161" s="437" t="s">
        <v>617</v>
      </c>
      <c r="H161" s="437"/>
      <c r="I161" s="256"/>
      <c r="J161" s="256"/>
      <c r="K161" s="256"/>
    </row>
    <row r="162" spans="1:11" ht="15.5" x14ac:dyDescent="0.35">
      <c r="A162" s="257"/>
      <c r="B162" s="255"/>
      <c r="C162" s="256"/>
      <c r="D162" s="437"/>
      <c r="E162" s="437"/>
      <c r="F162" s="437" t="s">
        <v>618</v>
      </c>
      <c r="G162" s="437"/>
      <c r="H162" s="437"/>
      <c r="I162" s="256"/>
      <c r="J162" s="256"/>
      <c r="K162" s="256"/>
    </row>
    <row r="163" spans="1:11" ht="15.5" x14ac:dyDescent="0.35">
      <c r="A163" s="257"/>
      <c r="B163" s="255"/>
      <c r="C163" s="256"/>
      <c r="D163" s="437"/>
      <c r="E163" s="437" t="s">
        <v>619</v>
      </c>
      <c r="F163" s="437"/>
      <c r="G163" s="437"/>
      <c r="H163" s="437"/>
      <c r="I163" s="256"/>
      <c r="J163" s="256"/>
      <c r="K163" s="256"/>
    </row>
    <row r="164" spans="1:11" ht="16" thickBot="1" x14ac:dyDescent="0.4">
      <c r="A164" s="257"/>
      <c r="B164" s="255"/>
      <c r="C164" s="256"/>
      <c r="D164" s="437" t="s">
        <v>620</v>
      </c>
      <c r="E164" s="437"/>
      <c r="F164" s="437"/>
      <c r="G164" s="437"/>
      <c r="H164" s="437"/>
      <c r="I164" s="256"/>
      <c r="J164" s="256"/>
      <c r="K164" s="256"/>
    </row>
    <row r="165" spans="1:11" ht="13" x14ac:dyDescent="0.3">
      <c r="A165" s="670" t="s">
        <v>621</v>
      </c>
      <c r="B165" s="265">
        <v>2013</v>
      </c>
      <c r="C165" s="265">
        <v>2014</v>
      </c>
      <c r="D165" s="265">
        <v>2015</v>
      </c>
      <c r="E165" s="265">
        <v>2016</v>
      </c>
      <c r="F165" s="265">
        <v>2017</v>
      </c>
      <c r="G165" s="265">
        <v>2018</v>
      </c>
      <c r="H165" s="265">
        <v>2019</v>
      </c>
      <c r="I165" s="265">
        <v>2020</v>
      </c>
      <c r="J165" s="265">
        <v>2021</v>
      </c>
    </row>
    <row r="166" spans="1:11" ht="15" x14ac:dyDescent="0.3">
      <c r="A166" s="261" t="s">
        <v>622</v>
      </c>
      <c r="B166" s="685">
        <v>66.295651000000007</v>
      </c>
      <c r="C166" s="671">
        <v>66.630022999999994</v>
      </c>
      <c r="D166" s="671">
        <v>65.606097000000005</v>
      </c>
      <c r="E166" s="671">
        <v>65.262527000000006</v>
      </c>
      <c r="F166" s="671">
        <v>65.555026999999995</v>
      </c>
      <c r="G166" s="671">
        <v>65.499762000000004</v>
      </c>
      <c r="H166" s="671">
        <v>63.413606000000001</v>
      </c>
      <c r="I166" s="671">
        <v>63.427819999999997</v>
      </c>
      <c r="J166" s="671">
        <v>63.632423000000003</v>
      </c>
    </row>
    <row r="167" spans="1:11" ht="13" x14ac:dyDescent="0.3">
      <c r="A167" s="261" t="s">
        <v>637</v>
      </c>
      <c r="B167" s="709">
        <v>101</v>
      </c>
      <c r="C167" s="709">
        <v>101</v>
      </c>
      <c r="D167" s="709">
        <v>101</v>
      </c>
      <c r="E167" s="709">
        <v>99</v>
      </c>
      <c r="F167" s="709">
        <v>99</v>
      </c>
      <c r="G167" s="709">
        <v>97</v>
      </c>
      <c r="H167" s="709">
        <v>96</v>
      </c>
      <c r="I167" s="709">
        <v>96</v>
      </c>
      <c r="J167" s="709">
        <v>95</v>
      </c>
    </row>
    <row r="168" spans="1:11" ht="26" x14ac:dyDescent="0.35">
      <c r="A168" s="672" t="s">
        <v>604</v>
      </c>
      <c r="B168" s="672"/>
      <c r="C168" s="672"/>
      <c r="D168" s="672"/>
      <c r="E168" s="672"/>
      <c r="F168" s="672"/>
      <c r="G168" s="672"/>
      <c r="H168" s="672"/>
      <c r="I168" s="672"/>
      <c r="J168" s="672"/>
    </row>
    <row r="169" spans="1:11" ht="13" x14ac:dyDescent="0.35">
      <c r="A169" s="341" t="s">
        <v>289</v>
      </c>
      <c r="B169" s="342">
        <v>5786.6162800000002</v>
      </c>
      <c r="C169" s="342">
        <v>5851.9507859999994</v>
      </c>
      <c r="D169" s="342">
        <v>5664.6752649999999</v>
      </c>
      <c r="E169" s="342">
        <v>5404.0691509999997</v>
      </c>
      <c r="F169" s="342">
        <v>5443.7295260000001</v>
      </c>
      <c r="G169" s="342">
        <v>5547.9479469999997</v>
      </c>
      <c r="H169" s="342">
        <v>5816.6050809999997</v>
      </c>
      <c r="I169" s="342">
        <v>6094.0998209999998</v>
      </c>
      <c r="J169" s="342">
        <v>6120.0786410000001</v>
      </c>
    </row>
    <row r="170" spans="1:11" x14ac:dyDescent="0.35">
      <c r="A170" s="350" t="s">
        <v>290</v>
      </c>
      <c r="B170" s="351">
        <v>575.05981199999997</v>
      </c>
      <c r="C170" s="351">
        <v>600.65857800000003</v>
      </c>
      <c r="D170" s="351">
        <v>578.47221000000002</v>
      </c>
      <c r="E170" s="351">
        <v>455.393507</v>
      </c>
      <c r="F170" s="351">
        <v>550.63087800000005</v>
      </c>
      <c r="G170" s="351">
        <v>496.32557900000006</v>
      </c>
      <c r="H170" s="351">
        <v>606.632563</v>
      </c>
      <c r="I170" s="351">
        <v>622.00290300000006</v>
      </c>
      <c r="J170" s="351">
        <v>506.47112399999997</v>
      </c>
    </row>
    <row r="171" spans="1:11" x14ac:dyDescent="0.35">
      <c r="A171" s="350" t="s">
        <v>291</v>
      </c>
      <c r="B171" s="351">
        <v>4938.5678049999997</v>
      </c>
      <c r="C171" s="351">
        <v>4982.8635510000004</v>
      </c>
      <c r="D171" s="351">
        <v>4807.1052299999992</v>
      </c>
      <c r="E171" s="351">
        <v>4675.1678900000006</v>
      </c>
      <c r="F171" s="351">
        <v>4598.7105099999999</v>
      </c>
      <c r="G171" s="351">
        <v>4749.3910459999997</v>
      </c>
      <c r="H171" s="351">
        <v>4906.4376400000001</v>
      </c>
      <c r="I171" s="351">
        <v>5190.1049329999996</v>
      </c>
      <c r="J171" s="351">
        <v>5324.5204989999993</v>
      </c>
    </row>
    <row r="172" spans="1:11" x14ac:dyDescent="0.35">
      <c r="A172" s="350" t="s">
        <v>357</v>
      </c>
      <c r="B172" s="351">
        <v>219.34563400000002</v>
      </c>
      <c r="C172" s="351">
        <v>219.99696900000001</v>
      </c>
      <c r="D172" s="351">
        <v>218.01945699999999</v>
      </c>
      <c r="E172" s="351">
        <v>215.573395</v>
      </c>
      <c r="F172" s="351">
        <v>218.38386700000001</v>
      </c>
      <c r="G172" s="351">
        <v>220.379794</v>
      </c>
      <c r="H172" s="351">
        <v>206.26705600000003</v>
      </c>
      <c r="I172" s="351">
        <v>199.19005099999998</v>
      </c>
      <c r="J172" s="351">
        <v>198.82118600000001</v>
      </c>
    </row>
    <row r="173" spans="1:11" ht="25" x14ac:dyDescent="0.35">
      <c r="A173" s="358" t="s">
        <v>292</v>
      </c>
      <c r="B173" s="359">
        <v>53.643025999999999</v>
      </c>
      <c r="C173" s="359">
        <v>48.431685000000002</v>
      </c>
      <c r="D173" s="359">
        <v>61.078365999999995</v>
      </c>
      <c r="E173" s="359">
        <v>57.934356999999999</v>
      </c>
      <c r="F173" s="359">
        <v>76.004267999999996</v>
      </c>
      <c r="G173" s="359">
        <v>81.851523</v>
      </c>
      <c r="H173" s="359">
        <v>97.267818000000005</v>
      </c>
      <c r="I173" s="359">
        <v>82.801929000000001</v>
      </c>
      <c r="J173" s="359">
        <v>90.265827999999999</v>
      </c>
    </row>
    <row r="174" spans="1:11" ht="13" x14ac:dyDescent="0.35">
      <c r="A174" s="366" t="s">
        <v>293</v>
      </c>
      <c r="B174" s="342">
        <v>2758.5822090000001</v>
      </c>
      <c r="C174" s="342">
        <v>2782.2621020000001</v>
      </c>
      <c r="D174" s="342">
        <v>2729.8240729999998</v>
      </c>
      <c r="E174" s="342">
        <v>2708.6993549999997</v>
      </c>
      <c r="F174" s="342">
        <v>2730.2845380000003</v>
      </c>
      <c r="G174" s="342">
        <v>2717.7792899999999</v>
      </c>
      <c r="H174" s="342">
        <v>2768.4504439999996</v>
      </c>
      <c r="I174" s="342">
        <v>2833.6858940000002</v>
      </c>
      <c r="J174" s="342">
        <v>2918.4029190000001</v>
      </c>
    </row>
    <row r="175" spans="1:11" x14ac:dyDescent="0.35">
      <c r="A175" s="350" t="s">
        <v>294</v>
      </c>
      <c r="B175" s="351">
        <v>2666.1981969999997</v>
      </c>
      <c r="C175" s="351">
        <v>2690.8515110000003</v>
      </c>
      <c r="D175" s="351">
        <v>2643.9146919999998</v>
      </c>
      <c r="E175" s="351">
        <v>2644.0799320000001</v>
      </c>
      <c r="F175" s="351">
        <v>2666.985893</v>
      </c>
      <c r="G175" s="351">
        <v>2662.6643120000003</v>
      </c>
      <c r="H175" s="351">
        <v>2716.6088910000003</v>
      </c>
      <c r="I175" s="351">
        <v>2770.987243</v>
      </c>
      <c r="J175" s="351">
        <v>2833.08493</v>
      </c>
    </row>
    <row r="176" spans="1:11" x14ac:dyDescent="0.35">
      <c r="A176" s="358" t="s">
        <v>623</v>
      </c>
      <c r="B176" s="359">
        <v>92.384011000000001</v>
      </c>
      <c r="C176" s="359">
        <v>91.410589000000002</v>
      </c>
      <c r="D176" s="359">
        <v>85.909379000000001</v>
      </c>
      <c r="E176" s="359">
        <v>64.619422</v>
      </c>
      <c r="F176" s="359">
        <v>63.298642999999998</v>
      </c>
      <c r="G176" s="359">
        <v>55.114978000000008</v>
      </c>
      <c r="H176" s="359">
        <v>51.841553000000005</v>
      </c>
      <c r="I176" s="359">
        <v>62.698648999999996</v>
      </c>
      <c r="J176" s="359">
        <v>85.317989000000011</v>
      </c>
    </row>
    <row r="177" spans="1:10" ht="13" x14ac:dyDescent="0.35">
      <c r="A177" s="366" t="s">
        <v>296</v>
      </c>
      <c r="B177" s="342">
        <v>5177.734751</v>
      </c>
      <c r="C177" s="342">
        <v>5307.163931</v>
      </c>
      <c r="D177" s="342">
        <v>5081.0849179999996</v>
      </c>
      <c r="E177" s="342">
        <v>4901.499245</v>
      </c>
      <c r="F177" s="342">
        <v>5003.4610549999998</v>
      </c>
      <c r="G177" s="342">
        <v>5132.0002530000002</v>
      </c>
      <c r="H177" s="342">
        <v>5326.1258739999994</v>
      </c>
      <c r="I177" s="342">
        <v>5394.7570130000004</v>
      </c>
      <c r="J177" s="342">
        <v>5930.2074460000003</v>
      </c>
    </row>
    <row r="178" spans="1:10" x14ac:dyDescent="0.35">
      <c r="A178" s="350" t="s">
        <v>362</v>
      </c>
      <c r="B178" s="351">
        <v>700.24625300000002</v>
      </c>
      <c r="C178" s="351">
        <v>713.91461000000004</v>
      </c>
      <c r="D178" s="351">
        <v>723.07677999999999</v>
      </c>
      <c r="E178" s="351">
        <v>702.04255799999999</v>
      </c>
      <c r="F178" s="351">
        <v>712.45809400000007</v>
      </c>
      <c r="G178" s="351">
        <v>702.24984800000004</v>
      </c>
      <c r="H178" s="351">
        <v>656.46848999999997</v>
      </c>
      <c r="I178" s="351">
        <v>662.6338209999999</v>
      </c>
      <c r="J178" s="351">
        <v>660.06640400000003</v>
      </c>
    </row>
    <row r="179" spans="1:10" x14ac:dyDescent="0.35">
      <c r="A179" s="350" t="s">
        <v>298</v>
      </c>
      <c r="B179" s="351">
        <v>92.608125000000001</v>
      </c>
      <c r="C179" s="351">
        <v>93.942127999999997</v>
      </c>
      <c r="D179" s="351">
        <v>67.028370999999993</v>
      </c>
      <c r="E179" s="351">
        <v>66.221980000000002</v>
      </c>
      <c r="F179" s="351">
        <v>69.023739000000006</v>
      </c>
      <c r="G179" s="351">
        <v>82.124076000000002</v>
      </c>
      <c r="H179" s="351">
        <v>88.044986999999992</v>
      </c>
      <c r="I179" s="351">
        <v>78.629559</v>
      </c>
      <c r="J179" s="351">
        <v>83.601355999999996</v>
      </c>
    </row>
    <row r="180" spans="1:10" x14ac:dyDescent="0.35">
      <c r="A180" s="350" t="s">
        <v>299</v>
      </c>
      <c r="B180" s="351">
        <v>4043.1706620000004</v>
      </c>
      <c r="C180" s="351">
        <v>4160.2759569999998</v>
      </c>
      <c r="D180" s="351">
        <v>3993.8474109999997</v>
      </c>
      <c r="E180" s="351">
        <v>3863.0421099999999</v>
      </c>
      <c r="F180" s="351">
        <v>3963.1158599999999</v>
      </c>
      <c r="G180" s="351">
        <v>4062.734383</v>
      </c>
      <c r="H180" s="351">
        <v>4336.0122270000002</v>
      </c>
      <c r="I180" s="351">
        <v>4419.5729009999995</v>
      </c>
      <c r="J180" s="351">
        <v>4935.0411559999993</v>
      </c>
    </row>
    <row r="181" spans="1:10" x14ac:dyDescent="0.35">
      <c r="A181" s="350" t="s">
        <v>300</v>
      </c>
      <c r="B181" s="351">
        <v>179.09242899999998</v>
      </c>
      <c r="C181" s="351">
        <v>182.712369</v>
      </c>
      <c r="D181" s="351">
        <v>148.90537799999998</v>
      </c>
      <c r="E181" s="351">
        <v>133.77301800000001</v>
      </c>
      <c r="F181" s="351">
        <v>138.37830700000001</v>
      </c>
      <c r="G181" s="351">
        <v>155.127667</v>
      </c>
      <c r="H181" s="351">
        <v>139.87367</v>
      </c>
      <c r="I181" s="351">
        <v>127.558502</v>
      </c>
      <c r="J181" s="351">
        <v>144.35795100000001</v>
      </c>
    </row>
    <row r="182" spans="1:10" x14ac:dyDescent="0.35">
      <c r="A182" s="358" t="s">
        <v>301</v>
      </c>
      <c r="B182" s="359">
        <v>162.617276</v>
      </c>
      <c r="C182" s="359">
        <v>156.31886299999999</v>
      </c>
      <c r="D182" s="359">
        <v>148.22697500000001</v>
      </c>
      <c r="E182" s="359">
        <v>136.41957600000001</v>
      </c>
      <c r="F182" s="359">
        <v>120.48505</v>
      </c>
      <c r="G182" s="359">
        <v>129.764275</v>
      </c>
      <c r="H182" s="359">
        <v>105.726494</v>
      </c>
      <c r="I182" s="359">
        <v>106.36222599999999</v>
      </c>
      <c r="J182" s="359">
        <v>107.140574</v>
      </c>
    </row>
    <row r="183" spans="1:10" ht="13" x14ac:dyDescent="0.35">
      <c r="A183" s="366" t="s">
        <v>302</v>
      </c>
      <c r="B183" s="342">
        <v>2090.3241400000002</v>
      </c>
      <c r="C183" s="342">
        <v>2063.1011880000001</v>
      </c>
      <c r="D183" s="342">
        <v>1921.2345989999999</v>
      </c>
      <c r="E183" s="342">
        <v>1795.479916</v>
      </c>
      <c r="F183" s="342">
        <v>1713.060751</v>
      </c>
      <c r="G183" s="342">
        <v>1688.5683120000001</v>
      </c>
      <c r="H183" s="342">
        <v>1798.6031270000001</v>
      </c>
      <c r="I183" s="342">
        <v>1809.7694609999999</v>
      </c>
      <c r="J183" s="342">
        <v>1882.3106559999999</v>
      </c>
    </row>
    <row r="184" spans="1:10" x14ac:dyDescent="0.35">
      <c r="A184" s="350" t="s">
        <v>303</v>
      </c>
      <c r="B184" s="351">
        <v>365.891525</v>
      </c>
      <c r="C184" s="351">
        <v>355.16749999999996</v>
      </c>
      <c r="D184" s="351">
        <v>340.883735</v>
      </c>
      <c r="E184" s="351">
        <v>324.43803500000001</v>
      </c>
      <c r="F184" s="351">
        <v>328.557706</v>
      </c>
      <c r="G184" s="351">
        <v>321.31250500000004</v>
      </c>
      <c r="H184" s="351">
        <v>328.053293</v>
      </c>
      <c r="I184" s="351">
        <v>334.84788300000002</v>
      </c>
      <c r="J184" s="351">
        <v>340.87944400000003</v>
      </c>
    </row>
    <row r="185" spans="1:10" x14ac:dyDescent="0.35">
      <c r="A185" s="350" t="s">
        <v>304</v>
      </c>
      <c r="B185" s="351">
        <v>1093.5272540000001</v>
      </c>
      <c r="C185" s="351">
        <v>1084.261315</v>
      </c>
      <c r="D185" s="351">
        <v>1005.885212</v>
      </c>
      <c r="E185" s="351">
        <v>963.0006800000001</v>
      </c>
      <c r="F185" s="351">
        <v>883.07617499999992</v>
      </c>
      <c r="G185" s="351">
        <v>866.28932299999997</v>
      </c>
      <c r="H185" s="351">
        <v>933.12503200000003</v>
      </c>
      <c r="I185" s="351">
        <v>927.16965299999993</v>
      </c>
      <c r="J185" s="351">
        <v>992.92676400000005</v>
      </c>
    </row>
    <row r="186" spans="1:10" x14ac:dyDescent="0.35">
      <c r="A186" s="350" t="s">
        <v>305</v>
      </c>
      <c r="B186" s="351">
        <v>502.19905799999998</v>
      </c>
      <c r="C186" s="351">
        <v>496.17331999999999</v>
      </c>
      <c r="D186" s="351">
        <v>454.76422300000002</v>
      </c>
      <c r="E186" s="351">
        <v>412.09727199999998</v>
      </c>
      <c r="F186" s="351">
        <v>408.05744100000004</v>
      </c>
      <c r="G186" s="351">
        <v>408.73433699999998</v>
      </c>
      <c r="H186" s="351">
        <v>429.44099800000004</v>
      </c>
      <c r="I186" s="351">
        <v>432.15941499999997</v>
      </c>
      <c r="J186" s="351">
        <v>439.66790600000002</v>
      </c>
    </row>
    <row r="187" spans="1:10" x14ac:dyDescent="0.35">
      <c r="A187" s="367" t="s">
        <v>306</v>
      </c>
      <c r="B187" s="359">
        <v>128.70630199999999</v>
      </c>
      <c r="C187" s="359">
        <v>127.499049</v>
      </c>
      <c r="D187" s="359">
        <v>119.701425</v>
      </c>
      <c r="E187" s="359">
        <v>95.943926000000005</v>
      </c>
      <c r="F187" s="359">
        <v>93.369427000000002</v>
      </c>
      <c r="G187" s="359">
        <v>92.232143999999991</v>
      </c>
      <c r="H187" s="359">
        <v>107.9838</v>
      </c>
      <c r="I187" s="359">
        <v>115.59250599999999</v>
      </c>
      <c r="J187" s="359">
        <v>108.836539</v>
      </c>
    </row>
    <row r="188" spans="1:10" ht="13" x14ac:dyDescent="0.35">
      <c r="A188" s="694" t="s">
        <v>307</v>
      </c>
      <c r="B188" s="342">
        <v>37519.120952999998</v>
      </c>
      <c r="C188" s="342">
        <v>38798.523794000001</v>
      </c>
      <c r="D188" s="342">
        <v>39026.029903000002</v>
      </c>
      <c r="E188" s="342">
        <v>38942.305305000002</v>
      </c>
      <c r="F188" s="342">
        <v>39741.446883000004</v>
      </c>
      <c r="G188" s="342">
        <v>40282.132856999997</v>
      </c>
      <c r="H188" s="342">
        <v>39714.789505000001</v>
      </c>
      <c r="I188" s="342">
        <v>40444.388091000001</v>
      </c>
      <c r="J188" s="342">
        <v>41023.133296</v>
      </c>
    </row>
    <row r="189" spans="1:10" x14ac:dyDescent="0.35">
      <c r="A189" s="427" t="s">
        <v>367</v>
      </c>
      <c r="B189" s="351">
        <v>1016.89131</v>
      </c>
      <c r="C189" s="351">
        <v>1021.78813</v>
      </c>
      <c r="D189" s="351">
        <v>1016.3181509999999</v>
      </c>
      <c r="E189" s="351">
        <v>965.91075799999999</v>
      </c>
      <c r="F189" s="351">
        <v>1009.402238</v>
      </c>
      <c r="G189" s="351">
        <v>1015.992192</v>
      </c>
      <c r="H189" s="351">
        <v>892.66077099999995</v>
      </c>
      <c r="I189" s="351">
        <v>910.57358500000009</v>
      </c>
      <c r="J189" s="351">
        <v>867.06810899999994</v>
      </c>
    </row>
    <row r="190" spans="1:10" x14ac:dyDescent="0.35">
      <c r="A190" s="427" t="s">
        <v>309</v>
      </c>
      <c r="B190" s="351">
        <v>20843.987107000001</v>
      </c>
      <c r="C190" s="351">
        <v>21205.423072000001</v>
      </c>
      <c r="D190" s="351">
        <v>21107.540407</v>
      </c>
      <c r="E190" s="351">
        <v>21062.32575</v>
      </c>
      <c r="F190" s="351">
        <v>21594.594599999997</v>
      </c>
      <c r="G190" s="351">
        <v>21924.697920999999</v>
      </c>
      <c r="H190" s="351">
        <v>21690.752333</v>
      </c>
      <c r="I190" s="351">
        <v>22307.117515000002</v>
      </c>
      <c r="J190" s="351">
        <v>22779.715244999999</v>
      </c>
    </row>
    <row r="191" spans="1:10" x14ac:dyDescent="0.35">
      <c r="A191" s="695" t="s">
        <v>310</v>
      </c>
      <c r="B191" s="369">
        <v>2449.8278229999996</v>
      </c>
      <c r="C191" s="369">
        <v>2502.4873299999999</v>
      </c>
      <c r="D191" s="369">
        <v>2475.8874899999996</v>
      </c>
      <c r="E191" s="369">
        <v>2375.1772689999998</v>
      </c>
      <c r="F191" s="369">
        <v>2389.5504000000001</v>
      </c>
      <c r="G191" s="369">
        <v>2388.7491449999998</v>
      </c>
      <c r="H191" s="369">
        <v>2432.9619680000001</v>
      </c>
      <c r="I191" s="369">
        <v>2526.4313309999998</v>
      </c>
      <c r="J191" s="369">
        <v>2501.7561799999999</v>
      </c>
    </row>
    <row r="192" spans="1:10" x14ac:dyDescent="0.35">
      <c r="A192" s="696" t="s">
        <v>311</v>
      </c>
      <c r="B192" s="369">
        <v>7533.207375</v>
      </c>
      <c r="C192" s="369">
        <v>7613.2951499999999</v>
      </c>
      <c r="D192" s="369">
        <v>7668.695471</v>
      </c>
      <c r="E192" s="369">
        <v>7649.1040359999997</v>
      </c>
      <c r="F192" s="369">
        <v>7928.146917</v>
      </c>
      <c r="G192" s="369">
        <v>8197.8757010000008</v>
      </c>
      <c r="H192" s="369">
        <v>8167.9547780000003</v>
      </c>
      <c r="I192" s="369">
        <v>8418.126968999999</v>
      </c>
      <c r="J192" s="369">
        <v>8699.5245809999997</v>
      </c>
    </row>
    <row r="193" spans="1:10" x14ac:dyDescent="0.35">
      <c r="A193" s="696" t="s">
        <v>312</v>
      </c>
      <c r="B193" s="369">
        <v>2835.1297559999998</v>
      </c>
      <c r="C193" s="369">
        <v>2828.0064379999999</v>
      </c>
      <c r="D193" s="369">
        <v>2724.758233</v>
      </c>
      <c r="E193" s="369">
        <v>2644.1749119999999</v>
      </c>
      <c r="F193" s="369">
        <v>2692.7601439999999</v>
      </c>
      <c r="G193" s="369">
        <v>2636.3518870000003</v>
      </c>
      <c r="H193" s="369">
        <v>2487.6151070000001</v>
      </c>
      <c r="I193" s="369">
        <v>2509.1285509999998</v>
      </c>
      <c r="J193" s="369">
        <v>2381.7798579999999</v>
      </c>
    </row>
    <row r="194" spans="1:10" x14ac:dyDescent="0.35">
      <c r="A194" s="696" t="s">
        <v>313</v>
      </c>
      <c r="B194" s="369">
        <v>7460.0003409999999</v>
      </c>
      <c r="C194" s="369">
        <v>7701.4101700000001</v>
      </c>
      <c r="D194" s="369">
        <v>7697.9855959999995</v>
      </c>
      <c r="E194" s="369">
        <v>7865.0872310000004</v>
      </c>
      <c r="F194" s="369">
        <v>8061.8998390000006</v>
      </c>
      <c r="G194" s="369">
        <v>8157.8751320000001</v>
      </c>
      <c r="H194" s="369">
        <v>8114.4006099999997</v>
      </c>
      <c r="I194" s="369">
        <v>8233.7937880000009</v>
      </c>
      <c r="J194" s="369">
        <v>8602.1836960000001</v>
      </c>
    </row>
    <row r="195" spans="1:10" x14ac:dyDescent="0.35">
      <c r="A195" s="696" t="s">
        <v>314</v>
      </c>
      <c r="B195" s="369">
        <v>565.82180999999991</v>
      </c>
      <c r="C195" s="369">
        <v>560.22398099999998</v>
      </c>
      <c r="D195" s="369">
        <v>540.21361300000001</v>
      </c>
      <c r="E195" s="369">
        <v>528.78229799999997</v>
      </c>
      <c r="F195" s="369">
        <v>522.23729600000001</v>
      </c>
      <c r="G195" s="369">
        <v>543.84605099999999</v>
      </c>
      <c r="H195" s="369">
        <v>487.81986599999999</v>
      </c>
      <c r="I195" s="369">
        <v>619.63687200000004</v>
      </c>
      <c r="J195" s="369">
        <v>594.47092599999996</v>
      </c>
    </row>
    <row r="196" spans="1:10" x14ac:dyDescent="0.35">
      <c r="A196" s="427" t="s">
        <v>315</v>
      </c>
      <c r="B196" s="351">
        <v>5591.5835939999997</v>
      </c>
      <c r="C196" s="351">
        <v>5677.0709310000002</v>
      </c>
      <c r="D196" s="351">
        <v>5635.9802199999995</v>
      </c>
      <c r="E196" s="351">
        <v>5727.5436309999996</v>
      </c>
      <c r="F196" s="351">
        <v>5892.993418</v>
      </c>
      <c r="G196" s="351">
        <v>5912.0234019999998</v>
      </c>
      <c r="H196" s="351">
        <v>5900.4556869999997</v>
      </c>
      <c r="I196" s="351">
        <v>6024.84753</v>
      </c>
      <c r="J196" s="351">
        <v>6146.0850819999996</v>
      </c>
    </row>
    <row r="197" spans="1:10" x14ac:dyDescent="0.35">
      <c r="A197" s="695" t="s">
        <v>316</v>
      </c>
      <c r="B197" s="369">
        <v>122.854674</v>
      </c>
      <c r="C197" s="369">
        <v>122.972007</v>
      </c>
      <c r="D197" s="369">
        <v>125.67347000000001</v>
      </c>
      <c r="E197" s="369">
        <v>133.06309400000001</v>
      </c>
      <c r="F197" s="369">
        <v>137.723602</v>
      </c>
      <c r="G197" s="369">
        <v>126.144184</v>
      </c>
      <c r="H197" s="369">
        <v>129.617434</v>
      </c>
      <c r="I197" s="369">
        <v>132.17428700000002</v>
      </c>
      <c r="J197" s="369">
        <v>136.74503200000001</v>
      </c>
    </row>
    <row r="198" spans="1:10" x14ac:dyDescent="0.35">
      <c r="A198" s="696" t="s">
        <v>317</v>
      </c>
      <c r="B198" s="369">
        <v>3236.7671029999997</v>
      </c>
      <c r="C198" s="369">
        <v>3270.7601049999998</v>
      </c>
      <c r="D198" s="369">
        <v>3197.5778439999999</v>
      </c>
      <c r="E198" s="369">
        <v>3246.0395680000001</v>
      </c>
      <c r="F198" s="369">
        <v>3362.6497020000002</v>
      </c>
      <c r="G198" s="369">
        <v>3395.393184</v>
      </c>
      <c r="H198" s="369">
        <v>3408.381793</v>
      </c>
      <c r="I198" s="369">
        <v>3503.4605040000001</v>
      </c>
      <c r="J198" s="369">
        <v>3575.8289020000002</v>
      </c>
    </row>
    <row r="199" spans="1:10" x14ac:dyDescent="0.35">
      <c r="A199" s="696" t="s">
        <v>318</v>
      </c>
      <c r="B199" s="369">
        <v>425.37061999999997</v>
      </c>
      <c r="C199" s="369">
        <v>430.87872099999998</v>
      </c>
      <c r="D199" s="369">
        <v>430.76016600000003</v>
      </c>
      <c r="E199" s="369">
        <v>421.35986300000002</v>
      </c>
      <c r="F199" s="369">
        <v>350.32718999999997</v>
      </c>
      <c r="G199" s="369">
        <v>288.06142899999998</v>
      </c>
      <c r="H199" s="369">
        <v>213.51763600000001</v>
      </c>
      <c r="I199" s="369">
        <v>199.268282</v>
      </c>
      <c r="J199" s="369">
        <v>204.58231900000001</v>
      </c>
    </row>
    <row r="200" spans="1:10" x14ac:dyDescent="0.35">
      <c r="A200" s="696" t="s">
        <v>319</v>
      </c>
      <c r="B200" s="369">
        <v>1806.5911960000001</v>
      </c>
      <c r="C200" s="369">
        <v>1852.4600969999999</v>
      </c>
      <c r="D200" s="369">
        <v>1881.968738</v>
      </c>
      <c r="E200" s="369">
        <v>1927.081105</v>
      </c>
      <c r="F200" s="369">
        <v>2042.2929220000001</v>
      </c>
      <c r="G200" s="369">
        <v>2102.4246039999998</v>
      </c>
      <c r="H200" s="369">
        <v>2148.938823</v>
      </c>
      <c r="I200" s="369">
        <v>2189.9444560000002</v>
      </c>
      <c r="J200" s="369">
        <v>2228.9288270000002</v>
      </c>
    </row>
    <row r="201" spans="1:10" x14ac:dyDescent="0.35">
      <c r="A201" s="684" t="s">
        <v>320</v>
      </c>
      <c r="B201" s="351">
        <v>10066.658936999998</v>
      </c>
      <c r="C201" s="351">
        <v>10894.241658000001</v>
      </c>
      <c r="D201" s="351">
        <v>11266.191122</v>
      </c>
      <c r="E201" s="351">
        <v>11186.525163</v>
      </c>
      <c r="F201" s="351">
        <v>11244.456623</v>
      </c>
      <c r="G201" s="351">
        <v>11429.41934</v>
      </c>
      <c r="H201" s="351">
        <v>11230.920709</v>
      </c>
      <c r="I201" s="351">
        <v>11201.849457999999</v>
      </c>
      <c r="J201" s="351">
        <v>11230.264857999999</v>
      </c>
    </row>
    <row r="202" spans="1:10" x14ac:dyDescent="0.35">
      <c r="A202" s="697" t="s">
        <v>321</v>
      </c>
      <c r="B202" s="369">
        <v>967.38901299999998</v>
      </c>
      <c r="C202" s="369">
        <v>963.24721699999998</v>
      </c>
      <c r="D202" s="369">
        <v>1010.5334250000001</v>
      </c>
      <c r="E202" s="369">
        <v>1025.663133</v>
      </c>
      <c r="F202" s="369">
        <v>1014.600623</v>
      </c>
      <c r="G202" s="369">
        <v>675.97709499999996</v>
      </c>
      <c r="H202" s="369">
        <v>663.62958800000001</v>
      </c>
      <c r="I202" s="369">
        <v>616.11422900000002</v>
      </c>
      <c r="J202" s="369">
        <v>630.16185499999995</v>
      </c>
    </row>
    <row r="203" spans="1:10" x14ac:dyDescent="0.35">
      <c r="A203" s="696" t="s">
        <v>322</v>
      </c>
      <c r="B203" s="369">
        <v>552.44590400000004</v>
      </c>
      <c r="C203" s="369">
        <v>553.25178500000004</v>
      </c>
      <c r="D203" s="369">
        <v>527.31556399999999</v>
      </c>
      <c r="E203" s="369">
        <v>492.62239399999999</v>
      </c>
      <c r="F203" s="369">
        <v>486.34849700000001</v>
      </c>
      <c r="G203" s="369">
        <v>447.07833599999998</v>
      </c>
      <c r="H203" s="369">
        <v>432.97612799999996</v>
      </c>
      <c r="I203" s="369">
        <v>435.31202100000002</v>
      </c>
      <c r="J203" s="369">
        <v>474.01556599999998</v>
      </c>
    </row>
    <row r="204" spans="1:10" x14ac:dyDescent="0.35">
      <c r="A204" s="696" t="s">
        <v>323</v>
      </c>
      <c r="B204" s="369">
        <v>8214.5652330000012</v>
      </c>
      <c r="C204" s="369">
        <v>9047.1445070000009</v>
      </c>
      <c r="D204" s="369">
        <v>9423.0619160000006</v>
      </c>
      <c r="E204" s="369">
        <v>9383.8029580000002</v>
      </c>
      <c r="F204" s="369">
        <v>9475.5283560000007</v>
      </c>
      <c r="G204" s="369">
        <v>10042.737964</v>
      </c>
      <c r="H204" s="369">
        <v>9841.3087620000006</v>
      </c>
      <c r="I204" s="369">
        <v>9859.3508189999993</v>
      </c>
      <c r="J204" s="369">
        <v>9770.952045</v>
      </c>
    </row>
    <row r="205" spans="1:10" x14ac:dyDescent="0.35">
      <c r="A205" s="698" t="s">
        <v>324</v>
      </c>
      <c r="B205" s="376">
        <v>332.25878399999999</v>
      </c>
      <c r="C205" s="376">
        <v>330.53814699999998</v>
      </c>
      <c r="D205" s="376">
        <v>305.280214</v>
      </c>
      <c r="E205" s="376">
        <v>281.00072599999999</v>
      </c>
      <c r="F205" s="376">
        <v>265.703779</v>
      </c>
      <c r="G205" s="376">
        <v>263.62594300000001</v>
      </c>
      <c r="H205" s="376">
        <v>293.00608399999999</v>
      </c>
      <c r="I205" s="376">
        <v>291.07238699999999</v>
      </c>
      <c r="J205" s="376">
        <v>355.13538899999998</v>
      </c>
    </row>
    <row r="206" spans="1:10" ht="13" x14ac:dyDescent="0.35">
      <c r="A206" s="694" t="s">
        <v>325</v>
      </c>
      <c r="B206" s="342">
        <v>1653.1913479999998</v>
      </c>
      <c r="C206" s="342">
        <v>1624.9333979999999</v>
      </c>
      <c r="D206" s="342">
        <v>1493.4713449999999</v>
      </c>
      <c r="E206" s="342">
        <v>1309.385722</v>
      </c>
      <c r="F206" s="342">
        <v>1293.7409170000001</v>
      </c>
      <c r="G206" s="342">
        <v>1319.6430090000001</v>
      </c>
      <c r="H206" s="342">
        <v>1364.2128740000001</v>
      </c>
      <c r="I206" s="342">
        <v>1340.721301</v>
      </c>
      <c r="J206" s="342">
        <v>1562.0923</v>
      </c>
    </row>
    <row r="207" spans="1:10" x14ac:dyDescent="0.35">
      <c r="A207" s="427" t="s">
        <v>326</v>
      </c>
      <c r="B207" s="351">
        <v>0</v>
      </c>
      <c r="C207" s="351">
        <v>0</v>
      </c>
      <c r="D207" s="351">
        <v>0</v>
      </c>
      <c r="E207" s="351">
        <v>0</v>
      </c>
      <c r="F207" s="351">
        <v>0</v>
      </c>
      <c r="G207" s="351">
        <v>0</v>
      </c>
      <c r="H207" s="351">
        <v>18.620091000000002</v>
      </c>
      <c r="I207" s="351">
        <v>19.489605000000001</v>
      </c>
      <c r="J207" s="351">
        <v>65.687083999999999</v>
      </c>
    </row>
    <row r="208" spans="1:10" x14ac:dyDescent="0.35">
      <c r="A208" s="427" t="s">
        <v>327</v>
      </c>
      <c r="B208" s="351">
        <v>914.736536</v>
      </c>
      <c r="C208" s="351">
        <v>908.38736700000004</v>
      </c>
      <c r="D208" s="351">
        <v>850.90802900000006</v>
      </c>
      <c r="E208" s="351">
        <v>757.40698999999995</v>
      </c>
      <c r="F208" s="351">
        <v>789.98644300000001</v>
      </c>
      <c r="G208" s="351">
        <v>837.138418</v>
      </c>
      <c r="H208" s="351">
        <v>943.30947199999991</v>
      </c>
      <c r="I208" s="351">
        <v>924.78854899999999</v>
      </c>
      <c r="J208" s="351">
        <v>1073.8803190000001</v>
      </c>
    </row>
    <row r="209" spans="1:10" x14ac:dyDescent="0.35">
      <c r="A209" s="428" t="s">
        <v>328</v>
      </c>
      <c r="B209" s="359">
        <v>738.45481200000006</v>
      </c>
      <c r="C209" s="359">
        <v>716.54602899999998</v>
      </c>
      <c r="D209" s="359">
        <v>642.56331399999999</v>
      </c>
      <c r="E209" s="359">
        <v>551.97873100000004</v>
      </c>
      <c r="F209" s="359">
        <v>503.75447200000002</v>
      </c>
      <c r="G209" s="359">
        <v>482.50459000000001</v>
      </c>
      <c r="H209" s="359">
        <v>402.28330999999997</v>
      </c>
      <c r="I209" s="359">
        <v>396.44314600000001</v>
      </c>
      <c r="J209" s="359">
        <v>422.52489400000002</v>
      </c>
    </row>
    <row r="210" spans="1:10" ht="13" x14ac:dyDescent="0.35">
      <c r="A210" s="694" t="s">
        <v>329</v>
      </c>
      <c r="B210" s="342">
        <v>1319.2658630000001</v>
      </c>
      <c r="C210" s="342">
        <v>1275.4381100000001</v>
      </c>
      <c r="D210" s="342">
        <v>1197.021956</v>
      </c>
      <c r="E210" s="342">
        <v>1116.480775</v>
      </c>
      <c r="F210" s="342">
        <v>1094.2922120000001</v>
      </c>
      <c r="G210" s="342">
        <v>1055.7245269999999</v>
      </c>
      <c r="H210" s="342">
        <v>1022.846885</v>
      </c>
      <c r="I210" s="342">
        <v>1031.110874</v>
      </c>
      <c r="J210" s="342">
        <v>1062.4752530000001</v>
      </c>
    </row>
    <row r="211" spans="1:10" x14ac:dyDescent="0.35">
      <c r="A211" s="427" t="s">
        <v>330</v>
      </c>
      <c r="B211" s="351">
        <v>337.48789499999998</v>
      </c>
      <c r="C211" s="351">
        <v>346.67792900000001</v>
      </c>
      <c r="D211" s="351">
        <v>325.80845099999999</v>
      </c>
      <c r="E211" s="351">
        <v>321.84063000000003</v>
      </c>
      <c r="F211" s="351">
        <v>342.13597300000004</v>
      </c>
      <c r="G211" s="351">
        <v>348.05896899999999</v>
      </c>
      <c r="H211" s="351">
        <v>345.06664899999998</v>
      </c>
      <c r="I211" s="351">
        <v>373.08439999999996</v>
      </c>
      <c r="J211" s="351">
        <v>369.71900700000003</v>
      </c>
    </row>
    <row r="212" spans="1:10" x14ac:dyDescent="0.35">
      <c r="A212" s="427" t="s">
        <v>331</v>
      </c>
      <c r="B212" s="351">
        <v>51.639335000000003</v>
      </c>
      <c r="C212" s="351">
        <v>48.309829999999998</v>
      </c>
      <c r="D212" s="351">
        <v>38.675206000000003</v>
      </c>
      <c r="E212" s="351">
        <v>36.466001999999996</v>
      </c>
      <c r="F212" s="351">
        <v>26.320475999999999</v>
      </c>
      <c r="G212" s="351">
        <v>21.443249999999999</v>
      </c>
      <c r="H212" s="351">
        <v>14.562282</v>
      </c>
      <c r="I212" s="351">
        <v>20.709802</v>
      </c>
      <c r="J212" s="351">
        <v>18.333767999999999</v>
      </c>
    </row>
    <row r="213" spans="1:10" x14ac:dyDescent="0.35">
      <c r="A213" s="427" t="s">
        <v>332</v>
      </c>
      <c r="B213" s="351">
        <v>499.39102600000001</v>
      </c>
      <c r="C213" s="351">
        <v>461.27675699999998</v>
      </c>
      <c r="D213" s="351">
        <v>425.62786900000003</v>
      </c>
      <c r="E213" s="351">
        <v>409.77144399999997</v>
      </c>
      <c r="F213" s="351">
        <v>366.20937600000002</v>
      </c>
      <c r="G213" s="351">
        <v>327.336004</v>
      </c>
      <c r="H213" s="351">
        <v>290.21537000000001</v>
      </c>
      <c r="I213" s="351">
        <v>238.70195100000001</v>
      </c>
      <c r="J213" s="351">
        <v>237.20933200000002</v>
      </c>
    </row>
    <row r="214" spans="1:10" x14ac:dyDescent="0.35">
      <c r="A214" s="428" t="s">
        <v>333</v>
      </c>
      <c r="B214" s="359">
        <v>430.74760300000003</v>
      </c>
      <c r="C214" s="359">
        <v>419.17359099999999</v>
      </c>
      <c r="D214" s="359">
        <v>406.91042700000003</v>
      </c>
      <c r="E214" s="359">
        <v>348.40269599999999</v>
      </c>
      <c r="F214" s="359">
        <v>359.62638300000003</v>
      </c>
      <c r="G214" s="359">
        <v>358.886301</v>
      </c>
      <c r="H214" s="359">
        <v>373.00258099999996</v>
      </c>
      <c r="I214" s="359">
        <v>398.61471799999998</v>
      </c>
      <c r="J214" s="359">
        <v>437.213143</v>
      </c>
    </row>
    <row r="215" spans="1:10" ht="13" x14ac:dyDescent="0.35">
      <c r="A215" s="694" t="s">
        <v>334</v>
      </c>
      <c r="B215" s="342">
        <v>10141.259697</v>
      </c>
      <c r="C215" s="342">
        <v>9959.8824860000004</v>
      </c>
      <c r="D215" s="342">
        <v>9442.0737559999998</v>
      </c>
      <c r="E215" s="342">
        <v>9213.0307490000014</v>
      </c>
      <c r="F215" s="342">
        <v>8347.943749</v>
      </c>
      <c r="G215" s="342">
        <v>7106.6809200000007</v>
      </c>
      <c r="H215" s="342">
        <v>6816.9552359999998</v>
      </c>
      <c r="I215" s="342">
        <v>6741.6545110000006</v>
      </c>
      <c r="J215" s="342">
        <v>6956.0509579999998</v>
      </c>
    </row>
    <row r="216" spans="1:10" x14ac:dyDescent="0.35">
      <c r="A216" s="427" t="s">
        <v>605</v>
      </c>
      <c r="B216" s="351">
        <v>308.83292399999999</v>
      </c>
      <c r="C216" s="351">
        <v>323.00838299999998</v>
      </c>
      <c r="D216" s="351">
        <v>330.08847099999997</v>
      </c>
      <c r="E216" s="351">
        <v>293.44497100000001</v>
      </c>
      <c r="F216" s="351">
        <v>196.92154099999999</v>
      </c>
      <c r="G216" s="351">
        <v>44.982987000000001</v>
      </c>
      <c r="H216" s="351">
        <v>52.593190000000007</v>
      </c>
      <c r="I216" s="351">
        <v>45.542433000000003</v>
      </c>
      <c r="J216" s="351">
        <v>104.76026899999999</v>
      </c>
    </row>
    <row r="217" spans="1:10" x14ac:dyDescent="0.35">
      <c r="A217" s="427" t="s">
        <v>335</v>
      </c>
      <c r="B217" s="351">
        <v>1938.0701490000001</v>
      </c>
      <c r="C217" s="351">
        <v>1982.6913849999999</v>
      </c>
      <c r="D217" s="351">
        <v>1866.6802909999999</v>
      </c>
      <c r="E217" s="351">
        <v>1815.0608990000001</v>
      </c>
      <c r="F217" s="351">
        <v>1202.0427229999998</v>
      </c>
      <c r="G217" s="351">
        <v>412.40181799999999</v>
      </c>
      <c r="H217" s="351">
        <v>376.703776</v>
      </c>
      <c r="I217" s="351">
        <v>300.887945</v>
      </c>
      <c r="J217" s="351">
        <v>270.18441300000001</v>
      </c>
    </row>
    <row r="218" spans="1:10" x14ac:dyDescent="0.35">
      <c r="A218" s="427" t="s">
        <v>336</v>
      </c>
      <c r="B218" s="351">
        <v>1736.9010330000001</v>
      </c>
      <c r="C218" s="351">
        <v>1708.7381230000001</v>
      </c>
      <c r="D218" s="351">
        <v>1700.4436780000001</v>
      </c>
      <c r="E218" s="351">
        <v>1760.6871619999999</v>
      </c>
      <c r="F218" s="351">
        <v>1476.978998</v>
      </c>
      <c r="G218" s="351">
        <v>1128.0295409999999</v>
      </c>
      <c r="H218" s="351">
        <v>711.88277400000004</v>
      </c>
      <c r="I218" s="351">
        <v>650.5844669999999</v>
      </c>
      <c r="J218" s="351">
        <v>652.79921899999999</v>
      </c>
    </row>
    <row r="219" spans="1:10" x14ac:dyDescent="0.35">
      <c r="A219" s="427" t="s">
        <v>337</v>
      </c>
      <c r="B219" s="351">
        <v>5837.3953099999999</v>
      </c>
      <c r="C219" s="351">
        <v>5699.607489</v>
      </c>
      <c r="D219" s="351">
        <v>5330.1124820000005</v>
      </c>
      <c r="E219" s="351">
        <v>5151.0912630000003</v>
      </c>
      <c r="F219" s="351">
        <v>5299.7202259999995</v>
      </c>
      <c r="G219" s="351">
        <v>5341.8079500000003</v>
      </c>
      <c r="H219" s="351">
        <v>5501.6461870000003</v>
      </c>
      <c r="I219" s="351">
        <v>5514.8082190000005</v>
      </c>
      <c r="J219" s="351">
        <v>5706.5769220000002</v>
      </c>
    </row>
    <row r="220" spans="1:10" x14ac:dyDescent="0.35">
      <c r="A220" s="695" t="s">
        <v>338</v>
      </c>
      <c r="B220" s="369">
        <v>4162.712012</v>
      </c>
      <c r="C220" s="369">
        <v>4072.9652550000001</v>
      </c>
      <c r="D220" s="369">
        <v>3704.5267140000001</v>
      </c>
      <c r="E220" s="369">
        <v>3602.5929050000004</v>
      </c>
      <c r="F220" s="369">
        <v>3642.2866690000001</v>
      </c>
      <c r="G220" s="369">
        <v>3678.3292410000004</v>
      </c>
      <c r="H220" s="369">
        <v>3949.57168</v>
      </c>
      <c r="I220" s="369">
        <v>4041.3570500000005</v>
      </c>
      <c r="J220" s="369">
        <v>4363.399566</v>
      </c>
    </row>
    <row r="221" spans="1:10" x14ac:dyDescent="0.35">
      <c r="A221" s="696" t="s">
        <v>339</v>
      </c>
      <c r="B221" s="369">
        <v>1674.6832960000002</v>
      </c>
      <c r="C221" s="369">
        <v>1626.6422339999999</v>
      </c>
      <c r="D221" s="369">
        <v>1625.5857680000001</v>
      </c>
      <c r="E221" s="369">
        <v>1548.4983569999999</v>
      </c>
      <c r="F221" s="369">
        <v>1657.4335569999998</v>
      </c>
      <c r="G221" s="369">
        <v>1663.4787080000001</v>
      </c>
      <c r="H221" s="369">
        <v>1552.074505</v>
      </c>
      <c r="I221" s="369">
        <v>1473.4511680000001</v>
      </c>
      <c r="J221" s="369">
        <v>1343.1773539999999</v>
      </c>
    </row>
    <row r="222" spans="1:10" x14ac:dyDescent="0.35">
      <c r="A222" s="428" t="s">
        <v>340</v>
      </c>
      <c r="B222" s="359">
        <v>320.06027799999998</v>
      </c>
      <c r="C222" s="359">
        <v>245.83710100000002</v>
      </c>
      <c r="D222" s="359">
        <v>214.748831</v>
      </c>
      <c r="E222" s="359">
        <v>192.74645100000001</v>
      </c>
      <c r="F222" s="359">
        <v>172.280258</v>
      </c>
      <c r="G222" s="359">
        <v>179.45862099999999</v>
      </c>
      <c r="H222" s="359">
        <v>174.12930699999998</v>
      </c>
      <c r="I222" s="359">
        <v>229.83144300000001</v>
      </c>
      <c r="J222" s="359">
        <v>221.73013300000002</v>
      </c>
    </row>
    <row r="223" spans="1:10" ht="13" x14ac:dyDescent="0.35">
      <c r="A223" s="694" t="s">
        <v>341</v>
      </c>
      <c r="B223" s="342">
        <v>1533.042001</v>
      </c>
      <c r="C223" s="342">
        <v>1507.5751620000001</v>
      </c>
      <c r="D223" s="342">
        <v>1458.3755310000001</v>
      </c>
      <c r="E223" s="342">
        <v>1195.9801150000001</v>
      </c>
      <c r="F223" s="342">
        <v>1033.919296</v>
      </c>
      <c r="G223" s="342">
        <v>975.53940199999988</v>
      </c>
      <c r="H223" s="342">
        <v>1001.880956</v>
      </c>
      <c r="I223" s="342">
        <v>1120.0024530000001</v>
      </c>
      <c r="J223" s="342">
        <v>1079.7805840000001</v>
      </c>
    </row>
    <row r="224" spans="1:10" x14ac:dyDescent="0.35">
      <c r="A224" s="427" t="s">
        <v>342</v>
      </c>
      <c r="B224" s="351">
        <v>532.35596899999996</v>
      </c>
      <c r="C224" s="351">
        <v>529.65247799999997</v>
      </c>
      <c r="D224" s="351">
        <v>519.23851100000002</v>
      </c>
      <c r="E224" s="351">
        <v>407.11782100000005</v>
      </c>
      <c r="F224" s="351">
        <v>330.00439900000003</v>
      </c>
      <c r="G224" s="351">
        <v>281.68455799999998</v>
      </c>
      <c r="H224" s="351">
        <v>303.73176799999999</v>
      </c>
      <c r="I224" s="351">
        <v>327.20761900000002</v>
      </c>
      <c r="J224" s="351">
        <v>336.513035</v>
      </c>
    </row>
    <row r="225" spans="1:10" x14ac:dyDescent="0.35">
      <c r="A225" s="427" t="s">
        <v>343</v>
      </c>
      <c r="B225" s="351">
        <v>350.97245199999998</v>
      </c>
      <c r="C225" s="351">
        <v>355.98424599999998</v>
      </c>
      <c r="D225" s="351">
        <v>338.50175200000001</v>
      </c>
      <c r="E225" s="351">
        <v>283.868809</v>
      </c>
      <c r="F225" s="351">
        <v>277.13089600000001</v>
      </c>
      <c r="G225" s="351">
        <v>266.53753</v>
      </c>
      <c r="H225" s="351">
        <v>277.10591799999997</v>
      </c>
      <c r="I225" s="351">
        <v>276.94201499999997</v>
      </c>
      <c r="J225" s="351">
        <v>292.688242</v>
      </c>
    </row>
    <row r="226" spans="1:10" x14ac:dyDescent="0.35">
      <c r="A226" s="684" t="s">
        <v>344</v>
      </c>
      <c r="B226" s="351">
        <v>264.38950599999998</v>
      </c>
      <c r="C226" s="351">
        <v>243.612664</v>
      </c>
      <c r="D226" s="351">
        <v>226.16187600000001</v>
      </c>
      <c r="E226" s="351">
        <v>162.59691199999997</v>
      </c>
      <c r="F226" s="351">
        <v>111.962495</v>
      </c>
      <c r="G226" s="351">
        <v>109.387443</v>
      </c>
      <c r="H226" s="351">
        <v>103.07459700000001</v>
      </c>
      <c r="I226" s="351">
        <v>122.912459</v>
      </c>
      <c r="J226" s="351">
        <v>93.055228999999997</v>
      </c>
    </row>
    <row r="227" spans="1:10" x14ac:dyDescent="0.35">
      <c r="A227" s="438" t="s">
        <v>345</v>
      </c>
      <c r="B227" s="359">
        <v>385.32407000000001</v>
      </c>
      <c r="C227" s="359">
        <v>378.32577000000003</v>
      </c>
      <c r="D227" s="359">
        <v>374.47338999999999</v>
      </c>
      <c r="E227" s="359">
        <v>342.39657</v>
      </c>
      <c r="F227" s="359">
        <v>314.82150300000001</v>
      </c>
      <c r="G227" s="359">
        <v>317.929868</v>
      </c>
      <c r="H227" s="359">
        <v>317.96866999999997</v>
      </c>
      <c r="I227" s="359">
        <v>392.94035700000001</v>
      </c>
      <c r="J227" s="359">
        <v>357.52407500000004</v>
      </c>
    </row>
    <row r="228" spans="1:10" ht="13" x14ac:dyDescent="0.35">
      <c r="A228" s="699" t="s">
        <v>262</v>
      </c>
      <c r="B228" s="299">
        <v>0</v>
      </c>
      <c r="C228" s="299">
        <v>0</v>
      </c>
      <c r="D228" s="299">
        <v>0</v>
      </c>
      <c r="E228" s="299">
        <v>0</v>
      </c>
      <c r="F228" s="299">
        <v>0</v>
      </c>
      <c r="G228" s="299">
        <v>0</v>
      </c>
      <c r="H228" s="299">
        <v>0</v>
      </c>
      <c r="I228" s="299">
        <v>0</v>
      </c>
      <c r="J228" s="299">
        <v>112.25611599999999</v>
      </c>
    </row>
    <row r="229" spans="1:10" ht="13" x14ac:dyDescent="0.35">
      <c r="A229" s="384" t="s">
        <v>346</v>
      </c>
      <c r="B229" s="299">
        <v>67979.137249000007</v>
      </c>
      <c r="C229" s="299">
        <v>69170.830964000008</v>
      </c>
      <c r="D229" s="299">
        <v>68013.791354000001</v>
      </c>
      <c r="E229" s="299">
        <v>66586.930340999999</v>
      </c>
      <c r="F229" s="299">
        <v>66401.878932000007</v>
      </c>
      <c r="G229" s="299">
        <v>65826.016524999999</v>
      </c>
      <c r="H229" s="299">
        <v>65630.46998899999</v>
      </c>
      <c r="I229" s="299">
        <v>66810.189425999997</v>
      </c>
      <c r="J229" s="299">
        <v>68646.788177000009</v>
      </c>
    </row>
    <row r="230" spans="1:10" ht="13" thickBot="1" x14ac:dyDescent="0.4">
      <c r="A230" s="686" t="s">
        <v>347</v>
      </c>
      <c r="B230" s="687">
        <v>919.30842399999995</v>
      </c>
      <c r="C230" s="687">
        <v>948.97157300000003</v>
      </c>
      <c r="D230" s="687">
        <v>905.74778600000002</v>
      </c>
      <c r="E230" s="687">
        <v>839.51671699999997</v>
      </c>
      <c r="F230" s="687">
        <v>805.62201000000005</v>
      </c>
      <c r="G230" s="687">
        <v>733.10714299999995</v>
      </c>
      <c r="H230" s="687">
        <v>689.39263400000004</v>
      </c>
      <c r="I230" s="687">
        <v>630.51600699999995</v>
      </c>
      <c r="J230" s="687">
        <v>576.56176000000005</v>
      </c>
    </row>
    <row r="231" spans="1:10" ht="13" x14ac:dyDescent="0.3">
      <c r="A231" s="688" t="s">
        <v>348</v>
      </c>
      <c r="B231" s="393"/>
      <c r="C231" s="430"/>
      <c r="D231" s="430"/>
      <c r="E231" s="430"/>
      <c r="F231" s="430"/>
      <c r="G231" s="430"/>
      <c r="H231" s="430"/>
      <c r="I231" s="430"/>
      <c r="J231" s="430"/>
    </row>
    <row r="232" spans="1:10" x14ac:dyDescent="0.35">
      <c r="A232" s="689" t="s">
        <v>349</v>
      </c>
      <c r="B232" s="689"/>
      <c r="C232" s="256"/>
      <c r="D232" s="256"/>
      <c r="E232" s="256"/>
      <c r="F232" s="256"/>
      <c r="G232" s="256"/>
      <c r="H232" s="256"/>
      <c r="I232" s="256"/>
      <c r="J232" s="25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1.453125" defaultRowHeight="13" x14ac:dyDescent="0.35"/>
  <cols>
    <col min="1" max="1" width="43.90625" style="418" customWidth="1"/>
    <col min="2" max="2" width="15.6328125" style="403" customWidth="1"/>
    <col min="3" max="3" width="15" style="403" customWidth="1"/>
    <col min="4" max="4" width="11.36328125" style="403" customWidth="1"/>
    <col min="5" max="5" width="10.36328125" style="414" customWidth="1"/>
    <col min="6" max="6" width="9.90625" style="403" customWidth="1"/>
    <col min="7" max="7" width="10.453125" style="403" customWidth="1"/>
    <col min="8" max="8" width="11.453125" style="403"/>
    <col min="9" max="9" width="15.81640625" style="403" customWidth="1"/>
    <col min="10" max="10" width="13.6328125" style="403" customWidth="1"/>
    <col min="11" max="15" width="11.453125" style="403"/>
    <col min="16" max="17" width="16.54296875" style="403" customWidth="1"/>
    <col min="18" max="16384" width="11.453125" style="403"/>
  </cols>
  <sheetData>
    <row r="1" spans="1:18" ht="21" customHeight="1" x14ac:dyDescent="0.35">
      <c r="A1" s="247" t="s">
        <v>351</v>
      </c>
      <c r="B1" s="402"/>
      <c r="C1" s="402"/>
      <c r="D1" s="402"/>
      <c r="E1" s="402"/>
      <c r="F1" s="402"/>
      <c r="G1" s="402"/>
      <c r="P1" s="1707" t="s">
        <v>251</v>
      </c>
      <c r="Q1" s="1707"/>
      <c r="R1" s="1707"/>
    </row>
    <row r="2" spans="1:18" s="250" customFormat="1" ht="14" customHeight="1" x14ac:dyDescent="0.35">
      <c r="A2" s="257"/>
      <c r="B2" s="253"/>
      <c r="C2" s="253"/>
      <c r="D2" s="253"/>
      <c r="E2" s="253"/>
      <c r="F2" s="253"/>
      <c r="G2" s="253"/>
      <c r="H2" s="253"/>
      <c r="I2" s="253"/>
      <c r="J2" s="253"/>
      <c r="K2" s="403" t="s">
        <v>252</v>
      </c>
      <c r="L2" s="404"/>
      <c r="N2" s="405"/>
      <c r="P2" s="257"/>
      <c r="Q2" s="257"/>
    </row>
    <row r="3" spans="1:18" s="250" customFormat="1" ht="14" customHeight="1" x14ac:dyDescent="0.35">
      <c r="A3" s="333"/>
      <c r="B3" s="334"/>
      <c r="D3" s="335" t="s">
        <v>254</v>
      </c>
      <c r="E3" s="336"/>
      <c r="F3" s="337"/>
      <c r="G3" s="338"/>
      <c r="H3" s="338"/>
      <c r="I3" s="1708" t="s">
        <v>255</v>
      </c>
      <c r="J3" s="1708"/>
      <c r="K3" s="1708" t="s">
        <v>256</v>
      </c>
      <c r="L3" s="1708"/>
      <c r="M3" s="1708" t="s">
        <v>257</v>
      </c>
      <c r="N3" s="1708"/>
      <c r="P3" s="263" t="s">
        <v>251</v>
      </c>
      <c r="Q3" s="263" t="s">
        <v>251</v>
      </c>
      <c r="R3" s="263" t="s">
        <v>251</v>
      </c>
    </row>
    <row r="4" spans="1:18" s="250" customFormat="1" ht="28.5" customHeight="1" x14ac:dyDescent="0.35">
      <c r="A4" s="339">
        <v>2021</v>
      </c>
      <c r="B4" s="269" t="s">
        <v>261</v>
      </c>
      <c r="C4" s="269" t="s">
        <v>258</v>
      </c>
      <c r="D4" s="270" t="s">
        <v>259</v>
      </c>
      <c r="E4" s="270" t="s">
        <v>260</v>
      </c>
      <c r="F4" s="269" t="s">
        <v>256</v>
      </c>
      <c r="G4" s="269" t="s">
        <v>257</v>
      </c>
      <c r="H4" s="340"/>
      <c r="I4" s="268" t="s">
        <v>261</v>
      </c>
      <c r="J4" s="268" t="s">
        <v>258</v>
      </c>
      <c r="K4" s="406" t="s">
        <v>29</v>
      </c>
      <c r="L4" s="406" t="s">
        <v>104</v>
      </c>
      <c r="M4" s="406" t="s">
        <v>29</v>
      </c>
      <c r="N4" s="406" t="s">
        <v>104</v>
      </c>
      <c r="P4" s="269" t="s">
        <v>261</v>
      </c>
      <c r="Q4" s="269" t="s">
        <v>258</v>
      </c>
      <c r="R4" s="270" t="s">
        <v>259</v>
      </c>
    </row>
    <row r="5" spans="1:18" s="349" customFormat="1" x14ac:dyDescent="0.35">
      <c r="A5" s="341" t="s">
        <v>289</v>
      </c>
      <c r="B5" s="342">
        <v>3009.6349559999999</v>
      </c>
      <c r="C5" s="342">
        <v>1881.769751</v>
      </c>
      <c r="D5" s="343">
        <v>4891.4047069999997</v>
      </c>
      <c r="E5" s="343">
        <v>71.96064555024742</v>
      </c>
      <c r="F5" s="345">
        <v>0.13884547401684821</v>
      </c>
      <c r="G5" s="346">
        <v>-1.2931674939603344E-2</v>
      </c>
      <c r="H5" s="346"/>
      <c r="I5" s="342">
        <v>44.276703171670412</v>
      </c>
      <c r="J5" s="342">
        <v>27.683942378577012</v>
      </c>
      <c r="K5" s="345">
        <v>0.13678506319059403</v>
      </c>
      <c r="L5" s="345">
        <v>0.14227303413245856</v>
      </c>
      <c r="M5" s="346">
        <v>-6.393942486847104E-3</v>
      </c>
      <c r="N5" s="346">
        <v>-2.3210915982113556E-2</v>
      </c>
      <c r="P5" s="342">
        <v>3029.0022220000001</v>
      </c>
      <c r="Q5" s="342">
        <v>1926.485238</v>
      </c>
      <c r="R5" s="343">
        <v>4955.4874600000003</v>
      </c>
    </row>
    <row r="6" spans="1:18" s="349" customFormat="1" x14ac:dyDescent="0.35">
      <c r="A6" s="350" t="s">
        <v>290</v>
      </c>
      <c r="B6" s="351">
        <v>49.176327000000001</v>
      </c>
      <c r="C6" s="351">
        <v>45.043588</v>
      </c>
      <c r="D6" s="352">
        <v>94.219915</v>
      </c>
      <c r="E6" s="352">
        <v>1.386130633882436</v>
      </c>
      <c r="F6" s="354">
        <v>2.6744891383206799E-3</v>
      </c>
      <c r="G6" s="355">
        <v>0.27883698914050359</v>
      </c>
      <c r="H6" s="355"/>
      <c r="I6" s="351">
        <v>0.72346502665089385</v>
      </c>
      <c r="J6" s="351">
        <v>0.66266560723154211</v>
      </c>
      <c r="K6" s="354">
        <v>2.2350175667538051E-3</v>
      </c>
      <c r="L6" s="354">
        <v>3.4055643255859738E-3</v>
      </c>
      <c r="M6" s="355">
        <v>4.4582357929321859E-2</v>
      </c>
      <c r="N6" s="355">
        <v>0.69344754922693741</v>
      </c>
      <c r="P6" s="351">
        <v>47.077500999999998</v>
      </c>
      <c r="Q6" s="351">
        <v>26.598749999999999</v>
      </c>
      <c r="R6" s="352">
        <v>73.676250999999993</v>
      </c>
    </row>
    <row r="7" spans="1:18" s="349" customFormat="1" x14ac:dyDescent="0.35">
      <c r="A7" s="350" t="s">
        <v>291</v>
      </c>
      <c r="B7" s="351">
        <v>2212.1263060000001</v>
      </c>
      <c r="C7" s="351">
        <v>207.218388</v>
      </c>
      <c r="D7" s="352">
        <v>2419.3446940000003</v>
      </c>
      <c r="E7" s="352">
        <v>35.592558051812382</v>
      </c>
      <c r="F7" s="354">
        <v>6.8674558939654851E-2</v>
      </c>
      <c r="G7" s="355">
        <v>3.490192043458018E-3</v>
      </c>
      <c r="H7" s="355"/>
      <c r="I7" s="351">
        <v>32.544033167125995</v>
      </c>
      <c r="J7" s="351">
        <v>3.0485248846863913</v>
      </c>
      <c r="K7" s="354">
        <v>0.10053904907920845</v>
      </c>
      <c r="L7" s="354">
        <v>1.5666947974442725E-2</v>
      </c>
      <c r="M7" s="355">
        <v>3.9787648721476554E-3</v>
      </c>
      <c r="N7" s="355">
        <v>-1.6960074789843516E-3</v>
      </c>
      <c r="P7" s="351">
        <v>2203.3596560000001</v>
      </c>
      <c r="Q7" s="351">
        <v>207.57042899999999</v>
      </c>
      <c r="R7" s="352">
        <v>2410.930085</v>
      </c>
    </row>
    <row r="8" spans="1:18" s="349" customFormat="1" x14ac:dyDescent="0.35">
      <c r="A8" s="350" t="s">
        <v>357</v>
      </c>
      <c r="B8" s="351">
        <v>130.70156800000001</v>
      </c>
      <c r="C8" s="351">
        <v>0.68484699999999998</v>
      </c>
      <c r="D8" s="352">
        <v>131.386415</v>
      </c>
      <c r="E8" s="352">
        <v>1.9329112609313093</v>
      </c>
      <c r="F8" s="354">
        <v>3.7294826665932915E-3</v>
      </c>
      <c r="G8" s="355">
        <v>9.7096696936600502E-3</v>
      </c>
      <c r="H8" s="355"/>
      <c r="I8" s="351">
        <v>1.9228360299546898</v>
      </c>
      <c r="J8" s="351">
        <v>1.0075230976619802E-2</v>
      </c>
      <c r="K8" s="354">
        <v>5.9402626894494784E-3</v>
      </c>
      <c r="L8" s="354">
        <v>5.1778524208253063E-5</v>
      </c>
      <c r="M8" s="355">
        <v>5.2337285356813812E-3</v>
      </c>
      <c r="N8" s="355">
        <v>5.7213689138392994</v>
      </c>
      <c r="P8" s="351">
        <v>130.021073</v>
      </c>
      <c r="Q8" s="351">
        <v>0.101891</v>
      </c>
      <c r="R8" s="352">
        <v>130.122964</v>
      </c>
    </row>
    <row r="9" spans="1:18" s="349" customFormat="1" x14ac:dyDescent="0.35">
      <c r="A9" s="350" t="s">
        <v>292</v>
      </c>
      <c r="B9" s="351">
        <v>617.63075300000003</v>
      </c>
      <c r="C9" s="351">
        <v>1628.8229269999999</v>
      </c>
      <c r="D9" s="352">
        <v>2246.4536800000001</v>
      </c>
      <c r="E9" s="352">
        <v>33.049045559486345</v>
      </c>
      <c r="F9" s="354">
        <v>6.3766943187122602E-2</v>
      </c>
      <c r="G9" s="355">
        <v>-4.0288005284947581E-2</v>
      </c>
      <c r="H9" s="355"/>
      <c r="I9" s="351">
        <v>9.086368918515543</v>
      </c>
      <c r="J9" s="351">
        <v>23.962676640970805</v>
      </c>
      <c r="K9" s="354">
        <v>2.8070733764284195E-2</v>
      </c>
      <c r="L9" s="354">
        <v>0.12314874323261563</v>
      </c>
      <c r="M9" s="355">
        <v>-4.7665597826293871E-2</v>
      </c>
      <c r="N9" s="355">
        <v>-3.74605302545018E-2</v>
      </c>
      <c r="O9" s="407"/>
      <c r="P9" s="351">
        <v>648.54399000000001</v>
      </c>
      <c r="Q9" s="351">
        <v>1692.2141670000001</v>
      </c>
      <c r="R9" s="352">
        <v>2340.7581570000002</v>
      </c>
    </row>
    <row r="10" spans="1:18" s="349" customFormat="1" x14ac:dyDescent="0.35">
      <c r="A10" s="408" t="s">
        <v>374</v>
      </c>
      <c r="B10" s="369">
        <v>564.81425999999999</v>
      </c>
      <c r="C10" s="369">
        <v>1624.096329</v>
      </c>
      <c r="D10" s="370">
        <v>2188.9105890000001</v>
      </c>
      <c r="E10" s="370">
        <v>32.202491609576875</v>
      </c>
      <c r="F10" s="371">
        <v>6.2133547828350538E-2</v>
      </c>
      <c r="G10" s="372">
        <v>-4.4379433106086164E-2</v>
      </c>
      <c r="H10" s="355"/>
      <c r="I10" s="351">
        <v>8.3093510351780626</v>
      </c>
      <c r="J10" s="351">
        <v>23.89314057439881</v>
      </c>
      <c r="K10" s="354">
        <v>2.5670274094546568E-2</v>
      </c>
      <c r="L10" s="354">
        <v>0.12279138418896693</v>
      </c>
      <c r="M10" s="355">
        <v>-6.3267338385541771E-2</v>
      </c>
      <c r="N10" s="355">
        <v>-3.7630989378493962E-2</v>
      </c>
      <c r="O10" s="407"/>
      <c r="P10" s="351">
        <v>602.96206500000005</v>
      </c>
      <c r="Q10" s="351">
        <v>1687.60248</v>
      </c>
      <c r="R10" s="352">
        <v>2290.5645450000002</v>
      </c>
    </row>
    <row r="11" spans="1:18" s="349" customFormat="1" x14ac:dyDescent="0.35">
      <c r="A11" s="409" t="s">
        <v>293</v>
      </c>
      <c r="B11" s="299">
        <v>84.350482</v>
      </c>
      <c r="C11" s="299">
        <v>22.810511000000002</v>
      </c>
      <c r="D11" s="300">
        <v>107.160993</v>
      </c>
      <c r="E11" s="300">
        <v>1.5765152744466102</v>
      </c>
      <c r="F11" s="381">
        <v>3.0418294458253166E-3</v>
      </c>
      <c r="G11" s="303">
        <v>3.6260604130272656E-2</v>
      </c>
      <c r="H11" s="346"/>
      <c r="I11" s="299">
        <v>1.2409349666994394</v>
      </c>
      <c r="J11" s="299">
        <v>0.3355803077471709</v>
      </c>
      <c r="K11" s="381">
        <v>3.8336496549274744E-3</v>
      </c>
      <c r="L11" s="381">
        <v>1.7246108926754777E-3</v>
      </c>
      <c r="M11" s="303">
        <v>1.7779105743000789E-2</v>
      </c>
      <c r="N11" s="303">
        <v>0.1108526755025121</v>
      </c>
      <c r="O11" s="407"/>
      <c r="P11" s="299">
        <v>82.877003000000002</v>
      </c>
      <c r="Q11" s="299">
        <v>20.534236</v>
      </c>
      <c r="R11" s="300">
        <v>103.41123899999999</v>
      </c>
    </row>
    <row r="12" spans="1:18" s="349" customFormat="1" x14ac:dyDescent="0.35">
      <c r="A12" s="366" t="s">
        <v>296</v>
      </c>
      <c r="B12" s="342">
        <v>8117.9647949999999</v>
      </c>
      <c r="C12" s="342">
        <v>3391.5005000000001</v>
      </c>
      <c r="D12" s="343">
        <v>11509.465295</v>
      </c>
      <c r="E12" s="343">
        <v>169.32325214904139</v>
      </c>
      <c r="F12" s="345">
        <v>0.32670311705711391</v>
      </c>
      <c r="G12" s="346">
        <v>7.824794217010389E-2</v>
      </c>
      <c r="H12" s="346"/>
      <c r="I12" s="342">
        <v>119.42867584977814</v>
      </c>
      <c r="J12" s="342">
        <v>49.894576299263257</v>
      </c>
      <c r="K12" s="345">
        <v>0.36895382453256326</v>
      </c>
      <c r="L12" s="345">
        <v>0.25641769729815911</v>
      </c>
      <c r="M12" s="346">
        <v>4.0718507538001436E-2</v>
      </c>
      <c r="N12" s="346">
        <v>0.18011104405900058</v>
      </c>
      <c r="O12" s="407"/>
      <c r="P12" s="342">
        <v>7800.3463339999998</v>
      </c>
      <c r="Q12" s="342">
        <v>2873.8825189999998</v>
      </c>
      <c r="R12" s="343">
        <v>10674.228853000001</v>
      </c>
    </row>
    <row r="13" spans="1:18" s="349" customFormat="1" x14ac:dyDescent="0.35">
      <c r="A13" s="350" t="s">
        <v>362</v>
      </c>
      <c r="B13" s="351">
        <v>55.210939000000003</v>
      </c>
      <c r="C13" s="351">
        <v>18.246801000000001</v>
      </c>
      <c r="D13" s="352">
        <v>73.457740000000001</v>
      </c>
      <c r="E13" s="352">
        <v>1.0806847332622957</v>
      </c>
      <c r="F13" s="354">
        <v>2.0851422733249607E-3</v>
      </c>
      <c r="G13" s="355">
        <v>-6.8309877340350655E-2</v>
      </c>
      <c r="H13" s="355"/>
      <c r="I13" s="351">
        <v>0.81224414045920657</v>
      </c>
      <c r="J13" s="351">
        <v>0.26844059280308913</v>
      </c>
      <c r="K13" s="354">
        <v>2.5092849765289051E-3</v>
      </c>
      <c r="L13" s="354">
        <v>1.3795671548560136E-3</v>
      </c>
      <c r="M13" s="355">
        <v>-3.9704123975376371E-2</v>
      </c>
      <c r="N13" s="355">
        <v>-0.14534317489808002</v>
      </c>
      <c r="P13" s="351">
        <v>57.493675000000003</v>
      </c>
      <c r="Q13" s="351">
        <v>21.349857</v>
      </c>
      <c r="R13" s="352">
        <v>78.84353200000001</v>
      </c>
    </row>
    <row r="14" spans="1:18" s="349" customFormat="1" x14ac:dyDescent="0.35">
      <c r="A14" s="350" t="s">
        <v>298</v>
      </c>
      <c r="B14" s="351">
        <v>0.16144</v>
      </c>
      <c r="C14" s="351">
        <v>11.835903</v>
      </c>
      <c r="D14" s="352">
        <v>11.997343000000001</v>
      </c>
      <c r="E14" s="352">
        <v>0.17650073933408883</v>
      </c>
      <c r="F14" s="354">
        <v>3.4055182009246819E-4</v>
      </c>
      <c r="G14" s="355">
        <v>-0.13687049715327204</v>
      </c>
      <c r="H14" s="355"/>
      <c r="I14" s="351">
        <v>2.3750491553084126E-3</v>
      </c>
      <c r="J14" s="351">
        <v>0.17412569017878041</v>
      </c>
      <c r="K14" s="354">
        <v>7.3372953611751906E-6</v>
      </c>
      <c r="L14" s="354">
        <v>8.9486496985755222E-4</v>
      </c>
      <c r="M14" s="355">
        <v>671.66666666666663</v>
      </c>
      <c r="N14" s="355">
        <v>-0.14847033485477046</v>
      </c>
      <c r="P14" s="351">
        <v>2.4000000000000001E-4</v>
      </c>
      <c r="Q14" s="351">
        <v>13.899578</v>
      </c>
      <c r="R14" s="352">
        <v>13.899818</v>
      </c>
    </row>
    <row r="15" spans="1:18" s="349" customFormat="1" x14ac:dyDescent="0.35">
      <c r="A15" s="350" t="s">
        <v>299</v>
      </c>
      <c r="B15" s="351">
        <v>3727.9355999999998</v>
      </c>
      <c r="C15" s="351">
        <v>2684.1726920000001</v>
      </c>
      <c r="D15" s="352">
        <v>6412.1082919999999</v>
      </c>
      <c r="E15" s="352">
        <v>94.332708019454103</v>
      </c>
      <c r="F15" s="354">
        <v>0.18201156284942485</v>
      </c>
      <c r="G15" s="355">
        <v>8.9632359900455372E-2</v>
      </c>
      <c r="H15" s="355"/>
      <c r="I15" s="351">
        <v>54.844092528643216</v>
      </c>
      <c r="J15" s="351">
        <v>39.488615490810886</v>
      </c>
      <c r="K15" s="354">
        <v>0.16943114831912692</v>
      </c>
      <c r="L15" s="354">
        <v>0.20293948971354742</v>
      </c>
      <c r="M15" s="355">
        <v>2.4447106725942636E-2</v>
      </c>
      <c r="N15" s="355">
        <v>0.19526068643180117</v>
      </c>
      <c r="P15" s="351">
        <v>3638.9732330000002</v>
      </c>
      <c r="Q15" s="351">
        <v>2245.6797270000002</v>
      </c>
      <c r="R15" s="352">
        <v>5884.6529600000003</v>
      </c>
    </row>
    <row r="16" spans="1:18" s="349" customFormat="1" x14ac:dyDescent="0.35">
      <c r="A16" s="350" t="s">
        <v>300</v>
      </c>
      <c r="B16" s="351">
        <v>4192.882619</v>
      </c>
      <c r="C16" s="351">
        <v>440.809462</v>
      </c>
      <c r="D16" s="352">
        <v>4633.6920810000001</v>
      </c>
      <c r="E16" s="352">
        <v>68.169266990450524</v>
      </c>
      <c r="F16" s="354">
        <v>0.13153014562746154</v>
      </c>
      <c r="G16" s="355">
        <v>6.5285273163472102E-2</v>
      </c>
      <c r="H16" s="355"/>
      <c r="I16" s="351">
        <v>61.68423143312237</v>
      </c>
      <c r="J16" s="351">
        <v>6.4850355573281462</v>
      </c>
      <c r="K16" s="354">
        <v>0.1905625507330326</v>
      </c>
      <c r="L16" s="354">
        <v>3.3327828550601825E-2</v>
      </c>
      <c r="M16" s="355">
        <v>6.1516255182332946E-2</v>
      </c>
      <c r="N16" s="355">
        <v>0.10252014738537141</v>
      </c>
      <c r="P16" s="351">
        <v>3949.8995880000002</v>
      </c>
      <c r="Q16" s="351">
        <v>399.81986999999998</v>
      </c>
      <c r="R16" s="352">
        <v>4349.7194580000005</v>
      </c>
    </row>
    <row r="17" spans="1:18" s="373" customFormat="1" ht="12" x14ac:dyDescent="0.35">
      <c r="A17" s="408" t="s">
        <v>375</v>
      </c>
      <c r="B17" s="369">
        <v>98.776473999999993</v>
      </c>
      <c r="C17" s="369">
        <v>213.17156700000001</v>
      </c>
      <c r="D17" s="370">
        <v>311.94804099999999</v>
      </c>
      <c r="E17" s="370">
        <v>4.5892711303094904</v>
      </c>
      <c r="F17" s="371">
        <v>8.8548333690909621E-3</v>
      </c>
      <c r="G17" s="372">
        <v>3.4074049475120383E-2</v>
      </c>
      <c r="H17" s="372"/>
      <c r="I17" s="369">
        <v>1.4531651458005659</v>
      </c>
      <c r="J17" s="369">
        <v>3.1361059845089247</v>
      </c>
      <c r="K17" s="371">
        <v>4.4892973517928758E-3</v>
      </c>
      <c r="L17" s="371">
        <v>1.6117043868806816E-2</v>
      </c>
      <c r="M17" s="372">
        <v>3.7936035386664901E-2</v>
      </c>
      <c r="N17" s="372">
        <v>3.2294263212443886E-2</v>
      </c>
      <c r="P17" s="369">
        <v>95.166244000000006</v>
      </c>
      <c r="Q17" s="369">
        <v>206.502714</v>
      </c>
      <c r="R17" s="370">
        <v>301.66895799999998</v>
      </c>
    </row>
    <row r="18" spans="1:18" s="373" customFormat="1" ht="12" x14ac:dyDescent="0.35">
      <c r="A18" s="410" t="s">
        <v>376</v>
      </c>
      <c r="B18" s="369">
        <v>2760.8587630000002</v>
      </c>
      <c r="C18" s="369">
        <v>17.053536000000001</v>
      </c>
      <c r="D18" s="370">
        <v>2777.9122990000001</v>
      </c>
      <c r="E18" s="370">
        <v>40.867680000376616</v>
      </c>
      <c r="F18" s="371">
        <v>7.8852716762511724E-2</v>
      </c>
      <c r="G18" s="372">
        <v>0.14364490611537795</v>
      </c>
      <c r="H18" s="372"/>
      <c r="I18" s="369">
        <v>40.616794307414395</v>
      </c>
      <c r="J18" s="369">
        <v>0.25088569296222507</v>
      </c>
      <c r="K18" s="371">
        <v>0.12547842043248128</v>
      </c>
      <c r="L18" s="371">
        <v>1.2893491927573825E-3</v>
      </c>
      <c r="M18" s="372">
        <v>0.14081744351353964</v>
      </c>
      <c r="N18" s="372">
        <v>0.91004061998823338</v>
      </c>
      <c r="P18" s="369">
        <v>2420.0706070000001</v>
      </c>
      <c r="Q18" s="369">
        <v>8.9283629999999992</v>
      </c>
      <c r="R18" s="370">
        <v>2428.9989700000001</v>
      </c>
    </row>
    <row r="19" spans="1:18" s="373" customFormat="1" ht="12" x14ac:dyDescent="0.35">
      <c r="A19" s="410" t="s">
        <v>377</v>
      </c>
      <c r="B19" s="369">
        <v>112.26355</v>
      </c>
      <c r="C19" s="369">
        <v>182.025622</v>
      </c>
      <c r="D19" s="370">
        <v>294.28917200000001</v>
      </c>
      <c r="E19" s="370">
        <v>4.3294799886955664</v>
      </c>
      <c r="F19" s="371">
        <v>8.3535757173988784E-3</v>
      </c>
      <c r="G19" s="372">
        <v>-0.21063190430965961</v>
      </c>
      <c r="H19" s="372"/>
      <c r="I19" s="369">
        <v>1.65158231912428</v>
      </c>
      <c r="J19" s="369">
        <v>2.6778976695712862</v>
      </c>
      <c r="K19" s="371">
        <v>5.1022722041876804E-3</v>
      </c>
      <c r="L19" s="371">
        <v>1.3762224373107163E-2</v>
      </c>
      <c r="M19" s="372">
        <v>-0.48031873609514097</v>
      </c>
      <c r="N19" s="372">
        <v>0.16093476074703972</v>
      </c>
      <c r="P19" s="369">
        <v>216.023855</v>
      </c>
      <c r="Q19" s="369">
        <v>156.792292</v>
      </c>
      <c r="R19" s="370">
        <v>372.816147</v>
      </c>
    </row>
    <row r="20" spans="1:18" s="373" customFormat="1" ht="12" x14ac:dyDescent="0.35">
      <c r="A20" s="410" t="s">
        <v>378</v>
      </c>
      <c r="B20" s="369">
        <v>1220.9838299999999</v>
      </c>
      <c r="C20" s="369">
        <v>28.558736</v>
      </c>
      <c r="D20" s="370">
        <v>1249.5425659999999</v>
      </c>
      <c r="E20" s="370">
        <v>18.382835826933885</v>
      </c>
      <c r="F20" s="371">
        <v>3.5469019693303176E-2</v>
      </c>
      <c r="G20" s="372">
        <v>2.6537410613391987E-3</v>
      </c>
      <c r="H20" s="372"/>
      <c r="I20" s="369">
        <v>17.962689631359829</v>
      </c>
      <c r="J20" s="369">
        <v>0.42014619557405825</v>
      </c>
      <c r="K20" s="371">
        <v>5.5492560653672675E-2</v>
      </c>
      <c r="L20" s="371">
        <v>2.1592110403244932E-3</v>
      </c>
      <c r="M20" s="372">
        <v>1.9242361593416746E-3</v>
      </c>
      <c r="N20" s="372">
        <v>3.4868082360737018E-2</v>
      </c>
      <c r="P20" s="369">
        <v>1218.6388810000001</v>
      </c>
      <c r="Q20" s="369">
        <v>27.596499000000001</v>
      </c>
      <c r="R20" s="370">
        <v>1246.2353800000001</v>
      </c>
    </row>
    <row r="21" spans="1:18" s="349" customFormat="1" x14ac:dyDescent="0.35">
      <c r="A21" s="358" t="s">
        <v>301</v>
      </c>
      <c r="B21" s="359">
        <v>141.77419599999999</v>
      </c>
      <c r="C21" s="359">
        <v>236.43563900000001</v>
      </c>
      <c r="D21" s="360">
        <v>378.209835</v>
      </c>
      <c r="E21" s="360">
        <v>5.5640916076937819</v>
      </c>
      <c r="F21" s="362">
        <v>1.0735714373267653E-2</v>
      </c>
      <c r="G21" s="363">
        <v>8.9586807909475485E-2</v>
      </c>
      <c r="H21" s="355"/>
      <c r="I21" s="359">
        <v>2.085732683686381</v>
      </c>
      <c r="J21" s="359">
        <v>3.4783589240074013</v>
      </c>
      <c r="K21" s="362">
        <v>6.4435031630645581E-3</v>
      </c>
      <c r="L21" s="362">
        <v>1.7875946682478397E-2</v>
      </c>
      <c r="M21" s="363">
        <v>-7.9266352411612173E-2</v>
      </c>
      <c r="N21" s="363">
        <v>0.22420842248044148</v>
      </c>
      <c r="P21" s="359">
        <v>153.97959700000001</v>
      </c>
      <c r="Q21" s="359">
        <v>193.13348500000001</v>
      </c>
      <c r="R21" s="360">
        <v>347.11308200000002</v>
      </c>
    </row>
    <row r="22" spans="1:18" s="349" customFormat="1" x14ac:dyDescent="0.35">
      <c r="A22" s="366" t="s">
        <v>302</v>
      </c>
      <c r="B22" s="342">
        <v>722.77207899999996</v>
      </c>
      <c r="C22" s="342">
        <v>485.134998</v>
      </c>
      <c r="D22" s="343">
        <v>1207.9070769999998</v>
      </c>
      <c r="E22" s="343">
        <v>17.77030898736313</v>
      </c>
      <c r="F22" s="345">
        <v>3.428717121573694E-2</v>
      </c>
      <c r="G22" s="346">
        <v>4.1245535633025465E-3</v>
      </c>
      <c r="H22" s="346"/>
      <c r="I22" s="342">
        <v>10.633171554196329</v>
      </c>
      <c r="J22" s="342">
        <v>7.137137433166802</v>
      </c>
      <c r="K22" s="345">
        <v>3.284930762161576E-2</v>
      </c>
      <c r="L22" s="345">
        <v>3.6679103855625859E-2</v>
      </c>
      <c r="M22" s="346">
        <v>-2.6498233220664025E-2</v>
      </c>
      <c r="N22" s="346">
        <v>5.3496449376994271E-2</v>
      </c>
      <c r="P22" s="342">
        <v>742.44557499999996</v>
      </c>
      <c r="Q22" s="342">
        <v>460.499889</v>
      </c>
      <c r="R22" s="343">
        <v>1202.9454639999999</v>
      </c>
    </row>
    <row r="23" spans="1:18" s="349" customFormat="1" x14ac:dyDescent="0.35">
      <c r="A23" s="350" t="s">
        <v>303</v>
      </c>
      <c r="B23" s="351">
        <v>24.882369000000001</v>
      </c>
      <c r="C23" s="351">
        <v>0.31632300000000002</v>
      </c>
      <c r="D23" s="352">
        <v>25.198692000000001</v>
      </c>
      <c r="E23" s="352">
        <v>0.37071439636692805</v>
      </c>
      <c r="F23" s="354">
        <v>7.1528007697617023E-4</v>
      </c>
      <c r="G23" s="355">
        <v>0.13818355987373088</v>
      </c>
      <c r="H23" s="355"/>
      <c r="I23" s="351">
        <v>0.36606076236076712</v>
      </c>
      <c r="J23" s="351">
        <v>4.6536340061609461E-3</v>
      </c>
      <c r="K23" s="354">
        <v>1.1308801451855139E-3</v>
      </c>
      <c r="L23" s="354">
        <v>2.3915908389942914E-5</v>
      </c>
      <c r="M23" s="355">
        <v>0.24620977693716717</v>
      </c>
      <c r="N23" s="355">
        <v>-0.85442726609616859</v>
      </c>
      <c r="P23" s="351">
        <v>19.966436999999999</v>
      </c>
      <c r="Q23" s="351">
        <v>2.172955</v>
      </c>
      <c r="R23" s="352">
        <v>22.139392000000001</v>
      </c>
    </row>
    <row r="24" spans="1:18" s="349" customFormat="1" x14ac:dyDescent="0.35">
      <c r="A24" s="350" t="s">
        <v>304</v>
      </c>
      <c r="B24" s="351">
        <v>513.28023399999995</v>
      </c>
      <c r="C24" s="351">
        <v>244.44647499999999</v>
      </c>
      <c r="D24" s="352">
        <v>757.72670899999991</v>
      </c>
      <c r="E24" s="352">
        <v>11.147411918762842</v>
      </c>
      <c r="F24" s="354">
        <v>2.1508529837200283E-2</v>
      </c>
      <c r="G24" s="355">
        <v>-5.5631048263037886E-2</v>
      </c>
      <c r="H24" s="355"/>
      <c r="I24" s="351">
        <v>7.5512003604943283</v>
      </c>
      <c r="J24" s="351">
        <v>3.5962115582685148</v>
      </c>
      <c r="K24" s="354">
        <v>2.3328101337407807E-2</v>
      </c>
      <c r="L24" s="354">
        <v>1.8481613737681011E-2</v>
      </c>
      <c r="M24" s="355">
        <v>-5.8398725394443018E-2</v>
      </c>
      <c r="N24" s="355">
        <v>-4.9766297253209579E-2</v>
      </c>
      <c r="P24" s="351">
        <v>545.11420899999996</v>
      </c>
      <c r="Q24" s="351">
        <v>257.24879499999997</v>
      </c>
      <c r="R24" s="352">
        <v>802.36300399999993</v>
      </c>
    </row>
    <row r="25" spans="1:18" s="349" customFormat="1" x14ac:dyDescent="0.35">
      <c r="A25" s="350" t="s">
        <v>305</v>
      </c>
      <c r="B25" s="351">
        <v>143.041516</v>
      </c>
      <c r="C25" s="351">
        <v>228.44334499999999</v>
      </c>
      <c r="D25" s="352">
        <v>371.48486100000002</v>
      </c>
      <c r="E25" s="352">
        <v>5.4651561281461429</v>
      </c>
      <c r="F25" s="354">
        <v>1.0544821928517635E-2</v>
      </c>
      <c r="G25" s="355">
        <v>8.8592423608986781E-2</v>
      </c>
      <c r="H25" s="355"/>
      <c r="I25" s="351">
        <v>2.1043770549419896</v>
      </c>
      <c r="J25" s="351">
        <v>3.360779073204152</v>
      </c>
      <c r="K25" s="354">
        <v>6.5011016588346557E-3</v>
      </c>
      <c r="L25" s="354">
        <v>1.7271681513238442E-2</v>
      </c>
      <c r="M25" s="355">
        <v>-6.2300724627230353E-2</v>
      </c>
      <c r="N25" s="355">
        <v>0.21056982511300482</v>
      </c>
      <c r="P25" s="351">
        <v>152.54519199999999</v>
      </c>
      <c r="Q25" s="351">
        <v>188.70728500000001</v>
      </c>
      <c r="R25" s="352">
        <v>341.252477</v>
      </c>
    </row>
    <row r="26" spans="1:18" s="349" customFormat="1" x14ac:dyDescent="0.35">
      <c r="A26" s="428" t="s">
        <v>306</v>
      </c>
      <c r="B26" s="359">
        <v>41.567959000000002</v>
      </c>
      <c r="C26" s="359">
        <v>10.872070000000001</v>
      </c>
      <c r="D26" s="360">
        <v>52.440029000000003</v>
      </c>
      <c r="E26" s="360">
        <v>0.77147947584736543</v>
      </c>
      <c r="F26" s="362">
        <v>1.4885418647822117E-3</v>
      </c>
      <c r="G26" s="363">
        <v>0.46404373121891718</v>
      </c>
      <c r="H26" s="355"/>
      <c r="I26" s="359">
        <v>0.61153336168759131</v>
      </c>
      <c r="J26" s="359">
        <v>0.15994611415977414</v>
      </c>
      <c r="K26" s="362">
        <v>1.8892244347387297E-3</v>
      </c>
      <c r="L26" s="362">
        <v>8.2199343749599833E-4</v>
      </c>
      <c r="M26" s="363">
        <v>0.6747946341892852</v>
      </c>
      <c r="N26" s="363">
        <v>-1.1529984806644467E-2</v>
      </c>
      <c r="P26" s="359">
        <v>24.819735000000001</v>
      </c>
      <c r="Q26" s="359">
        <v>10.998887</v>
      </c>
      <c r="R26" s="360">
        <v>35.818622000000005</v>
      </c>
    </row>
    <row r="27" spans="1:18" s="349" customFormat="1" x14ac:dyDescent="0.35">
      <c r="A27" s="436" t="s">
        <v>307</v>
      </c>
      <c r="B27" s="342">
        <v>821.32126600000004</v>
      </c>
      <c r="C27" s="342">
        <v>58.145414000000002</v>
      </c>
      <c r="D27" s="343">
        <v>879.46668</v>
      </c>
      <c r="E27" s="343">
        <v>12.938408049156926</v>
      </c>
      <c r="F27" s="345">
        <v>2.4964192370317349E-2</v>
      </c>
      <c r="G27" s="346">
        <v>-0.14981666907166324</v>
      </c>
      <c r="H27" s="346"/>
      <c r="I27" s="342">
        <v>12.082992932669328</v>
      </c>
      <c r="J27" s="342">
        <v>0.85541511648759894</v>
      </c>
      <c r="K27" s="345">
        <v>3.7328274994154705E-2</v>
      </c>
      <c r="L27" s="345">
        <v>4.3961406363726453E-3</v>
      </c>
      <c r="M27" s="346">
        <v>-0.16903831287469695</v>
      </c>
      <c r="N27" s="346">
        <v>0.26279284526583546</v>
      </c>
      <c r="P27" s="342">
        <v>988.39847699999996</v>
      </c>
      <c r="Q27" s="342">
        <v>46.045093000000001</v>
      </c>
      <c r="R27" s="343">
        <v>1034.4435699999999</v>
      </c>
    </row>
    <row r="28" spans="1:18" s="349" customFormat="1" x14ac:dyDescent="0.35">
      <c r="A28" s="256" t="s">
        <v>379</v>
      </c>
      <c r="B28" s="351">
        <v>419.58270299999998</v>
      </c>
      <c r="C28" s="351">
        <v>2.0191650000000001</v>
      </c>
      <c r="D28" s="352">
        <v>421.60186799999997</v>
      </c>
      <c r="E28" s="352">
        <v>6.2024601119291924</v>
      </c>
      <c r="F28" s="354">
        <v>1.1967423412149215E-2</v>
      </c>
      <c r="G28" s="355">
        <v>-5.1426971615434636E-2</v>
      </c>
      <c r="H28" s="355"/>
      <c r="I28" s="351">
        <v>6.1727548584128504</v>
      </c>
      <c r="J28" s="351">
        <v>2.9705253516342366E-2</v>
      </c>
      <c r="K28" s="354">
        <v>1.9069637142909115E-2</v>
      </c>
      <c r="L28" s="354">
        <v>1.5266093570236462E-4</v>
      </c>
      <c r="M28" s="355">
        <v>-5.5969943561797297E-2</v>
      </c>
      <c r="N28" s="355" t="e">
        <v>#DIV/0!</v>
      </c>
      <c r="O28" s="250"/>
      <c r="P28" s="351">
        <v>444.45905099999999</v>
      </c>
      <c r="Q28" s="351">
        <v>0</v>
      </c>
      <c r="R28" s="352">
        <v>444.45905099999999</v>
      </c>
    </row>
    <row r="29" spans="1:18" s="349" customFormat="1" x14ac:dyDescent="0.35">
      <c r="A29" s="256" t="s">
        <v>367</v>
      </c>
      <c r="B29" s="351">
        <v>69.489350000000002</v>
      </c>
      <c r="C29" s="351">
        <v>34.318984999999998</v>
      </c>
      <c r="D29" s="352">
        <v>103.808335</v>
      </c>
      <c r="E29" s="352">
        <v>1.5271921355037337</v>
      </c>
      <c r="F29" s="354">
        <v>2.9466622255459951E-3</v>
      </c>
      <c r="G29" s="355">
        <v>-0.60293562232436004</v>
      </c>
      <c r="H29" s="355"/>
      <c r="I29" s="351">
        <v>1.0223031591949372</v>
      </c>
      <c r="J29" s="351">
        <v>0.50488897630879637</v>
      </c>
      <c r="K29" s="354">
        <v>3.1582252564796784E-3</v>
      </c>
      <c r="L29" s="354">
        <v>2.5947202742001843E-3</v>
      </c>
      <c r="M29" s="355">
        <v>-0.70052618244479348</v>
      </c>
      <c r="N29" s="355">
        <v>0.16725647400095678</v>
      </c>
      <c r="P29" s="351">
        <v>232.03814800000001</v>
      </c>
      <c r="Q29" s="351">
        <v>29.401409000000001</v>
      </c>
      <c r="R29" s="352">
        <v>261.43955700000004</v>
      </c>
    </row>
    <row r="30" spans="1:18" s="349" customFormat="1" x14ac:dyDescent="0.35">
      <c r="A30" s="428" t="s">
        <v>380</v>
      </c>
      <c r="B30" s="359">
        <v>332.249212</v>
      </c>
      <c r="C30" s="359">
        <v>21.807264</v>
      </c>
      <c r="D30" s="360">
        <v>354.05647599999998</v>
      </c>
      <c r="E30" s="360">
        <v>5.2087557870123469</v>
      </c>
      <c r="F30" s="362">
        <v>1.0050106704236535E-2</v>
      </c>
      <c r="G30" s="363">
        <v>7.764999628163527E-2</v>
      </c>
      <c r="H30" s="355"/>
      <c r="I30" s="359">
        <v>4.8879349003498875</v>
      </c>
      <c r="J30" s="359">
        <v>0.32082088666246011</v>
      </c>
      <c r="K30" s="362">
        <v>1.5100412549316851E-2</v>
      </c>
      <c r="L30" s="362">
        <v>1.6487594264700956E-3</v>
      </c>
      <c r="M30" s="363">
        <v>6.5238383105433728E-2</v>
      </c>
      <c r="N30" s="363">
        <v>0.31024261215245375</v>
      </c>
      <c r="P30" s="359">
        <v>311.90127699999999</v>
      </c>
      <c r="Q30" s="359">
        <v>16.643684</v>
      </c>
      <c r="R30" s="360">
        <v>328.544961</v>
      </c>
    </row>
    <row r="31" spans="1:18" s="349" customFormat="1" x14ac:dyDescent="0.35">
      <c r="A31" s="436" t="s">
        <v>325</v>
      </c>
      <c r="B31" s="342">
        <v>124.28654299999999</v>
      </c>
      <c r="C31" s="342">
        <v>1277.477486</v>
      </c>
      <c r="D31" s="343">
        <v>1401.7640289999999</v>
      </c>
      <c r="E31" s="343">
        <v>20.622265070727003</v>
      </c>
      <c r="F31" s="345">
        <v>3.9789917768967786E-2</v>
      </c>
      <c r="G31" s="346">
        <v>5.4171280808589017E-2</v>
      </c>
      <c r="H31" s="346"/>
      <c r="I31" s="342">
        <v>1.8284604123411343</v>
      </c>
      <c r="J31" s="342">
        <v>18.79380465838587</v>
      </c>
      <c r="K31" s="345">
        <v>5.6487058684985183E-3</v>
      </c>
      <c r="L31" s="345">
        <v>9.6584929092701388E-2</v>
      </c>
      <c r="M31" s="346">
        <v>-0.15232908988207849</v>
      </c>
      <c r="N31" s="346">
        <v>7.9762600994152333E-2</v>
      </c>
      <c r="P31" s="342">
        <v>146.62121999999999</v>
      </c>
      <c r="Q31" s="342">
        <v>1183.109588</v>
      </c>
      <c r="R31" s="343">
        <v>1329.730808</v>
      </c>
    </row>
    <row r="32" spans="1:18" s="250" customFormat="1" ht="12.5" x14ac:dyDescent="0.35">
      <c r="A32" s="256" t="s">
        <v>326</v>
      </c>
      <c r="B32" s="351">
        <v>31.550927999999999</v>
      </c>
      <c r="C32" s="351">
        <v>45.541442000000004</v>
      </c>
      <c r="D32" s="352">
        <v>77.092370000000003</v>
      </c>
      <c r="E32" s="352">
        <v>1.1341561462414744</v>
      </c>
      <c r="F32" s="354">
        <v>2.1883134389624427E-3</v>
      </c>
      <c r="G32" s="355">
        <v>-5.1392740654503166E-2</v>
      </c>
      <c r="H32" s="355"/>
      <c r="I32" s="351">
        <v>0.46416628404110843</v>
      </c>
      <c r="J32" s="351">
        <v>0.66998986220036594</v>
      </c>
      <c r="K32" s="354">
        <v>1.433959846724309E-3</v>
      </c>
      <c r="L32" s="354">
        <v>3.4432050619711456E-3</v>
      </c>
      <c r="M32" s="355">
        <v>-0.16240820177622117</v>
      </c>
      <c r="N32" s="355">
        <v>4.45192388893072E-2</v>
      </c>
      <c r="P32" s="351">
        <v>37.668621000000002</v>
      </c>
      <c r="Q32" s="351">
        <v>43.600386</v>
      </c>
      <c r="R32" s="352">
        <v>81.269007000000002</v>
      </c>
    </row>
    <row r="33" spans="1:18" s="250" customFormat="1" ht="12.5" x14ac:dyDescent="0.35">
      <c r="A33" s="256" t="s">
        <v>327</v>
      </c>
      <c r="B33" s="351">
        <v>87.108215999999999</v>
      </c>
      <c r="C33" s="351">
        <v>1088.1126870000001</v>
      </c>
      <c r="D33" s="352">
        <v>1175.2209030000001</v>
      </c>
      <c r="E33" s="352">
        <v>17.289441358838829</v>
      </c>
      <c r="F33" s="354">
        <v>3.3359354444343556E-2</v>
      </c>
      <c r="G33" s="355">
        <v>4.9114124578915286E-2</v>
      </c>
      <c r="H33" s="355"/>
      <c r="I33" s="351">
        <v>1.281505790579923</v>
      </c>
      <c r="J33" s="351">
        <v>16.007935568258905</v>
      </c>
      <c r="K33" s="354">
        <v>3.9589860578360166E-3</v>
      </c>
      <c r="L33" s="354">
        <v>8.2267819097019912E-2</v>
      </c>
      <c r="M33" s="355">
        <v>-0.17493181042573758</v>
      </c>
      <c r="N33" s="355">
        <v>7.2427239646515762E-2</v>
      </c>
      <c r="P33" s="351">
        <v>105.57699</v>
      </c>
      <c r="Q33" s="351">
        <v>1014.626118</v>
      </c>
      <c r="R33" s="352">
        <v>1120.2031079999999</v>
      </c>
    </row>
    <row r="34" spans="1:18" s="250" customFormat="1" ht="12.5" x14ac:dyDescent="0.35">
      <c r="A34" s="428" t="s">
        <v>328</v>
      </c>
      <c r="B34" s="359">
        <v>5.6273980000000003</v>
      </c>
      <c r="C34" s="359">
        <v>143.82335599999999</v>
      </c>
      <c r="D34" s="360">
        <v>149.45075399999999</v>
      </c>
      <c r="E34" s="360">
        <v>2.1986675362233981</v>
      </c>
      <c r="F34" s="362">
        <v>4.2422498288905899E-3</v>
      </c>
      <c r="G34" s="363">
        <v>0.16522906946889915</v>
      </c>
      <c r="H34" s="355"/>
      <c r="I34" s="359">
        <v>8.2788323008450529E-2</v>
      </c>
      <c r="J34" s="359">
        <v>2.1158792132149475</v>
      </c>
      <c r="K34" s="362">
        <v>2.5575991848913868E-4</v>
      </c>
      <c r="L34" s="362">
        <v>1.0873904858104362E-2</v>
      </c>
      <c r="M34" s="363">
        <v>0.66707735823512637</v>
      </c>
      <c r="N34" s="363">
        <v>0.15166404083730045</v>
      </c>
      <c r="P34" s="359">
        <v>3.375607</v>
      </c>
      <c r="Q34" s="359">
        <v>124.883083</v>
      </c>
      <c r="R34" s="360">
        <v>128.25869</v>
      </c>
    </row>
    <row r="35" spans="1:18" s="349" customFormat="1" x14ac:dyDescent="0.35">
      <c r="A35" s="436" t="s">
        <v>329</v>
      </c>
      <c r="B35" s="342">
        <v>248.225865</v>
      </c>
      <c r="C35" s="342">
        <v>406.34308700000003</v>
      </c>
      <c r="D35" s="343">
        <v>654.56895200000008</v>
      </c>
      <c r="E35" s="343">
        <v>9.6297908606213642</v>
      </c>
      <c r="F35" s="345">
        <v>1.8580334660734419E-2</v>
      </c>
      <c r="G35" s="346">
        <v>0.16768896060037197</v>
      </c>
      <c r="H35" s="346"/>
      <c r="I35" s="342">
        <v>3.6518126300418117</v>
      </c>
      <c r="J35" s="342">
        <v>5.977978230579553</v>
      </c>
      <c r="K35" s="345">
        <v>1.1281630870838697E-2</v>
      </c>
      <c r="L35" s="345">
        <v>3.0721964711951405E-2</v>
      </c>
      <c r="M35" s="346">
        <v>0.11406347812614848</v>
      </c>
      <c r="N35" s="346">
        <v>0.20306460690014583</v>
      </c>
      <c r="P35" s="342">
        <v>222.81124</v>
      </c>
      <c r="Q35" s="342">
        <v>337.756663</v>
      </c>
      <c r="R35" s="343">
        <v>560.567903</v>
      </c>
    </row>
    <row r="36" spans="1:18" s="250" customFormat="1" ht="12.5" x14ac:dyDescent="0.35">
      <c r="A36" s="256" t="s">
        <v>330</v>
      </c>
      <c r="B36" s="351">
        <v>71.362588000000002</v>
      </c>
      <c r="C36" s="351">
        <v>19.506947</v>
      </c>
      <c r="D36" s="352">
        <v>90.869534999999999</v>
      </c>
      <c r="E36" s="352">
        <v>1.3368410080836117</v>
      </c>
      <c r="F36" s="354">
        <v>2.5793865804458736E-3</v>
      </c>
      <c r="G36" s="355">
        <v>-0.17651109627750117</v>
      </c>
      <c r="H36" s="355"/>
      <c r="I36" s="351">
        <v>1.0498615854188693</v>
      </c>
      <c r="J36" s="351">
        <v>0.28697942266474219</v>
      </c>
      <c r="K36" s="354">
        <v>3.2433621524644227E-3</v>
      </c>
      <c r="L36" s="354">
        <v>1.4748417200755929E-3</v>
      </c>
      <c r="M36" s="355">
        <v>-0.15339969350763671</v>
      </c>
      <c r="N36" s="355">
        <v>-0.25128431936312901</v>
      </c>
      <c r="P36" s="351">
        <v>84.293127999999996</v>
      </c>
      <c r="Q36" s="351">
        <v>26.053878000000001</v>
      </c>
      <c r="R36" s="352">
        <v>110.34700599999999</v>
      </c>
    </row>
    <row r="37" spans="1:18" s="250" customFormat="1" ht="12.5" x14ac:dyDescent="0.35">
      <c r="A37" s="256" t="s">
        <v>331</v>
      </c>
      <c r="B37" s="351">
        <v>6.4683010000000003</v>
      </c>
      <c r="C37" s="351">
        <v>21.064288000000001</v>
      </c>
      <c r="D37" s="352">
        <v>27.532589000000002</v>
      </c>
      <c r="E37" s="352">
        <v>0.40504987765054323</v>
      </c>
      <c r="F37" s="354">
        <v>7.815291515636311E-4</v>
      </c>
      <c r="G37" s="355">
        <v>1.1107439952756901</v>
      </c>
      <c r="H37" s="355"/>
      <c r="I37" s="351">
        <v>9.5159395604128866E-2</v>
      </c>
      <c r="J37" s="351">
        <v>0.30989048204641439</v>
      </c>
      <c r="K37" s="354">
        <v>2.9397816477939079E-4</v>
      </c>
      <c r="L37" s="354">
        <v>1.5925860026219209E-3</v>
      </c>
      <c r="M37" s="355">
        <v>0.38449379179321075</v>
      </c>
      <c r="N37" s="355">
        <v>1.5160221020871809</v>
      </c>
      <c r="P37" s="351">
        <v>4.6719609999999996</v>
      </c>
      <c r="Q37" s="351">
        <v>8.3720599999999994</v>
      </c>
      <c r="R37" s="352">
        <v>13.044020999999999</v>
      </c>
    </row>
    <row r="38" spans="1:18" s="250" customFormat="1" ht="12.5" x14ac:dyDescent="0.35">
      <c r="A38" s="256" t="s">
        <v>332</v>
      </c>
      <c r="B38" s="351">
        <v>33.265006</v>
      </c>
      <c r="C38" s="351">
        <v>92.528441999999998</v>
      </c>
      <c r="D38" s="352">
        <v>125.793448</v>
      </c>
      <c r="E38" s="352">
        <v>1.8506294748249055</v>
      </c>
      <c r="F38" s="354">
        <v>3.5707229235762659E-3</v>
      </c>
      <c r="G38" s="355">
        <v>0.23467128516669034</v>
      </c>
      <c r="H38" s="355"/>
      <c r="I38" s="351">
        <v>0.48938320367708921</v>
      </c>
      <c r="J38" s="351">
        <v>1.3612462711478164</v>
      </c>
      <c r="K38" s="354">
        <v>1.5118630711921761E-3</v>
      </c>
      <c r="L38" s="354">
        <v>6.9957029439406751E-3</v>
      </c>
      <c r="M38" s="355">
        <v>0.27704765523305164</v>
      </c>
      <c r="N38" s="355">
        <v>0.22011568837797091</v>
      </c>
      <c r="P38" s="351">
        <v>26.048366999999999</v>
      </c>
      <c r="Q38" s="351">
        <v>75.835794000000007</v>
      </c>
      <c r="R38" s="352">
        <v>101.88416100000001</v>
      </c>
    </row>
    <row r="39" spans="1:18" s="250" customFormat="1" ht="12.5" x14ac:dyDescent="0.35">
      <c r="A39" s="428" t="s">
        <v>333</v>
      </c>
      <c r="B39" s="359">
        <v>137.12996899999999</v>
      </c>
      <c r="C39" s="359">
        <v>273.24340899999999</v>
      </c>
      <c r="D39" s="360">
        <v>410.373378</v>
      </c>
      <c r="E39" s="360">
        <v>6.0372704706389992</v>
      </c>
      <c r="F39" s="362">
        <v>1.164869594837744E-2</v>
      </c>
      <c r="G39" s="363">
        <v>0.22392572479221839</v>
      </c>
      <c r="H39" s="355"/>
      <c r="I39" s="359">
        <v>2.0174084306300721</v>
      </c>
      <c r="J39" s="359">
        <v>4.0198620400089267</v>
      </c>
      <c r="K39" s="362">
        <v>6.2324274369536525E-3</v>
      </c>
      <c r="L39" s="362">
        <v>2.065883396970724E-2</v>
      </c>
      <c r="M39" s="363">
        <v>0.27210379642037719</v>
      </c>
      <c r="N39" s="363">
        <v>0.20109669168848421</v>
      </c>
      <c r="P39" s="359">
        <v>107.797783</v>
      </c>
      <c r="Q39" s="359">
        <v>227.49493100000001</v>
      </c>
      <c r="R39" s="360">
        <v>335.29271399999999</v>
      </c>
    </row>
    <row r="40" spans="1:18" s="349" customFormat="1" x14ac:dyDescent="0.35">
      <c r="A40" s="436" t="s">
        <v>334</v>
      </c>
      <c r="B40" s="342">
        <v>7872.2110199999997</v>
      </c>
      <c r="C40" s="342">
        <v>3624.8667350000001</v>
      </c>
      <c r="D40" s="343">
        <v>11497.077755</v>
      </c>
      <c r="E40" s="343">
        <v>169.1410109670955</v>
      </c>
      <c r="F40" s="345">
        <v>0.32635148925973673</v>
      </c>
      <c r="G40" s="346">
        <v>0.11235714010877729</v>
      </c>
      <c r="H40" s="346"/>
      <c r="I40" s="342">
        <v>115.81323174839308</v>
      </c>
      <c r="J40" s="342">
        <v>53.327779218702396</v>
      </c>
      <c r="K40" s="345">
        <v>0.35778454781490471</v>
      </c>
      <c r="L40" s="345">
        <v>0.27406157870281794</v>
      </c>
      <c r="M40" s="346">
        <v>8.4722648001346323E-2</v>
      </c>
      <c r="N40" s="346">
        <v>0.17750501077093372</v>
      </c>
      <c r="P40" s="342">
        <v>7257.3491800000002</v>
      </c>
      <c r="Q40" s="342">
        <v>3078.429987</v>
      </c>
      <c r="R40" s="343">
        <v>10335.779167000001</v>
      </c>
    </row>
    <row r="41" spans="1:18" s="250" customFormat="1" ht="12.5" x14ac:dyDescent="0.35">
      <c r="A41" s="256" t="s">
        <v>297</v>
      </c>
      <c r="B41" s="351">
        <v>38.481931000000003</v>
      </c>
      <c r="C41" s="351">
        <v>42.910424999999996</v>
      </c>
      <c r="D41" s="352">
        <v>81.392356000000007</v>
      </c>
      <c r="E41" s="352">
        <v>1.1974160453813283</v>
      </c>
      <c r="F41" s="354">
        <v>2.3103711361269013E-3</v>
      </c>
      <c r="G41" s="355">
        <v>0.45626338213007411</v>
      </c>
      <c r="H41" s="355"/>
      <c r="I41" s="351">
        <v>0.56613279061067046</v>
      </c>
      <c r="J41" s="351">
        <v>0.63128325477065783</v>
      </c>
      <c r="K41" s="354">
        <v>1.7489673799266836E-3</v>
      </c>
      <c r="L41" s="354">
        <v>3.2442844601041215E-3</v>
      </c>
      <c r="M41" s="355">
        <v>0.15432711010861144</v>
      </c>
      <c r="N41" s="355">
        <v>0.9025535553988755</v>
      </c>
      <c r="P41" s="351">
        <v>33.337111</v>
      </c>
      <c r="Q41" s="351">
        <v>22.554122</v>
      </c>
      <c r="R41" s="352">
        <v>55.891233</v>
      </c>
    </row>
    <row r="42" spans="1:18" s="250" customFormat="1" ht="12.5" x14ac:dyDescent="0.35">
      <c r="A42" s="256" t="s">
        <v>335</v>
      </c>
      <c r="B42" s="351">
        <v>1620.255778</v>
      </c>
      <c r="C42" s="351">
        <v>6.8209350000000004</v>
      </c>
      <c r="D42" s="352">
        <v>1627.0767129999999</v>
      </c>
      <c r="E42" s="352">
        <v>23.936986947674917</v>
      </c>
      <c r="F42" s="354">
        <v>4.6185554254989658E-2</v>
      </c>
      <c r="G42" s="355">
        <v>0.21144325484108561</v>
      </c>
      <c r="H42" s="355"/>
      <c r="I42" s="351">
        <v>23.836639723256166</v>
      </c>
      <c r="J42" s="351">
        <v>0.10034722441875366</v>
      </c>
      <c r="K42" s="354">
        <v>7.3639093185311574E-2</v>
      </c>
      <c r="L42" s="354">
        <v>5.1570343159920489E-4</v>
      </c>
      <c r="M42" s="355">
        <v>0.20856744630328072</v>
      </c>
      <c r="N42" s="355">
        <v>1.7864298226406832</v>
      </c>
      <c r="P42" s="351">
        <v>1340.641586</v>
      </c>
      <c r="Q42" s="351">
        <v>2.4479120000000001</v>
      </c>
      <c r="R42" s="352">
        <v>1343.089498</v>
      </c>
    </row>
    <row r="43" spans="1:18" s="250" customFormat="1" ht="12.5" x14ac:dyDescent="0.35">
      <c r="A43" s="256" t="s">
        <v>336</v>
      </c>
      <c r="B43" s="351">
        <v>5898.4480329999997</v>
      </c>
      <c r="C43" s="351">
        <v>2130.4863019999998</v>
      </c>
      <c r="D43" s="352">
        <v>8028.9343349999999</v>
      </c>
      <c r="E43" s="352">
        <v>118.11889067373924</v>
      </c>
      <c r="F43" s="354">
        <v>0.22790614565134634</v>
      </c>
      <c r="G43" s="355">
        <v>8.6934452051683486E-2</v>
      </c>
      <c r="H43" s="355"/>
      <c r="I43" s="351">
        <v>86.775916863275626</v>
      </c>
      <c r="J43" s="351">
        <v>31.342973810463601</v>
      </c>
      <c r="K43" s="354">
        <v>0.26807888621570752</v>
      </c>
      <c r="L43" s="354">
        <v>0.16107749112350428</v>
      </c>
      <c r="M43" s="355">
        <v>5.7287220813117212E-2</v>
      </c>
      <c r="N43" s="355">
        <v>0.17841949300571702</v>
      </c>
      <c r="P43" s="351">
        <v>5578.8511550000003</v>
      </c>
      <c r="Q43" s="351">
        <v>1807.9184150000001</v>
      </c>
      <c r="R43" s="352">
        <v>7386.7695700000004</v>
      </c>
    </row>
    <row r="44" spans="1:18" s="368" customFormat="1" ht="12" x14ac:dyDescent="0.35">
      <c r="A44" s="700" t="s">
        <v>381</v>
      </c>
      <c r="B44" s="369">
        <v>3600.7280599999999</v>
      </c>
      <c r="C44" s="369">
        <v>1933.064016</v>
      </c>
      <c r="D44" s="370">
        <v>5533.7920759999997</v>
      </c>
      <c r="E44" s="370">
        <v>81.411225196705814</v>
      </c>
      <c r="F44" s="371">
        <v>0.15708002709392219</v>
      </c>
      <c r="G44" s="372">
        <v>0.10439595410466929</v>
      </c>
      <c r="H44" s="372"/>
      <c r="I44" s="369">
        <v>52.972659423924057</v>
      </c>
      <c r="J44" s="369">
        <v>28.438565772781768</v>
      </c>
      <c r="K44" s="371">
        <v>0.1636496858987323</v>
      </c>
      <c r="L44" s="371">
        <v>0.14615118697834537</v>
      </c>
      <c r="M44" s="372">
        <v>6.5373063238977291E-2</v>
      </c>
      <c r="N44" s="372">
        <v>0.18526399178668318</v>
      </c>
      <c r="P44" s="369">
        <v>3379.7813970000002</v>
      </c>
      <c r="Q44" s="369">
        <v>1630.914319</v>
      </c>
      <c r="R44" s="370">
        <v>5010.6957160000002</v>
      </c>
    </row>
    <row r="45" spans="1:18" s="368" customFormat="1" ht="12" x14ac:dyDescent="0.35">
      <c r="A45" s="701" t="s">
        <v>382</v>
      </c>
      <c r="B45" s="369">
        <v>2265.03802</v>
      </c>
      <c r="C45" s="369">
        <v>167.55393799999999</v>
      </c>
      <c r="D45" s="370">
        <v>2432.591958</v>
      </c>
      <c r="E45" s="370">
        <v>35.787447194362848</v>
      </c>
      <c r="F45" s="371">
        <v>6.9050590521518046E-2</v>
      </c>
      <c r="G45" s="372">
        <v>6.3853838024335419E-2</v>
      </c>
      <c r="H45" s="372"/>
      <c r="I45" s="369">
        <v>33.322451908711841</v>
      </c>
      <c r="J45" s="369">
        <v>2.4649952856510042</v>
      </c>
      <c r="K45" s="371">
        <v>0.1029438364533662</v>
      </c>
      <c r="L45" s="371">
        <v>1.2668078614524314E-2</v>
      </c>
      <c r="M45" s="372">
        <v>4.498038503935553E-2</v>
      </c>
      <c r="N45" s="372">
        <v>0.40750103388622505</v>
      </c>
      <c r="P45" s="369">
        <v>2167.5411829999998</v>
      </c>
      <c r="Q45" s="369">
        <v>119.04356300000001</v>
      </c>
      <c r="R45" s="370">
        <v>2286.584746</v>
      </c>
    </row>
    <row r="46" spans="1:18" s="368" customFormat="1" ht="12" x14ac:dyDescent="0.35">
      <c r="A46" s="701" t="s">
        <v>383</v>
      </c>
      <c r="B46" s="369">
        <v>32.681952000000003</v>
      </c>
      <c r="C46" s="369">
        <v>29.868347</v>
      </c>
      <c r="D46" s="370">
        <v>62.550299000000003</v>
      </c>
      <c r="E46" s="370">
        <v>0.92021825324726636</v>
      </c>
      <c r="F46" s="371">
        <v>1.7755279791348878E-3</v>
      </c>
      <c r="G46" s="372">
        <v>-0.3010288984225632</v>
      </c>
      <c r="H46" s="372"/>
      <c r="I46" s="369">
        <v>0.48080551592808535</v>
      </c>
      <c r="J46" s="369">
        <v>0.43941273731918096</v>
      </c>
      <c r="K46" s="371">
        <v>1.4853638181599991E-3</v>
      </c>
      <c r="L46" s="371">
        <v>2.2582254550286454E-3</v>
      </c>
      <c r="M46" s="372">
        <v>3.6581990672968745E-2</v>
      </c>
      <c r="N46" s="372">
        <v>-0.48467783214964277</v>
      </c>
      <c r="P46" s="369">
        <v>31.528573999999999</v>
      </c>
      <c r="Q46" s="369">
        <v>57.960532000000001</v>
      </c>
      <c r="R46" s="370">
        <v>89.489105999999992</v>
      </c>
    </row>
    <row r="47" spans="1:18" s="250" customFormat="1" ht="12.5" x14ac:dyDescent="0.35">
      <c r="A47" s="256" t="s">
        <v>337</v>
      </c>
      <c r="B47" s="351">
        <v>69.260789000000003</v>
      </c>
      <c r="C47" s="351">
        <v>692.36276099999998</v>
      </c>
      <c r="D47" s="352">
        <v>761.62355000000002</v>
      </c>
      <c r="E47" s="352">
        <v>11.204740888816247</v>
      </c>
      <c r="F47" s="354">
        <v>2.1619144020287404E-2</v>
      </c>
      <c r="G47" s="355">
        <v>0.2871914730947418</v>
      </c>
      <c r="H47" s="355"/>
      <c r="I47" s="351">
        <v>1.0189406492222759</v>
      </c>
      <c r="J47" s="351">
        <v>10.18580023959397</v>
      </c>
      <c r="K47" s="354">
        <v>3.1478373751302881E-3</v>
      </c>
      <c r="L47" s="354">
        <v>5.2346760636071167E-2</v>
      </c>
      <c r="M47" s="355">
        <v>6.4301797392561033E-2</v>
      </c>
      <c r="N47" s="355">
        <v>0.31473484223879988</v>
      </c>
      <c r="P47" s="351">
        <v>65.076267999999999</v>
      </c>
      <c r="Q47" s="351">
        <v>526.61779300000001</v>
      </c>
      <c r="R47" s="352">
        <v>591.69406100000003</v>
      </c>
    </row>
    <row r="48" spans="1:18" s="368" customFormat="1" ht="12" x14ac:dyDescent="0.35">
      <c r="A48" s="700" t="s">
        <v>384</v>
      </c>
      <c r="B48" s="369">
        <v>5.535E-3</v>
      </c>
      <c r="C48" s="369">
        <v>256.670299</v>
      </c>
      <c r="D48" s="370">
        <v>256.67583400000001</v>
      </c>
      <c r="E48" s="370">
        <v>3.7761256363341329</v>
      </c>
      <c r="F48" s="371">
        <v>7.2858984228801518E-3</v>
      </c>
      <c r="G48" s="372">
        <v>0.58147766804289325</v>
      </c>
      <c r="H48" s="372"/>
      <c r="I48" s="369">
        <v>8.1428995754658491E-5</v>
      </c>
      <c r="J48" s="369">
        <v>3.7760442073383782</v>
      </c>
      <c r="K48" s="371">
        <v>2.5156051674990514E-7</v>
      </c>
      <c r="L48" s="371">
        <v>1.940580785242697E-2</v>
      </c>
      <c r="M48" s="372">
        <v>-0.42259545170039647</v>
      </c>
      <c r="N48" s="372">
        <v>0.58153697511697522</v>
      </c>
      <c r="P48" s="369">
        <v>9.5860000000000008E-3</v>
      </c>
      <c r="Q48" s="369">
        <v>162.291684</v>
      </c>
      <c r="R48" s="370">
        <v>162.30127000000002</v>
      </c>
    </row>
    <row r="49" spans="1:18" s="368" customFormat="1" ht="12" x14ac:dyDescent="0.35">
      <c r="A49" s="701" t="s">
        <v>385</v>
      </c>
      <c r="B49" s="369">
        <v>58.399678000000002</v>
      </c>
      <c r="C49" s="369">
        <v>270.604309</v>
      </c>
      <c r="D49" s="370">
        <v>329.003987</v>
      </c>
      <c r="E49" s="370">
        <v>4.8401922783538778</v>
      </c>
      <c r="F49" s="371">
        <v>9.3389766876323145E-3</v>
      </c>
      <c r="G49" s="372">
        <v>7.4745918607100226E-2</v>
      </c>
      <c r="H49" s="372"/>
      <c r="I49" s="369">
        <v>0.85915576006060024</v>
      </c>
      <c r="J49" s="369">
        <v>3.9810365182932776</v>
      </c>
      <c r="K49" s="371">
        <v>2.6542101491794155E-3</v>
      </c>
      <c r="L49" s="371">
        <v>2.0459302244755534E-2</v>
      </c>
      <c r="M49" s="372">
        <v>2.5322443740300127E-2</v>
      </c>
      <c r="N49" s="372">
        <v>8.6043770735941827E-2</v>
      </c>
      <c r="P49" s="369">
        <v>56.957377999999999</v>
      </c>
      <c r="Q49" s="369">
        <v>249.16519600000001</v>
      </c>
      <c r="R49" s="370">
        <v>306.12257399999999</v>
      </c>
    </row>
    <row r="50" spans="1:18" s="250" customFormat="1" ht="12.5" x14ac:dyDescent="0.35">
      <c r="A50" s="427" t="s">
        <v>386</v>
      </c>
      <c r="B50" s="351">
        <v>245.76448600000001</v>
      </c>
      <c r="C50" s="351">
        <v>752.28630999999996</v>
      </c>
      <c r="D50" s="352">
        <v>998.05079599999999</v>
      </c>
      <c r="E50" s="352">
        <v>14.682976337925478</v>
      </c>
      <c r="F50" s="354">
        <v>2.8330274055058412E-2</v>
      </c>
      <c r="G50" s="355">
        <v>4.1442712835967566E-2</v>
      </c>
      <c r="H50" s="355"/>
      <c r="I50" s="351">
        <v>3.6156016778933737</v>
      </c>
      <c r="J50" s="351">
        <v>11.067374660032103</v>
      </c>
      <c r="K50" s="354">
        <v>1.116976352248145E-2</v>
      </c>
      <c r="L50" s="354">
        <v>5.687733890032718E-2</v>
      </c>
      <c r="M50" s="355">
        <v>2.6400543938924548E-2</v>
      </c>
      <c r="N50" s="355">
        <v>4.645284540429051E-2</v>
      </c>
      <c r="O50" s="400"/>
      <c r="P50" s="351">
        <v>239.44305900000001</v>
      </c>
      <c r="Q50" s="351">
        <v>718.89174300000002</v>
      </c>
      <c r="R50" s="352">
        <v>958.33480200000008</v>
      </c>
    </row>
    <row r="51" spans="1:18" s="368" customFormat="1" ht="12" x14ac:dyDescent="0.35">
      <c r="A51" s="695" t="s">
        <v>387</v>
      </c>
      <c r="B51" s="369">
        <v>17.879611000000001</v>
      </c>
      <c r="C51" s="369">
        <v>508.53540700000002</v>
      </c>
      <c r="D51" s="370">
        <v>526.41501800000003</v>
      </c>
      <c r="E51" s="370">
        <v>7.7444347363885226</v>
      </c>
      <c r="F51" s="371">
        <v>1.4942607917762241E-2</v>
      </c>
      <c r="G51" s="372">
        <v>3.8955682594570717E-2</v>
      </c>
      <c r="H51" s="372"/>
      <c r="I51" s="369">
        <v>0.26303862117686455</v>
      </c>
      <c r="J51" s="369">
        <v>7.4813961152116581</v>
      </c>
      <c r="K51" s="371">
        <v>8.1261141507629406E-4</v>
      </c>
      <c r="L51" s="371">
        <v>3.8448314560921383E-2</v>
      </c>
      <c r="M51" s="372">
        <v>0.19584365729585507</v>
      </c>
      <c r="N51" s="372">
        <v>3.4185329844680368E-2</v>
      </c>
      <c r="O51" s="411"/>
      <c r="P51" s="369">
        <v>14.951461999999999</v>
      </c>
      <c r="Q51" s="369">
        <v>491.72560499999997</v>
      </c>
      <c r="R51" s="370">
        <v>506.67706699999997</v>
      </c>
    </row>
    <row r="52" spans="1:18" s="368" customFormat="1" ht="12" x14ac:dyDescent="0.35">
      <c r="A52" s="696" t="s">
        <v>388</v>
      </c>
      <c r="B52" s="369">
        <v>38.280771000000001</v>
      </c>
      <c r="C52" s="369">
        <v>232.698004</v>
      </c>
      <c r="D52" s="370">
        <v>270.97877499999998</v>
      </c>
      <c r="E52" s="370">
        <v>3.9865455319019967</v>
      </c>
      <c r="F52" s="371">
        <v>7.6918960333698392E-3</v>
      </c>
      <c r="G52" s="372">
        <v>5.6311051448034277E-2</v>
      </c>
      <c r="H52" s="372"/>
      <c r="I52" s="369">
        <v>0.56317339462403859</v>
      </c>
      <c r="J52" s="369">
        <v>3.4233721372779589</v>
      </c>
      <c r="K52" s="371">
        <v>1.7398248481201052E-3</v>
      </c>
      <c r="L52" s="371">
        <v>1.7593359149308048E-2</v>
      </c>
      <c r="M52" s="372">
        <v>8.997797679504127E-2</v>
      </c>
      <c r="N52" s="372">
        <v>5.0970767035756648E-2</v>
      </c>
      <c r="P52" s="369">
        <v>35.120683</v>
      </c>
      <c r="Q52" s="369">
        <v>221.412442</v>
      </c>
      <c r="R52" s="370">
        <v>256.53312499999998</v>
      </c>
    </row>
    <row r="53" spans="1:18" s="368" customFormat="1" ht="12" x14ac:dyDescent="0.35">
      <c r="A53" s="698" t="s">
        <v>389</v>
      </c>
      <c r="B53" s="376">
        <v>189.60410200000001</v>
      </c>
      <c r="C53" s="376">
        <v>11.052898000000001</v>
      </c>
      <c r="D53" s="377">
        <v>200.65700000000001</v>
      </c>
      <c r="E53" s="377">
        <v>2.9519960255000015</v>
      </c>
      <c r="F53" s="378">
        <v>5.6957700187695217E-3</v>
      </c>
      <c r="G53" s="379">
        <v>2.835312294387804E-2</v>
      </c>
      <c r="H53" s="372"/>
      <c r="I53" s="376">
        <v>2.7893896326691663</v>
      </c>
      <c r="J53" s="376">
        <v>0.16260639283083528</v>
      </c>
      <c r="K53" s="378">
        <v>8.6173271683869408E-3</v>
      </c>
      <c r="L53" s="378">
        <v>8.3566511449177986E-4</v>
      </c>
      <c r="M53" s="379">
        <v>1.2313876313201355E-3</v>
      </c>
      <c r="N53" s="379">
        <v>0.92100867355673199</v>
      </c>
      <c r="P53" s="376">
        <v>189.370913</v>
      </c>
      <c r="Q53" s="376">
        <v>5.7536949999999996</v>
      </c>
      <c r="R53" s="377">
        <v>195.12460799999999</v>
      </c>
    </row>
    <row r="54" spans="1:18" s="349" customFormat="1" x14ac:dyDescent="0.35">
      <c r="A54" s="436" t="s">
        <v>341</v>
      </c>
      <c r="B54" s="342">
        <v>974.929982</v>
      </c>
      <c r="C54" s="342">
        <v>2014.2504750000001</v>
      </c>
      <c r="D54" s="343">
        <v>2989.1804569999999</v>
      </c>
      <c r="E54" s="343">
        <v>43.975783693398576</v>
      </c>
      <c r="F54" s="345">
        <v>8.4849690903743086E-2</v>
      </c>
      <c r="G54" s="346">
        <v>-0.19567644855316135</v>
      </c>
      <c r="H54" s="346"/>
      <c r="I54" s="342">
        <v>14.34283096031929</v>
      </c>
      <c r="J54" s="342">
        <v>29.632952733079286</v>
      </c>
      <c r="K54" s="345">
        <v>4.4309645901878171E-2</v>
      </c>
      <c r="L54" s="345">
        <v>0.15228936825491349</v>
      </c>
      <c r="M54" s="346">
        <v>-4.3878864830060316E-4</v>
      </c>
      <c r="N54" s="346">
        <v>-0.26514902792805384</v>
      </c>
      <c r="P54" s="342">
        <v>975.35795800000005</v>
      </c>
      <c r="Q54" s="342">
        <v>2741.0326060000002</v>
      </c>
      <c r="R54" s="343">
        <v>3716.3905640000003</v>
      </c>
    </row>
    <row r="55" spans="1:18" s="250" customFormat="1" ht="12.5" x14ac:dyDescent="0.35">
      <c r="A55" s="256" t="s">
        <v>342</v>
      </c>
      <c r="B55" s="351">
        <v>413.26593300000002</v>
      </c>
      <c r="C55" s="351">
        <v>712.041965</v>
      </c>
      <c r="D55" s="352">
        <v>1125.307898</v>
      </c>
      <c r="E55" s="352">
        <v>16.555138581558385</v>
      </c>
      <c r="F55" s="354">
        <v>3.1942543680574066E-2</v>
      </c>
      <c r="G55" s="355">
        <v>-0.18288560576070534</v>
      </c>
      <c r="H55" s="355"/>
      <c r="I55" s="351">
        <v>6.0798247342008995</v>
      </c>
      <c r="J55" s="351">
        <v>10.475313847357485</v>
      </c>
      <c r="K55" s="354">
        <v>1.8782545918809696E-2</v>
      </c>
      <c r="L55" s="354">
        <v>5.3834626014342739E-2</v>
      </c>
      <c r="M55" s="355">
        <v>3.9059011637653462E-2</v>
      </c>
      <c r="N55" s="355">
        <v>-0.27301267686517017</v>
      </c>
      <c r="P55" s="351">
        <v>397.73095499999999</v>
      </c>
      <c r="Q55" s="351">
        <v>979.44206499999996</v>
      </c>
      <c r="R55" s="352">
        <v>1377.17302</v>
      </c>
    </row>
    <row r="56" spans="1:18" s="368" customFormat="1" ht="12" x14ac:dyDescent="0.35">
      <c r="A56" s="700" t="s">
        <v>390</v>
      </c>
      <c r="B56" s="369">
        <v>180.48440600000001</v>
      </c>
      <c r="C56" s="369">
        <v>332.003398</v>
      </c>
      <c r="D56" s="370">
        <v>512.48780399999998</v>
      </c>
      <c r="E56" s="370">
        <v>7.5395424058229894</v>
      </c>
      <c r="F56" s="371">
        <v>1.4547275544876235E-2</v>
      </c>
      <c r="G56" s="372">
        <v>3.5002910780185692E-2</v>
      </c>
      <c r="H56" s="372"/>
      <c r="I56" s="369">
        <v>2.6552238355837501</v>
      </c>
      <c r="J56" s="369">
        <v>4.8843185702392393</v>
      </c>
      <c r="K56" s="371">
        <v>8.2028456077072581E-3</v>
      </c>
      <c r="L56" s="371">
        <v>2.510144014731068E-2</v>
      </c>
      <c r="M56" s="372">
        <v>6.090216029031037E-4</v>
      </c>
      <c r="N56" s="372">
        <v>5.4711138034631679E-2</v>
      </c>
      <c r="P56" s="369">
        <v>180.37455399999999</v>
      </c>
      <c r="Q56" s="369">
        <v>314.78135200000003</v>
      </c>
      <c r="R56" s="370">
        <v>495.15590600000002</v>
      </c>
    </row>
    <row r="57" spans="1:18" s="250" customFormat="1" ht="12.5" x14ac:dyDescent="0.35">
      <c r="A57" s="256" t="s">
        <v>343</v>
      </c>
      <c r="B57" s="351">
        <v>154.03568000000001</v>
      </c>
      <c r="C57" s="351">
        <v>361.16413899999998</v>
      </c>
      <c r="D57" s="352">
        <v>515.19981899999993</v>
      </c>
      <c r="E57" s="352">
        <v>7.5794406276697037</v>
      </c>
      <c r="F57" s="354">
        <v>1.4624257727045075E-2</v>
      </c>
      <c r="G57" s="355">
        <v>4.314650651802876E-2</v>
      </c>
      <c r="H57" s="355"/>
      <c r="I57" s="351">
        <v>2.2661193735837277</v>
      </c>
      <c r="J57" s="351">
        <v>5.3133212540859773</v>
      </c>
      <c r="K57" s="354">
        <v>7.000776017836139E-3</v>
      </c>
      <c r="L57" s="354">
        <v>2.7306166361777701E-2</v>
      </c>
      <c r="M57" s="355">
        <v>-3.3979476869035796E-2</v>
      </c>
      <c r="N57" s="355">
        <v>7.9918927471833046E-2</v>
      </c>
      <c r="P57" s="351">
        <v>159.45383799999999</v>
      </c>
      <c r="Q57" s="351">
        <v>334.43634500000002</v>
      </c>
      <c r="R57" s="352">
        <v>493.89018299999998</v>
      </c>
    </row>
    <row r="58" spans="1:18" s="250" customFormat="1" ht="12.5" x14ac:dyDescent="0.35">
      <c r="A58" s="437" t="s">
        <v>344</v>
      </c>
      <c r="B58" s="351">
        <v>282.90055599999999</v>
      </c>
      <c r="C58" s="351">
        <v>744.98652500000003</v>
      </c>
      <c r="D58" s="352">
        <v>1027.8870810000001</v>
      </c>
      <c r="E58" s="352">
        <v>15.121917390247029</v>
      </c>
      <c r="F58" s="354">
        <v>2.9177195007601624E-2</v>
      </c>
      <c r="G58" s="355">
        <v>-0.3137232899236283</v>
      </c>
      <c r="H58" s="355"/>
      <c r="I58" s="351">
        <v>4.1619346293612516</v>
      </c>
      <c r="J58" s="351">
        <v>10.959982760885778</v>
      </c>
      <c r="K58" s="354">
        <v>1.2857562792447239E-2</v>
      </c>
      <c r="L58" s="354">
        <v>5.6325431548265276E-2</v>
      </c>
      <c r="M58" s="355">
        <v>0.12684276020424123</v>
      </c>
      <c r="N58" s="355">
        <v>-0.4024416333191585</v>
      </c>
      <c r="P58" s="351">
        <v>251.05592899999999</v>
      </c>
      <c r="Q58" s="351">
        <v>1246.7175870000001</v>
      </c>
      <c r="R58" s="352">
        <v>1497.7735160000002</v>
      </c>
    </row>
    <row r="59" spans="1:18" s="250" customFormat="1" ht="12.5" x14ac:dyDescent="0.35">
      <c r="A59" s="438" t="s">
        <v>345</v>
      </c>
      <c r="B59" s="359">
        <v>124.727812</v>
      </c>
      <c r="C59" s="359">
        <v>196.05784399999999</v>
      </c>
      <c r="D59" s="360">
        <v>320.78565600000002</v>
      </c>
      <c r="E59" s="360">
        <v>4.7192870497884982</v>
      </c>
      <c r="F59" s="362">
        <v>9.1056944033655104E-3</v>
      </c>
      <c r="G59" s="363">
        <v>-7.7018817705948428E-2</v>
      </c>
      <c r="H59" s="355"/>
      <c r="I59" s="359">
        <v>1.8349522084617598</v>
      </c>
      <c r="J59" s="359">
        <v>2.884334841326738</v>
      </c>
      <c r="K59" s="362">
        <v>5.6687611273360467E-3</v>
      </c>
      <c r="L59" s="362">
        <v>1.4823144179315821E-2</v>
      </c>
      <c r="M59" s="363">
        <v>-0.25365081584792848</v>
      </c>
      <c r="N59" s="363">
        <v>8.6574654997807476E-2</v>
      </c>
      <c r="P59" s="359">
        <v>167.11723499999999</v>
      </c>
      <c r="Q59" s="359">
        <v>180.43660700000001</v>
      </c>
      <c r="R59" s="360">
        <v>347.55384200000003</v>
      </c>
    </row>
    <row r="60" spans="1:18" s="250" customFormat="1" x14ac:dyDescent="0.35">
      <c r="A60" s="699" t="s">
        <v>262</v>
      </c>
      <c r="B60" s="299">
        <v>26.960941999999999</v>
      </c>
      <c r="C60" s="299">
        <v>64.169162</v>
      </c>
      <c r="D60" s="300">
        <v>91.130104000000003</v>
      </c>
      <c r="E60" s="300">
        <v>1.3406744086246769</v>
      </c>
      <c r="F60" s="381">
        <v>2.5867829887347487E-3</v>
      </c>
      <c r="G60" s="303"/>
      <c r="H60" s="346"/>
      <c r="I60" s="299">
        <v>0.39664000571989044</v>
      </c>
      <c r="J60" s="299">
        <v>0.94403440290478635</v>
      </c>
      <c r="K60" s="345">
        <v>1.2253493227794435E-3</v>
      </c>
      <c r="L60" s="345"/>
      <c r="M60" s="346"/>
      <c r="N60" s="346"/>
      <c r="O60" s="349"/>
      <c r="P60" s="342"/>
      <c r="Q60" s="342"/>
      <c r="R60" s="352"/>
    </row>
    <row r="61" spans="1:18" s="349" customFormat="1" ht="17.5" customHeight="1" x14ac:dyDescent="0.35">
      <c r="A61" s="384" t="s">
        <v>346</v>
      </c>
      <c r="B61" s="299">
        <v>22002.657934999999</v>
      </c>
      <c r="C61" s="299">
        <v>13226.468124999999</v>
      </c>
      <c r="D61" s="300">
        <v>35229.126059999995</v>
      </c>
      <c r="E61" s="300">
        <v>518.27865517255066</v>
      </c>
      <c r="F61" s="381">
        <v>1</v>
      </c>
      <c r="G61" s="303">
        <v>3.8809353485187437E-2</v>
      </c>
      <c r="H61" s="346"/>
      <c r="I61" s="299">
        <v>323.6954543053871</v>
      </c>
      <c r="J61" s="299">
        <v>194.58320086716364</v>
      </c>
      <c r="K61" s="381">
        <v>1</v>
      </c>
      <c r="L61" s="381">
        <v>1</v>
      </c>
      <c r="M61" s="303">
        <v>3.5652683595909895E-2</v>
      </c>
      <c r="N61" s="303">
        <v>4.4103425084742964E-2</v>
      </c>
      <c r="P61" s="299">
        <v>21245.209212999998</v>
      </c>
      <c r="Q61" s="299">
        <v>12667.775823</v>
      </c>
      <c r="R61" s="300">
        <v>33912.985035999998</v>
      </c>
    </row>
    <row r="62" spans="1:18" s="349" customFormat="1" ht="17.5" customHeight="1" x14ac:dyDescent="0.35">
      <c r="A62" s="387" t="s">
        <v>347</v>
      </c>
      <c r="B62" s="388">
        <v>560.19651299999998</v>
      </c>
      <c r="C62" s="388"/>
      <c r="D62" s="389">
        <v>560.19651299999998</v>
      </c>
      <c r="E62" s="390">
        <v>8.2414163466759689</v>
      </c>
      <c r="F62" s="391"/>
      <c r="G62" s="392">
        <v>-7.4952258531222338E-3</v>
      </c>
      <c r="H62" s="346"/>
      <c r="I62" s="342"/>
      <c r="J62" s="342"/>
      <c r="K62" s="345"/>
      <c r="L62" s="345"/>
      <c r="M62" s="346"/>
      <c r="N62" s="346"/>
      <c r="P62" s="299">
        <v>564.42702099999997</v>
      </c>
      <c r="Q62" s="299"/>
      <c r="R62" s="300">
        <v>564.42702099999997</v>
      </c>
    </row>
    <row r="63" spans="1:18" s="396" customFormat="1" x14ac:dyDescent="0.3">
      <c r="A63" s="318" t="s">
        <v>348</v>
      </c>
      <c r="B63" s="393"/>
      <c r="C63" s="393"/>
      <c r="D63" s="393"/>
      <c r="E63" s="393"/>
      <c r="F63" s="394"/>
      <c r="G63" s="394"/>
      <c r="H63" s="393"/>
      <c r="I63" s="393"/>
      <c r="J63" s="393"/>
      <c r="K63" s="393"/>
      <c r="L63" s="395"/>
      <c r="P63" s="318"/>
      <c r="Q63" s="318"/>
    </row>
    <row r="64" spans="1:18" s="250" customFormat="1" ht="26.5" customHeight="1" x14ac:dyDescent="0.35">
      <c r="A64" s="1709" t="s">
        <v>352</v>
      </c>
      <c r="B64" s="1709"/>
      <c r="C64" s="1709"/>
      <c r="D64" s="1709"/>
      <c r="E64" s="1709"/>
      <c r="F64" s="1709"/>
      <c r="G64" s="1709"/>
      <c r="H64" s="397"/>
      <c r="I64" s="397"/>
      <c r="J64" s="397"/>
      <c r="K64" s="397"/>
      <c r="L64" s="397"/>
      <c r="P64" s="398"/>
      <c r="Q64" s="398"/>
    </row>
    <row r="65" spans="1:12" ht="14" x14ac:dyDescent="0.35">
      <c r="A65" s="254"/>
      <c r="B65" s="412"/>
      <c r="C65" s="254"/>
      <c r="D65" s="413"/>
      <c r="I65" s="1704"/>
      <c r="J65" s="1704"/>
      <c r="K65" s="326">
        <v>2020</v>
      </c>
      <c r="L65" s="326">
        <v>2021</v>
      </c>
    </row>
    <row r="66" spans="1:12" ht="14" x14ac:dyDescent="0.35">
      <c r="A66" s="254"/>
      <c r="B66" s="254"/>
      <c r="C66" s="254"/>
      <c r="D66" s="413"/>
      <c r="I66" s="1704" t="s">
        <v>353</v>
      </c>
      <c r="J66" s="326" t="s">
        <v>269</v>
      </c>
      <c r="K66" s="327">
        <v>66524339</v>
      </c>
      <c r="L66" s="327">
        <v>66732538</v>
      </c>
    </row>
    <row r="67" spans="1:12" ht="14" x14ac:dyDescent="0.35">
      <c r="A67" s="254"/>
      <c r="B67" s="254"/>
      <c r="C67" s="254"/>
      <c r="D67" s="413"/>
      <c r="I67" s="1704"/>
      <c r="J67" s="326" t="s">
        <v>270</v>
      </c>
      <c r="K67" s="327">
        <v>67761092</v>
      </c>
      <c r="L67" s="327">
        <v>67973330</v>
      </c>
    </row>
    <row r="68" spans="1:12" ht="14" x14ac:dyDescent="0.35">
      <c r="A68" s="254"/>
      <c r="B68" s="254"/>
      <c r="C68" s="254"/>
      <c r="D68" s="413"/>
      <c r="I68" s="1704" t="s">
        <v>354</v>
      </c>
      <c r="J68" s="326" t="s">
        <v>269</v>
      </c>
      <c r="K68" s="327">
        <v>65548107</v>
      </c>
      <c r="L68" s="327">
        <v>65749073</v>
      </c>
    </row>
    <row r="69" spans="1:12" ht="14" x14ac:dyDescent="0.35">
      <c r="A69" s="254"/>
      <c r="B69" s="254"/>
      <c r="C69" s="254"/>
      <c r="D69" s="413"/>
      <c r="I69" s="1704"/>
      <c r="J69" s="326" t="s">
        <v>270</v>
      </c>
      <c r="K69" s="327">
        <v>66772024</v>
      </c>
      <c r="L69" s="327">
        <v>66977370</v>
      </c>
    </row>
    <row r="70" spans="1:12" ht="14" x14ac:dyDescent="0.35">
      <c r="A70" s="415"/>
      <c r="B70" s="254"/>
      <c r="C70" s="254"/>
      <c r="I70" s="1704" t="s">
        <v>355</v>
      </c>
      <c r="J70" s="326" t="s">
        <v>269</v>
      </c>
      <c r="K70" s="327">
        <v>976232</v>
      </c>
      <c r="L70" s="327">
        <v>983465</v>
      </c>
    </row>
    <row r="71" spans="1:12" ht="14" x14ac:dyDescent="0.35">
      <c r="A71" s="415"/>
      <c r="B71" s="254"/>
      <c r="C71" s="254"/>
      <c r="I71" s="1704"/>
      <c r="J71" s="326" t="s">
        <v>270</v>
      </c>
      <c r="K71" s="327">
        <v>989068</v>
      </c>
      <c r="L71" s="327">
        <v>995960</v>
      </c>
    </row>
    <row r="72" spans="1:12" x14ac:dyDescent="0.35">
      <c r="A72" s="415"/>
      <c r="B72" s="254"/>
      <c r="C72" s="254"/>
    </row>
    <row r="73" spans="1:12" x14ac:dyDescent="0.35">
      <c r="A73" s="415"/>
      <c r="B73" s="254"/>
      <c r="C73" s="254"/>
    </row>
    <row r="74" spans="1:12" x14ac:dyDescent="0.3">
      <c r="A74" s="318"/>
      <c r="B74" s="254"/>
      <c r="C74" s="254"/>
    </row>
    <row r="86" spans="1:6" x14ac:dyDescent="0.35">
      <c r="A86" s="403"/>
      <c r="B86" s="416"/>
      <c r="C86" s="416"/>
      <c r="D86" s="416"/>
      <c r="E86" s="417"/>
      <c r="F86" s="416"/>
    </row>
  </sheetData>
  <mergeCells count="9">
    <mergeCell ref="A64:G64"/>
    <mergeCell ref="P1:R1"/>
    <mergeCell ref="I65:J65"/>
    <mergeCell ref="I66:I67"/>
    <mergeCell ref="I68:I69"/>
    <mergeCell ref="I70:I71"/>
    <mergeCell ref="I3:J3"/>
    <mergeCell ref="K3:L3"/>
    <mergeCell ref="M3:N3"/>
  </mergeCell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topLeftCell="A131" workbookViewId="0">
      <selection activeCell="A81" sqref="A81"/>
    </sheetView>
  </sheetViews>
  <sheetFormatPr baseColWidth="10" defaultColWidth="11.453125" defaultRowHeight="12.5" x14ac:dyDescent="0.35"/>
  <cols>
    <col min="1" max="1" width="44.90625" style="418" customWidth="1"/>
    <col min="2" max="2" width="15.6328125" style="403" customWidth="1"/>
    <col min="3" max="16384" width="11.453125" style="403"/>
  </cols>
  <sheetData>
    <row r="1" spans="1:10" ht="21.5" customHeight="1" x14ac:dyDescent="0.35">
      <c r="A1" s="247" t="s">
        <v>624</v>
      </c>
      <c r="B1" s="402"/>
      <c r="C1" s="402"/>
      <c r="D1" s="402"/>
      <c r="E1" s="402"/>
      <c r="F1" s="402"/>
      <c r="G1" s="402"/>
      <c r="H1" s="402"/>
      <c r="I1" s="402"/>
      <c r="J1" s="402"/>
    </row>
    <row r="2" spans="1:10" s="250" customFormat="1" ht="14" customHeight="1" x14ac:dyDescent="0.35">
      <c r="A2" s="257"/>
      <c r="B2" s="253"/>
      <c r="C2" s="256"/>
      <c r="D2" s="256"/>
      <c r="E2" s="256"/>
      <c r="F2" s="256"/>
      <c r="G2" s="256"/>
      <c r="H2" s="256"/>
      <c r="I2" s="256"/>
      <c r="J2" s="256"/>
    </row>
    <row r="3" spans="1:10" s="437" customFormat="1" x14ac:dyDescent="0.35">
      <c r="A3" s="684"/>
      <c r="B3" s="684"/>
      <c r="I3" s="437" t="s">
        <v>625</v>
      </c>
    </row>
    <row r="4" spans="1:10" s="250" customFormat="1" ht="15.5" x14ac:dyDescent="0.35">
      <c r="A4" s="257"/>
      <c r="B4" s="255"/>
      <c r="C4" s="256"/>
      <c r="D4" s="437"/>
      <c r="E4" s="437"/>
      <c r="F4" s="437"/>
      <c r="G4" s="437" t="s">
        <v>626</v>
      </c>
      <c r="H4" s="437"/>
      <c r="I4" s="256"/>
      <c r="J4" s="256"/>
    </row>
    <row r="5" spans="1:10" s="250" customFormat="1" ht="15.5" x14ac:dyDescent="0.35">
      <c r="A5" s="257"/>
      <c r="B5" s="255"/>
      <c r="C5" s="256"/>
      <c r="D5" s="437"/>
      <c r="E5" s="437"/>
      <c r="F5" s="437" t="s">
        <v>627</v>
      </c>
      <c r="G5" s="437"/>
      <c r="H5" s="437"/>
      <c r="I5" s="256"/>
      <c r="J5" s="256"/>
    </row>
    <row r="6" spans="1:10" s="250" customFormat="1" ht="16" thickBot="1" x14ac:dyDescent="0.4">
      <c r="A6" s="257"/>
      <c r="B6" s="255"/>
      <c r="C6" s="256"/>
      <c r="D6" s="437"/>
      <c r="E6" s="437" t="s">
        <v>628</v>
      </c>
      <c r="F6" s="437"/>
      <c r="G6" s="437"/>
      <c r="H6" s="437"/>
      <c r="I6" s="256"/>
      <c r="J6" s="256"/>
    </row>
    <row r="7" spans="1:10" s="250" customFormat="1" ht="14" customHeight="1" x14ac:dyDescent="0.3">
      <c r="A7" s="670" t="s">
        <v>629</v>
      </c>
      <c r="B7" s="265">
        <v>2013</v>
      </c>
      <c r="C7" s="265">
        <v>2014</v>
      </c>
      <c r="D7" s="265">
        <v>2015</v>
      </c>
      <c r="E7" s="265">
        <v>2016</v>
      </c>
      <c r="F7" s="265">
        <v>2017</v>
      </c>
      <c r="G7" s="265">
        <v>2018</v>
      </c>
      <c r="H7" s="265">
        <v>2019</v>
      </c>
      <c r="I7" s="265">
        <v>2020</v>
      </c>
      <c r="J7" s="265">
        <v>2021</v>
      </c>
    </row>
    <row r="8" spans="1:10" s="250" customFormat="1" ht="14" customHeight="1" x14ac:dyDescent="0.3">
      <c r="A8" s="261" t="s">
        <v>622</v>
      </c>
      <c r="B8" s="685">
        <v>66.078559999999996</v>
      </c>
      <c r="C8" s="685">
        <v>66.412931999999998</v>
      </c>
      <c r="D8" s="685">
        <v>66.735726</v>
      </c>
      <c r="E8" s="685">
        <v>67.042405000000002</v>
      </c>
      <c r="F8" s="685">
        <v>67.357996999999997</v>
      </c>
      <c r="G8" s="685">
        <v>67.609086000000005</v>
      </c>
      <c r="H8" s="685">
        <v>67.751838000000006</v>
      </c>
      <c r="I8" s="685">
        <v>67.761092000000005</v>
      </c>
      <c r="J8" s="685">
        <v>67.973330000000004</v>
      </c>
    </row>
    <row r="9" spans="1:10" s="250" customFormat="1" ht="14" customHeight="1" x14ac:dyDescent="0.3">
      <c r="A9" s="261" t="s">
        <v>638</v>
      </c>
      <c r="B9" s="710">
        <v>17</v>
      </c>
      <c r="C9" s="710">
        <v>17</v>
      </c>
      <c r="D9" s="710">
        <v>17</v>
      </c>
      <c r="E9" s="710">
        <v>17</v>
      </c>
      <c r="F9" s="710">
        <v>17</v>
      </c>
      <c r="G9" s="710">
        <v>17</v>
      </c>
      <c r="H9" s="710">
        <v>17</v>
      </c>
      <c r="I9" s="710">
        <v>17</v>
      </c>
      <c r="J9" s="710">
        <v>17</v>
      </c>
    </row>
    <row r="10" spans="1:10" s="250" customFormat="1" ht="28.5" customHeight="1" x14ac:dyDescent="0.35">
      <c r="A10" s="672" t="s">
        <v>597</v>
      </c>
      <c r="B10" s="672"/>
      <c r="C10" s="672"/>
      <c r="D10" s="672"/>
      <c r="E10" s="672"/>
      <c r="F10" s="672"/>
      <c r="G10" s="672"/>
      <c r="H10" s="672"/>
      <c r="I10" s="672"/>
      <c r="J10" s="672"/>
    </row>
    <row r="11" spans="1:10" s="349" customFormat="1" ht="13" x14ac:dyDescent="0.35">
      <c r="A11" s="341" t="s">
        <v>289</v>
      </c>
      <c r="B11" s="342">
        <v>1971.6608920000001</v>
      </c>
      <c r="C11" s="342">
        <v>2101.9967190000002</v>
      </c>
      <c r="D11" s="342">
        <v>2261.7698989999999</v>
      </c>
      <c r="E11" s="342">
        <v>2322.2996119999998</v>
      </c>
      <c r="F11" s="342">
        <v>2637.9685880000002</v>
      </c>
      <c r="G11" s="342">
        <v>2882.222518</v>
      </c>
      <c r="H11" s="342">
        <v>2951.2252490000001</v>
      </c>
      <c r="I11" s="342">
        <v>3029.0022220000001</v>
      </c>
      <c r="J11" s="342">
        <v>3009.6349559999999</v>
      </c>
    </row>
    <row r="12" spans="1:10" s="349" customFormat="1" ht="13" x14ac:dyDescent="0.35">
      <c r="A12" s="350" t="s">
        <v>290</v>
      </c>
      <c r="B12" s="351">
        <v>74.03501</v>
      </c>
      <c r="C12" s="351">
        <v>162.974356</v>
      </c>
      <c r="D12" s="351">
        <v>59.782218</v>
      </c>
      <c r="E12" s="351">
        <v>38.546013000000002</v>
      </c>
      <c r="F12" s="351">
        <v>47.206170999999998</v>
      </c>
      <c r="G12" s="351">
        <v>53.714592000000003</v>
      </c>
      <c r="H12" s="351">
        <v>38.870891999999998</v>
      </c>
      <c r="I12" s="351">
        <v>47.077500999999998</v>
      </c>
      <c r="J12" s="351">
        <v>49.176327000000001</v>
      </c>
    </row>
    <row r="13" spans="1:10" s="349" customFormat="1" ht="13" x14ac:dyDescent="0.35">
      <c r="A13" s="350" t="s">
        <v>291</v>
      </c>
      <c r="B13" s="351">
        <v>1585.996938</v>
      </c>
      <c r="C13" s="351">
        <v>1618.080561</v>
      </c>
      <c r="D13" s="351">
        <v>1648.8011750000001</v>
      </c>
      <c r="E13" s="351">
        <v>1777.895233</v>
      </c>
      <c r="F13" s="351">
        <v>1898.6910989999999</v>
      </c>
      <c r="G13" s="351">
        <v>2049.8657370000001</v>
      </c>
      <c r="H13" s="351">
        <v>2151.667813</v>
      </c>
      <c r="I13" s="351">
        <v>2203.3596560000001</v>
      </c>
      <c r="J13" s="351">
        <v>2212.1263060000001</v>
      </c>
    </row>
    <row r="14" spans="1:10" s="349" customFormat="1" ht="13" x14ac:dyDescent="0.35">
      <c r="A14" s="350" t="s">
        <v>357</v>
      </c>
      <c r="B14" s="351">
        <v>142.114431</v>
      </c>
      <c r="C14" s="351">
        <v>138.34912700000001</v>
      </c>
      <c r="D14" s="351">
        <v>134.06977599999999</v>
      </c>
      <c r="E14" s="351">
        <v>133.235557</v>
      </c>
      <c r="F14" s="351">
        <v>136.41153499999999</v>
      </c>
      <c r="G14" s="351">
        <v>134.454069</v>
      </c>
      <c r="H14" s="351">
        <v>138.68890099999999</v>
      </c>
      <c r="I14" s="351">
        <v>130.021073</v>
      </c>
      <c r="J14" s="351">
        <v>130.70156800000001</v>
      </c>
    </row>
    <row r="15" spans="1:10" s="349" customFormat="1" ht="13" x14ac:dyDescent="0.35">
      <c r="A15" s="350" t="s">
        <v>292</v>
      </c>
      <c r="B15" s="351">
        <v>169.514512</v>
      </c>
      <c r="C15" s="351">
        <v>182.59267399999999</v>
      </c>
      <c r="D15" s="351">
        <v>419.11672900000002</v>
      </c>
      <c r="E15" s="351">
        <v>372.62280700000002</v>
      </c>
      <c r="F15" s="351">
        <v>555.65978099999995</v>
      </c>
      <c r="G15" s="351">
        <v>644.18811800000003</v>
      </c>
      <c r="H15" s="351">
        <v>621.99764200000004</v>
      </c>
      <c r="I15" s="351">
        <v>648.54399000000001</v>
      </c>
      <c r="J15" s="351">
        <v>617.63075300000003</v>
      </c>
    </row>
    <row r="16" spans="1:10" s="349" customFormat="1" ht="13" x14ac:dyDescent="0.35">
      <c r="A16" s="408" t="s">
        <v>374</v>
      </c>
      <c r="B16" s="369">
        <v>0</v>
      </c>
      <c r="C16" s="369">
        <v>0</v>
      </c>
      <c r="D16" s="369">
        <v>237.07978900000001</v>
      </c>
      <c r="E16" s="369">
        <v>249.67931200000001</v>
      </c>
      <c r="F16" s="369">
        <v>498.45618200000001</v>
      </c>
      <c r="G16" s="369">
        <v>603.01639699999998</v>
      </c>
      <c r="H16" s="369">
        <v>578.983923</v>
      </c>
      <c r="I16" s="369">
        <v>602.96206500000005</v>
      </c>
      <c r="J16" s="369">
        <v>564.81425999999999</v>
      </c>
    </row>
    <row r="17" spans="1:10" s="349" customFormat="1" ht="13" x14ac:dyDescent="0.35">
      <c r="A17" s="409" t="s">
        <v>293</v>
      </c>
      <c r="B17" s="299">
        <v>0</v>
      </c>
      <c r="C17" s="299">
        <v>0</v>
      </c>
      <c r="D17" s="299">
        <v>0</v>
      </c>
      <c r="E17" s="299">
        <v>28.438030000000001</v>
      </c>
      <c r="F17" s="299">
        <v>31.203977999999999</v>
      </c>
      <c r="G17" s="299">
        <v>83.008619999999993</v>
      </c>
      <c r="H17" s="299">
        <v>77.024219000000002</v>
      </c>
      <c r="I17" s="299">
        <v>82.877003000000002</v>
      </c>
      <c r="J17" s="299">
        <v>84.350482</v>
      </c>
    </row>
    <row r="18" spans="1:10" s="349" customFormat="1" ht="13" x14ac:dyDescent="0.35">
      <c r="A18" s="366" t="s">
        <v>296</v>
      </c>
      <c r="B18" s="342">
        <v>8690.7468730000001</v>
      </c>
      <c r="C18" s="342">
        <v>8737.9187770000008</v>
      </c>
      <c r="D18" s="342">
        <v>8862.4383799999996</v>
      </c>
      <c r="E18" s="342">
        <v>9091.9828510000007</v>
      </c>
      <c r="F18" s="342">
        <v>8986.8776450000005</v>
      </c>
      <c r="G18" s="342">
        <v>8644.5698790000006</v>
      </c>
      <c r="H18" s="342">
        <v>8875.9679780000006</v>
      </c>
      <c r="I18" s="342">
        <v>7800.3463339999998</v>
      </c>
      <c r="J18" s="342">
        <v>8117.9647949999999</v>
      </c>
    </row>
    <row r="19" spans="1:10" s="349" customFormat="1" ht="13" x14ac:dyDescent="0.35">
      <c r="A19" s="350" t="s">
        <v>362</v>
      </c>
      <c r="B19" s="351">
        <v>316.138395</v>
      </c>
      <c r="C19" s="351">
        <v>333.01455600000003</v>
      </c>
      <c r="D19" s="351">
        <v>343.07833099999999</v>
      </c>
      <c r="E19" s="351">
        <v>241.37078</v>
      </c>
      <c r="F19" s="351">
        <v>148.034963</v>
      </c>
      <c r="G19" s="351">
        <v>77.098308000000003</v>
      </c>
      <c r="H19" s="351">
        <v>55.093978999999997</v>
      </c>
      <c r="I19" s="351">
        <v>57.493675000000003</v>
      </c>
      <c r="J19" s="351">
        <v>55.210939000000003</v>
      </c>
    </row>
    <row r="20" spans="1:10" s="349" customFormat="1" ht="13" x14ac:dyDescent="0.35">
      <c r="A20" s="350" t="s">
        <v>298</v>
      </c>
      <c r="B20" s="351">
        <v>0.38085200000000002</v>
      </c>
      <c r="C20" s="351">
        <v>0.35421599999999998</v>
      </c>
      <c r="D20" s="351">
        <v>0.28993200000000002</v>
      </c>
      <c r="E20" s="351">
        <v>0.152639</v>
      </c>
      <c r="F20" s="351">
        <v>0.44835000000000003</v>
      </c>
      <c r="G20" s="351">
        <v>6.1000000000000004E-3</v>
      </c>
      <c r="H20" s="351">
        <v>4.054E-2</v>
      </c>
      <c r="I20" s="351">
        <v>2.4000000000000001E-4</v>
      </c>
      <c r="J20" s="351">
        <v>0.16144</v>
      </c>
    </row>
    <row r="21" spans="1:10" s="349" customFormat="1" ht="13" x14ac:dyDescent="0.35">
      <c r="A21" s="350" t="s">
        <v>299</v>
      </c>
      <c r="B21" s="351">
        <v>2993.1558730000002</v>
      </c>
      <c r="C21" s="351">
        <v>3071.9840869999998</v>
      </c>
      <c r="D21" s="351">
        <v>3132.8114529999998</v>
      </c>
      <c r="E21" s="351">
        <v>3334.6741950000001</v>
      </c>
      <c r="F21" s="351">
        <v>3389.7425840000001</v>
      </c>
      <c r="G21" s="351">
        <v>3518.1567020000002</v>
      </c>
      <c r="H21" s="351">
        <v>3564.4981309999998</v>
      </c>
      <c r="I21" s="351">
        <v>3638.9732330000002</v>
      </c>
      <c r="J21" s="351">
        <v>3727.9355999999998</v>
      </c>
    </row>
    <row r="22" spans="1:10" s="349" customFormat="1" ht="13" x14ac:dyDescent="0.35">
      <c r="A22" s="350" t="s">
        <v>300</v>
      </c>
      <c r="B22" s="351">
        <v>5162.9847840000002</v>
      </c>
      <c r="C22" s="351">
        <v>5112.015206</v>
      </c>
      <c r="D22" s="351">
        <v>5169.1450109999996</v>
      </c>
      <c r="E22" s="351">
        <v>5291.2445790000002</v>
      </c>
      <c r="F22" s="351">
        <v>5252.590083</v>
      </c>
      <c r="G22" s="351">
        <v>4880.6426410000004</v>
      </c>
      <c r="H22" s="351">
        <v>5098.2710820000002</v>
      </c>
      <c r="I22" s="351">
        <v>3949.8995880000002</v>
      </c>
      <c r="J22" s="351">
        <v>4192.882619</v>
      </c>
    </row>
    <row r="23" spans="1:10" s="373" customFormat="1" ht="12" x14ac:dyDescent="0.35">
      <c r="A23" s="408" t="s">
        <v>375</v>
      </c>
      <c r="B23" s="369">
        <v>96.507587000000001</v>
      </c>
      <c r="C23" s="369">
        <v>103.250772</v>
      </c>
      <c r="D23" s="369">
        <v>103.33672300000001</v>
      </c>
      <c r="E23" s="369">
        <v>113.787047</v>
      </c>
      <c r="F23" s="369">
        <v>110.853707</v>
      </c>
      <c r="G23" s="369">
        <v>107.551894</v>
      </c>
      <c r="H23" s="369">
        <v>110.65592100000001</v>
      </c>
      <c r="I23" s="369">
        <v>95.166244000000006</v>
      </c>
      <c r="J23" s="369">
        <v>98.776473999999993</v>
      </c>
    </row>
    <row r="24" spans="1:10" s="373" customFormat="1" ht="12" x14ac:dyDescent="0.35">
      <c r="A24" s="410" t="s">
        <v>376</v>
      </c>
      <c r="B24" s="369">
        <v>2135.6022640000001</v>
      </c>
      <c r="C24" s="369">
        <v>2200.4571599999999</v>
      </c>
      <c r="D24" s="369">
        <v>2321.5992879999999</v>
      </c>
      <c r="E24" s="369">
        <v>2476.163196</v>
      </c>
      <c r="F24" s="369">
        <v>2462.4212929999999</v>
      </c>
      <c r="G24" s="369">
        <v>2035.649093</v>
      </c>
      <c r="H24" s="369">
        <v>2317.2935309999998</v>
      </c>
      <c r="I24" s="369">
        <v>2420.0706070000001</v>
      </c>
      <c r="J24" s="369">
        <v>2760.8587630000002</v>
      </c>
    </row>
    <row r="25" spans="1:10" s="373" customFormat="1" ht="12" x14ac:dyDescent="0.35">
      <c r="A25" s="410" t="s">
        <v>377</v>
      </c>
      <c r="B25" s="369">
        <v>1912.554363</v>
      </c>
      <c r="C25" s="369">
        <v>1791.6658890000001</v>
      </c>
      <c r="D25" s="369">
        <v>1681.1027670000001</v>
      </c>
      <c r="E25" s="369">
        <v>1612.095063</v>
      </c>
      <c r="F25" s="369">
        <v>1609.253845</v>
      </c>
      <c r="G25" s="369">
        <v>1640.2519070000001</v>
      </c>
      <c r="H25" s="369">
        <v>1565.153712</v>
      </c>
      <c r="I25" s="369">
        <v>216.023855</v>
      </c>
      <c r="J25" s="369">
        <v>112.26355</v>
      </c>
    </row>
    <row r="26" spans="1:10" s="373" customFormat="1" ht="12" x14ac:dyDescent="0.35">
      <c r="A26" s="410" t="s">
        <v>378</v>
      </c>
      <c r="B26" s="369">
        <v>1018.320568</v>
      </c>
      <c r="C26" s="369">
        <v>1016.641384</v>
      </c>
      <c r="D26" s="369">
        <v>1063.106231</v>
      </c>
      <c r="E26" s="369">
        <v>1089.199271</v>
      </c>
      <c r="F26" s="369">
        <v>1070.061236</v>
      </c>
      <c r="G26" s="369">
        <v>1097.189746</v>
      </c>
      <c r="H26" s="369">
        <v>1105.167917</v>
      </c>
      <c r="I26" s="369">
        <v>1218.6388810000001</v>
      </c>
      <c r="J26" s="369">
        <v>1220.9838299999999</v>
      </c>
    </row>
    <row r="27" spans="1:10" s="349" customFormat="1" ht="13" x14ac:dyDescent="0.35">
      <c r="A27" s="358" t="s">
        <v>301</v>
      </c>
      <c r="B27" s="359">
        <v>218.08696800000001</v>
      </c>
      <c r="C27" s="359">
        <v>220.55071000000001</v>
      </c>
      <c r="D27" s="359">
        <v>217.113652</v>
      </c>
      <c r="E27" s="359">
        <v>224.54065600000001</v>
      </c>
      <c r="F27" s="359">
        <v>196.06166200000001</v>
      </c>
      <c r="G27" s="359">
        <v>168.66612699999999</v>
      </c>
      <c r="H27" s="359">
        <v>158.064245</v>
      </c>
      <c r="I27" s="359">
        <v>153.97959700000001</v>
      </c>
      <c r="J27" s="359">
        <v>141.77419599999999</v>
      </c>
    </row>
    <row r="28" spans="1:10" s="349" customFormat="1" ht="13" x14ac:dyDescent="0.35">
      <c r="A28" s="366" t="s">
        <v>302</v>
      </c>
      <c r="B28" s="342">
        <v>691.51259100000004</v>
      </c>
      <c r="C28" s="342">
        <v>682.29703800000004</v>
      </c>
      <c r="D28" s="342">
        <v>686.85861299999999</v>
      </c>
      <c r="E28" s="342">
        <v>676.07054700000003</v>
      </c>
      <c r="F28" s="342">
        <v>690.80425200000002</v>
      </c>
      <c r="G28" s="342">
        <v>709.32096000000001</v>
      </c>
      <c r="H28" s="342">
        <v>729.24284699999998</v>
      </c>
      <c r="I28" s="342">
        <v>742.44557499999996</v>
      </c>
      <c r="J28" s="342">
        <v>722.77207899999996</v>
      </c>
    </row>
    <row r="29" spans="1:10" s="349" customFormat="1" ht="13" x14ac:dyDescent="0.35">
      <c r="A29" s="350" t="s">
        <v>303</v>
      </c>
      <c r="B29" s="351">
        <v>7.5420239999999996</v>
      </c>
      <c r="C29" s="351">
        <v>7.2365810000000002</v>
      </c>
      <c r="D29" s="351">
        <v>8.2426960000000005</v>
      </c>
      <c r="E29" s="351">
        <v>10.317107999999999</v>
      </c>
      <c r="F29" s="351">
        <v>12.412464</v>
      </c>
      <c r="G29" s="351">
        <v>26.227394</v>
      </c>
      <c r="H29" s="351">
        <v>27.942920000000001</v>
      </c>
      <c r="I29" s="351">
        <v>19.966436999999999</v>
      </c>
      <c r="J29" s="351">
        <v>24.882369000000001</v>
      </c>
    </row>
    <row r="30" spans="1:10" s="349" customFormat="1" ht="13" x14ac:dyDescent="0.35">
      <c r="A30" s="350" t="s">
        <v>304</v>
      </c>
      <c r="B30" s="351">
        <v>523.34331899999995</v>
      </c>
      <c r="C30" s="351">
        <v>515.16166099999998</v>
      </c>
      <c r="D30" s="351">
        <v>519.72635600000001</v>
      </c>
      <c r="E30" s="351">
        <v>510.574973</v>
      </c>
      <c r="F30" s="351">
        <v>497.07058899999998</v>
      </c>
      <c r="G30" s="351">
        <v>509.28704699999997</v>
      </c>
      <c r="H30" s="351">
        <v>522.40013999999996</v>
      </c>
      <c r="I30" s="351">
        <v>545.11420899999996</v>
      </c>
      <c r="J30" s="351">
        <v>513.28023399999995</v>
      </c>
    </row>
    <row r="31" spans="1:10" s="349" customFormat="1" ht="13" x14ac:dyDescent="0.35">
      <c r="A31" s="350" t="s">
        <v>305</v>
      </c>
      <c r="B31" s="351">
        <v>138.10787500000001</v>
      </c>
      <c r="C31" s="351">
        <v>137.585341</v>
      </c>
      <c r="D31" s="351">
        <v>137.77738099999999</v>
      </c>
      <c r="E31" s="351">
        <v>137.240703</v>
      </c>
      <c r="F31" s="351">
        <v>158.34944400000001</v>
      </c>
      <c r="G31" s="351">
        <v>141.876375</v>
      </c>
      <c r="H31" s="351">
        <v>147.19514000000001</v>
      </c>
      <c r="I31" s="351">
        <v>152.54519199999999</v>
      </c>
      <c r="J31" s="351">
        <v>143.041516</v>
      </c>
    </row>
    <row r="32" spans="1:10" s="349" customFormat="1" ht="13" x14ac:dyDescent="0.35">
      <c r="A32" s="367" t="s">
        <v>306</v>
      </c>
      <c r="B32" s="359">
        <v>22.519372000000001</v>
      </c>
      <c r="C32" s="359">
        <v>22.313454</v>
      </c>
      <c r="D32" s="359">
        <v>21.112178</v>
      </c>
      <c r="E32" s="359">
        <v>17.937761999999999</v>
      </c>
      <c r="F32" s="359">
        <v>22.971751999999999</v>
      </c>
      <c r="G32" s="359">
        <v>31.930140999999999</v>
      </c>
      <c r="H32" s="359">
        <v>31.704646</v>
      </c>
      <c r="I32" s="359">
        <v>24.819735000000001</v>
      </c>
      <c r="J32" s="359">
        <v>41.567959000000002</v>
      </c>
    </row>
    <row r="33" spans="1:10" s="349" customFormat="1" ht="13" x14ac:dyDescent="0.35">
      <c r="A33" s="436" t="s">
        <v>307</v>
      </c>
      <c r="B33" s="342">
        <v>72.733233999999996</v>
      </c>
      <c r="C33" s="342">
        <v>70.710819000000001</v>
      </c>
      <c r="D33" s="342">
        <v>79.689043999999996</v>
      </c>
      <c r="E33" s="342">
        <v>728.14496999999994</v>
      </c>
      <c r="F33" s="342">
        <v>701.93048299999998</v>
      </c>
      <c r="G33" s="342">
        <v>909.244642</v>
      </c>
      <c r="H33" s="342">
        <v>726.53611599999999</v>
      </c>
      <c r="I33" s="342">
        <v>988.39847699999996</v>
      </c>
      <c r="J33" s="342">
        <v>821.32126600000004</v>
      </c>
    </row>
    <row r="34" spans="1:10" s="349" customFormat="1" ht="13" x14ac:dyDescent="0.35">
      <c r="A34" s="256" t="s">
        <v>379</v>
      </c>
      <c r="B34" s="351">
        <v>4.0829199999999997</v>
      </c>
      <c r="C34" s="351">
        <v>4.4759510000000002</v>
      </c>
      <c r="D34" s="351">
        <v>4.4754630000000004</v>
      </c>
      <c r="E34" s="351">
        <v>443.52202499999999</v>
      </c>
      <c r="F34" s="351">
        <v>436.905891</v>
      </c>
      <c r="G34" s="351">
        <v>563.096227</v>
      </c>
      <c r="H34" s="351">
        <v>396.52140300000002</v>
      </c>
      <c r="I34" s="351">
        <v>444.45905099999999</v>
      </c>
      <c r="J34" s="351">
        <v>419.58270299999998</v>
      </c>
    </row>
    <row r="35" spans="1:10" s="349" customFormat="1" ht="13" x14ac:dyDescent="0.35">
      <c r="A35" s="256" t="s">
        <v>367</v>
      </c>
      <c r="B35" s="351">
        <v>28.289075</v>
      </c>
      <c r="C35" s="351">
        <v>26.718384</v>
      </c>
      <c r="D35" s="351">
        <v>27.072136</v>
      </c>
      <c r="E35" s="351">
        <v>54.842143</v>
      </c>
      <c r="F35" s="351">
        <v>46.794606000000002</v>
      </c>
      <c r="G35" s="351">
        <v>48.227808000000003</v>
      </c>
      <c r="H35" s="351">
        <v>40.815797000000003</v>
      </c>
      <c r="I35" s="351">
        <v>232.03814800000001</v>
      </c>
      <c r="J35" s="351">
        <v>69.489350000000002</v>
      </c>
    </row>
    <row r="36" spans="1:10" s="349" customFormat="1" ht="13" x14ac:dyDescent="0.35">
      <c r="A36" s="428" t="s">
        <v>380</v>
      </c>
      <c r="B36" s="359">
        <v>40.361238</v>
      </c>
      <c r="C36" s="359">
        <v>39.516483000000001</v>
      </c>
      <c r="D36" s="359">
        <v>48.141444999999997</v>
      </c>
      <c r="E36" s="359">
        <v>229.7808</v>
      </c>
      <c r="F36" s="359">
        <v>218.229984</v>
      </c>
      <c r="G36" s="359">
        <v>297.92060500000002</v>
      </c>
      <c r="H36" s="359">
        <v>289.198914</v>
      </c>
      <c r="I36" s="359">
        <v>311.90127699999999</v>
      </c>
      <c r="J36" s="359">
        <v>332.249212</v>
      </c>
    </row>
    <row r="37" spans="1:10" s="349" customFormat="1" ht="13" x14ac:dyDescent="0.35">
      <c r="A37" s="436" t="s">
        <v>325</v>
      </c>
      <c r="B37" s="342">
        <v>263.59288600000002</v>
      </c>
      <c r="C37" s="342">
        <v>236.76297</v>
      </c>
      <c r="D37" s="342">
        <v>228.79229599999999</v>
      </c>
      <c r="E37" s="342">
        <v>197.124786</v>
      </c>
      <c r="F37" s="342">
        <v>160.21284900000001</v>
      </c>
      <c r="G37" s="342">
        <v>158.42496800000001</v>
      </c>
      <c r="H37" s="342">
        <v>146.05815799999999</v>
      </c>
      <c r="I37" s="342">
        <v>146.62121999999999</v>
      </c>
      <c r="J37" s="342">
        <v>124.28654299999999</v>
      </c>
    </row>
    <row r="38" spans="1:10" s="250" customFormat="1" x14ac:dyDescent="0.35">
      <c r="A38" s="256" t="s">
        <v>326</v>
      </c>
      <c r="B38" s="351">
        <v>37.552717000000001</v>
      </c>
      <c r="C38" s="351">
        <v>35.100462</v>
      </c>
      <c r="D38" s="351">
        <v>33.903889999999997</v>
      </c>
      <c r="E38" s="351">
        <v>32.173485999999997</v>
      </c>
      <c r="F38" s="351">
        <v>34.656650999999997</v>
      </c>
      <c r="G38" s="351">
        <v>46.239494000000001</v>
      </c>
      <c r="H38" s="351">
        <v>38.191085999999999</v>
      </c>
      <c r="I38" s="351">
        <v>37.668621000000002</v>
      </c>
      <c r="J38" s="351">
        <v>31.550927999999999</v>
      </c>
    </row>
    <row r="39" spans="1:10" s="250" customFormat="1" x14ac:dyDescent="0.35">
      <c r="A39" s="256" t="s">
        <v>327</v>
      </c>
      <c r="B39" s="351">
        <v>215.19366199999999</v>
      </c>
      <c r="C39" s="351">
        <v>191.742953</v>
      </c>
      <c r="D39" s="351">
        <v>183.96580700000001</v>
      </c>
      <c r="E39" s="351">
        <v>155.006417</v>
      </c>
      <c r="F39" s="351">
        <v>115.858283</v>
      </c>
      <c r="G39" s="351">
        <v>106.34042700000001</v>
      </c>
      <c r="H39" s="351">
        <v>104.707134</v>
      </c>
      <c r="I39" s="351">
        <v>105.57699</v>
      </c>
      <c r="J39" s="351">
        <v>87.108215999999999</v>
      </c>
    </row>
    <row r="40" spans="1:10" s="250" customFormat="1" x14ac:dyDescent="0.35">
      <c r="A40" s="428" t="s">
        <v>328</v>
      </c>
      <c r="B40" s="359">
        <v>10.846506</v>
      </c>
      <c r="C40" s="359">
        <v>9.9195539999999998</v>
      </c>
      <c r="D40" s="359">
        <v>10.922599</v>
      </c>
      <c r="E40" s="359">
        <v>9.9448819999999998</v>
      </c>
      <c r="F40" s="359">
        <v>9.6979150000000001</v>
      </c>
      <c r="G40" s="359">
        <v>5.845046</v>
      </c>
      <c r="H40" s="359">
        <v>3.1599370000000002</v>
      </c>
      <c r="I40" s="359">
        <v>3.375607</v>
      </c>
      <c r="J40" s="359">
        <v>5.6273980000000003</v>
      </c>
    </row>
    <row r="41" spans="1:10" s="349" customFormat="1" ht="13" x14ac:dyDescent="0.35">
      <c r="A41" s="436" t="s">
        <v>329</v>
      </c>
      <c r="B41" s="342">
        <v>224.868664</v>
      </c>
      <c r="C41" s="342">
        <v>230.86471700000001</v>
      </c>
      <c r="D41" s="342">
        <v>220.76073600000001</v>
      </c>
      <c r="E41" s="342">
        <v>208.479186</v>
      </c>
      <c r="F41" s="342">
        <v>207.866624</v>
      </c>
      <c r="G41" s="342">
        <v>227.006406</v>
      </c>
      <c r="H41" s="342">
        <v>210.494462</v>
      </c>
      <c r="I41" s="342">
        <v>222.81124</v>
      </c>
      <c r="J41" s="342">
        <v>248.225865</v>
      </c>
    </row>
    <row r="42" spans="1:10" s="250" customFormat="1" x14ac:dyDescent="0.35">
      <c r="A42" s="256" t="s">
        <v>330</v>
      </c>
      <c r="B42" s="351">
        <v>86.204639999999998</v>
      </c>
      <c r="C42" s="351">
        <v>92.346784</v>
      </c>
      <c r="D42" s="351">
        <v>85.189092000000002</v>
      </c>
      <c r="E42" s="351">
        <v>74.028942000000001</v>
      </c>
      <c r="F42" s="351">
        <v>76.233898999999994</v>
      </c>
      <c r="G42" s="351">
        <v>87.429879</v>
      </c>
      <c r="H42" s="351">
        <v>72.071420000000003</v>
      </c>
      <c r="I42" s="351">
        <v>84.293127999999996</v>
      </c>
      <c r="J42" s="351">
        <v>71.362588000000002</v>
      </c>
    </row>
    <row r="43" spans="1:10" s="250" customFormat="1" x14ac:dyDescent="0.35">
      <c r="A43" s="256" t="s">
        <v>331</v>
      </c>
      <c r="B43" s="351">
        <v>4.9650090000000002</v>
      </c>
      <c r="C43" s="351">
        <v>5.4659519999999997</v>
      </c>
      <c r="D43" s="351">
        <v>4.3304520000000002</v>
      </c>
      <c r="E43" s="351">
        <v>4.2058530000000003</v>
      </c>
      <c r="F43" s="351">
        <v>4.886056</v>
      </c>
      <c r="G43" s="351">
        <v>4.7328229999999998</v>
      </c>
      <c r="H43" s="351">
        <v>4.2753290000000002</v>
      </c>
      <c r="I43" s="351">
        <v>4.6719609999999996</v>
      </c>
      <c r="J43" s="351">
        <v>6.4683010000000003</v>
      </c>
    </row>
    <row r="44" spans="1:10" s="250" customFormat="1" x14ac:dyDescent="0.35">
      <c r="A44" s="256" t="s">
        <v>332</v>
      </c>
      <c r="B44" s="351">
        <v>25.800398000000001</v>
      </c>
      <c r="C44" s="351">
        <v>27.109356999999999</v>
      </c>
      <c r="D44" s="351">
        <v>26.878101000000001</v>
      </c>
      <c r="E44" s="351">
        <v>28.732467</v>
      </c>
      <c r="F44" s="351">
        <v>28.08623</v>
      </c>
      <c r="G44" s="351">
        <v>26.538906999999998</v>
      </c>
      <c r="H44" s="351">
        <v>26.131506000000002</v>
      </c>
      <c r="I44" s="351">
        <v>26.048366999999999</v>
      </c>
      <c r="J44" s="351">
        <v>33.265006</v>
      </c>
    </row>
    <row r="45" spans="1:10" s="250" customFormat="1" x14ac:dyDescent="0.35">
      <c r="A45" s="428" t="s">
        <v>333</v>
      </c>
      <c r="B45" s="359">
        <v>107.89861500000001</v>
      </c>
      <c r="C45" s="359">
        <v>105.942623</v>
      </c>
      <c r="D45" s="359">
        <v>104.36309</v>
      </c>
      <c r="E45" s="359">
        <v>101.511923</v>
      </c>
      <c r="F45" s="359">
        <v>98.660437999999999</v>
      </c>
      <c r="G45" s="359">
        <v>108.304795</v>
      </c>
      <c r="H45" s="359">
        <v>108.016205</v>
      </c>
      <c r="I45" s="359">
        <v>107.797783</v>
      </c>
      <c r="J45" s="359">
        <v>137.12996899999999</v>
      </c>
    </row>
    <row r="46" spans="1:10" s="349" customFormat="1" ht="13" x14ac:dyDescent="0.35">
      <c r="A46" s="436" t="s">
        <v>334</v>
      </c>
      <c r="B46" s="342">
        <v>4088.2546699999998</v>
      </c>
      <c r="C46" s="342">
        <v>4209.1576889999997</v>
      </c>
      <c r="D46" s="342">
        <v>4393.3658509999996</v>
      </c>
      <c r="E46" s="342">
        <v>4403.3325569999997</v>
      </c>
      <c r="F46" s="342">
        <v>6175.3937249999999</v>
      </c>
      <c r="G46" s="342">
        <v>7179.8825390000002</v>
      </c>
      <c r="H46" s="342">
        <v>7349.8064299999996</v>
      </c>
      <c r="I46" s="342">
        <v>7257.3491800000002</v>
      </c>
      <c r="J46" s="342">
        <v>7872.2110199999997</v>
      </c>
    </row>
    <row r="47" spans="1:10" s="250" customFormat="1" x14ac:dyDescent="0.35">
      <c r="A47" s="256" t="s">
        <v>605</v>
      </c>
      <c r="B47" s="351">
        <v>7.0905430000000003</v>
      </c>
      <c r="C47" s="351">
        <v>4.7412859999999997</v>
      </c>
      <c r="D47" s="351">
        <v>4.6025809999999998</v>
      </c>
      <c r="E47" s="351">
        <v>6.963444</v>
      </c>
      <c r="F47" s="351">
        <v>14.58536</v>
      </c>
      <c r="G47" s="351">
        <v>21.080221999999999</v>
      </c>
      <c r="H47" s="351">
        <v>31.021229000000002</v>
      </c>
      <c r="I47" s="351">
        <v>33.337111</v>
      </c>
      <c r="J47" s="351">
        <v>38.481931000000003</v>
      </c>
    </row>
    <row r="48" spans="1:10" s="250" customFormat="1" x14ac:dyDescent="0.35">
      <c r="A48" s="256" t="s">
        <v>335</v>
      </c>
      <c r="B48" s="351">
        <v>0</v>
      </c>
      <c r="C48" s="351">
        <v>0</v>
      </c>
      <c r="D48" s="351">
        <v>0</v>
      </c>
      <c r="E48" s="351">
        <v>37.933228999999997</v>
      </c>
      <c r="F48" s="351">
        <v>507.38840499999998</v>
      </c>
      <c r="G48" s="351">
        <v>1356.257353</v>
      </c>
      <c r="H48" s="351">
        <v>1355.4172040000001</v>
      </c>
      <c r="I48" s="351">
        <v>1340.641586</v>
      </c>
      <c r="J48" s="351">
        <v>1620.255778</v>
      </c>
    </row>
    <row r="49" spans="1:10" s="250" customFormat="1" x14ac:dyDescent="0.35">
      <c r="A49" s="256" t="s">
        <v>336</v>
      </c>
      <c r="B49" s="351">
        <v>3778.6813390000002</v>
      </c>
      <c r="C49" s="351">
        <v>3912.565098</v>
      </c>
      <c r="D49" s="351">
        <v>4087.262866</v>
      </c>
      <c r="E49" s="351">
        <v>4027.2346710000002</v>
      </c>
      <c r="F49" s="351">
        <v>5342.4377930000001</v>
      </c>
      <c r="G49" s="351">
        <v>5475.114458</v>
      </c>
      <c r="H49" s="351">
        <v>5643.0469469999998</v>
      </c>
      <c r="I49" s="351">
        <v>5578.8511550000003</v>
      </c>
      <c r="J49" s="351">
        <v>5898.4480329999997</v>
      </c>
    </row>
    <row r="50" spans="1:10" s="368" customFormat="1" ht="12" x14ac:dyDescent="0.35">
      <c r="A50" s="700" t="s">
        <v>381</v>
      </c>
      <c r="B50" s="369">
        <v>2895.3208650000001</v>
      </c>
      <c r="C50" s="369">
        <v>2979.4297299999998</v>
      </c>
      <c r="D50" s="369">
        <v>3108.542324</v>
      </c>
      <c r="E50" s="369">
        <v>3093.883898</v>
      </c>
      <c r="F50" s="369">
        <v>3161.7028700000001</v>
      </c>
      <c r="G50" s="369">
        <v>3188.1173229999999</v>
      </c>
      <c r="H50" s="369">
        <v>3353.3204089999999</v>
      </c>
      <c r="I50" s="369">
        <v>3379.7813970000002</v>
      </c>
      <c r="J50" s="369">
        <v>3600.7280599999999</v>
      </c>
    </row>
    <row r="51" spans="1:10" s="368" customFormat="1" ht="12" x14ac:dyDescent="0.35">
      <c r="A51" s="701" t="s">
        <v>382</v>
      </c>
      <c r="B51" s="369">
        <v>836.24938099999997</v>
      </c>
      <c r="C51" s="369">
        <v>877.55665999999997</v>
      </c>
      <c r="D51" s="369">
        <v>918.036338</v>
      </c>
      <c r="E51" s="369">
        <v>876.39847599999996</v>
      </c>
      <c r="F51" s="369">
        <v>2113.2811929999998</v>
      </c>
      <c r="G51" s="369">
        <v>2205.5760070000001</v>
      </c>
      <c r="H51" s="369">
        <v>2260.3510209999999</v>
      </c>
      <c r="I51" s="369">
        <v>2167.5411829999998</v>
      </c>
      <c r="J51" s="369">
        <v>2265.03802</v>
      </c>
    </row>
    <row r="52" spans="1:10" s="368" customFormat="1" ht="12" x14ac:dyDescent="0.35">
      <c r="A52" s="701" t="s">
        <v>383</v>
      </c>
      <c r="B52" s="369">
        <v>47.111091000000002</v>
      </c>
      <c r="C52" s="369">
        <v>55.578707000000001</v>
      </c>
      <c r="D52" s="369">
        <v>60.684201999999999</v>
      </c>
      <c r="E52" s="369">
        <v>56.952295999999997</v>
      </c>
      <c r="F52" s="369">
        <v>67.453728999999996</v>
      </c>
      <c r="G52" s="369">
        <v>81.421126999999998</v>
      </c>
      <c r="H52" s="369">
        <v>29.375516000000001</v>
      </c>
      <c r="I52" s="369">
        <v>31.528573999999999</v>
      </c>
      <c r="J52" s="369">
        <v>32.681952000000003</v>
      </c>
    </row>
    <row r="53" spans="1:10" s="250" customFormat="1" x14ac:dyDescent="0.35">
      <c r="A53" s="256" t="s">
        <v>337</v>
      </c>
      <c r="B53" s="351">
        <v>61.817926999999997</v>
      </c>
      <c r="C53" s="351">
        <v>58.160269999999997</v>
      </c>
      <c r="D53" s="351">
        <v>57.513967000000001</v>
      </c>
      <c r="E53" s="351">
        <v>77.405716999999996</v>
      </c>
      <c r="F53" s="351">
        <v>67.807480999999996</v>
      </c>
      <c r="G53" s="351">
        <v>77.498034000000004</v>
      </c>
      <c r="H53" s="351">
        <v>72.230727000000002</v>
      </c>
      <c r="I53" s="351">
        <v>65.076267999999999</v>
      </c>
      <c r="J53" s="351">
        <v>69.260789000000003</v>
      </c>
    </row>
    <row r="54" spans="1:10" s="368" customFormat="1" ht="12" x14ac:dyDescent="0.35">
      <c r="A54" s="700" t="s">
        <v>384</v>
      </c>
      <c r="B54" s="369">
        <v>10.031808</v>
      </c>
      <c r="C54" s="369">
        <v>4.1659119999999996</v>
      </c>
      <c r="D54" s="369">
        <v>3.9882610000000001</v>
      </c>
      <c r="E54" s="369">
        <v>7.6642669999999997</v>
      </c>
      <c r="F54" s="369">
        <v>4.9841639999999998</v>
      </c>
      <c r="G54" s="369">
        <v>3.2808999999999998E-2</v>
      </c>
      <c r="H54" s="369">
        <v>8.8760000000000006E-2</v>
      </c>
      <c r="I54" s="369">
        <v>9.5860000000000008E-3</v>
      </c>
      <c r="J54" s="369">
        <v>5.535E-3</v>
      </c>
    </row>
    <row r="55" spans="1:10" s="368" customFormat="1" ht="12" x14ac:dyDescent="0.35">
      <c r="A55" s="701" t="s">
        <v>385</v>
      </c>
      <c r="B55" s="369">
        <v>51.754278999999997</v>
      </c>
      <c r="C55" s="369">
        <v>53.974358000000002</v>
      </c>
      <c r="D55" s="369">
        <v>53.463329000000002</v>
      </c>
      <c r="E55" s="369">
        <v>57.738917999999998</v>
      </c>
      <c r="F55" s="369">
        <v>51.588109000000003</v>
      </c>
      <c r="G55" s="369">
        <v>52.569651999999998</v>
      </c>
      <c r="H55" s="369">
        <v>60.851261999999998</v>
      </c>
      <c r="I55" s="369">
        <v>56.957377999999999</v>
      </c>
      <c r="J55" s="369">
        <v>58.399678000000002</v>
      </c>
    </row>
    <row r="56" spans="1:10" s="250" customFormat="1" x14ac:dyDescent="0.35">
      <c r="A56" s="427" t="s">
        <v>386</v>
      </c>
      <c r="B56" s="351">
        <v>240.66485900000001</v>
      </c>
      <c r="C56" s="351">
        <v>233.691033</v>
      </c>
      <c r="D56" s="351">
        <v>243.986435</v>
      </c>
      <c r="E56" s="351">
        <v>253.79549399999999</v>
      </c>
      <c r="F56" s="351">
        <v>243.17468400000001</v>
      </c>
      <c r="G56" s="351">
        <v>249.93247099999999</v>
      </c>
      <c r="H56" s="351">
        <v>248.09032099999999</v>
      </c>
      <c r="I56" s="351">
        <v>239.44305900000001</v>
      </c>
      <c r="J56" s="351">
        <v>245.76448600000001</v>
      </c>
    </row>
    <row r="57" spans="1:10" s="368" customFormat="1" ht="12" x14ac:dyDescent="0.35">
      <c r="A57" s="695" t="s">
        <v>387</v>
      </c>
      <c r="B57" s="369">
        <v>3.8822359999999998</v>
      </c>
      <c r="C57" s="369">
        <v>6.2485229999999996</v>
      </c>
      <c r="D57" s="369">
        <v>15.605475</v>
      </c>
      <c r="E57" s="369">
        <v>15.840903000000001</v>
      </c>
      <c r="F57" s="369">
        <v>13.725643</v>
      </c>
      <c r="G57" s="369">
        <v>13.988300000000001</v>
      </c>
      <c r="H57" s="369">
        <v>14.992927</v>
      </c>
      <c r="I57" s="369">
        <v>14.951461999999999</v>
      </c>
      <c r="J57" s="369">
        <v>17.879611000000001</v>
      </c>
    </row>
    <row r="58" spans="1:10" s="368" customFormat="1" ht="12" x14ac:dyDescent="0.35">
      <c r="A58" s="696" t="s">
        <v>388</v>
      </c>
      <c r="B58" s="369">
        <v>38.988019999999999</v>
      </c>
      <c r="C58" s="369">
        <v>38.409357</v>
      </c>
      <c r="D58" s="369">
        <v>39.246668999999997</v>
      </c>
      <c r="E58" s="369">
        <v>48.935011000000003</v>
      </c>
      <c r="F58" s="369">
        <v>39.932141999999999</v>
      </c>
      <c r="G58" s="369">
        <v>46.722752999999997</v>
      </c>
      <c r="H58" s="369">
        <v>44.023119999999999</v>
      </c>
      <c r="I58" s="369">
        <v>35.120683</v>
      </c>
      <c r="J58" s="369">
        <v>38.280771000000001</v>
      </c>
    </row>
    <row r="59" spans="1:10" s="368" customFormat="1" ht="12" x14ac:dyDescent="0.35">
      <c r="A59" s="698" t="s">
        <v>389</v>
      </c>
      <c r="B59" s="376">
        <v>197.794602</v>
      </c>
      <c r="C59" s="376">
        <v>189.033153</v>
      </c>
      <c r="D59" s="376">
        <v>189.13428999999999</v>
      </c>
      <c r="E59" s="376">
        <v>189.01957899999999</v>
      </c>
      <c r="F59" s="376">
        <v>189.516897</v>
      </c>
      <c r="G59" s="376">
        <v>189.221417</v>
      </c>
      <c r="H59" s="376">
        <v>189.07427300000001</v>
      </c>
      <c r="I59" s="376">
        <v>189.370913</v>
      </c>
      <c r="J59" s="376">
        <v>189.60410200000001</v>
      </c>
    </row>
    <row r="60" spans="1:10" s="349" customFormat="1" ht="13" x14ac:dyDescent="0.35">
      <c r="A60" s="436" t="s">
        <v>341</v>
      </c>
      <c r="B60" s="342">
        <v>958.46416299999999</v>
      </c>
      <c r="C60" s="342">
        <v>944.37390000000005</v>
      </c>
      <c r="D60" s="342">
        <v>967.19223399999998</v>
      </c>
      <c r="E60" s="342">
        <v>881.23211100000003</v>
      </c>
      <c r="F60" s="342">
        <v>935.88285900000005</v>
      </c>
      <c r="G60" s="342">
        <v>866.20433200000002</v>
      </c>
      <c r="H60" s="342">
        <v>884.510223</v>
      </c>
      <c r="I60" s="342">
        <v>975.35795800000005</v>
      </c>
      <c r="J60" s="342">
        <v>974.929982</v>
      </c>
    </row>
    <row r="61" spans="1:10" s="250" customFormat="1" x14ac:dyDescent="0.35">
      <c r="A61" s="256" t="s">
        <v>342</v>
      </c>
      <c r="B61" s="351">
        <v>506.24587100000002</v>
      </c>
      <c r="C61" s="351">
        <v>507.09840200000002</v>
      </c>
      <c r="D61" s="351">
        <v>518.87371199999995</v>
      </c>
      <c r="E61" s="351">
        <v>477.88381600000002</v>
      </c>
      <c r="F61" s="351">
        <v>463.389116</v>
      </c>
      <c r="G61" s="351">
        <v>404.25764500000002</v>
      </c>
      <c r="H61" s="351">
        <v>389.71273400000001</v>
      </c>
      <c r="I61" s="351">
        <v>397.73095499999999</v>
      </c>
      <c r="J61" s="351">
        <v>413.26593300000002</v>
      </c>
    </row>
    <row r="62" spans="1:10" s="368" customFormat="1" ht="12" x14ac:dyDescent="0.35">
      <c r="A62" s="700" t="s">
        <v>390</v>
      </c>
      <c r="B62" s="369">
        <v>251.66693000000001</v>
      </c>
      <c r="C62" s="369">
        <v>244.47034500000001</v>
      </c>
      <c r="D62" s="369">
        <v>234.173902</v>
      </c>
      <c r="E62" s="369">
        <v>227.19976399999999</v>
      </c>
      <c r="F62" s="369">
        <v>217.38220100000001</v>
      </c>
      <c r="G62" s="369">
        <v>179.736886</v>
      </c>
      <c r="H62" s="369">
        <v>186.26598200000001</v>
      </c>
      <c r="I62" s="369">
        <v>180.37455399999999</v>
      </c>
      <c r="J62" s="369">
        <v>180.48440600000001</v>
      </c>
    </row>
    <row r="63" spans="1:10" s="250" customFormat="1" x14ac:dyDescent="0.35">
      <c r="A63" s="256" t="s">
        <v>343</v>
      </c>
      <c r="B63" s="351">
        <v>142.06014999999999</v>
      </c>
      <c r="C63" s="351">
        <v>133.549701</v>
      </c>
      <c r="D63" s="351">
        <v>153.572543</v>
      </c>
      <c r="E63" s="351">
        <v>138.82248200000001</v>
      </c>
      <c r="F63" s="351">
        <v>164.04170400000001</v>
      </c>
      <c r="G63" s="351">
        <v>154.887294</v>
      </c>
      <c r="H63" s="351">
        <v>153.75204099999999</v>
      </c>
      <c r="I63" s="351">
        <v>159.45383799999999</v>
      </c>
      <c r="J63" s="351">
        <v>154.03568000000001</v>
      </c>
    </row>
    <row r="64" spans="1:10" s="250" customFormat="1" x14ac:dyDescent="0.35">
      <c r="A64" s="437" t="s">
        <v>344</v>
      </c>
      <c r="B64" s="351">
        <v>134.32744700000001</v>
      </c>
      <c r="C64" s="351">
        <v>128.191149</v>
      </c>
      <c r="D64" s="351">
        <v>129.59475900000001</v>
      </c>
      <c r="E64" s="351">
        <v>117.775075</v>
      </c>
      <c r="F64" s="351">
        <v>163.366759</v>
      </c>
      <c r="G64" s="351">
        <v>164.718953</v>
      </c>
      <c r="H64" s="351">
        <v>200.10678200000001</v>
      </c>
      <c r="I64" s="351">
        <v>251.05592899999999</v>
      </c>
      <c r="J64" s="351">
        <v>282.90055599999999</v>
      </c>
    </row>
    <row r="65" spans="1:10" s="250" customFormat="1" x14ac:dyDescent="0.35">
      <c r="A65" s="438" t="s">
        <v>345</v>
      </c>
      <c r="B65" s="359">
        <v>175.830693</v>
      </c>
      <c r="C65" s="359">
        <v>175.53464700000001</v>
      </c>
      <c r="D65" s="359">
        <v>165.151219</v>
      </c>
      <c r="E65" s="359">
        <v>146.75073599999999</v>
      </c>
      <c r="F65" s="359">
        <v>145.08528000000001</v>
      </c>
      <c r="G65" s="359">
        <v>142.340439</v>
      </c>
      <c r="H65" s="359">
        <v>140.93866499999999</v>
      </c>
      <c r="I65" s="359">
        <v>167.11723499999999</v>
      </c>
      <c r="J65" s="359">
        <v>124.727812</v>
      </c>
    </row>
    <row r="66" spans="1:10" s="250" customFormat="1" ht="13" x14ac:dyDescent="0.35">
      <c r="A66" s="699" t="s">
        <v>262</v>
      </c>
      <c r="B66" s="299">
        <v>0</v>
      </c>
      <c r="C66" s="299">
        <v>0</v>
      </c>
      <c r="D66" s="299">
        <v>0</v>
      </c>
      <c r="E66" s="299">
        <v>0</v>
      </c>
      <c r="F66" s="299">
        <v>0</v>
      </c>
      <c r="G66" s="299">
        <v>0</v>
      </c>
      <c r="H66" s="299">
        <v>0</v>
      </c>
      <c r="I66" s="299">
        <v>0</v>
      </c>
      <c r="J66" s="299">
        <v>26.960941999999999</v>
      </c>
    </row>
    <row r="67" spans="1:10" s="349" customFormat="1" ht="17.5" customHeight="1" x14ac:dyDescent="0.35">
      <c r="A67" s="384" t="s">
        <v>346</v>
      </c>
      <c r="B67" s="299">
        <v>16961.833976000002</v>
      </c>
      <c r="C67" s="299">
        <v>17214.082633999999</v>
      </c>
      <c r="D67" s="299">
        <v>17700.867055999999</v>
      </c>
      <c r="E67" s="299">
        <v>18537.104653999999</v>
      </c>
      <c r="F67" s="299">
        <v>20528.141006999998</v>
      </c>
      <c r="G67" s="299">
        <v>21659.884867000001</v>
      </c>
      <c r="H67" s="299">
        <v>21950.865686000001</v>
      </c>
      <c r="I67" s="299">
        <v>21245.209212999998</v>
      </c>
      <c r="J67" s="299">
        <v>22002.657934999999</v>
      </c>
    </row>
    <row r="68" spans="1:10" s="349" customFormat="1" ht="17.5" customHeight="1" thickBot="1" x14ac:dyDescent="0.4">
      <c r="A68" s="686" t="s">
        <v>347</v>
      </c>
      <c r="B68" s="687">
        <v>608.15936399999998</v>
      </c>
      <c r="C68" s="687">
        <v>615.05942500000003</v>
      </c>
      <c r="D68" s="687">
        <v>627.54793500000005</v>
      </c>
      <c r="E68" s="687">
        <v>612.54741899999999</v>
      </c>
      <c r="F68" s="687">
        <v>597.98720200000002</v>
      </c>
      <c r="G68" s="687">
        <v>600.58498999999995</v>
      </c>
      <c r="H68" s="687">
        <v>586.54557499999999</v>
      </c>
      <c r="I68" s="687">
        <v>564.42702099999997</v>
      </c>
      <c r="J68" s="687">
        <v>560.19651299999998</v>
      </c>
    </row>
    <row r="69" spans="1:10" s="396" customFormat="1" ht="13" x14ac:dyDescent="0.3">
      <c r="A69" s="318" t="s">
        <v>348</v>
      </c>
      <c r="B69" s="393"/>
    </row>
    <row r="70" spans="1:10" s="250" customFormat="1" ht="16" customHeight="1" x14ac:dyDescent="0.35">
      <c r="A70" s="678" t="s">
        <v>352</v>
      </c>
      <c r="B70" s="678"/>
    </row>
    <row r="71" spans="1:10" x14ac:dyDescent="0.35">
      <c r="A71" s="254"/>
      <c r="B71" s="412"/>
    </row>
    <row r="72" spans="1:10" x14ac:dyDescent="0.35">
      <c r="A72" s="254"/>
      <c r="B72" s="254"/>
    </row>
    <row r="73" spans="1:10" x14ac:dyDescent="0.35">
      <c r="A73" s="254"/>
      <c r="B73" s="254"/>
    </row>
    <row r="74" spans="1:10" x14ac:dyDescent="0.35">
      <c r="A74" s="684"/>
      <c r="B74" s="684"/>
      <c r="C74" s="437"/>
      <c r="D74" s="437"/>
      <c r="E74" s="437"/>
      <c r="F74" s="437"/>
      <c r="G74" s="437"/>
      <c r="H74" s="437"/>
      <c r="I74" s="437" t="s">
        <v>625</v>
      </c>
      <c r="J74" s="437"/>
    </row>
    <row r="75" spans="1:10" ht="15.5" x14ac:dyDescent="0.35">
      <c r="A75" s="257"/>
      <c r="B75" s="255"/>
      <c r="C75" s="256"/>
      <c r="D75" s="437"/>
      <c r="E75" s="437"/>
      <c r="F75" s="437"/>
      <c r="G75" s="437" t="s">
        <v>626</v>
      </c>
      <c r="H75" s="437"/>
      <c r="I75" s="256"/>
      <c r="J75" s="256"/>
    </row>
    <row r="76" spans="1:10" ht="15.5" x14ac:dyDescent="0.35">
      <c r="A76" s="257"/>
      <c r="B76" s="255"/>
      <c r="C76" s="256"/>
      <c r="D76" s="437"/>
      <c r="E76" s="437"/>
      <c r="F76" s="437" t="s">
        <v>627</v>
      </c>
      <c r="G76" s="437"/>
      <c r="H76" s="437"/>
      <c r="I76" s="256"/>
      <c r="J76" s="256"/>
    </row>
    <row r="77" spans="1:10" ht="16" thickBot="1" x14ac:dyDescent="0.4">
      <c r="A77" s="257"/>
      <c r="B77" s="255"/>
      <c r="C77" s="256"/>
      <c r="D77" s="437"/>
      <c r="E77" s="437" t="s">
        <v>628</v>
      </c>
      <c r="F77" s="437"/>
      <c r="G77" s="437"/>
      <c r="H77" s="437"/>
      <c r="I77" s="256"/>
      <c r="J77" s="256"/>
    </row>
    <row r="78" spans="1:10" ht="13" x14ac:dyDescent="0.3">
      <c r="A78" s="670" t="s">
        <v>629</v>
      </c>
      <c r="B78" s="265">
        <v>2013</v>
      </c>
      <c r="C78" s="265">
        <v>2014</v>
      </c>
      <c r="D78" s="265">
        <v>2015</v>
      </c>
      <c r="E78" s="265">
        <v>2016</v>
      </c>
      <c r="F78" s="265">
        <v>2017</v>
      </c>
      <c r="G78" s="265">
        <v>2018</v>
      </c>
      <c r="H78" s="265">
        <v>2019</v>
      </c>
      <c r="I78" s="265">
        <v>2020</v>
      </c>
      <c r="J78" s="265">
        <v>2021</v>
      </c>
    </row>
    <row r="79" spans="1:10" ht="15" x14ac:dyDescent="0.3">
      <c r="A79" s="261" t="s">
        <v>622</v>
      </c>
      <c r="B79" s="685">
        <v>66.078559999999996</v>
      </c>
      <c r="C79" s="685">
        <v>66.412931999999998</v>
      </c>
      <c r="D79" s="685">
        <v>66.735726</v>
      </c>
      <c r="E79" s="685">
        <v>67.042405000000002</v>
      </c>
      <c r="F79" s="685">
        <v>67.357996999999997</v>
      </c>
      <c r="G79" s="685">
        <v>67.609086000000005</v>
      </c>
      <c r="H79" s="685">
        <v>67.751838000000006</v>
      </c>
      <c r="I79" s="685">
        <v>67.761092000000005</v>
      </c>
      <c r="J79" s="685">
        <v>67.973330000000004</v>
      </c>
    </row>
    <row r="80" spans="1:10" ht="13" x14ac:dyDescent="0.3">
      <c r="A80" s="261" t="s">
        <v>638</v>
      </c>
      <c r="B80" s="710">
        <v>17</v>
      </c>
      <c r="C80" s="710">
        <v>17</v>
      </c>
      <c r="D80" s="710">
        <v>17</v>
      </c>
      <c r="E80" s="710">
        <v>17</v>
      </c>
      <c r="F80" s="710">
        <v>17</v>
      </c>
      <c r="G80" s="710">
        <v>17</v>
      </c>
      <c r="H80" s="710">
        <v>17</v>
      </c>
      <c r="I80" s="710">
        <v>17</v>
      </c>
      <c r="J80" s="710">
        <v>17</v>
      </c>
    </row>
    <row r="81" spans="1:10" ht="26" x14ac:dyDescent="0.35">
      <c r="A81" s="679" t="s">
        <v>2059</v>
      </c>
      <c r="B81" s="672"/>
      <c r="C81" s="672"/>
      <c r="D81" s="672"/>
      <c r="E81" s="672"/>
      <c r="F81" s="672"/>
      <c r="G81" s="672"/>
      <c r="H81" s="672"/>
      <c r="I81" s="672"/>
      <c r="J81" s="672"/>
    </row>
    <row r="82" spans="1:10" ht="13" x14ac:dyDescent="0.35">
      <c r="A82" s="341" t="s">
        <v>289</v>
      </c>
      <c r="B82" s="342">
        <v>445.27120600000001</v>
      </c>
      <c r="C82" s="342">
        <v>391.475618</v>
      </c>
      <c r="D82" s="342">
        <v>564.02523799999994</v>
      </c>
      <c r="E82" s="342">
        <v>493.41211299999998</v>
      </c>
      <c r="F82" s="342">
        <v>1112.97461</v>
      </c>
      <c r="G82" s="342">
        <v>1457.0359550000001</v>
      </c>
      <c r="H82" s="342">
        <v>1649.296732</v>
      </c>
      <c r="I82" s="342">
        <v>1926.485238</v>
      </c>
      <c r="J82" s="342">
        <v>1881.769751</v>
      </c>
    </row>
    <row r="83" spans="1:10" x14ac:dyDescent="0.35">
      <c r="A83" s="350" t="s">
        <v>290</v>
      </c>
      <c r="B83" s="351">
        <v>24.278010999999999</v>
      </c>
      <c r="C83" s="351">
        <v>34.950515000000003</v>
      </c>
      <c r="D83" s="351">
        <v>63.099209999999999</v>
      </c>
      <c r="E83" s="351">
        <v>46.439579999999999</v>
      </c>
      <c r="F83" s="351">
        <v>53.334842000000002</v>
      </c>
      <c r="G83" s="351">
        <v>48.395175999999999</v>
      </c>
      <c r="H83" s="351">
        <v>26.597732000000001</v>
      </c>
      <c r="I83" s="351">
        <v>26.598749999999999</v>
      </c>
      <c r="J83" s="351">
        <v>45.043588</v>
      </c>
    </row>
    <row r="84" spans="1:10" x14ac:dyDescent="0.35">
      <c r="A84" s="350" t="s">
        <v>291</v>
      </c>
      <c r="B84" s="351">
        <v>209.539466</v>
      </c>
      <c r="C84" s="351">
        <v>142.18338199999999</v>
      </c>
      <c r="D84" s="351">
        <v>146.07075599999999</v>
      </c>
      <c r="E84" s="351">
        <v>113.553645</v>
      </c>
      <c r="F84" s="351">
        <v>292.47644400000001</v>
      </c>
      <c r="G84" s="351">
        <v>159.03233499999999</v>
      </c>
      <c r="H84" s="351">
        <v>206.86317099999999</v>
      </c>
      <c r="I84" s="351">
        <v>207.57042899999999</v>
      </c>
      <c r="J84" s="351">
        <v>207.218388</v>
      </c>
    </row>
    <row r="85" spans="1:10" x14ac:dyDescent="0.35">
      <c r="A85" s="350" t="s">
        <v>357</v>
      </c>
      <c r="B85" s="351">
        <v>0.222718</v>
      </c>
      <c r="C85" s="351">
        <v>0.19806000000000001</v>
      </c>
      <c r="D85" s="351">
        <v>9.1522999999999993E-2</v>
      </c>
      <c r="E85" s="351">
        <v>0.15185699999999999</v>
      </c>
      <c r="F85" s="351">
        <v>7.6276999999999998E-2</v>
      </c>
      <c r="G85" s="351">
        <v>0.42232799999999998</v>
      </c>
      <c r="H85" s="351">
        <v>0.57423500000000005</v>
      </c>
      <c r="I85" s="351">
        <v>0.101891</v>
      </c>
      <c r="J85" s="351">
        <v>0.68484699999999998</v>
      </c>
    </row>
    <row r="86" spans="1:10" x14ac:dyDescent="0.35">
      <c r="A86" s="350" t="s">
        <v>292</v>
      </c>
      <c r="B86" s="351">
        <v>211.231009</v>
      </c>
      <c r="C86" s="351">
        <v>214.14366000000001</v>
      </c>
      <c r="D86" s="351">
        <v>354.76374700000002</v>
      </c>
      <c r="E86" s="351">
        <v>333.26702899999998</v>
      </c>
      <c r="F86" s="351">
        <v>767.08704599999999</v>
      </c>
      <c r="G86" s="351">
        <v>1249.1861140000001</v>
      </c>
      <c r="H86" s="351">
        <v>1415.2615929999999</v>
      </c>
      <c r="I86" s="351">
        <v>1692.2141670000001</v>
      </c>
      <c r="J86" s="351">
        <v>1628.8229269999999</v>
      </c>
    </row>
    <row r="87" spans="1:10" x14ac:dyDescent="0.35">
      <c r="A87" s="408" t="s">
        <v>374</v>
      </c>
      <c r="B87" s="369">
        <v>0</v>
      </c>
      <c r="C87" s="369">
        <v>0</v>
      </c>
      <c r="D87" s="369">
        <v>120.603481</v>
      </c>
      <c r="E87" s="369">
        <v>178.43991399999999</v>
      </c>
      <c r="F87" s="369">
        <v>748.07799599999998</v>
      </c>
      <c r="G87" s="369">
        <v>1245.5808810000001</v>
      </c>
      <c r="H87" s="369">
        <v>1411.947126</v>
      </c>
      <c r="I87" s="369">
        <v>1687.60248</v>
      </c>
      <c r="J87" s="369">
        <v>1624.096329</v>
      </c>
    </row>
    <row r="88" spans="1:10" ht="13" x14ac:dyDescent="0.35">
      <c r="A88" s="409" t="s">
        <v>293</v>
      </c>
      <c r="B88" s="299">
        <v>0.14305599999999999</v>
      </c>
      <c r="C88" s="299">
        <v>0</v>
      </c>
      <c r="D88" s="299">
        <v>0</v>
      </c>
      <c r="E88" s="299">
        <v>3.7853629999999998</v>
      </c>
      <c r="F88" s="299">
        <v>1.8624289999999999</v>
      </c>
      <c r="G88" s="299">
        <v>3.1123129999999999</v>
      </c>
      <c r="H88" s="299">
        <v>12.465642000000001</v>
      </c>
      <c r="I88" s="299">
        <v>20.534236</v>
      </c>
      <c r="J88" s="299">
        <v>22.810511000000002</v>
      </c>
    </row>
    <row r="89" spans="1:10" ht="13" x14ac:dyDescent="0.35">
      <c r="A89" s="366" t="s">
        <v>296</v>
      </c>
      <c r="B89" s="342">
        <v>2744.4081700000002</v>
      </c>
      <c r="C89" s="342">
        <v>2811.5134029999999</v>
      </c>
      <c r="D89" s="342">
        <v>2745.77556</v>
      </c>
      <c r="E89" s="342">
        <v>2900.3973070000002</v>
      </c>
      <c r="F89" s="342">
        <v>2817.368469</v>
      </c>
      <c r="G89" s="342">
        <v>2734.8406580000001</v>
      </c>
      <c r="H89" s="342">
        <v>3053.995727</v>
      </c>
      <c r="I89" s="342">
        <v>2873.8825189999998</v>
      </c>
      <c r="J89" s="342">
        <v>3391.5005000000001</v>
      </c>
    </row>
    <row r="90" spans="1:10" x14ac:dyDescent="0.35">
      <c r="A90" s="350" t="s">
        <v>362</v>
      </c>
      <c r="B90" s="351">
        <v>8.1093840000000004</v>
      </c>
      <c r="C90" s="351">
        <v>7.4290279999999997</v>
      </c>
      <c r="D90" s="351">
        <v>8.1146639999999994</v>
      </c>
      <c r="E90" s="351">
        <v>10.438237000000001</v>
      </c>
      <c r="F90" s="351">
        <v>22.94885</v>
      </c>
      <c r="G90" s="351">
        <v>20.014530000000001</v>
      </c>
      <c r="H90" s="351">
        <v>20.062830999999999</v>
      </c>
      <c r="I90" s="351">
        <v>21.349857</v>
      </c>
      <c r="J90" s="351">
        <v>18.246801000000001</v>
      </c>
    </row>
    <row r="91" spans="1:10" x14ac:dyDescent="0.35">
      <c r="A91" s="350" t="s">
        <v>298</v>
      </c>
      <c r="B91" s="351">
        <v>22.157620000000001</v>
      </c>
      <c r="C91" s="351">
        <v>10.759474000000001</v>
      </c>
      <c r="D91" s="351">
        <v>20.526774</v>
      </c>
      <c r="E91" s="351">
        <v>13.650207999999999</v>
      </c>
      <c r="F91" s="351">
        <v>15.091801</v>
      </c>
      <c r="G91" s="351">
        <v>16.155514</v>
      </c>
      <c r="H91" s="351">
        <v>14.250071999999999</v>
      </c>
      <c r="I91" s="351">
        <v>13.899578</v>
      </c>
      <c r="J91" s="351">
        <v>11.835903</v>
      </c>
    </row>
    <row r="92" spans="1:10" x14ac:dyDescent="0.35">
      <c r="A92" s="350" t="s">
        <v>299</v>
      </c>
      <c r="B92" s="351">
        <v>2066.805816</v>
      </c>
      <c r="C92" s="351">
        <v>2124.8139649999998</v>
      </c>
      <c r="D92" s="351">
        <v>2050.3692270000001</v>
      </c>
      <c r="E92" s="351">
        <v>2250.540387</v>
      </c>
      <c r="F92" s="351">
        <v>2245.9556619999998</v>
      </c>
      <c r="G92" s="351">
        <v>2169.3417829999999</v>
      </c>
      <c r="H92" s="351">
        <v>2304.4969040000001</v>
      </c>
      <c r="I92" s="351">
        <v>2245.6797270000002</v>
      </c>
      <c r="J92" s="351">
        <v>2684.1726920000001</v>
      </c>
    </row>
    <row r="93" spans="1:10" x14ac:dyDescent="0.35">
      <c r="A93" s="350" t="s">
        <v>300</v>
      </c>
      <c r="B93" s="351">
        <v>537.83836799999995</v>
      </c>
      <c r="C93" s="351">
        <v>568.17899299999999</v>
      </c>
      <c r="D93" s="351">
        <v>552.57801300000006</v>
      </c>
      <c r="E93" s="351">
        <v>521.72499500000004</v>
      </c>
      <c r="F93" s="351">
        <v>431.063355</v>
      </c>
      <c r="G93" s="351">
        <v>423.40058499999998</v>
      </c>
      <c r="H93" s="351">
        <v>459.800792</v>
      </c>
      <c r="I93" s="351">
        <v>399.81986999999998</v>
      </c>
      <c r="J93" s="351">
        <v>440.809462</v>
      </c>
    </row>
    <row r="94" spans="1:10" x14ac:dyDescent="0.35">
      <c r="A94" s="408" t="s">
        <v>375</v>
      </c>
      <c r="B94" s="369">
        <v>298.30783400000001</v>
      </c>
      <c r="C94" s="369">
        <v>308.77168499999999</v>
      </c>
      <c r="D94" s="369">
        <v>317.29555599999998</v>
      </c>
      <c r="E94" s="369">
        <v>285.782983</v>
      </c>
      <c r="F94" s="369">
        <v>210.339843</v>
      </c>
      <c r="G94" s="369">
        <v>198.56473199999999</v>
      </c>
      <c r="H94" s="369">
        <v>193.53103200000001</v>
      </c>
      <c r="I94" s="369">
        <v>206.502714</v>
      </c>
      <c r="J94" s="369">
        <v>213.17156700000001</v>
      </c>
    </row>
    <row r="95" spans="1:10" x14ac:dyDescent="0.35">
      <c r="A95" s="410" t="s">
        <v>376</v>
      </c>
      <c r="B95" s="369">
        <v>31.988994999999999</v>
      </c>
      <c r="C95" s="369">
        <v>28.799989</v>
      </c>
      <c r="D95" s="369">
        <v>21.704097999999998</v>
      </c>
      <c r="E95" s="369">
        <v>14.554563999999999</v>
      </c>
      <c r="F95" s="369">
        <v>11.664356</v>
      </c>
      <c r="G95" s="369">
        <v>15.550735</v>
      </c>
      <c r="H95" s="369">
        <v>9.7759509999999992</v>
      </c>
      <c r="I95" s="369">
        <v>8.9283629999999992</v>
      </c>
      <c r="J95" s="369">
        <v>17.053536000000001</v>
      </c>
    </row>
    <row r="96" spans="1:10" x14ac:dyDescent="0.35">
      <c r="A96" s="410" t="s">
        <v>377</v>
      </c>
      <c r="B96" s="369">
        <v>166.39041399999999</v>
      </c>
      <c r="C96" s="369">
        <v>182.76743300000001</v>
      </c>
      <c r="D96" s="369">
        <v>183.67610300000001</v>
      </c>
      <c r="E96" s="369">
        <v>192.94864100000001</v>
      </c>
      <c r="F96" s="369">
        <v>182.74828199999999</v>
      </c>
      <c r="G96" s="369">
        <v>173.466621</v>
      </c>
      <c r="H96" s="369">
        <v>222.718593</v>
      </c>
      <c r="I96" s="369">
        <v>156.792292</v>
      </c>
      <c r="J96" s="369">
        <v>182.025622</v>
      </c>
    </row>
    <row r="97" spans="1:10" x14ac:dyDescent="0.35">
      <c r="A97" s="410" t="s">
        <v>378</v>
      </c>
      <c r="B97" s="369">
        <v>41.151122999999998</v>
      </c>
      <c r="C97" s="369">
        <v>47.839883999999998</v>
      </c>
      <c r="D97" s="369">
        <v>29.902255</v>
      </c>
      <c r="E97" s="369">
        <v>28.438806</v>
      </c>
      <c r="F97" s="369">
        <v>26.310873000000001</v>
      </c>
      <c r="G97" s="369">
        <v>35.818494999999999</v>
      </c>
      <c r="H97" s="369">
        <v>33.775215000000003</v>
      </c>
      <c r="I97" s="369">
        <v>27.596499000000001</v>
      </c>
      <c r="J97" s="369">
        <v>28.558736</v>
      </c>
    </row>
    <row r="98" spans="1:10" x14ac:dyDescent="0.35">
      <c r="A98" s="358" t="s">
        <v>301</v>
      </c>
      <c r="B98" s="359">
        <v>109.49698100000001</v>
      </c>
      <c r="C98" s="359">
        <v>100.331941</v>
      </c>
      <c r="D98" s="359">
        <v>114.186881</v>
      </c>
      <c r="E98" s="359">
        <v>104.04347799999999</v>
      </c>
      <c r="F98" s="359">
        <v>102.30880000000001</v>
      </c>
      <c r="G98" s="359">
        <v>105.928245</v>
      </c>
      <c r="H98" s="359">
        <v>255.38512600000001</v>
      </c>
      <c r="I98" s="359">
        <v>193.13348500000001</v>
      </c>
      <c r="J98" s="359">
        <v>236.43563900000001</v>
      </c>
    </row>
    <row r="99" spans="1:10" ht="13" x14ac:dyDescent="0.35">
      <c r="A99" s="366" t="s">
        <v>302</v>
      </c>
      <c r="B99" s="342">
        <v>413.81917600000003</v>
      </c>
      <c r="C99" s="342">
        <v>448.13161700000001</v>
      </c>
      <c r="D99" s="342">
        <v>468.26299899999998</v>
      </c>
      <c r="E99" s="342">
        <v>320.56609700000001</v>
      </c>
      <c r="F99" s="342">
        <v>329.27280200000001</v>
      </c>
      <c r="G99" s="342">
        <v>357.24430999999998</v>
      </c>
      <c r="H99" s="342">
        <v>416.79479700000002</v>
      </c>
      <c r="I99" s="342">
        <v>460.499889</v>
      </c>
      <c r="J99" s="342">
        <v>485.134998</v>
      </c>
    </row>
    <row r="100" spans="1:10" x14ac:dyDescent="0.35">
      <c r="A100" s="350" t="s">
        <v>303</v>
      </c>
      <c r="B100" s="351">
        <v>12.732675</v>
      </c>
      <c r="C100" s="351">
        <v>20.391736999999999</v>
      </c>
      <c r="D100" s="351">
        <v>35.777282999999997</v>
      </c>
      <c r="E100" s="351">
        <v>17.092447</v>
      </c>
      <c r="F100" s="351">
        <v>13.549007</v>
      </c>
      <c r="G100" s="351">
        <v>10.194388999999999</v>
      </c>
      <c r="H100" s="351">
        <v>1.4076930000000001</v>
      </c>
      <c r="I100" s="351">
        <v>2.172955</v>
      </c>
      <c r="J100" s="351">
        <v>0.31632300000000002</v>
      </c>
    </row>
    <row r="101" spans="1:10" x14ac:dyDescent="0.35">
      <c r="A101" s="350" t="s">
        <v>304</v>
      </c>
      <c r="B101" s="351">
        <v>277.31232799999998</v>
      </c>
      <c r="C101" s="351">
        <v>261.87647700000002</v>
      </c>
      <c r="D101" s="351">
        <v>268.54317300000002</v>
      </c>
      <c r="E101" s="351">
        <v>190.89982900000001</v>
      </c>
      <c r="F101" s="351">
        <v>198.06688600000001</v>
      </c>
      <c r="G101" s="351">
        <v>228.484793</v>
      </c>
      <c r="H101" s="351">
        <v>242.58480599999999</v>
      </c>
      <c r="I101" s="351">
        <v>257.24879499999997</v>
      </c>
      <c r="J101" s="351">
        <v>244.44647499999999</v>
      </c>
    </row>
    <row r="102" spans="1:10" x14ac:dyDescent="0.35">
      <c r="A102" s="350" t="s">
        <v>305</v>
      </c>
      <c r="B102" s="351">
        <v>107.437984</v>
      </c>
      <c r="C102" s="351">
        <v>150.03894600000001</v>
      </c>
      <c r="D102" s="351">
        <v>139.74767199999999</v>
      </c>
      <c r="E102" s="351">
        <v>101.620966</v>
      </c>
      <c r="F102" s="351">
        <v>110.124743</v>
      </c>
      <c r="G102" s="351">
        <v>109.908038</v>
      </c>
      <c r="H102" s="351">
        <v>153.79073600000001</v>
      </c>
      <c r="I102" s="351">
        <v>188.70728500000001</v>
      </c>
      <c r="J102" s="351">
        <v>228.44334499999999</v>
      </c>
    </row>
    <row r="103" spans="1:10" x14ac:dyDescent="0.35">
      <c r="A103" s="367" t="s">
        <v>306</v>
      </c>
      <c r="B103" s="359">
        <v>14.134258000000001</v>
      </c>
      <c r="C103" s="359">
        <v>14.01465</v>
      </c>
      <c r="D103" s="359">
        <v>22.680869999999999</v>
      </c>
      <c r="E103" s="359">
        <v>9.7282449999999994</v>
      </c>
      <c r="F103" s="359">
        <v>6.6529040000000004</v>
      </c>
      <c r="G103" s="359">
        <v>6.8037450000000002</v>
      </c>
      <c r="H103" s="359">
        <v>16.031846000000002</v>
      </c>
      <c r="I103" s="359">
        <v>10.998887</v>
      </c>
      <c r="J103" s="359">
        <v>10.872070000000001</v>
      </c>
    </row>
    <row r="104" spans="1:10" ht="13" x14ac:dyDescent="0.35">
      <c r="A104" s="436" t="s">
        <v>307</v>
      </c>
      <c r="B104" s="342">
        <v>86.558081000000001</v>
      </c>
      <c r="C104" s="342">
        <v>82.168150999999995</v>
      </c>
      <c r="D104" s="342">
        <v>76.444250999999994</v>
      </c>
      <c r="E104" s="342">
        <v>64.760102000000003</v>
      </c>
      <c r="F104" s="342">
        <v>40.279704000000002</v>
      </c>
      <c r="G104" s="342">
        <v>56.642812999999997</v>
      </c>
      <c r="H104" s="342">
        <v>45.001797000000003</v>
      </c>
      <c r="I104" s="342">
        <v>46.045093000000001</v>
      </c>
      <c r="J104" s="342">
        <v>58.145414000000002</v>
      </c>
    </row>
    <row r="105" spans="1:10" x14ac:dyDescent="0.35">
      <c r="A105" s="256" t="s">
        <v>379</v>
      </c>
      <c r="B105" s="351">
        <v>0.24152000000000001</v>
      </c>
      <c r="C105" s="351">
        <v>9.5999999999999992E-3</v>
      </c>
      <c r="D105" s="351">
        <v>2.9494750000000001</v>
      </c>
      <c r="E105" s="351">
        <v>2.5861499999999999</v>
      </c>
      <c r="F105" s="351">
        <v>3.4817089999999999</v>
      </c>
      <c r="G105" s="351">
        <v>0.65</v>
      </c>
      <c r="H105" s="351">
        <v>1.5000119999999999</v>
      </c>
      <c r="I105" s="351">
        <v>0</v>
      </c>
      <c r="J105" s="351">
        <v>2.0191650000000001</v>
      </c>
    </row>
    <row r="106" spans="1:10" x14ac:dyDescent="0.35">
      <c r="A106" s="256" t="s">
        <v>367</v>
      </c>
      <c r="B106" s="351">
        <v>31.48837</v>
      </c>
      <c r="C106" s="351">
        <v>36.712663999999997</v>
      </c>
      <c r="D106" s="351">
        <v>31.016197999999999</v>
      </c>
      <c r="E106" s="351">
        <v>26.151405</v>
      </c>
      <c r="F106" s="351">
        <v>24.057210000000001</v>
      </c>
      <c r="G106" s="351">
        <v>27.084395000000001</v>
      </c>
      <c r="H106" s="351">
        <v>27.109154</v>
      </c>
      <c r="I106" s="351">
        <v>29.401409000000001</v>
      </c>
      <c r="J106" s="351">
        <v>34.318984999999998</v>
      </c>
    </row>
    <row r="107" spans="1:10" x14ac:dyDescent="0.35">
      <c r="A107" s="428" t="s">
        <v>380</v>
      </c>
      <c r="B107" s="359">
        <v>54.828189999999999</v>
      </c>
      <c r="C107" s="359">
        <v>45.445886000000002</v>
      </c>
      <c r="D107" s="359">
        <v>42.478577000000001</v>
      </c>
      <c r="E107" s="359">
        <v>36.022545000000001</v>
      </c>
      <c r="F107" s="359">
        <v>12.740784</v>
      </c>
      <c r="G107" s="359">
        <v>28.908418000000001</v>
      </c>
      <c r="H107" s="359">
        <v>16.392631000000002</v>
      </c>
      <c r="I107" s="359">
        <v>16.643684</v>
      </c>
      <c r="J107" s="359">
        <v>21.807264</v>
      </c>
    </row>
    <row r="108" spans="1:10" ht="13" x14ac:dyDescent="0.35">
      <c r="A108" s="436" t="s">
        <v>325</v>
      </c>
      <c r="B108" s="342">
        <v>1138.5150819999999</v>
      </c>
      <c r="C108" s="342">
        <v>1163.5002959999999</v>
      </c>
      <c r="D108" s="342">
        <v>1181.4465869999999</v>
      </c>
      <c r="E108" s="342">
        <v>1098.4630950000001</v>
      </c>
      <c r="F108" s="342">
        <v>1001.574927</v>
      </c>
      <c r="G108" s="342">
        <v>1043.4205139999999</v>
      </c>
      <c r="H108" s="342">
        <v>1075.674158</v>
      </c>
      <c r="I108" s="342">
        <v>1183.109588</v>
      </c>
      <c r="J108" s="342">
        <v>1277.477486</v>
      </c>
    </row>
    <row r="109" spans="1:10" x14ac:dyDescent="0.35">
      <c r="A109" s="256" t="s">
        <v>326</v>
      </c>
      <c r="B109" s="351">
        <v>29.164207999999999</v>
      </c>
      <c r="C109" s="351">
        <v>27.070173</v>
      </c>
      <c r="D109" s="351">
        <v>19.923694000000001</v>
      </c>
      <c r="E109" s="351">
        <v>23.693435999999998</v>
      </c>
      <c r="F109" s="351">
        <v>19.596654999999998</v>
      </c>
      <c r="G109" s="351">
        <v>31.846098999999999</v>
      </c>
      <c r="H109" s="351">
        <v>37.461111000000002</v>
      </c>
      <c r="I109" s="351">
        <v>43.600386</v>
      </c>
      <c r="J109" s="351">
        <v>45.541442000000004</v>
      </c>
    </row>
    <row r="110" spans="1:10" x14ac:dyDescent="0.35">
      <c r="A110" s="256" t="s">
        <v>327</v>
      </c>
      <c r="B110" s="351">
        <v>811.57879400000002</v>
      </c>
      <c r="C110" s="351">
        <v>861.63965199999996</v>
      </c>
      <c r="D110" s="351">
        <v>899.87352099999998</v>
      </c>
      <c r="E110" s="351">
        <v>799.60766100000001</v>
      </c>
      <c r="F110" s="351">
        <v>764.924351</v>
      </c>
      <c r="G110" s="351">
        <v>814.06476499999997</v>
      </c>
      <c r="H110" s="351">
        <v>895.95602299999996</v>
      </c>
      <c r="I110" s="351">
        <v>1014.626118</v>
      </c>
      <c r="J110" s="351">
        <v>1088.1126870000001</v>
      </c>
    </row>
    <row r="111" spans="1:10" x14ac:dyDescent="0.35">
      <c r="A111" s="428" t="s">
        <v>328</v>
      </c>
      <c r="B111" s="359">
        <v>297.77207900000002</v>
      </c>
      <c r="C111" s="359">
        <v>274.79047000000003</v>
      </c>
      <c r="D111" s="359">
        <v>261.64937099999997</v>
      </c>
      <c r="E111" s="359">
        <v>275.16199699999999</v>
      </c>
      <c r="F111" s="359">
        <v>217.05392000000001</v>
      </c>
      <c r="G111" s="359">
        <v>197.50964999999999</v>
      </c>
      <c r="H111" s="359">
        <v>142.257023</v>
      </c>
      <c r="I111" s="359">
        <v>124.883083</v>
      </c>
      <c r="J111" s="359">
        <v>143.82335599999999</v>
      </c>
    </row>
    <row r="112" spans="1:10" ht="13" x14ac:dyDescent="0.35">
      <c r="A112" s="436" t="s">
        <v>329</v>
      </c>
      <c r="B112" s="342">
        <v>356.90015499999998</v>
      </c>
      <c r="C112" s="342">
        <v>320.691216</v>
      </c>
      <c r="D112" s="342">
        <v>338.82387299999999</v>
      </c>
      <c r="E112" s="342">
        <v>332.57004899999998</v>
      </c>
      <c r="F112" s="342">
        <v>288.52383800000001</v>
      </c>
      <c r="G112" s="342">
        <v>305.57114300000001</v>
      </c>
      <c r="H112" s="342">
        <v>281.05716699999999</v>
      </c>
      <c r="I112" s="342">
        <v>337.756663</v>
      </c>
      <c r="J112" s="342">
        <v>406.34308700000003</v>
      </c>
    </row>
    <row r="113" spans="1:10" x14ac:dyDescent="0.35">
      <c r="A113" s="256" t="s">
        <v>330</v>
      </c>
      <c r="B113" s="351">
        <v>44.808463000000003</v>
      </c>
      <c r="C113" s="351">
        <v>41.258674999999997</v>
      </c>
      <c r="D113" s="351">
        <v>44.946924000000003</v>
      </c>
      <c r="E113" s="351">
        <v>43.368270000000003</v>
      </c>
      <c r="F113" s="351">
        <v>21.621527</v>
      </c>
      <c r="G113" s="351">
        <v>32.072912000000002</v>
      </c>
      <c r="H113" s="351">
        <v>22.354897000000001</v>
      </c>
      <c r="I113" s="351">
        <v>26.053878000000001</v>
      </c>
      <c r="J113" s="351">
        <v>19.506947</v>
      </c>
    </row>
    <row r="114" spans="1:10" x14ac:dyDescent="0.35">
      <c r="A114" s="256" t="s">
        <v>331</v>
      </c>
      <c r="B114" s="351">
        <v>4.8058589999999999</v>
      </c>
      <c r="C114" s="351">
        <v>4.1030949999999997</v>
      </c>
      <c r="D114" s="351">
        <v>5.3109460000000004</v>
      </c>
      <c r="E114" s="351">
        <v>6.5624380000000002</v>
      </c>
      <c r="F114" s="351">
        <v>12.077957</v>
      </c>
      <c r="G114" s="351">
        <v>6.3234870000000001</v>
      </c>
      <c r="H114" s="351">
        <v>8.7350169999999991</v>
      </c>
      <c r="I114" s="351">
        <v>8.3720599999999994</v>
      </c>
      <c r="J114" s="351">
        <v>21.064288000000001</v>
      </c>
    </row>
    <row r="115" spans="1:10" x14ac:dyDescent="0.35">
      <c r="A115" s="256" t="s">
        <v>332</v>
      </c>
      <c r="B115" s="351">
        <v>86.280905000000004</v>
      </c>
      <c r="C115" s="351">
        <v>78.978613999999993</v>
      </c>
      <c r="D115" s="351">
        <v>70.053364000000002</v>
      </c>
      <c r="E115" s="351">
        <v>78.760568000000006</v>
      </c>
      <c r="F115" s="351">
        <v>70.666984999999997</v>
      </c>
      <c r="G115" s="351">
        <v>71.915432999999993</v>
      </c>
      <c r="H115" s="351">
        <v>55.302782000000001</v>
      </c>
      <c r="I115" s="351">
        <v>75.835794000000007</v>
      </c>
      <c r="J115" s="351">
        <v>92.528441999999998</v>
      </c>
    </row>
    <row r="116" spans="1:10" x14ac:dyDescent="0.35">
      <c r="A116" s="428" t="s">
        <v>333</v>
      </c>
      <c r="B116" s="359">
        <v>221.00492600000001</v>
      </c>
      <c r="C116" s="359">
        <v>196.35083</v>
      </c>
      <c r="D116" s="359">
        <v>218.51263800000001</v>
      </c>
      <c r="E116" s="359">
        <v>203.878772</v>
      </c>
      <c r="F116" s="359">
        <v>184.15736699999999</v>
      </c>
      <c r="G116" s="359">
        <v>195.25931</v>
      </c>
      <c r="H116" s="359">
        <v>194.664469</v>
      </c>
      <c r="I116" s="359">
        <v>227.49493100000001</v>
      </c>
      <c r="J116" s="359">
        <v>273.24340899999999</v>
      </c>
    </row>
    <row r="117" spans="1:10" ht="13" x14ac:dyDescent="0.35">
      <c r="A117" s="436" t="s">
        <v>334</v>
      </c>
      <c r="B117" s="342">
        <v>2682.1073139999999</v>
      </c>
      <c r="C117" s="342">
        <v>2885.1467299999999</v>
      </c>
      <c r="D117" s="342">
        <v>2914.8462260000001</v>
      </c>
      <c r="E117" s="342">
        <v>2708.4159530000002</v>
      </c>
      <c r="F117" s="342">
        <v>2451.3868200000002</v>
      </c>
      <c r="G117" s="342">
        <v>2647.1969989999998</v>
      </c>
      <c r="H117" s="342">
        <v>2917.9058329999998</v>
      </c>
      <c r="I117" s="342">
        <v>3078.429987</v>
      </c>
      <c r="J117" s="342">
        <v>3624.8667350000001</v>
      </c>
    </row>
    <row r="118" spans="1:10" x14ac:dyDescent="0.35">
      <c r="A118" s="256" t="s">
        <v>605</v>
      </c>
      <c r="B118" s="351">
        <v>87.159747999999993</v>
      </c>
      <c r="C118" s="351">
        <v>88.464972000000003</v>
      </c>
      <c r="D118" s="351">
        <v>117.691576</v>
      </c>
      <c r="E118" s="351">
        <v>70.329556999999994</v>
      </c>
      <c r="F118" s="351">
        <v>32.233542999999997</v>
      </c>
      <c r="G118" s="351">
        <v>36.183737999999998</v>
      </c>
      <c r="H118" s="351">
        <v>36.999699999999997</v>
      </c>
      <c r="I118" s="351">
        <v>22.554122</v>
      </c>
      <c r="J118" s="351">
        <v>42.910424999999996</v>
      </c>
    </row>
    <row r="119" spans="1:10" x14ac:dyDescent="0.35">
      <c r="A119" s="256" t="s">
        <v>335</v>
      </c>
      <c r="B119" s="351">
        <v>0</v>
      </c>
      <c r="C119" s="351">
        <v>0</v>
      </c>
      <c r="D119" s="351">
        <v>0</v>
      </c>
      <c r="E119" s="351">
        <v>0</v>
      </c>
      <c r="F119" s="351">
        <v>5.7098709999999997</v>
      </c>
      <c r="G119" s="351">
        <v>5.4837740000000004</v>
      </c>
      <c r="H119" s="351">
        <v>8.525957</v>
      </c>
      <c r="I119" s="351">
        <v>2.4479120000000001</v>
      </c>
      <c r="J119" s="351">
        <v>6.8209350000000004</v>
      </c>
    </row>
    <row r="120" spans="1:10" x14ac:dyDescent="0.35">
      <c r="A120" s="256" t="s">
        <v>336</v>
      </c>
      <c r="B120" s="351">
        <v>1132.689897</v>
      </c>
      <c r="C120" s="351">
        <v>1338.5340679999999</v>
      </c>
      <c r="D120" s="351">
        <v>1283.3484530000001</v>
      </c>
      <c r="E120" s="351">
        <v>1329.842582</v>
      </c>
      <c r="F120" s="351">
        <v>1064.4694079999999</v>
      </c>
      <c r="G120" s="351">
        <v>1181.5496270000001</v>
      </c>
      <c r="H120" s="351">
        <v>1628.333983</v>
      </c>
      <c r="I120" s="351">
        <v>1807.9184150000001</v>
      </c>
      <c r="J120" s="351">
        <v>2130.4863019999998</v>
      </c>
    </row>
    <row r="121" spans="1:10" x14ac:dyDescent="0.35">
      <c r="A121" s="700" t="s">
        <v>381</v>
      </c>
      <c r="B121" s="369">
        <v>963.83697700000005</v>
      </c>
      <c r="C121" s="369">
        <v>1166.752665</v>
      </c>
      <c r="D121" s="369">
        <v>1086.023467</v>
      </c>
      <c r="E121" s="369">
        <v>1159.4004620000001</v>
      </c>
      <c r="F121" s="369">
        <v>929.16454599999997</v>
      </c>
      <c r="G121" s="369">
        <v>1015.935548</v>
      </c>
      <c r="H121" s="369">
        <v>1428.9472579999999</v>
      </c>
      <c r="I121" s="369">
        <v>1630.914319</v>
      </c>
      <c r="J121" s="369">
        <v>1933.064016</v>
      </c>
    </row>
    <row r="122" spans="1:10" x14ac:dyDescent="0.35">
      <c r="A122" s="701" t="s">
        <v>382</v>
      </c>
      <c r="B122" s="369">
        <v>122.480322</v>
      </c>
      <c r="C122" s="369">
        <v>107.11875499999999</v>
      </c>
      <c r="D122" s="369">
        <v>128.78630200000001</v>
      </c>
      <c r="E122" s="369">
        <v>111.011695</v>
      </c>
      <c r="F122" s="369">
        <v>119.23314999999999</v>
      </c>
      <c r="G122" s="369">
        <v>133.72303299999999</v>
      </c>
      <c r="H122" s="369">
        <v>135.541606</v>
      </c>
      <c r="I122" s="369">
        <v>119.04356300000001</v>
      </c>
      <c r="J122" s="369">
        <v>167.55393799999999</v>
      </c>
    </row>
    <row r="123" spans="1:10" x14ac:dyDescent="0.35">
      <c r="A123" s="701" t="s">
        <v>383</v>
      </c>
      <c r="B123" s="369">
        <v>46.372598000000004</v>
      </c>
      <c r="C123" s="369">
        <v>64.662647000000007</v>
      </c>
      <c r="D123" s="369">
        <v>68.538683000000006</v>
      </c>
      <c r="E123" s="369">
        <v>59.430424000000002</v>
      </c>
      <c r="F123" s="369">
        <v>16.071712000000002</v>
      </c>
      <c r="G123" s="369">
        <v>31.891045999999999</v>
      </c>
      <c r="H123" s="369">
        <v>63.845117999999999</v>
      </c>
      <c r="I123" s="369">
        <v>57.960532000000001</v>
      </c>
      <c r="J123" s="369">
        <v>29.868347</v>
      </c>
    </row>
    <row r="124" spans="1:10" x14ac:dyDescent="0.35">
      <c r="A124" s="256" t="s">
        <v>337</v>
      </c>
      <c r="B124" s="351">
        <v>547.44371100000001</v>
      </c>
      <c r="C124" s="351">
        <v>654.53634099999999</v>
      </c>
      <c r="D124" s="351">
        <v>798.64910499999996</v>
      </c>
      <c r="E124" s="351">
        <v>744.39045199999998</v>
      </c>
      <c r="F124" s="351">
        <v>692.32787399999995</v>
      </c>
      <c r="G124" s="351">
        <v>795.32046000000003</v>
      </c>
      <c r="H124" s="351">
        <v>567.15752499999996</v>
      </c>
      <c r="I124" s="351">
        <v>526.61779300000001</v>
      </c>
      <c r="J124" s="351">
        <v>692.36276099999998</v>
      </c>
    </row>
    <row r="125" spans="1:10" x14ac:dyDescent="0.35">
      <c r="A125" s="700" t="s">
        <v>384</v>
      </c>
      <c r="B125" s="369">
        <v>218.068611</v>
      </c>
      <c r="C125" s="369">
        <v>171.30398299999999</v>
      </c>
      <c r="D125" s="369">
        <v>176.54746900000001</v>
      </c>
      <c r="E125" s="369">
        <v>209.06427199999999</v>
      </c>
      <c r="F125" s="369">
        <v>166.30180899999999</v>
      </c>
      <c r="G125" s="369">
        <v>145.992921</v>
      </c>
      <c r="H125" s="369">
        <v>100.937949</v>
      </c>
      <c r="I125" s="369">
        <v>162.291684</v>
      </c>
      <c r="J125" s="369">
        <v>256.670299</v>
      </c>
    </row>
    <row r="126" spans="1:10" x14ac:dyDescent="0.35">
      <c r="A126" s="701" t="s">
        <v>385</v>
      </c>
      <c r="B126" s="369">
        <v>203.624301</v>
      </c>
      <c r="C126" s="369">
        <v>363.641479</v>
      </c>
      <c r="D126" s="369">
        <v>496.58318100000002</v>
      </c>
      <c r="E126" s="369">
        <v>421.14711299999999</v>
      </c>
      <c r="F126" s="369">
        <v>434.28848799999997</v>
      </c>
      <c r="G126" s="369">
        <v>482.76213200000001</v>
      </c>
      <c r="H126" s="369">
        <v>337.24079</v>
      </c>
      <c r="I126" s="369">
        <v>249.16519600000001</v>
      </c>
      <c r="J126" s="369">
        <v>270.604309</v>
      </c>
    </row>
    <row r="127" spans="1:10" x14ac:dyDescent="0.35">
      <c r="A127" s="427" t="s">
        <v>386</v>
      </c>
      <c r="B127" s="351">
        <v>914.81395699999996</v>
      </c>
      <c r="C127" s="351">
        <v>803.61134800000002</v>
      </c>
      <c r="D127" s="351">
        <v>715.15709000000004</v>
      </c>
      <c r="E127" s="351">
        <v>563.85336099999995</v>
      </c>
      <c r="F127" s="351">
        <v>656.64612099999999</v>
      </c>
      <c r="G127" s="351">
        <v>628.65939700000001</v>
      </c>
      <c r="H127" s="351">
        <v>676.88866499999995</v>
      </c>
      <c r="I127" s="351">
        <v>718.89174300000002</v>
      </c>
      <c r="J127" s="351">
        <v>752.28630999999996</v>
      </c>
    </row>
    <row r="128" spans="1:10" x14ac:dyDescent="0.35">
      <c r="A128" s="695" t="s">
        <v>387</v>
      </c>
      <c r="B128" s="369">
        <v>816.12502700000005</v>
      </c>
      <c r="C128" s="369">
        <v>709.43496900000002</v>
      </c>
      <c r="D128" s="369">
        <v>523.44264399999997</v>
      </c>
      <c r="E128" s="369">
        <v>399.485319</v>
      </c>
      <c r="F128" s="369">
        <v>453.02348799999999</v>
      </c>
      <c r="G128" s="369">
        <v>424.487686</v>
      </c>
      <c r="H128" s="369">
        <v>476.40783499999998</v>
      </c>
      <c r="I128" s="369">
        <v>491.72560499999997</v>
      </c>
      <c r="J128" s="369">
        <v>508.53540700000002</v>
      </c>
    </row>
    <row r="129" spans="1:10" x14ac:dyDescent="0.35">
      <c r="A129" s="696" t="s">
        <v>388</v>
      </c>
      <c r="B129" s="369">
        <v>90.002594000000002</v>
      </c>
      <c r="C129" s="369">
        <v>85.856292999999994</v>
      </c>
      <c r="D129" s="369">
        <v>182.260098</v>
      </c>
      <c r="E129" s="369">
        <v>157.97124400000001</v>
      </c>
      <c r="F129" s="369">
        <v>200.46447800000001</v>
      </c>
      <c r="G129" s="369">
        <v>199.19056800000001</v>
      </c>
      <c r="H129" s="369">
        <v>195.32276200000001</v>
      </c>
      <c r="I129" s="369">
        <v>221.412442</v>
      </c>
      <c r="J129" s="369">
        <v>232.698004</v>
      </c>
    </row>
    <row r="130" spans="1:10" x14ac:dyDescent="0.35">
      <c r="A130" s="698" t="s">
        <v>389</v>
      </c>
      <c r="B130" s="376">
        <v>8.6863349999999997</v>
      </c>
      <c r="C130" s="376">
        <v>8.3200850000000006</v>
      </c>
      <c r="D130" s="376">
        <v>9.4543470000000003</v>
      </c>
      <c r="E130" s="376">
        <v>6.3967970000000003</v>
      </c>
      <c r="F130" s="376">
        <v>3.1581540000000001</v>
      </c>
      <c r="G130" s="376">
        <v>4.9811420000000002</v>
      </c>
      <c r="H130" s="376">
        <v>5.158067</v>
      </c>
      <c r="I130" s="376">
        <v>5.7536949999999996</v>
      </c>
      <c r="J130" s="376">
        <v>11.052898000000001</v>
      </c>
    </row>
    <row r="131" spans="1:10" ht="13" x14ac:dyDescent="0.35">
      <c r="A131" s="436" t="s">
        <v>341</v>
      </c>
      <c r="B131" s="342">
        <v>1078.1409269999999</v>
      </c>
      <c r="C131" s="342">
        <v>1174.328653</v>
      </c>
      <c r="D131" s="342">
        <v>1315.9255089999999</v>
      </c>
      <c r="E131" s="342">
        <v>1104.6438579999999</v>
      </c>
      <c r="F131" s="342">
        <v>1640.3230129999999</v>
      </c>
      <c r="G131" s="342">
        <v>1425.252119</v>
      </c>
      <c r="H131" s="342">
        <v>1635.653785</v>
      </c>
      <c r="I131" s="342">
        <v>2741.0326060000002</v>
      </c>
      <c r="J131" s="342">
        <v>2014.2504750000001</v>
      </c>
    </row>
    <row r="132" spans="1:10" x14ac:dyDescent="0.35">
      <c r="A132" s="256" t="s">
        <v>342</v>
      </c>
      <c r="B132" s="351">
        <v>500.85172499999999</v>
      </c>
      <c r="C132" s="351">
        <v>569.70252100000005</v>
      </c>
      <c r="D132" s="351">
        <v>665.16169100000002</v>
      </c>
      <c r="E132" s="351">
        <v>508.40835499999997</v>
      </c>
      <c r="F132" s="351">
        <v>765.34408499999995</v>
      </c>
      <c r="G132" s="351">
        <v>622.97294499999998</v>
      </c>
      <c r="H132" s="351">
        <v>646.63114199999995</v>
      </c>
      <c r="I132" s="351">
        <v>979.44206499999996</v>
      </c>
      <c r="J132" s="351">
        <v>712.041965</v>
      </c>
    </row>
    <row r="133" spans="1:10" x14ac:dyDescent="0.35">
      <c r="A133" s="700" t="s">
        <v>390</v>
      </c>
      <c r="B133" s="369">
        <v>328.81528400000002</v>
      </c>
      <c r="C133" s="369">
        <v>406.570018</v>
      </c>
      <c r="D133" s="369">
        <v>439.00851999999998</v>
      </c>
      <c r="E133" s="369">
        <v>374.451233</v>
      </c>
      <c r="F133" s="369">
        <v>415.07632999999998</v>
      </c>
      <c r="G133" s="369">
        <v>355.19879300000002</v>
      </c>
      <c r="H133" s="369">
        <v>398.71883600000001</v>
      </c>
      <c r="I133" s="369">
        <v>314.78135200000003</v>
      </c>
      <c r="J133" s="369">
        <v>332.003398</v>
      </c>
    </row>
    <row r="134" spans="1:10" x14ac:dyDescent="0.35">
      <c r="A134" s="256" t="s">
        <v>343</v>
      </c>
      <c r="B134" s="351">
        <v>180.286721</v>
      </c>
      <c r="C134" s="351">
        <v>187.753207</v>
      </c>
      <c r="D134" s="351">
        <v>190.67649900000001</v>
      </c>
      <c r="E134" s="351">
        <v>172.27885599999999</v>
      </c>
      <c r="F134" s="351">
        <v>235.03964199999999</v>
      </c>
      <c r="G134" s="351">
        <v>254.531462</v>
      </c>
      <c r="H134" s="351">
        <v>322.07921800000003</v>
      </c>
      <c r="I134" s="351">
        <v>334.43634500000002</v>
      </c>
      <c r="J134" s="351">
        <v>361.16413899999998</v>
      </c>
    </row>
    <row r="135" spans="1:10" x14ac:dyDescent="0.35">
      <c r="A135" s="437" t="s">
        <v>344</v>
      </c>
      <c r="B135" s="351">
        <v>278.29335500000002</v>
      </c>
      <c r="C135" s="351">
        <v>292.25121300000001</v>
      </c>
      <c r="D135" s="351">
        <v>337.31574899999998</v>
      </c>
      <c r="E135" s="351">
        <v>321.24457000000001</v>
      </c>
      <c r="F135" s="351">
        <v>542.06665199999998</v>
      </c>
      <c r="G135" s="351">
        <v>449.44345399999997</v>
      </c>
      <c r="H135" s="351">
        <v>538.76796300000001</v>
      </c>
      <c r="I135" s="351">
        <v>1246.7175870000001</v>
      </c>
      <c r="J135" s="351">
        <v>744.98652500000003</v>
      </c>
    </row>
    <row r="136" spans="1:10" x14ac:dyDescent="0.35">
      <c r="A136" s="438" t="s">
        <v>345</v>
      </c>
      <c r="B136" s="359">
        <v>118.709124</v>
      </c>
      <c r="C136" s="359">
        <v>124.621711</v>
      </c>
      <c r="D136" s="359">
        <v>122.771568</v>
      </c>
      <c r="E136" s="359">
        <v>102.712076</v>
      </c>
      <c r="F136" s="359">
        <v>97.872632999999993</v>
      </c>
      <c r="G136" s="359">
        <v>98.304255999999995</v>
      </c>
      <c r="H136" s="359">
        <v>128.17545999999999</v>
      </c>
      <c r="I136" s="359">
        <v>180.43660700000001</v>
      </c>
      <c r="J136" s="359">
        <v>196.05784399999999</v>
      </c>
    </row>
    <row r="137" spans="1:10" ht="13" x14ac:dyDescent="0.35">
      <c r="A137" s="699" t="s">
        <v>262</v>
      </c>
      <c r="B137" s="299">
        <v>0</v>
      </c>
      <c r="C137" s="299">
        <v>0</v>
      </c>
      <c r="D137" s="299">
        <v>0</v>
      </c>
      <c r="E137" s="299">
        <v>0</v>
      </c>
      <c r="F137" s="299">
        <v>0</v>
      </c>
      <c r="G137" s="299">
        <v>0</v>
      </c>
      <c r="H137" s="299">
        <v>0</v>
      </c>
      <c r="I137" s="299">
        <v>0</v>
      </c>
      <c r="J137" s="299">
        <v>64.169162</v>
      </c>
    </row>
    <row r="138" spans="1:10" ht="13.5" thickBot="1" x14ac:dyDescent="0.4">
      <c r="A138" s="690" t="s">
        <v>346</v>
      </c>
      <c r="B138" s="691">
        <v>8945.8631700000005</v>
      </c>
      <c r="C138" s="691">
        <v>9276.9556869999997</v>
      </c>
      <c r="D138" s="691">
        <v>9605.5502460000007</v>
      </c>
      <c r="E138" s="691">
        <v>9027.0139400000007</v>
      </c>
      <c r="F138" s="691">
        <v>9683.5666180000007</v>
      </c>
      <c r="G138" s="691">
        <v>10030.316827000001</v>
      </c>
      <c r="H138" s="691">
        <v>11087.845642</v>
      </c>
      <c r="I138" s="691">
        <v>12667.775823</v>
      </c>
      <c r="J138" s="691">
        <v>13226.468124999999</v>
      </c>
    </row>
    <row r="139" spans="1:10" ht="13" x14ac:dyDescent="0.3">
      <c r="A139" s="318" t="s">
        <v>348</v>
      </c>
      <c r="B139" s="393"/>
      <c r="C139" s="430"/>
      <c r="D139" s="430"/>
      <c r="E139" s="430"/>
      <c r="F139" s="430"/>
      <c r="G139" s="430"/>
      <c r="H139" s="430"/>
      <c r="I139" s="430"/>
      <c r="J139" s="430"/>
    </row>
    <row r="140" spans="1:10" x14ac:dyDescent="0.35">
      <c r="A140" s="689" t="s">
        <v>352</v>
      </c>
      <c r="B140" s="689"/>
      <c r="C140" s="256"/>
      <c r="D140" s="256"/>
      <c r="E140" s="256"/>
      <c r="F140" s="256"/>
      <c r="G140" s="256"/>
      <c r="H140" s="256"/>
      <c r="I140" s="256"/>
      <c r="J140" s="256"/>
    </row>
    <row r="141" spans="1:10" x14ac:dyDescent="0.35">
      <c r="A141" s="415"/>
      <c r="B141" s="254"/>
      <c r="C141" s="254"/>
      <c r="D141" s="254"/>
      <c r="E141" s="254"/>
      <c r="F141" s="254"/>
      <c r="G141" s="254"/>
      <c r="H141" s="254"/>
      <c r="I141" s="254"/>
      <c r="J141" s="254"/>
    </row>
    <row r="142" spans="1:10" x14ac:dyDescent="0.35">
      <c r="A142" s="415"/>
      <c r="B142" s="254"/>
      <c r="C142" s="254"/>
      <c r="D142" s="254"/>
      <c r="E142" s="254"/>
      <c r="F142" s="254"/>
      <c r="G142" s="254"/>
      <c r="H142" s="254"/>
      <c r="I142" s="254"/>
      <c r="J142" s="254"/>
    </row>
    <row r="143" spans="1:10" ht="15.5" x14ac:dyDescent="0.35">
      <c r="A143" s="257"/>
      <c r="B143" s="253"/>
      <c r="C143" s="256"/>
      <c r="D143" s="256"/>
      <c r="E143" s="256"/>
      <c r="F143" s="256"/>
      <c r="G143" s="256"/>
      <c r="H143" s="256"/>
      <c r="I143" s="256"/>
      <c r="J143" s="256"/>
    </row>
    <row r="144" spans="1:10" x14ac:dyDescent="0.35">
      <c r="A144" s="684"/>
      <c r="B144" s="684"/>
      <c r="C144" s="437"/>
      <c r="D144" s="437"/>
      <c r="E144" s="437"/>
      <c r="F144" s="437"/>
      <c r="G144" s="437"/>
      <c r="H144" s="437"/>
      <c r="I144" s="437" t="s">
        <v>625</v>
      </c>
      <c r="J144" s="437"/>
    </row>
    <row r="145" spans="1:10" ht="15.5" x14ac:dyDescent="0.35">
      <c r="A145" s="257"/>
      <c r="B145" s="255"/>
      <c r="C145" s="256"/>
      <c r="D145" s="437"/>
      <c r="E145" s="437"/>
      <c r="F145" s="437"/>
      <c r="G145" s="437" t="s">
        <v>626</v>
      </c>
      <c r="H145" s="437"/>
      <c r="I145" s="256"/>
      <c r="J145" s="256"/>
    </row>
    <row r="146" spans="1:10" ht="15.5" x14ac:dyDescent="0.35">
      <c r="A146" s="257"/>
      <c r="B146" s="255"/>
      <c r="C146" s="256"/>
      <c r="D146" s="437"/>
      <c r="E146" s="437"/>
      <c r="F146" s="437" t="s">
        <v>627</v>
      </c>
      <c r="G146" s="437"/>
      <c r="H146" s="437"/>
      <c r="I146" s="256"/>
      <c r="J146" s="256"/>
    </row>
    <row r="147" spans="1:10" ht="16" thickBot="1" x14ac:dyDescent="0.4">
      <c r="A147" s="257"/>
      <c r="B147" s="255"/>
      <c r="C147" s="256"/>
      <c r="D147" s="437"/>
      <c r="E147" s="437" t="s">
        <v>628</v>
      </c>
      <c r="F147" s="437"/>
      <c r="G147" s="437"/>
      <c r="H147" s="437"/>
      <c r="I147" s="256"/>
      <c r="J147" s="256"/>
    </row>
    <row r="148" spans="1:10" ht="13" x14ac:dyDescent="0.3">
      <c r="A148" s="670" t="s">
        <v>629</v>
      </c>
      <c r="B148" s="265">
        <v>2013</v>
      </c>
      <c r="C148" s="265">
        <v>2014</v>
      </c>
      <c r="D148" s="265">
        <v>2015</v>
      </c>
      <c r="E148" s="265">
        <v>2016</v>
      </c>
      <c r="F148" s="265">
        <v>2017</v>
      </c>
      <c r="G148" s="265">
        <v>2018</v>
      </c>
      <c r="H148" s="265">
        <v>2019</v>
      </c>
      <c r="I148" s="265">
        <v>2020</v>
      </c>
      <c r="J148" s="265">
        <v>2021</v>
      </c>
    </row>
    <row r="149" spans="1:10" ht="15" x14ac:dyDescent="0.3">
      <c r="A149" s="261" t="s">
        <v>622</v>
      </c>
      <c r="B149" s="685">
        <v>66.078559999999996</v>
      </c>
      <c r="C149" s="685">
        <v>66.412931999999998</v>
      </c>
      <c r="D149" s="685">
        <v>66.735726</v>
      </c>
      <c r="E149" s="685">
        <v>67.042405000000002</v>
      </c>
      <c r="F149" s="685">
        <v>67.357996999999997</v>
      </c>
      <c r="G149" s="685">
        <v>67.609086000000005</v>
      </c>
      <c r="H149" s="685">
        <v>67.751838000000006</v>
      </c>
      <c r="I149" s="685">
        <v>67.761092000000005</v>
      </c>
      <c r="J149" s="685">
        <v>67.973330000000004</v>
      </c>
    </row>
    <row r="150" spans="1:10" ht="13" x14ac:dyDescent="0.3">
      <c r="A150" s="261" t="s">
        <v>638</v>
      </c>
      <c r="B150" s="710">
        <v>17</v>
      </c>
      <c r="C150" s="710">
        <v>17</v>
      </c>
      <c r="D150" s="710">
        <v>17</v>
      </c>
      <c r="E150" s="710">
        <v>17</v>
      </c>
      <c r="F150" s="710">
        <v>17</v>
      </c>
      <c r="G150" s="710">
        <v>17</v>
      </c>
      <c r="H150" s="710">
        <v>17</v>
      </c>
      <c r="I150" s="710">
        <v>17</v>
      </c>
      <c r="J150" s="710">
        <v>17</v>
      </c>
    </row>
    <row r="151" spans="1:10" ht="26" x14ac:dyDescent="0.35">
      <c r="A151" s="672" t="s">
        <v>604</v>
      </c>
      <c r="B151" s="672"/>
      <c r="C151" s="672"/>
      <c r="D151" s="672"/>
      <c r="E151" s="672"/>
      <c r="F151" s="672"/>
      <c r="G151" s="672"/>
      <c r="H151" s="672"/>
      <c r="I151" s="672"/>
      <c r="J151" s="672"/>
    </row>
    <row r="152" spans="1:10" ht="13" x14ac:dyDescent="0.35">
      <c r="A152" s="341" t="s">
        <v>289</v>
      </c>
      <c r="B152" s="342">
        <v>2416.9320980000002</v>
      </c>
      <c r="C152" s="342">
        <v>2493.4723370000002</v>
      </c>
      <c r="D152" s="342">
        <v>2825.7951370000001</v>
      </c>
      <c r="E152" s="342">
        <v>2815.7117249999997</v>
      </c>
      <c r="F152" s="342">
        <v>3750.9431979999999</v>
      </c>
      <c r="G152" s="342">
        <v>4339.2584729999999</v>
      </c>
      <c r="H152" s="342">
        <v>4600.5219809999999</v>
      </c>
      <c r="I152" s="342">
        <v>4955.4874600000003</v>
      </c>
      <c r="J152" s="342">
        <v>4891.4047069999997</v>
      </c>
    </row>
    <row r="153" spans="1:10" x14ac:dyDescent="0.35">
      <c r="A153" s="350" t="s">
        <v>290</v>
      </c>
      <c r="B153" s="351">
        <v>98.313020999999992</v>
      </c>
      <c r="C153" s="351">
        <v>197.924871</v>
      </c>
      <c r="D153" s="351">
        <v>122.881428</v>
      </c>
      <c r="E153" s="351">
        <v>84.985592999999994</v>
      </c>
      <c r="F153" s="351">
        <v>100.54101299999999</v>
      </c>
      <c r="G153" s="351">
        <v>102.109768</v>
      </c>
      <c r="H153" s="351">
        <v>65.468624000000005</v>
      </c>
      <c r="I153" s="351">
        <v>73.676250999999993</v>
      </c>
      <c r="J153" s="351">
        <v>94.219915</v>
      </c>
    </row>
    <row r="154" spans="1:10" x14ac:dyDescent="0.35">
      <c r="A154" s="350" t="s">
        <v>291</v>
      </c>
      <c r="B154" s="351">
        <v>1795.5364039999999</v>
      </c>
      <c r="C154" s="351">
        <v>1760.2639429999999</v>
      </c>
      <c r="D154" s="351">
        <v>1794.8719310000001</v>
      </c>
      <c r="E154" s="351">
        <v>1891.4488779999999</v>
      </c>
      <c r="F154" s="351">
        <v>2191.167543</v>
      </c>
      <c r="G154" s="351">
        <v>2208.898072</v>
      </c>
      <c r="H154" s="351">
        <v>2358.530984</v>
      </c>
      <c r="I154" s="351">
        <v>2410.930085</v>
      </c>
      <c r="J154" s="351">
        <v>2419.3446940000003</v>
      </c>
    </row>
    <row r="155" spans="1:10" x14ac:dyDescent="0.35">
      <c r="A155" s="350" t="s">
        <v>357</v>
      </c>
      <c r="B155" s="351">
        <v>142.33714899999998</v>
      </c>
      <c r="C155" s="351">
        <v>138.54718700000001</v>
      </c>
      <c r="D155" s="351">
        <v>134.16129899999999</v>
      </c>
      <c r="E155" s="351">
        <v>133.38741400000001</v>
      </c>
      <c r="F155" s="351">
        <v>136.48781199999999</v>
      </c>
      <c r="G155" s="351">
        <v>134.876397</v>
      </c>
      <c r="H155" s="351">
        <v>139.26313599999997</v>
      </c>
      <c r="I155" s="351">
        <v>130.122964</v>
      </c>
      <c r="J155" s="351">
        <v>131.386415</v>
      </c>
    </row>
    <row r="156" spans="1:10" x14ac:dyDescent="0.35">
      <c r="A156" s="350" t="s">
        <v>292</v>
      </c>
      <c r="B156" s="351">
        <v>380.745521</v>
      </c>
      <c r="C156" s="351">
        <v>396.736334</v>
      </c>
      <c r="D156" s="351">
        <v>773.88047600000004</v>
      </c>
      <c r="E156" s="351">
        <v>705.88983600000006</v>
      </c>
      <c r="F156" s="351">
        <v>1322.7468269999999</v>
      </c>
      <c r="G156" s="351">
        <v>1893.3742320000001</v>
      </c>
      <c r="H156" s="351">
        <v>2037.259235</v>
      </c>
      <c r="I156" s="351">
        <v>2340.7581570000002</v>
      </c>
      <c r="J156" s="351">
        <v>2246.4536800000001</v>
      </c>
    </row>
    <row r="157" spans="1:10" x14ac:dyDescent="0.35">
      <c r="A157" s="408" t="s">
        <v>374</v>
      </c>
      <c r="B157" s="369">
        <v>0</v>
      </c>
      <c r="C157" s="369">
        <v>0</v>
      </c>
      <c r="D157" s="369">
        <v>357.68326999999999</v>
      </c>
      <c r="E157" s="369">
        <v>428.11922600000003</v>
      </c>
      <c r="F157" s="369">
        <v>1246.5341779999999</v>
      </c>
      <c r="G157" s="369">
        <v>1848.5972780000002</v>
      </c>
      <c r="H157" s="369">
        <v>1990.931049</v>
      </c>
      <c r="I157" s="369">
        <v>2290.5645450000002</v>
      </c>
      <c r="J157" s="369">
        <v>2188.9105890000001</v>
      </c>
    </row>
    <row r="158" spans="1:10" ht="13" x14ac:dyDescent="0.35">
      <c r="A158" s="409" t="s">
        <v>293</v>
      </c>
      <c r="B158" s="299">
        <v>0.14305599999999999</v>
      </c>
      <c r="C158" s="299">
        <v>0</v>
      </c>
      <c r="D158" s="299">
        <v>0</v>
      </c>
      <c r="E158" s="299">
        <v>32.223393000000002</v>
      </c>
      <c r="F158" s="299">
        <v>33.066406999999998</v>
      </c>
      <c r="G158" s="299">
        <v>86.120932999999994</v>
      </c>
      <c r="H158" s="299">
        <v>89.489861000000005</v>
      </c>
      <c r="I158" s="299">
        <v>103.41123899999999</v>
      </c>
      <c r="J158" s="299">
        <v>107.160993</v>
      </c>
    </row>
    <row r="159" spans="1:10" ht="13" x14ac:dyDescent="0.35">
      <c r="A159" s="366" t="s">
        <v>296</v>
      </c>
      <c r="B159" s="342">
        <v>11435.155043000001</v>
      </c>
      <c r="C159" s="342">
        <v>11549.43218</v>
      </c>
      <c r="D159" s="342">
        <v>11608.21394</v>
      </c>
      <c r="E159" s="342">
        <v>11992.380158</v>
      </c>
      <c r="F159" s="342">
        <v>11804.246114000001</v>
      </c>
      <c r="G159" s="342">
        <v>11379.410537</v>
      </c>
      <c r="H159" s="342">
        <v>11929.963705</v>
      </c>
      <c r="I159" s="342">
        <v>10674.228853000001</v>
      </c>
      <c r="J159" s="342">
        <v>11509.465295</v>
      </c>
    </row>
    <row r="160" spans="1:10" x14ac:dyDescent="0.35">
      <c r="A160" s="350" t="s">
        <v>362</v>
      </c>
      <c r="B160" s="351">
        <v>324.24777899999998</v>
      </c>
      <c r="C160" s="351">
        <v>340.44358400000004</v>
      </c>
      <c r="D160" s="351">
        <v>351.192995</v>
      </c>
      <c r="E160" s="351">
        <v>251.80901699999998</v>
      </c>
      <c r="F160" s="351">
        <v>170.983813</v>
      </c>
      <c r="G160" s="351">
        <v>97.112838000000011</v>
      </c>
      <c r="H160" s="351">
        <v>75.156809999999993</v>
      </c>
      <c r="I160" s="351">
        <v>78.84353200000001</v>
      </c>
      <c r="J160" s="351">
        <v>73.457740000000001</v>
      </c>
    </row>
    <row r="161" spans="1:10" x14ac:dyDescent="0.35">
      <c r="A161" s="350" t="s">
        <v>298</v>
      </c>
      <c r="B161" s="351">
        <v>22.538472000000002</v>
      </c>
      <c r="C161" s="351">
        <v>11.11369</v>
      </c>
      <c r="D161" s="351">
        <v>20.816706</v>
      </c>
      <c r="E161" s="351">
        <v>13.802847</v>
      </c>
      <c r="F161" s="351">
        <v>15.540151</v>
      </c>
      <c r="G161" s="351">
        <v>16.161614</v>
      </c>
      <c r="H161" s="351">
        <v>14.290611999999999</v>
      </c>
      <c r="I161" s="351">
        <v>13.899818</v>
      </c>
      <c r="J161" s="351">
        <v>11.997343000000001</v>
      </c>
    </row>
    <row r="162" spans="1:10" x14ac:dyDescent="0.35">
      <c r="A162" s="350" t="s">
        <v>299</v>
      </c>
      <c r="B162" s="351">
        <v>5059.9616889999998</v>
      </c>
      <c r="C162" s="351">
        <v>5196.7980520000001</v>
      </c>
      <c r="D162" s="351">
        <v>5183.1806799999995</v>
      </c>
      <c r="E162" s="351">
        <v>5585.2145820000005</v>
      </c>
      <c r="F162" s="351">
        <v>5635.6982459999999</v>
      </c>
      <c r="G162" s="351">
        <v>5687.4984850000001</v>
      </c>
      <c r="H162" s="351">
        <v>5868.9950349999999</v>
      </c>
      <c r="I162" s="351">
        <v>5884.6529600000003</v>
      </c>
      <c r="J162" s="351">
        <v>6412.1082919999999</v>
      </c>
    </row>
    <row r="163" spans="1:10" x14ac:dyDescent="0.35">
      <c r="A163" s="350" t="s">
        <v>300</v>
      </c>
      <c r="B163" s="351">
        <v>5700.8231519999999</v>
      </c>
      <c r="C163" s="351">
        <v>5680.1941989999996</v>
      </c>
      <c r="D163" s="351">
        <v>5721.7230239999999</v>
      </c>
      <c r="E163" s="351">
        <v>5812.9695740000006</v>
      </c>
      <c r="F163" s="351">
        <v>5683.6534380000003</v>
      </c>
      <c r="G163" s="351">
        <v>5304.0432260000007</v>
      </c>
      <c r="H163" s="351">
        <v>5558.0718740000002</v>
      </c>
      <c r="I163" s="351">
        <v>4349.7194580000005</v>
      </c>
      <c r="J163" s="351">
        <v>4633.6920810000001</v>
      </c>
    </row>
    <row r="164" spans="1:10" x14ac:dyDescent="0.35">
      <c r="A164" s="408" t="s">
        <v>375</v>
      </c>
      <c r="B164" s="369">
        <v>394.81542100000001</v>
      </c>
      <c r="C164" s="369">
        <v>412.02245699999997</v>
      </c>
      <c r="D164" s="369">
        <v>420.63227899999998</v>
      </c>
      <c r="E164" s="369">
        <v>399.57002999999997</v>
      </c>
      <c r="F164" s="369">
        <v>321.19355000000002</v>
      </c>
      <c r="G164" s="369">
        <v>306.116626</v>
      </c>
      <c r="H164" s="369">
        <v>304.18695300000002</v>
      </c>
      <c r="I164" s="369">
        <v>301.66895799999998</v>
      </c>
      <c r="J164" s="369">
        <v>311.94804099999999</v>
      </c>
    </row>
    <row r="165" spans="1:10" x14ac:dyDescent="0.35">
      <c r="A165" s="410" t="s">
        <v>376</v>
      </c>
      <c r="B165" s="369">
        <v>2167.5912590000003</v>
      </c>
      <c r="C165" s="369">
        <v>2229.257149</v>
      </c>
      <c r="D165" s="369">
        <v>2343.303386</v>
      </c>
      <c r="E165" s="369">
        <v>2490.71776</v>
      </c>
      <c r="F165" s="369">
        <v>2474.0856490000001</v>
      </c>
      <c r="G165" s="369">
        <v>2051.1998279999998</v>
      </c>
      <c r="H165" s="369">
        <v>2327.0694819999999</v>
      </c>
      <c r="I165" s="369">
        <v>2428.9989700000001</v>
      </c>
      <c r="J165" s="369">
        <v>2777.9122990000001</v>
      </c>
    </row>
    <row r="166" spans="1:10" x14ac:dyDescent="0.35">
      <c r="A166" s="410" t="s">
        <v>377</v>
      </c>
      <c r="B166" s="369">
        <v>2078.9447770000002</v>
      </c>
      <c r="C166" s="369">
        <v>1974.4333220000001</v>
      </c>
      <c r="D166" s="369">
        <v>1864.7788700000001</v>
      </c>
      <c r="E166" s="369">
        <v>1805.0437039999999</v>
      </c>
      <c r="F166" s="369">
        <v>1792.002127</v>
      </c>
      <c r="G166" s="369">
        <v>1813.7185280000001</v>
      </c>
      <c r="H166" s="369">
        <v>1787.8723050000001</v>
      </c>
      <c r="I166" s="369">
        <v>372.816147</v>
      </c>
      <c r="J166" s="369">
        <v>294.28917200000001</v>
      </c>
    </row>
    <row r="167" spans="1:10" x14ac:dyDescent="0.35">
      <c r="A167" s="410" t="s">
        <v>378</v>
      </c>
      <c r="B167" s="369">
        <v>1059.471691</v>
      </c>
      <c r="C167" s="369">
        <v>1064.481268</v>
      </c>
      <c r="D167" s="369">
        <v>1093.0084859999999</v>
      </c>
      <c r="E167" s="369">
        <v>1117.6380770000001</v>
      </c>
      <c r="F167" s="369">
        <v>1096.3721089999999</v>
      </c>
      <c r="G167" s="369">
        <v>1133.008241</v>
      </c>
      <c r="H167" s="369">
        <v>1138.9431319999999</v>
      </c>
      <c r="I167" s="369">
        <v>1246.2353800000001</v>
      </c>
      <c r="J167" s="369">
        <v>1249.5425659999999</v>
      </c>
    </row>
    <row r="168" spans="1:10" x14ac:dyDescent="0.35">
      <c r="A168" s="358" t="s">
        <v>301</v>
      </c>
      <c r="B168" s="359">
        <v>327.58394900000002</v>
      </c>
      <c r="C168" s="359">
        <v>320.88265100000001</v>
      </c>
      <c r="D168" s="359">
        <v>331.30053299999997</v>
      </c>
      <c r="E168" s="359">
        <v>328.58413400000001</v>
      </c>
      <c r="F168" s="359">
        <v>298.37046200000003</v>
      </c>
      <c r="G168" s="359">
        <v>274.59437200000002</v>
      </c>
      <c r="H168" s="359">
        <v>413.44937100000004</v>
      </c>
      <c r="I168" s="359">
        <v>347.11308200000002</v>
      </c>
      <c r="J168" s="359">
        <v>378.209835</v>
      </c>
    </row>
    <row r="169" spans="1:10" ht="13" x14ac:dyDescent="0.35">
      <c r="A169" s="366" t="s">
        <v>302</v>
      </c>
      <c r="B169" s="342">
        <v>1105.3317670000001</v>
      </c>
      <c r="C169" s="342">
        <v>1130.4286550000002</v>
      </c>
      <c r="D169" s="342">
        <v>1155.1216119999999</v>
      </c>
      <c r="E169" s="342">
        <v>996.63664400000005</v>
      </c>
      <c r="F169" s="342">
        <v>1020.0770540000001</v>
      </c>
      <c r="G169" s="342">
        <v>1066.5652700000001</v>
      </c>
      <c r="H169" s="342">
        <v>1146.037644</v>
      </c>
      <c r="I169" s="342">
        <v>1202.9454639999999</v>
      </c>
      <c r="J169" s="342">
        <v>1207.9070769999998</v>
      </c>
    </row>
    <row r="170" spans="1:10" x14ac:dyDescent="0.35">
      <c r="A170" s="350" t="s">
        <v>303</v>
      </c>
      <c r="B170" s="351">
        <v>20.274698999999998</v>
      </c>
      <c r="C170" s="351">
        <v>27.628318</v>
      </c>
      <c r="D170" s="351">
        <v>44.019978999999999</v>
      </c>
      <c r="E170" s="351">
        <v>27.409554999999997</v>
      </c>
      <c r="F170" s="351">
        <v>25.961471</v>
      </c>
      <c r="G170" s="351">
        <v>36.421782999999998</v>
      </c>
      <c r="H170" s="351">
        <v>29.350613000000003</v>
      </c>
      <c r="I170" s="351">
        <v>22.139392000000001</v>
      </c>
      <c r="J170" s="351">
        <v>25.198692000000001</v>
      </c>
    </row>
    <row r="171" spans="1:10" x14ac:dyDescent="0.35">
      <c r="A171" s="350" t="s">
        <v>304</v>
      </c>
      <c r="B171" s="351">
        <v>800.65564699999993</v>
      </c>
      <c r="C171" s="351">
        <v>777.038138</v>
      </c>
      <c r="D171" s="351">
        <v>788.26952900000003</v>
      </c>
      <c r="E171" s="351">
        <v>701.47480199999995</v>
      </c>
      <c r="F171" s="351">
        <v>695.13747499999999</v>
      </c>
      <c r="G171" s="351">
        <v>737.77184</v>
      </c>
      <c r="H171" s="351">
        <v>764.98494599999992</v>
      </c>
      <c r="I171" s="351">
        <v>802.36300399999993</v>
      </c>
      <c r="J171" s="351">
        <v>757.72670899999991</v>
      </c>
    </row>
    <row r="172" spans="1:10" x14ac:dyDescent="0.35">
      <c r="A172" s="350" t="s">
        <v>305</v>
      </c>
      <c r="B172" s="351">
        <v>245.54585900000001</v>
      </c>
      <c r="C172" s="351">
        <v>287.62428699999998</v>
      </c>
      <c r="D172" s="351">
        <v>277.52505299999996</v>
      </c>
      <c r="E172" s="351">
        <v>238.86166900000001</v>
      </c>
      <c r="F172" s="351">
        <v>268.47418700000003</v>
      </c>
      <c r="G172" s="351">
        <v>251.784413</v>
      </c>
      <c r="H172" s="351">
        <v>300.98587600000002</v>
      </c>
      <c r="I172" s="351">
        <v>341.252477</v>
      </c>
      <c r="J172" s="351">
        <v>371.48486100000002</v>
      </c>
    </row>
    <row r="173" spans="1:10" x14ac:dyDescent="0.35">
      <c r="A173" s="428" t="s">
        <v>306</v>
      </c>
      <c r="B173" s="359">
        <v>36.65363</v>
      </c>
      <c r="C173" s="359">
        <v>36.328103999999996</v>
      </c>
      <c r="D173" s="359">
        <v>43.793047999999999</v>
      </c>
      <c r="E173" s="359">
        <v>27.666007</v>
      </c>
      <c r="F173" s="359">
        <v>29.624655999999998</v>
      </c>
      <c r="G173" s="359">
        <v>38.733885999999998</v>
      </c>
      <c r="H173" s="359">
        <v>47.736491999999998</v>
      </c>
      <c r="I173" s="359">
        <v>35.818622000000005</v>
      </c>
      <c r="J173" s="359">
        <v>52.440029000000003</v>
      </c>
    </row>
    <row r="174" spans="1:10" ht="13" x14ac:dyDescent="0.35">
      <c r="A174" s="436" t="s">
        <v>307</v>
      </c>
      <c r="B174" s="342">
        <v>159.291315</v>
      </c>
      <c r="C174" s="342">
        <v>152.87896999999998</v>
      </c>
      <c r="D174" s="342">
        <v>156.13329499999998</v>
      </c>
      <c r="E174" s="342">
        <v>792.9050719999999</v>
      </c>
      <c r="F174" s="342">
        <v>742.21018700000002</v>
      </c>
      <c r="G174" s="342">
        <v>965.88745500000005</v>
      </c>
      <c r="H174" s="342">
        <v>771.537913</v>
      </c>
      <c r="I174" s="342">
        <v>1034.4435699999999</v>
      </c>
      <c r="J174" s="342">
        <v>879.46668</v>
      </c>
    </row>
    <row r="175" spans="1:10" x14ac:dyDescent="0.35">
      <c r="A175" s="256" t="s">
        <v>379</v>
      </c>
      <c r="B175" s="351">
        <v>4.3244400000000001</v>
      </c>
      <c r="C175" s="351">
        <v>4.4855510000000001</v>
      </c>
      <c r="D175" s="351">
        <v>7.4249380000000009</v>
      </c>
      <c r="E175" s="351">
        <v>446.10817499999996</v>
      </c>
      <c r="F175" s="351">
        <v>440.38760000000002</v>
      </c>
      <c r="G175" s="351">
        <v>563.74622699999998</v>
      </c>
      <c r="H175" s="351">
        <v>398.02141500000005</v>
      </c>
      <c r="I175" s="351">
        <v>444.45905099999999</v>
      </c>
      <c r="J175" s="351">
        <v>421.60186799999997</v>
      </c>
    </row>
    <row r="176" spans="1:10" x14ac:dyDescent="0.35">
      <c r="A176" s="256" t="s">
        <v>367</v>
      </c>
      <c r="B176" s="351">
        <v>59.777445</v>
      </c>
      <c r="C176" s="351">
        <v>63.431047999999997</v>
      </c>
      <c r="D176" s="351">
        <v>58.088334000000003</v>
      </c>
      <c r="E176" s="351">
        <v>80.993548000000004</v>
      </c>
      <c r="F176" s="351">
        <v>70.851815999999999</v>
      </c>
      <c r="G176" s="351">
        <v>75.312203000000011</v>
      </c>
      <c r="H176" s="351">
        <v>67.924951000000007</v>
      </c>
      <c r="I176" s="351">
        <v>261.43955700000004</v>
      </c>
      <c r="J176" s="351">
        <v>103.808335</v>
      </c>
    </row>
    <row r="177" spans="1:10" x14ac:dyDescent="0.35">
      <c r="A177" s="428" t="s">
        <v>380</v>
      </c>
      <c r="B177" s="359">
        <v>95.189427999999992</v>
      </c>
      <c r="C177" s="359">
        <v>84.962368999999995</v>
      </c>
      <c r="D177" s="359">
        <v>90.620022000000006</v>
      </c>
      <c r="E177" s="359">
        <v>265.80334499999998</v>
      </c>
      <c r="F177" s="359">
        <v>230.97076799999999</v>
      </c>
      <c r="G177" s="359">
        <v>326.82902300000001</v>
      </c>
      <c r="H177" s="359">
        <v>305.591545</v>
      </c>
      <c r="I177" s="359">
        <v>328.544961</v>
      </c>
      <c r="J177" s="359">
        <v>354.05647599999998</v>
      </c>
    </row>
    <row r="178" spans="1:10" ht="13" x14ac:dyDescent="0.35">
      <c r="A178" s="436" t="s">
        <v>325</v>
      </c>
      <c r="B178" s="342">
        <v>1402.1079679999998</v>
      </c>
      <c r="C178" s="342">
        <v>1400.2632659999999</v>
      </c>
      <c r="D178" s="342">
        <v>1410.238883</v>
      </c>
      <c r="E178" s="342">
        <v>1295.5878810000002</v>
      </c>
      <c r="F178" s="342">
        <v>1161.7877760000001</v>
      </c>
      <c r="G178" s="342">
        <v>1201.8454819999999</v>
      </c>
      <c r="H178" s="342">
        <v>1221.7323160000001</v>
      </c>
      <c r="I178" s="342">
        <v>1329.730808</v>
      </c>
      <c r="J178" s="342">
        <v>1401.7640289999999</v>
      </c>
    </row>
    <row r="179" spans="1:10" x14ac:dyDescent="0.35">
      <c r="A179" s="256" t="s">
        <v>326</v>
      </c>
      <c r="B179" s="351">
        <v>66.716925000000003</v>
      </c>
      <c r="C179" s="351">
        <v>62.170635000000004</v>
      </c>
      <c r="D179" s="351">
        <v>53.827584000000002</v>
      </c>
      <c r="E179" s="351">
        <v>55.866921999999995</v>
      </c>
      <c r="F179" s="351">
        <v>54.253305999999995</v>
      </c>
      <c r="G179" s="351">
        <v>78.085593000000003</v>
      </c>
      <c r="H179" s="351">
        <v>75.652197000000001</v>
      </c>
      <c r="I179" s="351">
        <v>81.269007000000002</v>
      </c>
      <c r="J179" s="351">
        <v>77.092370000000003</v>
      </c>
    </row>
    <row r="180" spans="1:10" x14ac:dyDescent="0.35">
      <c r="A180" s="256" t="s">
        <v>327</v>
      </c>
      <c r="B180" s="351">
        <v>1026.7724559999999</v>
      </c>
      <c r="C180" s="351">
        <v>1053.382605</v>
      </c>
      <c r="D180" s="351">
        <v>1083.839328</v>
      </c>
      <c r="E180" s="351">
        <v>954.61407800000006</v>
      </c>
      <c r="F180" s="351">
        <v>880.78263400000003</v>
      </c>
      <c r="G180" s="351">
        <v>920.40519199999994</v>
      </c>
      <c r="H180" s="351">
        <v>1000.663157</v>
      </c>
      <c r="I180" s="351">
        <v>1120.2031079999999</v>
      </c>
      <c r="J180" s="351">
        <v>1175.2209030000001</v>
      </c>
    </row>
    <row r="181" spans="1:10" x14ac:dyDescent="0.35">
      <c r="A181" s="428" t="s">
        <v>328</v>
      </c>
      <c r="B181" s="359">
        <v>308.618585</v>
      </c>
      <c r="C181" s="359">
        <v>284.71002400000003</v>
      </c>
      <c r="D181" s="359">
        <v>272.57196999999996</v>
      </c>
      <c r="E181" s="359">
        <v>285.10687899999999</v>
      </c>
      <c r="F181" s="359">
        <v>226.751835</v>
      </c>
      <c r="G181" s="359">
        <v>203.35469599999999</v>
      </c>
      <c r="H181" s="359">
        <v>145.41696000000002</v>
      </c>
      <c r="I181" s="359">
        <v>128.25869</v>
      </c>
      <c r="J181" s="359">
        <v>149.45075399999999</v>
      </c>
    </row>
    <row r="182" spans="1:10" ht="13" x14ac:dyDescent="0.35">
      <c r="A182" s="436" t="s">
        <v>329</v>
      </c>
      <c r="B182" s="342">
        <v>581.76881900000001</v>
      </c>
      <c r="C182" s="342">
        <v>551.55593299999998</v>
      </c>
      <c r="D182" s="342">
        <v>559.584609</v>
      </c>
      <c r="E182" s="342">
        <v>541.04923499999995</v>
      </c>
      <c r="F182" s="342">
        <v>496.39046200000001</v>
      </c>
      <c r="G182" s="342">
        <v>532.57754899999998</v>
      </c>
      <c r="H182" s="342">
        <v>491.55162899999999</v>
      </c>
      <c r="I182" s="342">
        <v>560.567903</v>
      </c>
      <c r="J182" s="342">
        <v>654.56895200000008</v>
      </c>
    </row>
    <row r="183" spans="1:10" x14ac:dyDescent="0.35">
      <c r="A183" s="256" t="s">
        <v>330</v>
      </c>
      <c r="B183" s="351">
        <v>131.013103</v>
      </c>
      <c r="C183" s="351">
        <v>133.605459</v>
      </c>
      <c r="D183" s="351">
        <v>130.13601600000001</v>
      </c>
      <c r="E183" s="351">
        <v>117.397212</v>
      </c>
      <c r="F183" s="351">
        <v>97.855425999999994</v>
      </c>
      <c r="G183" s="351">
        <v>119.502791</v>
      </c>
      <c r="H183" s="351">
        <v>94.426317000000012</v>
      </c>
      <c r="I183" s="351">
        <v>110.34700599999999</v>
      </c>
      <c r="J183" s="351">
        <v>90.869534999999999</v>
      </c>
    </row>
    <row r="184" spans="1:10" x14ac:dyDescent="0.35">
      <c r="A184" s="256" t="s">
        <v>331</v>
      </c>
      <c r="B184" s="351">
        <v>9.7708680000000001</v>
      </c>
      <c r="C184" s="351">
        <v>9.5690469999999994</v>
      </c>
      <c r="D184" s="351">
        <v>9.6413980000000006</v>
      </c>
      <c r="E184" s="351">
        <v>10.768291000000001</v>
      </c>
      <c r="F184" s="351">
        <v>16.964013000000001</v>
      </c>
      <c r="G184" s="351">
        <v>11.05631</v>
      </c>
      <c r="H184" s="351">
        <v>13.010345999999998</v>
      </c>
      <c r="I184" s="351">
        <v>13.044020999999999</v>
      </c>
      <c r="J184" s="351">
        <v>27.532589000000002</v>
      </c>
    </row>
    <row r="185" spans="1:10" x14ac:dyDescent="0.35">
      <c r="A185" s="256" t="s">
        <v>332</v>
      </c>
      <c r="B185" s="351">
        <v>112.08130300000001</v>
      </c>
      <c r="C185" s="351">
        <v>106.087971</v>
      </c>
      <c r="D185" s="351">
        <v>96.931465000000003</v>
      </c>
      <c r="E185" s="351">
        <v>107.49303500000001</v>
      </c>
      <c r="F185" s="351">
        <v>98.753214999999997</v>
      </c>
      <c r="G185" s="351">
        <v>98.454339999999988</v>
      </c>
      <c r="H185" s="351">
        <v>81.434288000000009</v>
      </c>
      <c r="I185" s="351">
        <v>101.88416100000001</v>
      </c>
      <c r="J185" s="351">
        <v>125.793448</v>
      </c>
    </row>
    <row r="186" spans="1:10" x14ac:dyDescent="0.35">
      <c r="A186" s="428" t="s">
        <v>333</v>
      </c>
      <c r="B186" s="359">
        <v>328.90354100000002</v>
      </c>
      <c r="C186" s="359">
        <v>302.293453</v>
      </c>
      <c r="D186" s="359">
        <v>322.87572799999998</v>
      </c>
      <c r="E186" s="359">
        <v>305.39069499999999</v>
      </c>
      <c r="F186" s="359">
        <v>282.81780500000002</v>
      </c>
      <c r="G186" s="359">
        <v>303.56410499999998</v>
      </c>
      <c r="H186" s="359">
        <v>302.68067400000001</v>
      </c>
      <c r="I186" s="359">
        <v>335.29271399999999</v>
      </c>
      <c r="J186" s="359">
        <v>410.373378</v>
      </c>
    </row>
    <row r="187" spans="1:10" ht="13" x14ac:dyDescent="0.35">
      <c r="A187" s="436" t="s">
        <v>334</v>
      </c>
      <c r="B187" s="342">
        <v>6770.3619839999992</v>
      </c>
      <c r="C187" s="342">
        <v>7094.3044190000001</v>
      </c>
      <c r="D187" s="342">
        <v>7308.2120770000001</v>
      </c>
      <c r="E187" s="342">
        <v>7111.7485099999994</v>
      </c>
      <c r="F187" s="342">
        <v>8626.7805449999996</v>
      </c>
      <c r="G187" s="342">
        <v>9827.079538</v>
      </c>
      <c r="H187" s="342">
        <v>10267.712262999999</v>
      </c>
      <c r="I187" s="342">
        <v>10335.779167000001</v>
      </c>
      <c r="J187" s="342">
        <v>11497.077755</v>
      </c>
    </row>
    <row r="188" spans="1:10" x14ac:dyDescent="0.35">
      <c r="A188" s="256" t="s">
        <v>605</v>
      </c>
      <c r="B188" s="351">
        <v>94.25029099999999</v>
      </c>
      <c r="C188" s="351">
        <v>93.206258000000005</v>
      </c>
      <c r="D188" s="351">
        <v>122.294157</v>
      </c>
      <c r="E188" s="351">
        <v>77.29300099999999</v>
      </c>
      <c r="F188" s="351">
        <v>46.818902999999999</v>
      </c>
      <c r="G188" s="351">
        <v>57.263959999999997</v>
      </c>
      <c r="H188" s="351">
        <v>68.020928999999995</v>
      </c>
      <c r="I188" s="351">
        <v>55.891233</v>
      </c>
      <c r="J188" s="351">
        <v>81.392356000000007</v>
      </c>
    </row>
    <row r="189" spans="1:10" x14ac:dyDescent="0.35">
      <c r="A189" s="256" t="s">
        <v>335</v>
      </c>
      <c r="B189" s="351">
        <v>0</v>
      </c>
      <c r="C189" s="351">
        <v>0</v>
      </c>
      <c r="D189" s="351">
        <v>0</v>
      </c>
      <c r="E189" s="351">
        <v>37.933228999999997</v>
      </c>
      <c r="F189" s="351">
        <v>513.09827599999994</v>
      </c>
      <c r="G189" s="351">
        <v>1361.741127</v>
      </c>
      <c r="H189" s="351">
        <v>1363.9431610000001</v>
      </c>
      <c r="I189" s="351">
        <v>1343.089498</v>
      </c>
      <c r="J189" s="351">
        <v>1627.0767129999999</v>
      </c>
    </row>
    <row r="190" spans="1:10" x14ac:dyDescent="0.35">
      <c r="A190" s="256" t="s">
        <v>336</v>
      </c>
      <c r="B190" s="351">
        <v>4911.371236</v>
      </c>
      <c r="C190" s="351">
        <v>5251.099166</v>
      </c>
      <c r="D190" s="351">
        <v>5370.6113189999996</v>
      </c>
      <c r="E190" s="351">
        <v>5357.0772530000004</v>
      </c>
      <c r="F190" s="351">
        <v>6406.907201</v>
      </c>
      <c r="G190" s="351">
        <v>6656.6640850000003</v>
      </c>
      <c r="H190" s="351">
        <v>7271.3809299999994</v>
      </c>
      <c r="I190" s="351">
        <v>7386.7695700000004</v>
      </c>
      <c r="J190" s="351">
        <v>8028.9343349999999</v>
      </c>
    </row>
    <row r="191" spans="1:10" x14ac:dyDescent="0.35">
      <c r="A191" s="700" t="s">
        <v>381</v>
      </c>
      <c r="B191" s="369">
        <v>3859.1578420000001</v>
      </c>
      <c r="C191" s="369">
        <v>4146.1823949999998</v>
      </c>
      <c r="D191" s="369">
        <v>4194.565791</v>
      </c>
      <c r="E191" s="369">
        <v>4253.2843599999997</v>
      </c>
      <c r="F191" s="369">
        <v>4090.867416</v>
      </c>
      <c r="G191" s="369">
        <v>4204.0528709999999</v>
      </c>
      <c r="H191" s="369">
        <v>4782.2676670000001</v>
      </c>
      <c r="I191" s="369">
        <v>5010.6957160000002</v>
      </c>
      <c r="J191" s="369">
        <v>5533.7920759999997</v>
      </c>
    </row>
    <row r="192" spans="1:10" x14ac:dyDescent="0.35">
      <c r="A192" s="701" t="s">
        <v>382</v>
      </c>
      <c r="B192" s="369">
        <v>958.72970299999997</v>
      </c>
      <c r="C192" s="369">
        <v>984.67541499999993</v>
      </c>
      <c r="D192" s="369">
        <v>1046.8226400000001</v>
      </c>
      <c r="E192" s="369">
        <v>987.41017099999999</v>
      </c>
      <c r="F192" s="369">
        <v>2232.5143429999998</v>
      </c>
      <c r="G192" s="369">
        <v>2339.2990399999999</v>
      </c>
      <c r="H192" s="369">
        <v>2395.8926270000002</v>
      </c>
      <c r="I192" s="369">
        <v>2286.584746</v>
      </c>
      <c r="J192" s="369">
        <v>2432.591958</v>
      </c>
    </row>
    <row r="193" spans="1:10" x14ac:dyDescent="0.35">
      <c r="A193" s="701" t="s">
        <v>383</v>
      </c>
      <c r="B193" s="369">
        <v>93.483688999999998</v>
      </c>
      <c r="C193" s="369">
        <v>120.241354</v>
      </c>
      <c r="D193" s="369">
        <v>129.22288500000002</v>
      </c>
      <c r="E193" s="369">
        <v>116.38272000000001</v>
      </c>
      <c r="F193" s="369">
        <v>83.525441000000001</v>
      </c>
      <c r="G193" s="369">
        <v>113.312173</v>
      </c>
      <c r="H193" s="369">
        <v>93.220634000000004</v>
      </c>
      <c r="I193" s="369">
        <v>89.489105999999992</v>
      </c>
      <c r="J193" s="369">
        <v>62.550299000000003</v>
      </c>
    </row>
    <row r="194" spans="1:10" x14ac:dyDescent="0.35">
      <c r="A194" s="256" t="s">
        <v>337</v>
      </c>
      <c r="B194" s="351">
        <v>609.26163799999995</v>
      </c>
      <c r="C194" s="351">
        <v>712.69661099999996</v>
      </c>
      <c r="D194" s="351">
        <v>856.16307199999994</v>
      </c>
      <c r="E194" s="351">
        <v>821.79616899999996</v>
      </c>
      <c r="F194" s="351">
        <v>760.13535499999989</v>
      </c>
      <c r="G194" s="351">
        <v>872.81849399999999</v>
      </c>
      <c r="H194" s="351">
        <v>639.38825199999997</v>
      </c>
      <c r="I194" s="351">
        <v>591.69406100000003</v>
      </c>
      <c r="J194" s="351">
        <v>761.62355000000002</v>
      </c>
    </row>
    <row r="195" spans="1:10" x14ac:dyDescent="0.35">
      <c r="A195" s="700" t="s">
        <v>384</v>
      </c>
      <c r="B195" s="369">
        <v>228.10041900000002</v>
      </c>
      <c r="C195" s="369">
        <v>175.46989499999998</v>
      </c>
      <c r="D195" s="369">
        <v>180.53573</v>
      </c>
      <c r="E195" s="369">
        <v>216.72853899999998</v>
      </c>
      <c r="F195" s="369">
        <v>171.28597299999998</v>
      </c>
      <c r="G195" s="369">
        <v>146.02572999999998</v>
      </c>
      <c r="H195" s="369">
        <v>101.026709</v>
      </c>
      <c r="I195" s="369">
        <v>162.30127000000002</v>
      </c>
      <c r="J195" s="369">
        <v>256.67583400000001</v>
      </c>
    </row>
    <row r="196" spans="1:10" x14ac:dyDescent="0.35">
      <c r="A196" s="701" t="s">
        <v>385</v>
      </c>
      <c r="B196" s="369">
        <v>255.37858</v>
      </c>
      <c r="C196" s="369">
        <v>417.615837</v>
      </c>
      <c r="D196" s="369">
        <v>550.04651000000001</v>
      </c>
      <c r="E196" s="369">
        <v>478.886031</v>
      </c>
      <c r="F196" s="369">
        <v>485.87659699999995</v>
      </c>
      <c r="G196" s="369">
        <v>535.33178399999997</v>
      </c>
      <c r="H196" s="369">
        <v>398.09205200000002</v>
      </c>
      <c r="I196" s="369">
        <v>306.12257399999999</v>
      </c>
      <c r="J196" s="369">
        <v>329.003987</v>
      </c>
    </row>
    <row r="197" spans="1:10" x14ac:dyDescent="0.35">
      <c r="A197" s="427" t="s">
        <v>386</v>
      </c>
      <c r="B197" s="351">
        <v>1155.4788160000001</v>
      </c>
      <c r="C197" s="351">
        <v>1037.302381</v>
      </c>
      <c r="D197" s="351">
        <v>959.14352500000007</v>
      </c>
      <c r="E197" s="351">
        <v>817.64885499999991</v>
      </c>
      <c r="F197" s="351">
        <v>899.82080500000006</v>
      </c>
      <c r="G197" s="351">
        <v>878.59186799999998</v>
      </c>
      <c r="H197" s="351">
        <v>924.97898599999996</v>
      </c>
      <c r="I197" s="351">
        <v>958.33480200000008</v>
      </c>
      <c r="J197" s="351">
        <v>998.05079599999999</v>
      </c>
    </row>
    <row r="198" spans="1:10" x14ac:dyDescent="0.35">
      <c r="A198" s="695" t="s">
        <v>387</v>
      </c>
      <c r="B198" s="369">
        <v>820.00726300000008</v>
      </c>
      <c r="C198" s="369">
        <v>715.683492</v>
      </c>
      <c r="D198" s="369">
        <v>539.04811899999993</v>
      </c>
      <c r="E198" s="369">
        <v>415.32622200000003</v>
      </c>
      <c r="F198" s="369">
        <v>466.74913099999998</v>
      </c>
      <c r="G198" s="369">
        <v>438.47598599999998</v>
      </c>
      <c r="H198" s="369">
        <v>491.40076199999999</v>
      </c>
      <c r="I198" s="369">
        <v>506.67706699999997</v>
      </c>
      <c r="J198" s="369">
        <v>526.41501800000003</v>
      </c>
    </row>
    <row r="199" spans="1:10" x14ac:dyDescent="0.35">
      <c r="A199" s="696" t="s">
        <v>388</v>
      </c>
      <c r="B199" s="369">
        <v>128.99061399999999</v>
      </c>
      <c r="C199" s="369">
        <v>124.26564999999999</v>
      </c>
      <c r="D199" s="369">
        <v>221.506767</v>
      </c>
      <c r="E199" s="369">
        <v>206.90625500000002</v>
      </c>
      <c r="F199" s="369">
        <v>240.39662000000001</v>
      </c>
      <c r="G199" s="369">
        <v>245.913321</v>
      </c>
      <c r="H199" s="369">
        <v>239.34588200000002</v>
      </c>
      <c r="I199" s="369">
        <v>256.53312499999998</v>
      </c>
      <c r="J199" s="369">
        <v>270.97877499999998</v>
      </c>
    </row>
    <row r="200" spans="1:10" x14ac:dyDescent="0.35">
      <c r="A200" s="698" t="s">
        <v>389</v>
      </c>
      <c r="B200" s="376">
        <v>206.48093699999998</v>
      </c>
      <c r="C200" s="376">
        <v>197.353238</v>
      </c>
      <c r="D200" s="376">
        <v>198.58863700000001</v>
      </c>
      <c r="E200" s="376">
        <v>195.41637599999999</v>
      </c>
      <c r="F200" s="376">
        <v>192.675051</v>
      </c>
      <c r="G200" s="376">
        <v>194.20255900000001</v>
      </c>
      <c r="H200" s="376">
        <v>194.23233999999999</v>
      </c>
      <c r="I200" s="376">
        <v>195.12460799999999</v>
      </c>
      <c r="J200" s="376">
        <v>200.65700000000001</v>
      </c>
    </row>
    <row r="201" spans="1:10" ht="13" x14ac:dyDescent="0.35">
      <c r="A201" s="436" t="s">
        <v>341</v>
      </c>
      <c r="B201" s="342">
        <v>2036.60509</v>
      </c>
      <c r="C201" s="342">
        <v>2118.7025530000001</v>
      </c>
      <c r="D201" s="342">
        <v>2283.1177429999998</v>
      </c>
      <c r="E201" s="342">
        <v>1985.8759689999999</v>
      </c>
      <c r="F201" s="342">
        <v>2576.205872</v>
      </c>
      <c r="G201" s="342">
        <v>2291.456451</v>
      </c>
      <c r="H201" s="342">
        <v>2520.1640079999997</v>
      </c>
      <c r="I201" s="342">
        <v>3716.3905640000003</v>
      </c>
      <c r="J201" s="342">
        <v>2989.1804569999999</v>
      </c>
    </row>
    <row r="202" spans="1:10" x14ac:dyDescent="0.35">
      <c r="A202" s="256" t="s">
        <v>342</v>
      </c>
      <c r="B202" s="351">
        <v>1007.0975960000001</v>
      </c>
      <c r="C202" s="351">
        <v>1076.800923</v>
      </c>
      <c r="D202" s="351">
        <v>1184.0354029999999</v>
      </c>
      <c r="E202" s="351">
        <v>986.29217100000005</v>
      </c>
      <c r="F202" s="351">
        <v>1228.733201</v>
      </c>
      <c r="G202" s="351">
        <v>1027.2305900000001</v>
      </c>
      <c r="H202" s="351">
        <v>1036.3438759999999</v>
      </c>
      <c r="I202" s="351">
        <v>1377.17302</v>
      </c>
      <c r="J202" s="351">
        <v>1125.307898</v>
      </c>
    </row>
    <row r="203" spans="1:10" x14ac:dyDescent="0.35">
      <c r="A203" s="700" t="s">
        <v>390</v>
      </c>
      <c r="B203" s="369">
        <v>580.482214</v>
      </c>
      <c r="C203" s="369">
        <v>651.04036300000007</v>
      </c>
      <c r="D203" s="369">
        <v>673.18242199999997</v>
      </c>
      <c r="E203" s="369">
        <v>601.65099699999996</v>
      </c>
      <c r="F203" s="369">
        <v>632.45853099999999</v>
      </c>
      <c r="G203" s="369">
        <v>534.93567900000005</v>
      </c>
      <c r="H203" s="369">
        <v>584.98481800000002</v>
      </c>
      <c r="I203" s="369">
        <v>495.15590600000002</v>
      </c>
      <c r="J203" s="369">
        <v>512.48780399999998</v>
      </c>
    </row>
    <row r="204" spans="1:10" x14ac:dyDescent="0.35">
      <c r="A204" s="256" t="s">
        <v>343</v>
      </c>
      <c r="B204" s="351">
        <v>322.34687099999996</v>
      </c>
      <c r="C204" s="351">
        <v>321.302908</v>
      </c>
      <c r="D204" s="351">
        <v>344.24904200000003</v>
      </c>
      <c r="E204" s="351">
        <v>311.101338</v>
      </c>
      <c r="F204" s="351">
        <v>399.081346</v>
      </c>
      <c r="G204" s="351">
        <v>409.41875600000003</v>
      </c>
      <c r="H204" s="351">
        <v>475.83125900000005</v>
      </c>
      <c r="I204" s="351">
        <v>493.89018299999998</v>
      </c>
      <c r="J204" s="351">
        <v>515.19981899999993</v>
      </c>
    </row>
    <row r="205" spans="1:10" x14ac:dyDescent="0.35">
      <c r="A205" s="437" t="s">
        <v>344</v>
      </c>
      <c r="B205" s="351">
        <v>412.62080200000003</v>
      </c>
      <c r="C205" s="351">
        <v>420.442362</v>
      </c>
      <c r="D205" s="351">
        <v>466.91050799999999</v>
      </c>
      <c r="E205" s="351">
        <v>439.01964500000003</v>
      </c>
      <c r="F205" s="351">
        <v>705.43341099999998</v>
      </c>
      <c r="G205" s="351">
        <v>614.16240700000003</v>
      </c>
      <c r="H205" s="351">
        <v>738.87474500000008</v>
      </c>
      <c r="I205" s="351">
        <v>1497.7735160000002</v>
      </c>
      <c r="J205" s="351">
        <v>1027.8870810000001</v>
      </c>
    </row>
    <row r="206" spans="1:10" x14ac:dyDescent="0.35">
      <c r="A206" s="438" t="s">
        <v>345</v>
      </c>
      <c r="B206" s="359">
        <v>294.53981699999997</v>
      </c>
      <c r="C206" s="359">
        <v>300.15635800000001</v>
      </c>
      <c r="D206" s="359">
        <v>287.92278699999997</v>
      </c>
      <c r="E206" s="359">
        <v>249.46281199999999</v>
      </c>
      <c r="F206" s="359">
        <v>242.95791300000002</v>
      </c>
      <c r="G206" s="359">
        <v>240.64469500000001</v>
      </c>
      <c r="H206" s="359">
        <v>269.11412499999994</v>
      </c>
      <c r="I206" s="359">
        <v>347.55384200000003</v>
      </c>
      <c r="J206" s="359">
        <v>320.78565600000002</v>
      </c>
    </row>
    <row r="207" spans="1:10" ht="13" x14ac:dyDescent="0.35">
      <c r="A207" s="699" t="s">
        <v>262</v>
      </c>
      <c r="B207" s="299">
        <v>0</v>
      </c>
      <c r="C207" s="299">
        <v>0</v>
      </c>
      <c r="D207" s="299">
        <v>0</v>
      </c>
      <c r="E207" s="299">
        <v>0</v>
      </c>
      <c r="F207" s="299">
        <v>0</v>
      </c>
      <c r="G207" s="299">
        <v>0</v>
      </c>
      <c r="H207" s="299">
        <v>0</v>
      </c>
      <c r="I207" s="299">
        <v>0</v>
      </c>
      <c r="J207" s="299">
        <v>91.130104000000003</v>
      </c>
    </row>
    <row r="208" spans="1:10" ht="13" x14ac:dyDescent="0.35">
      <c r="A208" s="384" t="s">
        <v>346</v>
      </c>
      <c r="B208" s="299">
        <v>25907.697146000002</v>
      </c>
      <c r="C208" s="299">
        <v>26491.038321</v>
      </c>
      <c r="D208" s="299">
        <v>27306.417302000002</v>
      </c>
      <c r="E208" s="299">
        <v>27564.118594</v>
      </c>
      <c r="F208" s="299">
        <v>30211.707624999999</v>
      </c>
      <c r="G208" s="299">
        <v>31690.201694000003</v>
      </c>
      <c r="H208" s="299">
        <v>33038.711328000005</v>
      </c>
      <c r="I208" s="299">
        <v>33912.985035999998</v>
      </c>
      <c r="J208" s="299">
        <v>35229.126059999995</v>
      </c>
    </row>
    <row r="209" spans="1:10" ht="13" thickBot="1" x14ac:dyDescent="0.4">
      <c r="A209" s="686" t="s">
        <v>347</v>
      </c>
      <c r="B209" s="687">
        <v>608.15936399999998</v>
      </c>
      <c r="C209" s="687">
        <v>615.05942500000003</v>
      </c>
      <c r="D209" s="687">
        <v>627.54793500000005</v>
      </c>
      <c r="E209" s="687">
        <v>612.54741899999999</v>
      </c>
      <c r="F209" s="687">
        <v>597.98720200000002</v>
      </c>
      <c r="G209" s="687">
        <v>600.58498999999995</v>
      </c>
      <c r="H209" s="687">
        <v>586.54557499999999</v>
      </c>
      <c r="I209" s="687">
        <v>564.42702099999997</v>
      </c>
      <c r="J209" s="687">
        <v>560.19651299999998</v>
      </c>
    </row>
    <row r="210" spans="1:10" ht="13" x14ac:dyDescent="0.3">
      <c r="A210" s="318" t="s">
        <v>348</v>
      </c>
      <c r="B210" s="393"/>
      <c r="C210" s="430"/>
      <c r="D210" s="430"/>
      <c r="E210" s="430"/>
      <c r="F210" s="430"/>
      <c r="G210" s="430"/>
      <c r="H210" s="430"/>
      <c r="I210" s="430"/>
      <c r="J210" s="430"/>
    </row>
    <row r="211" spans="1:10" x14ac:dyDescent="0.35">
      <c r="A211" s="689" t="s">
        <v>352</v>
      </c>
      <c r="B211" s="689"/>
      <c r="C211" s="256"/>
      <c r="D211" s="256"/>
      <c r="E211" s="256"/>
      <c r="F211" s="256"/>
      <c r="G211" s="256"/>
      <c r="H211" s="256"/>
      <c r="I211" s="256"/>
      <c r="J211" s="256"/>
    </row>
    <row r="212" spans="1:10" x14ac:dyDescent="0.35">
      <c r="A212" s="415"/>
      <c r="B212" s="254"/>
      <c r="C212" s="254"/>
      <c r="D212" s="254"/>
      <c r="E212" s="254"/>
      <c r="F212" s="254"/>
      <c r="G212" s="254"/>
      <c r="H212" s="254"/>
      <c r="I212" s="254"/>
      <c r="J212" s="2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workbookViewId="0">
      <pane xSplit="1" ySplit="4" topLeftCell="B24" activePane="bottomRight" state="frozen"/>
      <selection pane="topRight" activeCell="B1" sqref="B1"/>
      <selection pane="bottomLeft" activeCell="A5" sqref="A5"/>
      <selection pane="bottomRight" activeCell="B6" sqref="B6"/>
    </sheetView>
  </sheetViews>
  <sheetFormatPr baseColWidth="10" defaultColWidth="11.453125" defaultRowHeight="12.5" x14ac:dyDescent="0.35"/>
  <cols>
    <col min="1" max="1" width="44.90625" style="418" customWidth="1"/>
    <col min="2" max="2" width="15.6328125" style="403" customWidth="1"/>
    <col min="3" max="3" width="15" style="403" customWidth="1"/>
    <col min="4" max="4" width="11.36328125" style="403" customWidth="1"/>
    <col min="5" max="5" width="9.90625" style="403" customWidth="1"/>
    <col min="6" max="6" width="11" style="403" customWidth="1"/>
    <col min="7" max="12" width="11.453125" style="403"/>
    <col min="13" max="14" width="16.54296875" style="403" customWidth="1"/>
    <col min="15" max="16384" width="11.453125" style="403"/>
  </cols>
  <sheetData>
    <row r="1" spans="1:15" ht="37" customHeight="1" x14ac:dyDescent="0.35">
      <c r="A1" s="1674" t="s">
        <v>393</v>
      </c>
      <c r="B1" s="1674"/>
      <c r="C1" s="1674"/>
      <c r="D1" s="1674"/>
      <c r="E1" s="1674"/>
      <c r="F1" s="1674"/>
      <c r="M1" s="1707" t="s">
        <v>251</v>
      </c>
      <c r="N1" s="1707"/>
      <c r="O1" s="1707"/>
    </row>
    <row r="2" spans="1:15" s="250" customFormat="1" ht="14" customHeight="1" x14ac:dyDescent="0.35">
      <c r="A2" s="257"/>
      <c r="B2" s="253"/>
      <c r="C2" s="253"/>
      <c r="D2" s="253"/>
      <c r="E2" s="253"/>
      <c r="F2" s="253"/>
      <c r="G2" s="253"/>
      <c r="H2" s="403" t="s">
        <v>252</v>
      </c>
      <c r="I2" s="404"/>
      <c r="K2" s="405"/>
      <c r="M2" s="257"/>
      <c r="N2" s="257"/>
    </row>
    <row r="3" spans="1:15" s="250" customFormat="1" ht="14" customHeight="1" x14ac:dyDescent="0.35">
      <c r="A3" s="333"/>
      <c r="B3" s="334"/>
      <c r="D3" s="335" t="s">
        <v>254</v>
      </c>
      <c r="E3" s="337"/>
      <c r="F3" s="338"/>
      <c r="G3" s="338"/>
      <c r="H3" s="1708" t="s">
        <v>256</v>
      </c>
      <c r="I3" s="1708"/>
      <c r="J3" s="1708" t="s">
        <v>257</v>
      </c>
      <c r="K3" s="1708"/>
      <c r="M3" s="263" t="s">
        <v>251</v>
      </c>
      <c r="N3" s="263" t="s">
        <v>251</v>
      </c>
      <c r="O3" s="263" t="s">
        <v>251</v>
      </c>
    </row>
    <row r="4" spans="1:15" s="250" customFormat="1" ht="28.5" customHeight="1" x14ac:dyDescent="0.35">
      <c r="A4" s="339">
        <v>2021</v>
      </c>
      <c r="B4" s="269" t="s">
        <v>261</v>
      </c>
      <c r="C4" s="269" t="s">
        <v>258</v>
      </c>
      <c r="D4" s="270" t="s">
        <v>259</v>
      </c>
      <c r="E4" s="269" t="s">
        <v>256</v>
      </c>
      <c r="F4" s="269" t="s">
        <v>257</v>
      </c>
      <c r="G4" s="340"/>
      <c r="H4" s="406" t="s">
        <v>29</v>
      </c>
      <c r="I4" s="406" t="s">
        <v>104</v>
      </c>
      <c r="J4" s="406" t="s">
        <v>29</v>
      </c>
      <c r="K4" s="406" t="s">
        <v>104</v>
      </c>
      <c r="M4" s="269" t="s">
        <v>261</v>
      </c>
      <c r="N4" s="269" t="s">
        <v>258</v>
      </c>
      <c r="O4" s="270" t="s">
        <v>259</v>
      </c>
    </row>
    <row r="5" spans="1:15" s="349" customFormat="1" ht="13" x14ac:dyDescent="0.35">
      <c r="A5" s="341" t="s">
        <v>289</v>
      </c>
      <c r="B5" s="342">
        <v>32572.394713000002</v>
      </c>
      <c r="C5" s="342">
        <v>7930.7562209999996</v>
      </c>
      <c r="D5" s="343">
        <v>40503.150934000005</v>
      </c>
      <c r="E5" s="345">
        <v>0.1921066012427981</v>
      </c>
      <c r="F5" s="346">
        <v>1.4855837614528689E-2</v>
      </c>
      <c r="G5" s="346"/>
      <c r="H5" s="345">
        <v>0.20275934434241197</v>
      </c>
      <c r="I5" s="345">
        <v>0.15801070086944527</v>
      </c>
      <c r="J5" s="346">
        <v>1.793710102628765E-2</v>
      </c>
      <c r="K5" s="346">
        <v>2.3940186354109994E-3</v>
      </c>
      <c r="M5" s="342">
        <v>31998.435541999996</v>
      </c>
      <c r="N5" s="342">
        <v>7911.8151880000005</v>
      </c>
      <c r="O5" s="343">
        <v>39910.25073</v>
      </c>
    </row>
    <row r="6" spans="1:15" s="349" customFormat="1" ht="13" x14ac:dyDescent="0.35">
      <c r="A6" s="350" t="s">
        <v>290</v>
      </c>
      <c r="B6" s="351">
        <v>1578.5927469999999</v>
      </c>
      <c r="C6" s="351">
        <v>1352.0371030000001</v>
      </c>
      <c r="D6" s="352">
        <v>2930.6298500000003</v>
      </c>
      <c r="E6" s="354">
        <v>1.3899988692277064E-2</v>
      </c>
      <c r="F6" s="355">
        <v>-0.12506858114972985</v>
      </c>
      <c r="G6" s="355"/>
      <c r="H6" s="354">
        <v>9.8265550686594677E-3</v>
      </c>
      <c r="I6" s="354">
        <v>2.6937699797256749E-2</v>
      </c>
      <c r="J6" s="355">
        <v>-0.11498360077708814</v>
      </c>
      <c r="K6" s="355">
        <v>-0.13655644251255028</v>
      </c>
      <c r="M6" s="351">
        <v>1783.6875660000001</v>
      </c>
      <c r="N6" s="351">
        <v>1565.8662240000003</v>
      </c>
      <c r="O6" s="352">
        <v>3349.5537900000004</v>
      </c>
    </row>
    <row r="7" spans="1:15" s="349" customFormat="1" ht="13" x14ac:dyDescent="0.35">
      <c r="A7" s="350" t="s">
        <v>291</v>
      </c>
      <c r="B7" s="351">
        <v>29130.520627999998</v>
      </c>
      <c r="C7" s="351">
        <v>4876.3607499999998</v>
      </c>
      <c r="D7" s="352">
        <v>34006.881377999998</v>
      </c>
      <c r="E7" s="354">
        <v>0.1612947696597738</v>
      </c>
      <c r="F7" s="355">
        <v>3.2472100722989117E-2</v>
      </c>
      <c r="G7" s="355"/>
      <c r="H7" s="354">
        <v>0.18133408105020424</v>
      </c>
      <c r="I7" s="354">
        <v>9.7155574869327938E-2</v>
      </c>
      <c r="J7" s="355">
        <v>2.6652093660451071E-2</v>
      </c>
      <c r="K7" s="355">
        <v>6.8662485295190256E-2</v>
      </c>
      <c r="M7" s="351">
        <v>28374.286487000001</v>
      </c>
      <c r="N7" s="351">
        <v>4563.0503710000003</v>
      </c>
      <c r="O7" s="352">
        <v>32937.336858000002</v>
      </c>
    </row>
    <row r="8" spans="1:15" s="349" customFormat="1" ht="13" x14ac:dyDescent="0.35">
      <c r="A8" s="350" t="s">
        <v>357</v>
      </c>
      <c r="B8" s="351">
        <v>1117.8324699999998</v>
      </c>
      <c r="C8" s="351">
        <v>57.299734999999998</v>
      </c>
      <c r="D8" s="352">
        <v>1175.1322049999999</v>
      </c>
      <c r="E8" s="354">
        <v>5.5736565849251176E-3</v>
      </c>
      <c r="F8" s="355">
        <v>1.8226913808754519E-2</v>
      </c>
      <c r="G8" s="355"/>
      <c r="H8" s="354">
        <v>6.958376278407309E-3</v>
      </c>
      <c r="I8" s="354">
        <v>1.1416277382236641E-3</v>
      </c>
      <c r="J8" s="355">
        <v>4.2031189679065717E-2</v>
      </c>
      <c r="K8" s="355">
        <v>-0.29566375289321589</v>
      </c>
      <c r="M8" s="351">
        <v>1072.7437730000001</v>
      </c>
      <c r="N8" s="351">
        <v>81.352812999999998</v>
      </c>
      <c r="O8" s="352">
        <v>1154.0965860000001</v>
      </c>
    </row>
    <row r="9" spans="1:15" s="349" customFormat="1" ht="13" x14ac:dyDescent="0.35">
      <c r="A9" s="350" t="s">
        <v>292</v>
      </c>
      <c r="B9" s="351">
        <v>745.44886100000008</v>
      </c>
      <c r="C9" s="351">
        <v>1645.0586269999999</v>
      </c>
      <c r="D9" s="352">
        <v>2390.5074880000002</v>
      </c>
      <c r="E9" s="354">
        <v>1.133818624416306E-2</v>
      </c>
      <c r="F9" s="355">
        <v>-3.1894528297243929E-2</v>
      </c>
      <c r="G9" s="355"/>
      <c r="H9" s="354">
        <v>4.6403319015667424E-3</v>
      </c>
      <c r="I9" s="354">
        <v>3.2775798345094198E-2</v>
      </c>
      <c r="J9" s="355">
        <v>-2.900655766949356E-2</v>
      </c>
      <c r="K9" s="355">
        <v>-3.319754713410239E-2</v>
      </c>
      <c r="L9" s="407"/>
      <c r="M9" s="351">
        <v>767.71770900000001</v>
      </c>
      <c r="N9" s="351">
        <v>1701.5457730000001</v>
      </c>
      <c r="O9" s="352">
        <v>2469.2634820000003</v>
      </c>
    </row>
    <row r="10" spans="1:15" s="349" customFormat="1" ht="13" x14ac:dyDescent="0.35">
      <c r="A10" s="409" t="s">
        <v>293</v>
      </c>
      <c r="B10" s="299">
        <v>6953.1452379999992</v>
      </c>
      <c r="C10" s="299">
        <v>599.13897299999996</v>
      </c>
      <c r="D10" s="300">
        <v>7552.2842109999992</v>
      </c>
      <c r="E10" s="381">
        <v>3.582051316844486E-2</v>
      </c>
      <c r="F10" s="303">
        <v>2.406747035805612E-2</v>
      </c>
      <c r="G10" s="346"/>
      <c r="H10" s="381">
        <v>4.3282515209474945E-2</v>
      </c>
      <c r="I10" s="381">
        <v>1.1937117521182932E-2</v>
      </c>
      <c r="J10" s="303">
        <v>1.8014724863259612E-2</v>
      </c>
      <c r="K10" s="303">
        <v>9.9965621287943618E-2</v>
      </c>
      <c r="L10" s="407"/>
      <c r="M10" s="299">
        <v>6830.1028149999993</v>
      </c>
      <c r="N10" s="299">
        <v>544.68881699999997</v>
      </c>
      <c r="O10" s="300">
        <v>7374.7916319999995</v>
      </c>
    </row>
    <row r="11" spans="1:15" s="349" customFormat="1" ht="13" x14ac:dyDescent="0.35">
      <c r="A11" s="366" t="s">
        <v>296</v>
      </c>
      <c r="B11" s="342">
        <v>21237.104417000002</v>
      </c>
      <c r="C11" s="342">
        <v>8597.9675420000003</v>
      </c>
      <c r="D11" s="343">
        <v>29835.071959000001</v>
      </c>
      <c r="E11" s="345">
        <v>0.14150786148014308</v>
      </c>
      <c r="F11" s="346">
        <v>8.0464013086507524E-2</v>
      </c>
      <c r="G11" s="346"/>
      <c r="H11" s="345">
        <v>0.13219848909677129</v>
      </c>
      <c r="I11" s="345">
        <v>0.17130407738000775</v>
      </c>
      <c r="J11" s="346">
        <v>5.353869281631618E-2</v>
      </c>
      <c r="K11" s="346">
        <v>0.15326531021036427</v>
      </c>
      <c r="L11" s="407"/>
      <c r="M11" s="342">
        <v>20157.877979999997</v>
      </c>
      <c r="N11" s="342">
        <v>7455.3248639999993</v>
      </c>
      <c r="O11" s="343">
        <v>27613.202843999996</v>
      </c>
    </row>
    <row r="12" spans="1:15" s="349" customFormat="1" ht="13" x14ac:dyDescent="0.35">
      <c r="A12" s="350" t="s">
        <v>362</v>
      </c>
      <c r="B12" s="351">
        <v>2164.8679380000003</v>
      </c>
      <c r="C12" s="351">
        <v>283.59941700000002</v>
      </c>
      <c r="D12" s="352">
        <v>2448.4673550000002</v>
      </c>
      <c r="E12" s="354">
        <v>1.161309011709873E-2</v>
      </c>
      <c r="F12" s="355">
        <v>4.6391948949840556E-2</v>
      </c>
      <c r="G12" s="355"/>
      <c r="H12" s="354">
        <v>1.3476049506473676E-2</v>
      </c>
      <c r="I12" s="354">
        <v>5.6503744911082015E-3</v>
      </c>
      <c r="J12" s="355">
        <v>3.94624359773319E-2</v>
      </c>
      <c r="K12" s="355">
        <v>0.10249637959815217</v>
      </c>
      <c r="M12" s="351">
        <v>2082.6803</v>
      </c>
      <c r="N12" s="351">
        <v>257.23387600000001</v>
      </c>
      <c r="O12" s="352">
        <v>2339.9141760000002</v>
      </c>
    </row>
    <row r="13" spans="1:15" s="349" customFormat="1" ht="13" x14ac:dyDescent="0.35">
      <c r="A13" s="350" t="s">
        <v>298</v>
      </c>
      <c r="B13" s="351">
        <v>4882.7241290000002</v>
      </c>
      <c r="C13" s="351">
        <v>1983.9271829999998</v>
      </c>
      <c r="D13" s="352">
        <v>6866.651312</v>
      </c>
      <c r="E13" s="354">
        <v>3.2568553681594919E-2</v>
      </c>
      <c r="F13" s="355">
        <v>6.9839210270059349E-2</v>
      </c>
      <c r="G13" s="355"/>
      <c r="H13" s="354">
        <v>3.0394386158098086E-2</v>
      </c>
      <c r="I13" s="354">
        <v>3.9527343411426517E-2</v>
      </c>
      <c r="J13" s="355">
        <v>5.2470515449988708E-2</v>
      </c>
      <c r="K13" s="355">
        <v>0.1151310122404976</v>
      </c>
      <c r="M13" s="351">
        <v>4639.297783</v>
      </c>
      <c r="N13" s="351">
        <v>1779.097847</v>
      </c>
      <c r="O13" s="352">
        <v>6418.39563</v>
      </c>
    </row>
    <row r="14" spans="1:15" s="349" customFormat="1" ht="13" x14ac:dyDescent="0.35">
      <c r="A14" s="350" t="s">
        <v>299</v>
      </c>
      <c r="B14" s="351">
        <v>6426.9267650000002</v>
      </c>
      <c r="C14" s="351">
        <v>5166.0632079999996</v>
      </c>
      <c r="D14" s="352">
        <v>11592.989973</v>
      </c>
      <c r="E14" s="354">
        <v>5.4985596196797548E-2</v>
      </c>
      <c r="F14" s="355">
        <v>9.3718502161780126E-2</v>
      </c>
      <c r="G14" s="355"/>
      <c r="H14" s="354">
        <v>4.0006866811300473E-2</v>
      </c>
      <c r="I14" s="354">
        <v>0.1029275450518144</v>
      </c>
      <c r="J14" s="355">
        <v>3.4502166490568253E-2</v>
      </c>
      <c r="K14" s="355">
        <v>0.17757616772115803</v>
      </c>
      <c r="M14" s="351">
        <v>6212.5793190000004</v>
      </c>
      <c r="N14" s="351">
        <v>4387.0310470000004</v>
      </c>
      <c r="O14" s="352">
        <v>10599.610366000001</v>
      </c>
    </row>
    <row r="15" spans="1:15" s="349" customFormat="1" ht="13" x14ac:dyDescent="0.35">
      <c r="A15" s="350" t="s">
        <v>300</v>
      </c>
      <c r="B15" s="351">
        <v>4489.8025399999997</v>
      </c>
      <c r="C15" s="351">
        <v>692.54143599999998</v>
      </c>
      <c r="D15" s="352">
        <v>5182.3439760000001</v>
      </c>
      <c r="E15" s="354">
        <v>2.4579877484660902E-2</v>
      </c>
      <c r="F15" s="355">
        <v>6.8558930139035246E-2</v>
      </c>
      <c r="G15" s="355"/>
      <c r="H15" s="354">
        <v>2.7948495259820898E-2</v>
      </c>
      <c r="I15" s="354">
        <v>1.379804833664324E-2</v>
      </c>
      <c r="J15" s="355">
        <v>6.2394923515431522E-2</v>
      </c>
      <c r="K15" s="355">
        <v>0.11032351068347945</v>
      </c>
      <c r="M15" s="351">
        <v>4226.1144519999998</v>
      </c>
      <c r="N15" s="351">
        <v>623.72941700000001</v>
      </c>
      <c r="O15" s="352">
        <v>4849.8438690000003</v>
      </c>
    </row>
    <row r="16" spans="1:15" s="349" customFormat="1" ht="13" x14ac:dyDescent="0.35">
      <c r="A16" s="358" t="s">
        <v>301</v>
      </c>
      <c r="B16" s="359">
        <v>664.47220299999992</v>
      </c>
      <c r="C16" s="359">
        <v>270.28875400000004</v>
      </c>
      <c r="D16" s="360">
        <v>934.76095699999996</v>
      </c>
      <c r="E16" s="362">
        <v>4.4335748277054112E-3</v>
      </c>
      <c r="F16" s="363">
        <v>5.8379404764934195E-2</v>
      </c>
      <c r="G16" s="355"/>
      <c r="H16" s="362">
        <v>4.136261684200537E-3</v>
      </c>
      <c r="I16" s="362">
        <v>5.3851756713414536E-3</v>
      </c>
      <c r="J16" s="363">
        <v>5.1098686330883769E-3</v>
      </c>
      <c r="K16" s="363">
        <v>0.2169350121515996</v>
      </c>
      <c r="M16" s="359">
        <v>661.09409900000003</v>
      </c>
      <c r="N16" s="359">
        <v>222.10615300000001</v>
      </c>
      <c r="O16" s="360">
        <v>883.20025200000009</v>
      </c>
    </row>
    <row r="17" spans="1:15" s="349" customFormat="1" ht="13" x14ac:dyDescent="0.35">
      <c r="A17" s="366" t="s">
        <v>302</v>
      </c>
      <c r="B17" s="342">
        <v>14890.101490000001</v>
      </c>
      <c r="C17" s="342">
        <v>5242.3939569999984</v>
      </c>
      <c r="D17" s="343">
        <v>20132.495447000001</v>
      </c>
      <c r="E17" s="345">
        <v>9.5488503626829396E-2</v>
      </c>
      <c r="F17" s="346">
        <v>2.7882716283459175E-2</v>
      </c>
      <c r="G17" s="346"/>
      <c r="H17" s="345">
        <v>9.2689138821574354E-2</v>
      </c>
      <c r="I17" s="345">
        <v>0.1044483426669829</v>
      </c>
      <c r="J17" s="346">
        <v>2.1634653849205598E-2</v>
      </c>
      <c r="K17" s="346">
        <v>4.6053414255025515E-2</v>
      </c>
      <c r="M17" s="342">
        <v>14574.781144999999</v>
      </c>
      <c r="N17" s="342">
        <v>5011.5929889999998</v>
      </c>
      <c r="O17" s="343">
        <v>19586.374133999998</v>
      </c>
    </row>
    <row r="18" spans="1:15" s="349" customFormat="1" ht="13" x14ac:dyDescent="0.35">
      <c r="A18" s="350" t="s">
        <v>303</v>
      </c>
      <c r="B18" s="351">
        <v>1767.4878180000001</v>
      </c>
      <c r="C18" s="351">
        <v>187.751419</v>
      </c>
      <c r="D18" s="352">
        <v>1955.239237</v>
      </c>
      <c r="E18" s="354">
        <v>9.2737072493124413E-3</v>
      </c>
      <c r="F18" s="355">
        <v>6.0238254683588899E-3</v>
      </c>
      <c r="G18" s="355"/>
      <c r="H18" s="354">
        <v>1.100240477461269E-2</v>
      </c>
      <c r="I18" s="354">
        <v>3.7407193562283224E-3</v>
      </c>
      <c r="J18" s="355">
        <v>8.5348881660249898E-3</v>
      </c>
      <c r="K18" s="355">
        <v>-1.7016367802459853E-2</v>
      </c>
      <c r="M18" s="351">
        <v>1752.5301690000001</v>
      </c>
      <c r="N18" s="351">
        <v>191.00157200000001</v>
      </c>
      <c r="O18" s="352">
        <v>1943.5317410000002</v>
      </c>
    </row>
    <row r="19" spans="1:15" s="349" customFormat="1" ht="13" x14ac:dyDescent="0.35">
      <c r="A19" s="350" t="s">
        <v>304</v>
      </c>
      <c r="B19" s="351">
        <v>6854.4899779999996</v>
      </c>
      <c r="C19" s="351">
        <v>2056.9775129999998</v>
      </c>
      <c r="D19" s="352">
        <v>8911.4674909999994</v>
      </c>
      <c r="E19" s="354">
        <v>4.2267124712626072E-2</v>
      </c>
      <c r="F19" s="355">
        <v>1.5774669189761559E-2</v>
      </c>
      <c r="G19" s="355"/>
      <c r="H19" s="354">
        <v>4.2668397764019005E-2</v>
      </c>
      <c r="I19" s="354">
        <v>4.0982782655855698E-2</v>
      </c>
      <c r="J19" s="355">
        <v>1.2193352590733397E-2</v>
      </c>
      <c r="K19" s="355">
        <v>2.7893845462742872E-2</v>
      </c>
      <c r="M19" s="351">
        <v>6771.9175990000003</v>
      </c>
      <c r="N19" s="351">
        <v>2001.1575340000002</v>
      </c>
      <c r="O19" s="352">
        <v>8773.0751330000003</v>
      </c>
    </row>
    <row r="20" spans="1:15" s="349" customFormat="1" ht="13" x14ac:dyDescent="0.35">
      <c r="A20" s="350" t="s">
        <v>305</v>
      </c>
      <c r="B20" s="351">
        <v>3190.7704610000001</v>
      </c>
      <c r="C20" s="351">
        <v>2707.6097920000002</v>
      </c>
      <c r="D20" s="352">
        <v>5898.3802530000003</v>
      </c>
      <c r="E20" s="354">
        <v>2.7976040310737409E-2</v>
      </c>
      <c r="F20" s="355">
        <v>4.0283567879559223E-2</v>
      </c>
      <c r="G20" s="355"/>
      <c r="H20" s="354">
        <v>1.986217262562176E-2</v>
      </c>
      <c r="I20" s="354">
        <v>5.3945841858312367E-2</v>
      </c>
      <c r="J20" s="355">
        <v>1.3453652866730392E-2</v>
      </c>
      <c r="K20" s="355">
        <v>7.3783316124143461E-2</v>
      </c>
      <c r="M20" s="351">
        <v>3148.412808</v>
      </c>
      <c r="N20" s="351">
        <v>2521.5606830000002</v>
      </c>
      <c r="O20" s="352">
        <v>5669.9734910000006</v>
      </c>
    </row>
    <row r="21" spans="1:15" s="349" customFormat="1" ht="13" x14ac:dyDescent="0.35">
      <c r="A21" s="428" t="s">
        <v>306</v>
      </c>
      <c r="B21" s="359">
        <v>3077.3532269999996</v>
      </c>
      <c r="C21" s="359">
        <v>288.99844400000001</v>
      </c>
      <c r="D21" s="360">
        <v>3366.3516709999994</v>
      </c>
      <c r="E21" s="362">
        <v>1.596661897138869E-2</v>
      </c>
      <c r="F21" s="363">
        <v>5.2503982942477156E-2</v>
      </c>
      <c r="G21" s="355"/>
      <c r="H21" s="362">
        <v>1.9156163619971588E-2</v>
      </c>
      <c r="I21" s="362">
        <v>5.7579435572237513E-3</v>
      </c>
      <c r="J21" s="363">
        <v>6.0453985990261305E-2</v>
      </c>
      <c r="K21" s="363">
        <v>-2.5304387780170634E-2</v>
      </c>
      <c r="M21" s="359">
        <v>2901.9205620000002</v>
      </c>
      <c r="N21" s="359">
        <v>296.50122600000003</v>
      </c>
      <c r="O21" s="360">
        <v>3198.4217880000001</v>
      </c>
    </row>
    <row r="22" spans="1:15" s="349" customFormat="1" ht="13" x14ac:dyDescent="0.35">
      <c r="A22" s="436" t="s">
        <v>307</v>
      </c>
      <c r="B22" s="342">
        <v>51588.169771000001</v>
      </c>
      <c r="C22" s="342">
        <v>1144.2121010000001</v>
      </c>
      <c r="D22" s="343">
        <v>52732.381871999998</v>
      </c>
      <c r="E22" s="345">
        <v>0.25010989079280549</v>
      </c>
      <c r="F22" s="346">
        <v>1.1451512575202383E-2</v>
      </c>
      <c r="G22" s="346"/>
      <c r="H22" s="345">
        <v>0.32113031819604909</v>
      </c>
      <c r="I22" s="345">
        <v>2.2797038640977603E-2</v>
      </c>
      <c r="J22" s="346">
        <v>1.1048645064853035E-2</v>
      </c>
      <c r="K22" s="346">
        <v>2.9954932234038889E-2</v>
      </c>
      <c r="M22" s="342">
        <v>51024.419075000005</v>
      </c>
      <c r="N22" s="342">
        <v>1110.9341440000001</v>
      </c>
      <c r="O22" s="343">
        <v>52135.353219000004</v>
      </c>
    </row>
    <row r="23" spans="1:15" s="349" customFormat="1" ht="13" x14ac:dyDescent="0.35">
      <c r="A23" s="256" t="s">
        <v>379</v>
      </c>
      <c r="B23" s="351">
        <v>1448.214201</v>
      </c>
      <c r="C23" s="351">
        <v>10.416461999999999</v>
      </c>
      <c r="D23" s="352">
        <v>1458.6306629999999</v>
      </c>
      <c r="E23" s="354">
        <v>6.9182908656678678E-3</v>
      </c>
      <c r="F23" s="355">
        <v>2.1576840942947317E-3</v>
      </c>
      <c r="G23" s="355"/>
      <c r="H23" s="354">
        <v>9.0149638812075262E-3</v>
      </c>
      <c r="I23" s="354">
        <v>2.0753537434951041E-4</v>
      </c>
      <c r="J23" s="355">
        <v>1.1485983248589182E-3</v>
      </c>
      <c r="K23" s="355">
        <v>0.16548061299591987</v>
      </c>
      <c r="L23" s="250"/>
      <c r="M23" s="351">
        <v>1446.5526930000001</v>
      </c>
      <c r="N23" s="351">
        <v>8.9374819999999993</v>
      </c>
      <c r="O23" s="352">
        <v>1455.4901750000001</v>
      </c>
    </row>
    <row r="24" spans="1:15" s="349" customFormat="1" ht="13" x14ac:dyDescent="0.35">
      <c r="A24" s="256" t="s">
        <v>367</v>
      </c>
      <c r="B24" s="351">
        <v>1412.6756230000001</v>
      </c>
      <c r="C24" s="351">
        <v>191.966016</v>
      </c>
      <c r="D24" s="352">
        <v>1604.6416390000002</v>
      </c>
      <c r="E24" s="354">
        <v>7.6108214885127635E-3</v>
      </c>
      <c r="F24" s="355">
        <v>-0.11426506363894473</v>
      </c>
      <c r="G24" s="355"/>
      <c r="H24" s="354">
        <v>8.7937403931086996E-3</v>
      </c>
      <c r="I24" s="354">
        <v>3.824690090833539E-3</v>
      </c>
      <c r="J24" s="355">
        <v>-0.14128064302209542</v>
      </c>
      <c r="K24" s="355">
        <v>0.15257443412566274</v>
      </c>
      <c r="M24" s="351">
        <v>1645.0958180000002</v>
      </c>
      <c r="N24" s="351">
        <v>166.55411599999999</v>
      </c>
      <c r="O24" s="352">
        <v>1811.6499340000003</v>
      </c>
    </row>
    <row r="25" spans="1:15" s="349" customFormat="1" ht="13" x14ac:dyDescent="0.35">
      <c r="A25" s="428" t="s">
        <v>380</v>
      </c>
      <c r="B25" s="359">
        <v>48727.279943000001</v>
      </c>
      <c r="C25" s="359">
        <v>941.82962100000009</v>
      </c>
      <c r="D25" s="360">
        <v>49669.109563999998</v>
      </c>
      <c r="E25" s="362">
        <v>0.23558077841016686</v>
      </c>
      <c r="F25" s="363">
        <v>1.6388904159682527E-2</v>
      </c>
      <c r="G25" s="355"/>
      <c r="H25" s="362">
        <v>0.30332161389683332</v>
      </c>
      <c r="I25" s="362">
        <v>1.8764813135946981E-2</v>
      </c>
      <c r="J25" s="363">
        <v>1.6575494671343449E-2</v>
      </c>
      <c r="K25" s="363">
        <v>6.8278677806512533E-3</v>
      </c>
      <c r="M25" s="359">
        <v>47932.77055999999</v>
      </c>
      <c r="N25" s="359">
        <v>935.442543</v>
      </c>
      <c r="O25" s="360">
        <v>48868.213102999987</v>
      </c>
    </row>
    <row r="26" spans="1:15" s="349" customFormat="1" ht="13" x14ac:dyDescent="0.35">
      <c r="A26" s="436" t="s">
        <v>325</v>
      </c>
      <c r="B26" s="342">
        <v>5151.2788309999996</v>
      </c>
      <c r="C26" s="342">
        <v>6049.0202060000001</v>
      </c>
      <c r="D26" s="343">
        <v>11200.299037000001</v>
      </c>
      <c r="E26" s="345">
        <v>5.3123061571362103E-2</v>
      </c>
      <c r="F26" s="346">
        <v>6.9471185673112723E-2</v>
      </c>
      <c r="G26" s="346"/>
      <c r="H26" s="345">
        <v>3.2066107742506476E-2</v>
      </c>
      <c r="I26" s="345">
        <v>0.12051939256342151</v>
      </c>
      <c r="J26" s="346">
        <v>4.6580145814420604E-2</v>
      </c>
      <c r="K26" s="346">
        <v>8.9769391812029919E-2</v>
      </c>
      <c r="M26" s="342">
        <v>4922.0108479999999</v>
      </c>
      <c r="N26" s="342">
        <v>5550.7341750000005</v>
      </c>
      <c r="O26" s="343">
        <v>10472.745022999999</v>
      </c>
    </row>
    <row r="27" spans="1:15" s="250" customFormat="1" x14ac:dyDescent="0.35">
      <c r="A27" s="256" t="s">
        <v>326</v>
      </c>
      <c r="B27" s="351">
        <v>225.43912</v>
      </c>
      <c r="C27" s="351">
        <v>103.583922</v>
      </c>
      <c r="D27" s="352">
        <v>329.02304200000003</v>
      </c>
      <c r="E27" s="354">
        <v>1.5605575584028812E-3</v>
      </c>
      <c r="F27" s="355">
        <v>0.29990297871779581</v>
      </c>
      <c r="G27" s="355"/>
      <c r="H27" s="354">
        <v>1.4033321333321253E-3</v>
      </c>
      <c r="I27" s="354">
        <v>2.0637840399994247E-3</v>
      </c>
      <c r="J27" s="355">
        <v>0.29985631353902109</v>
      </c>
      <c r="K27" s="355">
        <v>0.30000455197719766</v>
      </c>
      <c r="M27" s="351">
        <v>173.433877</v>
      </c>
      <c r="N27" s="351">
        <v>79.67966100000001</v>
      </c>
      <c r="O27" s="352">
        <v>253.11353800000001</v>
      </c>
    </row>
    <row r="28" spans="1:15" s="250" customFormat="1" x14ac:dyDescent="0.35">
      <c r="A28" s="256" t="s">
        <v>327</v>
      </c>
      <c r="B28" s="351">
        <v>4407.9751269999997</v>
      </c>
      <c r="C28" s="351">
        <v>4363.200965</v>
      </c>
      <c r="D28" s="352">
        <v>8771.1760919999997</v>
      </c>
      <c r="E28" s="354">
        <v>4.1601722065572666E-2</v>
      </c>
      <c r="F28" s="355">
        <v>5.9200977553969691E-2</v>
      </c>
      <c r="G28" s="355"/>
      <c r="H28" s="354">
        <v>2.7439129192164409E-2</v>
      </c>
      <c r="I28" s="354">
        <v>8.6931488410692634E-2</v>
      </c>
      <c r="J28" s="355">
        <v>3.4517046840629284E-2</v>
      </c>
      <c r="K28" s="355">
        <v>8.5363881764000338E-2</v>
      </c>
      <c r="M28" s="351">
        <v>4260.9013939999995</v>
      </c>
      <c r="N28" s="351">
        <v>4020.035159</v>
      </c>
      <c r="O28" s="352">
        <v>8280.9365529999995</v>
      </c>
    </row>
    <row r="29" spans="1:15" s="250" customFormat="1" x14ac:dyDescent="0.35">
      <c r="A29" s="428" t="s">
        <v>328</v>
      </c>
      <c r="B29" s="359">
        <v>517.86457999999993</v>
      </c>
      <c r="C29" s="359">
        <v>1582.2353130000001</v>
      </c>
      <c r="D29" s="360">
        <v>2100.0998930000001</v>
      </c>
      <c r="E29" s="362">
        <v>9.960781899956514E-3</v>
      </c>
      <c r="F29" s="363">
        <v>8.3254445083209339E-2</v>
      </c>
      <c r="G29" s="355"/>
      <c r="H29" s="362">
        <v>3.2236463921104064E-3</v>
      </c>
      <c r="I29" s="362">
        <v>3.1524119993186731E-2</v>
      </c>
      <c r="J29" s="363">
        <v>6.190387571842515E-2</v>
      </c>
      <c r="K29" s="363">
        <v>9.043019440751765E-2</v>
      </c>
      <c r="M29" s="359">
        <v>487.67557200000005</v>
      </c>
      <c r="N29" s="359">
        <v>1451.0193509999999</v>
      </c>
      <c r="O29" s="360">
        <v>1938.694923</v>
      </c>
    </row>
    <row r="30" spans="1:15" s="349" customFormat="1" ht="13" x14ac:dyDescent="0.35">
      <c r="A30" s="436" t="s">
        <v>329</v>
      </c>
      <c r="B30" s="342">
        <v>8371.6498680000004</v>
      </c>
      <c r="C30" s="342">
        <v>2427.9535830000004</v>
      </c>
      <c r="D30" s="343">
        <v>10799.603451000001</v>
      </c>
      <c r="E30" s="345">
        <v>5.1222560860074623E-2</v>
      </c>
      <c r="F30" s="346">
        <v>3.4415702964648576E-2</v>
      </c>
      <c r="G30" s="346"/>
      <c r="H30" s="345">
        <v>5.2112540488847038E-2</v>
      </c>
      <c r="I30" s="345">
        <v>4.837403100507065E-2</v>
      </c>
      <c r="J30" s="346">
        <v>1.9155239758928744E-2</v>
      </c>
      <c r="K30" s="346">
        <v>9.0729540889215476E-2</v>
      </c>
      <c r="M30" s="342">
        <v>8214.3029260000003</v>
      </c>
      <c r="N30" s="342">
        <v>2225.9904879999999</v>
      </c>
      <c r="O30" s="343">
        <v>10440.293414</v>
      </c>
    </row>
    <row r="31" spans="1:15" s="250" customFormat="1" x14ac:dyDescent="0.35">
      <c r="A31" s="256" t="s">
        <v>330</v>
      </c>
      <c r="B31" s="351">
        <v>936.98009200000001</v>
      </c>
      <c r="C31" s="351">
        <v>456.15727599999997</v>
      </c>
      <c r="D31" s="352">
        <v>1393.1373679999999</v>
      </c>
      <c r="E31" s="354">
        <v>6.6076559146453209E-3</v>
      </c>
      <c r="F31" s="355">
        <v>-1.6880883771008159E-2</v>
      </c>
      <c r="G31" s="355"/>
      <c r="H31" s="354">
        <v>5.8325913949455223E-3</v>
      </c>
      <c r="I31" s="354">
        <v>9.0883805880454371E-3</v>
      </c>
      <c r="J31" s="355">
        <v>-3.3417253961032456E-2</v>
      </c>
      <c r="K31" s="355">
        <v>1.8925403750094549E-2</v>
      </c>
      <c r="M31" s="351">
        <v>969.37390600000003</v>
      </c>
      <c r="N31" s="351">
        <v>447.684663</v>
      </c>
      <c r="O31" s="352">
        <v>1417.058569</v>
      </c>
    </row>
    <row r="32" spans="1:15" s="250" customFormat="1" x14ac:dyDescent="0.35">
      <c r="A32" s="256" t="s">
        <v>331</v>
      </c>
      <c r="B32" s="351">
        <v>5995.1650199999995</v>
      </c>
      <c r="C32" s="351">
        <v>477.23288199999996</v>
      </c>
      <c r="D32" s="352">
        <v>6472.3979019999997</v>
      </c>
      <c r="E32" s="354">
        <v>3.0698608235945519E-2</v>
      </c>
      <c r="F32" s="355">
        <v>3.8006046574819097E-2</v>
      </c>
      <c r="G32" s="355"/>
      <c r="H32" s="354">
        <v>3.7319200488339081E-2</v>
      </c>
      <c r="I32" s="354">
        <v>9.5082864813182955E-3</v>
      </c>
      <c r="J32" s="355">
        <v>3.0852145537871412E-2</v>
      </c>
      <c r="K32" s="355">
        <v>0.13714221101390955</v>
      </c>
      <c r="M32" s="351">
        <v>5815.7370540000002</v>
      </c>
      <c r="N32" s="351">
        <v>419.67739599999993</v>
      </c>
      <c r="O32" s="352">
        <v>6235.4144500000002</v>
      </c>
    </row>
    <row r="33" spans="1:15" s="250" customFormat="1" x14ac:dyDescent="0.35">
      <c r="A33" s="256" t="s">
        <v>332</v>
      </c>
      <c r="B33" s="351">
        <v>743.00966400000004</v>
      </c>
      <c r="C33" s="351">
        <v>661.52232400000003</v>
      </c>
      <c r="D33" s="352">
        <v>1404.5319880000002</v>
      </c>
      <c r="E33" s="354">
        <v>6.6617006412943713E-3</v>
      </c>
      <c r="F33" s="355">
        <v>8.5761198664320304E-3</v>
      </c>
      <c r="G33" s="355"/>
      <c r="H33" s="354">
        <v>4.6251481857607748E-3</v>
      </c>
      <c r="I33" s="354">
        <v>1.3180030143814487E-2</v>
      </c>
      <c r="J33" s="355">
        <v>-6.1093138158457627E-2</v>
      </c>
      <c r="K33" s="355">
        <v>0.10027634599436008</v>
      </c>
      <c r="M33" s="351">
        <v>791.35609099999999</v>
      </c>
      <c r="N33" s="351">
        <v>601.23288700000001</v>
      </c>
      <c r="O33" s="352">
        <v>1392.588978</v>
      </c>
    </row>
    <row r="34" spans="1:15" s="250" customFormat="1" x14ac:dyDescent="0.35">
      <c r="A34" s="428" t="s">
        <v>333</v>
      </c>
      <c r="B34" s="359">
        <v>696.49508500000002</v>
      </c>
      <c r="C34" s="359">
        <v>833.04109500000004</v>
      </c>
      <c r="D34" s="360">
        <v>1529.5361800000001</v>
      </c>
      <c r="E34" s="362">
        <v>7.2545960065303556E-3</v>
      </c>
      <c r="F34" s="363">
        <v>9.6259857407854144E-2</v>
      </c>
      <c r="G34" s="355"/>
      <c r="H34" s="362">
        <v>4.3356003762274713E-3</v>
      </c>
      <c r="I34" s="362">
        <v>1.6597333672349699E-2</v>
      </c>
      <c r="J34" s="363">
        <v>9.1966005586879396E-2</v>
      </c>
      <c r="K34" s="363">
        <v>9.9875897604973618E-2</v>
      </c>
      <c r="M34" s="359">
        <v>637.83586799999989</v>
      </c>
      <c r="N34" s="359">
        <v>757.39553599999999</v>
      </c>
      <c r="O34" s="360">
        <v>1395.2314039999999</v>
      </c>
    </row>
    <row r="35" spans="1:15" s="349" customFormat="1" ht="13" x14ac:dyDescent="0.35">
      <c r="A35" s="436" t="s">
        <v>334</v>
      </c>
      <c r="B35" s="342">
        <v>16253.739181000001</v>
      </c>
      <c r="C35" s="342">
        <v>14166.731683</v>
      </c>
      <c r="D35" s="343">
        <v>30420.470864000003</v>
      </c>
      <c r="E35" s="345">
        <v>0.14428441074649667</v>
      </c>
      <c r="F35" s="346">
        <v>4.5964024153326344E-2</v>
      </c>
      <c r="G35" s="346"/>
      <c r="H35" s="345">
        <v>0.10117762382809461</v>
      </c>
      <c r="I35" s="345">
        <v>0.28225495020674723</v>
      </c>
      <c r="J35" s="346">
        <v>4.3165289615921365E-2</v>
      </c>
      <c r="K35" s="346">
        <v>4.9193617467280237E-2</v>
      </c>
      <c r="M35" s="342">
        <v>15581.173322000002</v>
      </c>
      <c r="N35" s="342">
        <v>13502.495104</v>
      </c>
      <c r="O35" s="343">
        <v>29083.668426000004</v>
      </c>
    </row>
    <row r="36" spans="1:15" s="250" customFormat="1" x14ac:dyDescent="0.35">
      <c r="A36" s="256" t="s">
        <v>297</v>
      </c>
      <c r="B36" s="351">
        <v>1094.372222</v>
      </c>
      <c r="C36" s="351">
        <v>562.79929200000004</v>
      </c>
      <c r="D36" s="352">
        <v>1657.1715140000001</v>
      </c>
      <c r="E36" s="354">
        <v>7.859970888429893E-3</v>
      </c>
      <c r="F36" s="355">
        <v>4.2417416550134313E-2</v>
      </c>
      <c r="G36" s="355"/>
      <c r="H36" s="354">
        <v>6.8123389807353673E-3</v>
      </c>
      <c r="I36" s="354">
        <v>1.1213093442750469E-2</v>
      </c>
      <c r="J36" s="355">
        <v>6.3205210747888874E-2</v>
      </c>
      <c r="K36" s="355">
        <v>4.2371366161209068E-3</v>
      </c>
      <c r="M36" s="351">
        <v>1029.3142010000001</v>
      </c>
      <c r="N36" s="351">
        <v>560.42469600000004</v>
      </c>
      <c r="O36" s="352">
        <v>1589.7388970000002</v>
      </c>
    </row>
    <row r="37" spans="1:15" s="250" customFormat="1" x14ac:dyDescent="0.35">
      <c r="A37" s="256" t="s">
        <v>335</v>
      </c>
      <c r="B37" s="351">
        <v>2089.146405</v>
      </c>
      <c r="C37" s="351">
        <v>8.5058819999999997</v>
      </c>
      <c r="D37" s="352">
        <v>2097.6522869999999</v>
      </c>
      <c r="E37" s="354">
        <v>9.9491728952495039E-3</v>
      </c>
      <c r="F37" s="355">
        <v>0.15424057223144683</v>
      </c>
      <c r="G37" s="355"/>
      <c r="H37" s="354">
        <v>1.3004691827096336E-2</v>
      </c>
      <c r="I37" s="354">
        <v>1.6946938461857419E-4</v>
      </c>
      <c r="J37" s="355">
        <v>0.15194251275626969</v>
      </c>
      <c r="K37" s="355">
        <v>1.2631362032583118</v>
      </c>
      <c r="M37" s="351">
        <v>1813.5856449999999</v>
      </c>
      <c r="N37" s="351">
        <v>3.7584490000000002</v>
      </c>
      <c r="O37" s="352">
        <v>1817.3440939999998</v>
      </c>
    </row>
    <row r="38" spans="1:15" s="250" customFormat="1" x14ac:dyDescent="0.35">
      <c r="A38" s="256" t="s">
        <v>336</v>
      </c>
      <c r="B38" s="351">
        <v>8057.1621039999991</v>
      </c>
      <c r="C38" s="351">
        <v>2749.2188459999998</v>
      </c>
      <c r="D38" s="352">
        <v>10806.380949999999</v>
      </c>
      <c r="E38" s="354">
        <v>5.1254706563996222E-2</v>
      </c>
      <c r="F38" s="355">
        <v>6.3138329177421237E-2</v>
      </c>
      <c r="G38" s="355"/>
      <c r="H38" s="354">
        <v>5.015489097016114E-2</v>
      </c>
      <c r="I38" s="354">
        <v>5.4774851804128791E-2</v>
      </c>
      <c r="J38" s="355">
        <v>3.3789165302036794E-2</v>
      </c>
      <c r="K38" s="355">
        <v>0.15962179979656921</v>
      </c>
      <c r="M38" s="351">
        <v>7793.8155810000007</v>
      </c>
      <c r="N38" s="351">
        <v>2370.7892060000004</v>
      </c>
      <c r="O38" s="352">
        <v>10164.604787</v>
      </c>
    </row>
    <row r="39" spans="1:15" s="250" customFormat="1" x14ac:dyDescent="0.35">
      <c r="A39" s="256" t="s">
        <v>337</v>
      </c>
      <c r="B39" s="351">
        <v>4318.1238379999995</v>
      </c>
      <c r="C39" s="351">
        <v>8334.2924710000007</v>
      </c>
      <c r="D39" s="352">
        <v>12652.416309</v>
      </c>
      <c r="E39" s="354">
        <v>6.0010459398371956E-2</v>
      </c>
      <c r="F39" s="355">
        <v>3.0829193255225373E-2</v>
      </c>
      <c r="G39" s="355"/>
      <c r="H39" s="354">
        <v>2.6879815435638874E-2</v>
      </c>
      <c r="I39" s="354">
        <v>0.16605067132269014</v>
      </c>
      <c r="J39" s="355">
        <v>1.8176867940911334E-2</v>
      </c>
      <c r="K39" s="355">
        <v>3.750902252299837E-2</v>
      </c>
      <c r="M39" s="351">
        <v>4241.0351029999993</v>
      </c>
      <c r="N39" s="351">
        <v>8032.9831260000001</v>
      </c>
      <c r="O39" s="352">
        <v>12274.018228999999</v>
      </c>
    </row>
    <row r="40" spans="1:15" s="250" customFormat="1" x14ac:dyDescent="0.35">
      <c r="A40" s="428" t="s">
        <v>386</v>
      </c>
      <c r="B40" s="359">
        <v>694.93460300000004</v>
      </c>
      <c r="C40" s="359">
        <v>2511.9151849999998</v>
      </c>
      <c r="D40" s="360">
        <v>3206.849788</v>
      </c>
      <c r="E40" s="362">
        <v>1.5210100924561012E-2</v>
      </c>
      <c r="F40" s="363">
        <v>-9.608702053354623E-3</v>
      </c>
      <c r="G40" s="355"/>
      <c r="H40" s="362">
        <v>4.3258865584389419E-3</v>
      </c>
      <c r="I40" s="362">
        <v>5.0046864113092789E-2</v>
      </c>
      <c r="J40" s="363">
        <v>-1.2066970506222519E-2</v>
      </c>
      <c r="K40" s="363">
        <v>-8.9264471663405009E-3</v>
      </c>
      <c r="L40" s="400"/>
      <c r="M40" s="359">
        <v>703.42278499999998</v>
      </c>
      <c r="N40" s="359">
        <v>2534.5396190000001</v>
      </c>
      <c r="O40" s="352">
        <v>3237.9624039999999</v>
      </c>
    </row>
    <row r="41" spans="1:15" s="349" customFormat="1" ht="13" x14ac:dyDescent="0.35">
      <c r="A41" s="436" t="s">
        <v>341</v>
      </c>
      <c r="B41" s="342">
        <v>3545.3942930000003</v>
      </c>
      <c r="C41" s="342">
        <v>3867.3709950000002</v>
      </c>
      <c r="D41" s="343">
        <v>7412.7652880000005</v>
      </c>
      <c r="E41" s="345">
        <v>3.5158774378041616E-2</v>
      </c>
      <c r="F41" s="346">
        <v>-0.11055346603094729</v>
      </c>
      <c r="G41" s="346"/>
      <c r="H41" s="345">
        <v>2.2069664469499494E-2</v>
      </c>
      <c r="I41" s="345">
        <v>7.7052677501800865E-2</v>
      </c>
      <c r="J41" s="346">
        <v>-3.0303176796044107E-2</v>
      </c>
      <c r="K41" s="346">
        <v>-0.1732755018628368</v>
      </c>
      <c r="M41" s="342">
        <v>3656.1884169999998</v>
      </c>
      <c r="N41" s="342">
        <v>4677.9441080000006</v>
      </c>
      <c r="O41" s="343">
        <v>8334.1325250000009</v>
      </c>
    </row>
    <row r="42" spans="1:15" s="250" customFormat="1" x14ac:dyDescent="0.35">
      <c r="A42" s="256" t="s">
        <v>391</v>
      </c>
      <c r="B42" s="351">
        <v>1851.8113330000001</v>
      </c>
      <c r="C42" s="351">
        <v>1942.1969340000001</v>
      </c>
      <c r="D42" s="352">
        <v>3794.0082670000002</v>
      </c>
      <c r="E42" s="354">
        <v>1.7994995857189437E-2</v>
      </c>
      <c r="F42" s="355">
        <v>-7.0516311617390137E-2</v>
      </c>
      <c r="G42" s="355"/>
      <c r="H42" s="354">
        <v>1.1527308785039157E-2</v>
      </c>
      <c r="I42" s="354">
        <v>3.8695918802196125E-2</v>
      </c>
      <c r="J42" s="355">
        <v>-1.7704374670185596E-2</v>
      </c>
      <c r="K42" s="355">
        <v>-0.11583989853442411</v>
      </c>
      <c r="M42" s="351">
        <v>1885.1873969999999</v>
      </c>
      <c r="N42" s="351">
        <v>2196.657518</v>
      </c>
      <c r="O42" s="352">
        <v>4081.8449149999997</v>
      </c>
    </row>
    <row r="43" spans="1:15" s="250" customFormat="1" x14ac:dyDescent="0.35">
      <c r="A43" s="256" t="s">
        <v>343</v>
      </c>
      <c r="B43" s="351">
        <v>369.00967800000001</v>
      </c>
      <c r="C43" s="351">
        <v>514.63030900000001</v>
      </c>
      <c r="D43" s="352">
        <v>883.63998700000002</v>
      </c>
      <c r="E43" s="354">
        <v>4.1911078696423741E-3</v>
      </c>
      <c r="F43" s="355">
        <v>6.4364997681762404E-2</v>
      </c>
      <c r="G43" s="355"/>
      <c r="H43" s="354">
        <v>2.29704205129944E-3</v>
      </c>
      <c r="I43" s="354">
        <v>1.0253384866178097E-2</v>
      </c>
      <c r="J43" s="355">
        <v>-1.3465242065138661E-2</v>
      </c>
      <c r="K43" s="355">
        <v>0.12818529267467316</v>
      </c>
      <c r="M43" s="351">
        <v>374.04630199999997</v>
      </c>
      <c r="N43" s="351">
        <v>456.15761200000003</v>
      </c>
      <c r="O43" s="352">
        <v>830.20391399999994</v>
      </c>
    </row>
    <row r="44" spans="1:15" s="250" customFormat="1" x14ac:dyDescent="0.35">
      <c r="A44" s="437" t="s">
        <v>344</v>
      </c>
      <c r="B44" s="351">
        <v>419.34603800000002</v>
      </c>
      <c r="C44" s="351">
        <v>914.05845599999998</v>
      </c>
      <c r="D44" s="352">
        <v>1333.4044939999999</v>
      </c>
      <c r="E44" s="354">
        <v>6.3243426626639378E-3</v>
      </c>
      <c r="F44" s="355">
        <v>-0.31640809221725286</v>
      </c>
      <c r="G44" s="355"/>
      <c r="H44" s="354">
        <v>2.6103800002010057E-3</v>
      </c>
      <c r="I44" s="354">
        <v>1.8211506348633107E-2</v>
      </c>
      <c r="J44" s="355">
        <v>4.9394403995102643E-2</v>
      </c>
      <c r="K44" s="355">
        <v>-0.4106566815150775</v>
      </c>
      <c r="M44" s="351">
        <v>399.60765600000002</v>
      </c>
      <c r="N44" s="351">
        <v>1550.9778890000002</v>
      </c>
      <c r="O44" s="352">
        <v>1950.5855450000004</v>
      </c>
    </row>
    <row r="45" spans="1:15" s="250" customFormat="1" x14ac:dyDescent="0.35">
      <c r="A45" s="438" t="s">
        <v>345</v>
      </c>
      <c r="B45" s="359">
        <v>905.22723600000006</v>
      </c>
      <c r="C45" s="359">
        <v>496.48528900000002</v>
      </c>
      <c r="D45" s="360">
        <v>1401.7125250000001</v>
      </c>
      <c r="E45" s="362">
        <v>6.6483279174008045E-3</v>
      </c>
      <c r="F45" s="363">
        <v>-4.7424873465928719E-2</v>
      </c>
      <c r="G45" s="355"/>
      <c r="H45" s="362">
        <v>5.634933583160826E-3</v>
      </c>
      <c r="I45" s="362">
        <v>9.8918673453270295E-3</v>
      </c>
      <c r="J45" s="363">
        <v>-9.236486061805782E-2</v>
      </c>
      <c r="K45" s="363">
        <v>4.7103570870280498E-2</v>
      </c>
      <c r="M45" s="359">
        <v>997.34705800000006</v>
      </c>
      <c r="N45" s="359">
        <v>474.15107999999998</v>
      </c>
      <c r="O45" s="360">
        <v>1471.4981379999999</v>
      </c>
    </row>
    <row r="46" spans="1:15" s="250" customFormat="1" ht="13" x14ac:dyDescent="0.35">
      <c r="A46" s="298" t="s">
        <v>262</v>
      </c>
      <c r="B46" s="299">
        <v>82.613230000000001</v>
      </c>
      <c r="C46" s="299">
        <v>165.71504499999998</v>
      </c>
      <c r="D46" s="300">
        <v>248.32827499999996</v>
      </c>
      <c r="E46" s="381">
        <v>1.1778219669988921E-3</v>
      </c>
      <c r="F46" s="303"/>
      <c r="G46" s="346"/>
      <c r="H46" s="345">
        <v>5.1425768649805562E-4</v>
      </c>
      <c r="I46" s="345"/>
      <c r="J46" s="346"/>
      <c r="K46" s="346"/>
      <c r="L46" s="349"/>
      <c r="M46" s="299">
        <v>0</v>
      </c>
      <c r="N46" s="299">
        <v>0</v>
      </c>
      <c r="O46" s="352"/>
    </row>
    <row r="47" spans="1:15" s="349" customFormat="1" ht="17.5" customHeight="1" x14ac:dyDescent="0.35">
      <c r="A47" s="384" t="s">
        <v>346</v>
      </c>
      <c r="B47" s="299">
        <v>160645.591051</v>
      </c>
      <c r="C47" s="299">
        <v>50191.260322000002</v>
      </c>
      <c r="D47" s="300">
        <v>210836.85137300001</v>
      </c>
      <c r="E47" s="381">
        <v>1</v>
      </c>
      <c r="F47" s="303">
        <v>2.8719278241414514E-2</v>
      </c>
      <c r="G47" s="346"/>
      <c r="H47" s="381">
        <v>1</v>
      </c>
      <c r="I47" s="381">
        <v>1</v>
      </c>
      <c r="J47" s="303">
        <v>2.3485700763760553E-2</v>
      </c>
      <c r="K47" s="303">
        <v>4.5836023403810655E-2</v>
      </c>
      <c r="M47" s="299">
        <v>156959.29208499999</v>
      </c>
      <c r="N47" s="299">
        <v>47991.519893000004</v>
      </c>
      <c r="O47" s="300">
        <v>204950.81197799998</v>
      </c>
    </row>
    <row r="48" spans="1:15" s="349" customFormat="1" ht="17.5" customHeight="1" thickBot="1" x14ac:dyDescent="0.4">
      <c r="A48" s="422" t="s">
        <v>347</v>
      </c>
      <c r="B48" s="423">
        <v>2762.6330079999998</v>
      </c>
      <c r="C48" s="423"/>
      <c r="D48" s="424">
        <v>2762.6330079999998</v>
      </c>
      <c r="E48" s="425"/>
      <c r="F48" s="426">
        <v>-5.7751536238533796E-2</v>
      </c>
      <c r="G48" s="346"/>
      <c r="H48" s="345"/>
      <c r="I48" s="345"/>
      <c r="J48" s="346"/>
      <c r="K48" s="346"/>
      <c r="M48" s="388">
        <v>2931.9580920000003</v>
      </c>
      <c r="N48" s="388"/>
      <c r="O48" s="300">
        <v>2931.9580920000003</v>
      </c>
    </row>
    <row r="49" spans="1:15" s="349" customFormat="1" ht="14.5" customHeight="1" thickBot="1" x14ac:dyDescent="0.4">
      <c r="A49" s="595" t="s">
        <v>392</v>
      </c>
      <c r="B49" s="596">
        <v>15874.95788</v>
      </c>
      <c r="C49" s="596">
        <v>7242.7067999999999</v>
      </c>
      <c r="D49" s="597">
        <v>23117.664680000002</v>
      </c>
      <c r="E49" s="598"/>
      <c r="F49" s="599">
        <v>6.1042668276581669E-2</v>
      </c>
      <c r="G49" s="346"/>
      <c r="H49" s="345"/>
      <c r="I49" s="345"/>
      <c r="J49" s="346"/>
      <c r="K49" s="346"/>
      <c r="M49" s="314">
        <v>15224.570827</v>
      </c>
      <c r="N49" s="314">
        <v>6563.1153530000001</v>
      </c>
      <c r="O49" s="315">
        <v>21787.686180000001</v>
      </c>
    </row>
    <row r="50" spans="1:15" s="396" customFormat="1" ht="13" x14ac:dyDescent="0.3">
      <c r="A50" s="318" t="s">
        <v>348</v>
      </c>
      <c r="B50" s="393"/>
      <c r="C50" s="393"/>
      <c r="D50" s="393"/>
      <c r="E50" s="394"/>
      <c r="F50" s="394"/>
      <c r="G50" s="393"/>
      <c r="H50" s="393"/>
      <c r="I50" s="395"/>
      <c r="M50" s="318"/>
      <c r="N50" s="318"/>
    </row>
    <row r="51" spans="1:15" s="250" customFormat="1" ht="26.5" customHeight="1" x14ac:dyDescent="0.35">
      <c r="A51" s="1709"/>
      <c r="B51" s="1709"/>
      <c r="C51" s="1709"/>
      <c r="D51" s="1709"/>
      <c r="E51" s="1709"/>
      <c r="F51" s="1709"/>
      <c r="G51" s="397"/>
      <c r="H51" s="397"/>
      <c r="I51" s="397"/>
      <c r="M51" s="398"/>
      <c r="N51" s="398"/>
    </row>
    <row r="52" spans="1:15" x14ac:dyDescent="0.35">
      <c r="A52" s="415"/>
      <c r="B52" s="254"/>
      <c r="C52" s="254"/>
    </row>
    <row r="53" spans="1:15" x14ac:dyDescent="0.35">
      <c r="A53" s="415"/>
      <c r="B53" s="254"/>
      <c r="C53" s="254"/>
    </row>
    <row r="54" spans="1:15" x14ac:dyDescent="0.3">
      <c r="A54" s="318"/>
      <c r="B54" s="254"/>
      <c r="C54" s="254"/>
    </row>
    <row r="66" spans="1:5" x14ac:dyDescent="0.35">
      <c r="A66" s="403"/>
      <c r="B66" s="416"/>
      <c r="C66" s="416"/>
      <c r="D66" s="416"/>
      <c r="E66" s="416"/>
    </row>
  </sheetData>
  <mergeCells count="5">
    <mergeCell ref="A1:F1"/>
    <mergeCell ref="M1:O1"/>
    <mergeCell ref="H3:I3"/>
    <mergeCell ref="J3:K3"/>
    <mergeCell ref="A51:F51"/>
  </mergeCells>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workbookViewId="0">
      <selection activeCell="A49" sqref="A49:A50"/>
    </sheetView>
  </sheetViews>
  <sheetFormatPr baseColWidth="10" defaultColWidth="11.453125" defaultRowHeight="12.5" x14ac:dyDescent="0.35"/>
  <cols>
    <col min="1" max="1" width="44.90625" style="418" customWidth="1"/>
    <col min="2" max="2" width="15.6328125" style="403" customWidth="1"/>
    <col min="3" max="3" width="15" style="403" customWidth="1"/>
    <col min="4" max="4" width="10.36328125" style="403" customWidth="1"/>
    <col min="5" max="5" width="9.90625" style="403" customWidth="1"/>
    <col min="6" max="6" width="11" style="403" customWidth="1"/>
    <col min="7" max="12" width="11.453125" style="403"/>
    <col min="13" max="14" width="16.54296875" style="403" customWidth="1"/>
    <col min="15" max="16384" width="11.453125" style="403"/>
  </cols>
  <sheetData>
    <row r="1" spans="1:15" ht="18" x14ac:dyDescent="0.35">
      <c r="A1" s="1674" t="s">
        <v>394</v>
      </c>
      <c r="B1" s="1674"/>
      <c r="C1" s="1674"/>
      <c r="D1" s="1674"/>
      <c r="E1" s="1674"/>
      <c r="F1" s="1674"/>
      <c r="M1" s="1707" t="s">
        <v>251</v>
      </c>
      <c r="N1" s="1707"/>
      <c r="O1" s="1707"/>
    </row>
    <row r="2" spans="1:15" s="254" customFormat="1" ht="15" customHeight="1" x14ac:dyDescent="0.35">
      <c r="A2" s="419"/>
      <c r="B2" s="419"/>
      <c r="C2" s="419"/>
      <c r="D2" s="419"/>
      <c r="E2" s="419"/>
      <c r="F2" s="419"/>
      <c r="H2" s="403" t="s">
        <v>252</v>
      </c>
      <c r="M2" s="420"/>
      <c r="N2" s="420"/>
      <c r="O2" s="420"/>
    </row>
    <row r="3" spans="1:15" s="250" customFormat="1" ht="17.5" x14ac:dyDescent="0.35">
      <c r="A3" s="421" t="s">
        <v>395</v>
      </c>
      <c r="B3" s="253"/>
      <c r="C3" s="253"/>
      <c r="D3" s="253"/>
      <c r="E3" s="253"/>
      <c r="F3" s="253"/>
      <c r="G3" s="253"/>
      <c r="I3" s="404"/>
      <c r="K3" s="405"/>
      <c r="M3" s="257"/>
      <c r="N3" s="257"/>
    </row>
    <row r="4" spans="1:15" s="250" customFormat="1" ht="13" x14ac:dyDescent="0.35">
      <c r="A4" s="333"/>
      <c r="B4" s="334"/>
      <c r="D4" s="335" t="s">
        <v>254</v>
      </c>
      <c r="E4" s="337"/>
      <c r="F4" s="338"/>
      <c r="G4" s="338"/>
      <c r="H4" s="1708" t="s">
        <v>256</v>
      </c>
      <c r="I4" s="1708"/>
      <c r="J4" s="1708" t="s">
        <v>257</v>
      </c>
      <c r="K4" s="1708"/>
      <c r="M4" s="263" t="s">
        <v>251</v>
      </c>
      <c r="N4" s="263" t="s">
        <v>251</v>
      </c>
      <c r="O4" s="263" t="s">
        <v>251</v>
      </c>
    </row>
    <row r="5" spans="1:15" s="250" customFormat="1" ht="26" x14ac:dyDescent="0.35">
      <c r="A5" s="339">
        <v>2021</v>
      </c>
      <c r="B5" s="269" t="s">
        <v>261</v>
      </c>
      <c r="C5" s="269" t="s">
        <v>258</v>
      </c>
      <c r="D5" s="270" t="s">
        <v>259</v>
      </c>
      <c r="E5" s="269" t="s">
        <v>256</v>
      </c>
      <c r="F5" s="269" t="s">
        <v>257</v>
      </c>
      <c r="G5" s="340"/>
      <c r="H5" s="406" t="s">
        <v>29</v>
      </c>
      <c r="I5" s="406" t="s">
        <v>104</v>
      </c>
      <c r="J5" s="406" t="s">
        <v>29</v>
      </c>
      <c r="K5" s="406" t="s">
        <v>104</v>
      </c>
      <c r="M5" s="269" t="s">
        <v>261</v>
      </c>
      <c r="N5" s="269" t="s">
        <v>258</v>
      </c>
      <c r="O5" s="270" t="s">
        <v>259</v>
      </c>
    </row>
    <row r="6" spans="1:15" s="349" customFormat="1" ht="13" x14ac:dyDescent="0.35">
      <c r="A6" s="422" t="s">
        <v>289</v>
      </c>
      <c r="B6" s="423">
        <v>1140.8394940000001</v>
      </c>
      <c r="C6" s="423">
        <v>1007.958798</v>
      </c>
      <c r="D6" s="424">
        <v>2148.7982919999999</v>
      </c>
      <c r="E6" s="425">
        <v>9.2401847038466808E-2</v>
      </c>
      <c r="F6" s="426">
        <v>1.7448388657187897E-2</v>
      </c>
      <c r="G6" s="355"/>
      <c r="H6" s="425">
        <v>7.0514257780332337E-2</v>
      </c>
      <c r="I6" s="425">
        <v>0.14244594210962933</v>
      </c>
      <c r="J6" s="426">
        <v>-7.3188162342829877E-4</v>
      </c>
      <c r="K6" s="426">
        <v>3.8840263302601041E-2</v>
      </c>
      <c r="L6" s="250"/>
      <c r="M6" s="423">
        <v>1141.6750649999999</v>
      </c>
      <c r="N6" s="423">
        <v>970.27313400000003</v>
      </c>
      <c r="O6" s="424">
        <v>2111.9481989999999</v>
      </c>
    </row>
    <row r="7" spans="1:15" s="349" customFormat="1" ht="13" x14ac:dyDescent="0.35">
      <c r="A7" s="350" t="s">
        <v>397</v>
      </c>
      <c r="B7" s="351">
        <v>0.355935</v>
      </c>
      <c r="C7" s="351">
        <v>0</v>
      </c>
      <c r="D7" s="352">
        <v>0.355935</v>
      </c>
      <c r="E7" s="354">
        <v>1.5305788145906012E-5</v>
      </c>
      <c r="F7" s="355">
        <v>-7.0606417345020489E-3</v>
      </c>
      <c r="G7" s="355"/>
      <c r="H7" s="354">
        <v>2.2000020576989761E-5</v>
      </c>
      <c r="I7" s="354">
        <v>0</v>
      </c>
      <c r="J7" s="355">
        <v>1.6998235448075771E-3</v>
      </c>
      <c r="K7" s="355">
        <v>-1</v>
      </c>
      <c r="L7" s="400"/>
      <c r="M7" s="351">
        <v>0.35533100000000001</v>
      </c>
      <c r="N7" s="351">
        <v>3.1350000000000002E-3</v>
      </c>
      <c r="O7" s="352">
        <v>0.35846600000000001</v>
      </c>
    </row>
    <row r="8" spans="1:15" s="349" customFormat="1" ht="13" x14ac:dyDescent="0.35">
      <c r="A8" s="350" t="s">
        <v>296</v>
      </c>
      <c r="B8" s="351">
        <v>96.791653999999994</v>
      </c>
      <c r="C8" s="351">
        <v>8.0802709999999998</v>
      </c>
      <c r="D8" s="352">
        <v>104.87192499999999</v>
      </c>
      <c r="E8" s="354">
        <v>4.5096645918590306E-3</v>
      </c>
      <c r="F8" s="355">
        <v>2.1233386565294721E-2</v>
      </c>
      <c r="G8" s="355"/>
      <c r="H8" s="354">
        <v>5.9826046319717734E-3</v>
      </c>
      <c r="I8" s="354">
        <v>1.1419135557722633E-3</v>
      </c>
      <c r="J8" s="355">
        <v>0.10513074470061801</v>
      </c>
      <c r="K8" s="355">
        <v>-0.4651499277447082</v>
      </c>
      <c r="L8" s="400"/>
      <c r="M8" s="351">
        <v>87.583894000000001</v>
      </c>
      <c r="N8" s="351">
        <v>15.107544000000001</v>
      </c>
      <c r="O8" s="352">
        <v>102.69143800000001</v>
      </c>
    </row>
    <row r="9" spans="1:15" s="349" customFormat="1" ht="13" x14ac:dyDescent="0.35">
      <c r="A9" s="350" t="s">
        <v>302</v>
      </c>
      <c r="B9" s="351">
        <v>549.00576799999999</v>
      </c>
      <c r="C9" s="351">
        <v>213.43992299999999</v>
      </c>
      <c r="D9" s="352">
        <v>762.44569100000001</v>
      </c>
      <c r="E9" s="354">
        <v>3.2786413865466775E-2</v>
      </c>
      <c r="F9" s="355">
        <v>7.6943343805673692E-2</v>
      </c>
      <c r="G9" s="355"/>
      <c r="H9" s="354">
        <v>3.3933550206880658E-2</v>
      </c>
      <c r="I9" s="354">
        <v>3.0163585035290041E-2</v>
      </c>
      <c r="J9" s="355">
        <v>1.7326080033950975E-2</v>
      </c>
      <c r="K9" s="355">
        <v>0.26808817873918467</v>
      </c>
      <c r="L9" s="250"/>
      <c r="M9" s="351">
        <v>539.65565100000003</v>
      </c>
      <c r="N9" s="351">
        <v>168.31630999999999</v>
      </c>
      <c r="O9" s="352">
        <v>707.97196099999996</v>
      </c>
    </row>
    <row r="10" spans="1:15" s="349" customFormat="1" ht="13" x14ac:dyDescent="0.35">
      <c r="A10" s="427" t="s">
        <v>307</v>
      </c>
      <c r="B10" s="351">
        <v>999.44391199999995</v>
      </c>
      <c r="C10" s="351">
        <v>118.04458700000001</v>
      </c>
      <c r="D10" s="352">
        <v>1117.488499</v>
      </c>
      <c r="E10" s="354">
        <v>4.805383629365053E-2</v>
      </c>
      <c r="F10" s="355">
        <v>4.042315718018652E-2</v>
      </c>
      <c r="G10" s="355"/>
      <c r="H10" s="354">
        <v>6.1774724681605185E-2</v>
      </c>
      <c r="I10" s="354">
        <v>1.6682202129215506E-2</v>
      </c>
      <c r="J10" s="355">
        <v>3.1851391441312771E-2</v>
      </c>
      <c r="K10" s="355">
        <v>0.11913653760972243</v>
      </c>
      <c r="L10" s="250"/>
      <c r="M10" s="351">
        <v>968.59288100000003</v>
      </c>
      <c r="N10" s="351">
        <v>105.47827100000001</v>
      </c>
      <c r="O10" s="352">
        <v>1074.071152</v>
      </c>
    </row>
    <row r="11" spans="1:15" s="349" customFormat="1" ht="13" x14ac:dyDescent="0.35">
      <c r="A11" s="427" t="s">
        <v>325</v>
      </c>
      <c r="B11" s="351">
        <v>916.27466400000003</v>
      </c>
      <c r="C11" s="351">
        <v>387.54675900000001</v>
      </c>
      <c r="D11" s="352">
        <v>1303.8214230000001</v>
      </c>
      <c r="E11" s="354">
        <v>5.6066457304091218E-2</v>
      </c>
      <c r="F11" s="355">
        <v>8.2893849868556968E-2</v>
      </c>
      <c r="G11" s="355"/>
      <c r="H11" s="354">
        <v>5.6634108649541014E-2</v>
      </c>
      <c r="I11" s="354">
        <v>5.4768571202340417E-2</v>
      </c>
      <c r="J11" s="355">
        <v>4.6195858509532561E-2</v>
      </c>
      <c r="K11" s="355">
        <v>0.18082390595262687</v>
      </c>
      <c r="L11" s="250"/>
      <c r="M11" s="351">
        <v>875.81560999999999</v>
      </c>
      <c r="N11" s="351">
        <v>328.20029899999997</v>
      </c>
      <c r="O11" s="352">
        <v>1204.015909</v>
      </c>
    </row>
    <row r="12" spans="1:15" s="349" customFormat="1" ht="13" x14ac:dyDescent="0.35">
      <c r="A12" s="427" t="s">
        <v>329</v>
      </c>
      <c r="B12" s="351">
        <v>6940.0185629999996</v>
      </c>
      <c r="C12" s="351">
        <v>3923.7727399999999</v>
      </c>
      <c r="D12" s="352">
        <v>10863.791303</v>
      </c>
      <c r="E12" s="354">
        <v>0.4671608247153391</v>
      </c>
      <c r="F12" s="355">
        <v>9.8614626168187725E-2</v>
      </c>
      <c r="G12" s="355"/>
      <c r="H12" s="354">
        <v>0.42895627345074494</v>
      </c>
      <c r="I12" s="354">
        <v>0.55451225355878242</v>
      </c>
      <c r="J12" s="355">
        <v>7.0258480844042293E-2</v>
      </c>
      <c r="K12" s="355">
        <v>0.15262841258699211</v>
      </c>
      <c r="L12" s="250"/>
      <c r="M12" s="351">
        <v>6484.4322069999998</v>
      </c>
      <c r="N12" s="351">
        <v>3404.1957470000002</v>
      </c>
      <c r="O12" s="352">
        <v>9888.6279539999996</v>
      </c>
    </row>
    <row r="13" spans="1:15" s="396" customFormat="1" ht="13" x14ac:dyDescent="0.35">
      <c r="A13" s="433" t="s">
        <v>398</v>
      </c>
      <c r="B13" s="434">
        <v>3424.9161829999998</v>
      </c>
      <c r="C13" s="434">
        <v>397.20481599999999</v>
      </c>
      <c r="D13" s="353">
        <v>3822.1209989999998</v>
      </c>
      <c r="E13" s="357">
        <v>0.16435746492677775</v>
      </c>
      <c r="F13" s="356">
        <v>0.11532909986622109</v>
      </c>
      <c r="G13" s="356"/>
      <c r="H13" s="357">
        <v>0.21169097307223292</v>
      </c>
      <c r="I13" s="357">
        <v>5.6133459361502554E-2</v>
      </c>
      <c r="J13" s="356">
        <v>0.10401094134690636</v>
      </c>
      <c r="K13" s="356">
        <v>0.22348124918052448</v>
      </c>
      <c r="M13" s="434">
        <v>3102.2484060000002</v>
      </c>
      <c r="N13" s="434">
        <v>324.65133100000003</v>
      </c>
      <c r="O13" s="353">
        <v>3426.8997370000002</v>
      </c>
    </row>
    <row r="14" spans="1:15" s="396" customFormat="1" ht="13" x14ac:dyDescent="0.35">
      <c r="A14" s="435" t="s">
        <v>399</v>
      </c>
      <c r="B14" s="434">
        <v>3288.7335039999998</v>
      </c>
      <c r="C14" s="434">
        <v>3360.7042980000001</v>
      </c>
      <c r="D14" s="353">
        <v>6649.4378020000004</v>
      </c>
      <c r="E14" s="357">
        <v>0.28593671958866346</v>
      </c>
      <c r="F14" s="356">
        <v>8.722013428076969E-2</v>
      </c>
      <c r="G14" s="356"/>
      <c r="H14" s="357">
        <v>0.20327364479535767</v>
      </c>
      <c r="I14" s="357">
        <v>0.47493874832023686</v>
      </c>
      <c r="J14" s="356">
        <v>4.1154192727484329E-2</v>
      </c>
      <c r="K14" s="356">
        <v>0.13642452740699973</v>
      </c>
      <c r="M14" s="434">
        <v>3158.7381839999998</v>
      </c>
      <c r="N14" s="434">
        <v>2957.2613200000001</v>
      </c>
      <c r="O14" s="353">
        <v>6115.9995039999994</v>
      </c>
    </row>
    <row r="15" spans="1:15" s="396" customFormat="1" ht="13" x14ac:dyDescent="0.35">
      <c r="A15" s="435" t="s">
        <v>400</v>
      </c>
      <c r="B15" s="434">
        <v>226.368875</v>
      </c>
      <c r="C15" s="434">
        <v>165.86362600000001</v>
      </c>
      <c r="D15" s="353">
        <v>392.23250100000001</v>
      </c>
      <c r="E15" s="357">
        <v>1.6866640156896252E-2</v>
      </c>
      <c r="F15" s="356">
        <v>0.13450947921270728</v>
      </c>
      <c r="G15" s="356"/>
      <c r="H15" s="357">
        <v>1.3991655521345254E-2</v>
      </c>
      <c r="I15" s="357">
        <v>2.3440045877043091E-2</v>
      </c>
      <c r="J15" s="356">
        <v>1.3082637463414759E-2</v>
      </c>
      <c r="K15" s="356">
        <v>0.35639048063021317</v>
      </c>
      <c r="M15" s="434">
        <v>223.445617</v>
      </c>
      <c r="N15" s="434">
        <v>122.283095</v>
      </c>
      <c r="O15" s="353">
        <v>345.72871199999997</v>
      </c>
    </row>
    <row r="16" spans="1:15" s="349" customFormat="1" ht="13" x14ac:dyDescent="0.35">
      <c r="A16" s="427" t="s">
        <v>334</v>
      </c>
      <c r="B16" s="351">
        <v>4860.5001650000004</v>
      </c>
      <c r="C16" s="351">
        <v>1128.437471</v>
      </c>
      <c r="D16" s="352">
        <v>5988.9376360000006</v>
      </c>
      <c r="E16" s="354">
        <v>0.25753413032058992</v>
      </c>
      <c r="F16" s="355">
        <v>-1.9125870474319129E-3</v>
      </c>
      <c r="G16" s="355"/>
      <c r="H16" s="354">
        <v>0.30042312120039372</v>
      </c>
      <c r="I16" s="354">
        <v>0.15947213218173875</v>
      </c>
      <c r="J16" s="355">
        <v>1.8492222982449125E-2</v>
      </c>
      <c r="K16" s="355">
        <v>-8.1199166552531454E-2</v>
      </c>
      <c r="L16" s="250"/>
      <c r="M16" s="351">
        <v>4772.250642</v>
      </c>
      <c r="N16" s="351">
        <v>1228.1633079999999</v>
      </c>
      <c r="O16" s="352">
        <v>6000.4139500000001</v>
      </c>
    </row>
    <row r="17" spans="1:15" s="349" customFormat="1" ht="13" x14ac:dyDescent="0.35">
      <c r="A17" s="428" t="s">
        <v>341</v>
      </c>
      <c r="B17" s="359">
        <v>675.61834499999998</v>
      </c>
      <c r="C17" s="359">
        <v>288.798857</v>
      </c>
      <c r="D17" s="360">
        <v>964.41720199999997</v>
      </c>
      <c r="E17" s="362">
        <v>4.1471519738377635E-2</v>
      </c>
      <c r="F17" s="363">
        <v>0.11917789591874861</v>
      </c>
      <c r="G17" s="355"/>
      <c r="H17" s="362">
        <v>4.175935913071703E-2</v>
      </c>
      <c r="I17" s="362">
        <v>4.0813399661946415E-2</v>
      </c>
      <c r="J17" s="363">
        <v>6.9132892314486494E-2</v>
      </c>
      <c r="K17" s="363">
        <v>0.25680461757762507</v>
      </c>
      <c r="L17" s="250"/>
      <c r="M17" s="359">
        <v>631.93111899999997</v>
      </c>
      <c r="N17" s="359">
        <v>229.78818899999999</v>
      </c>
      <c r="O17" s="360">
        <v>861.71930799999996</v>
      </c>
    </row>
    <row r="18" spans="1:15" s="349" customFormat="1" ht="13.5" x14ac:dyDescent="0.25">
      <c r="A18" s="429" t="s">
        <v>401</v>
      </c>
      <c r="B18" s="299">
        <v>16178.848504</v>
      </c>
      <c r="C18" s="299">
        <v>7076.0794100000003</v>
      </c>
      <c r="D18" s="300">
        <v>23254.927914</v>
      </c>
      <c r="E18" s="381">
        <v>1</v>
      </c>
      <c r="F18" s="303">
        <v>5.9362260953512935E-2</v>
      </c>
      <c r="G18" s="355"/>
      <c r="H18" s="391">
        <v>1</v>
      </c>
      <c r="I18" s="391">
        <v>1</v>
      </c>
      <c r="J18" s="392">
        <v>4.3642326007332199E-2</v>
      </c>
      <c r="K18" s="392">
        <v>9.7147212962445995E-2</v>
      </c>
      <c r="L18" s="250"/>
      <c r="M18" s="388">
        <v>15502.292405</v>
      </c>
      <c r="N18" s="388">
        <v>6449.5259400000004</v>
      </c>
      <c r="O18" s="389">
        <v>21951.818345</v>
      </c>
    </row>
    <row r="19" spans="1:15" s="349" customFormat="1" ht="13" x14ac:dyDescent="0.35">
      <c r="A19" s="387" t="s">
        <v>347</v>
      </c>
      <c r="B19" s="388">
        <v>551.37619099999995</v>
      </c>
      <c r="C19" s="299"/>
      <c r="D19" s="389">
        <v>551.37619099999995</v>
      </c>
      <c r="E19" s="381"/>
      <c r="F19" s="363">
        <v>-9.5044295022121306E-2</v>
      </c>
      <c r="G19" s="355"/>
      <c r="H19" s="391"/>
      <c r="I19" s="391"/>
      <c r="J19" s="392"/>
      <c r="K19" s="392"/>
      <c r="L19" s="250"/>
      <c r="M19" s="388">
        <v>609.28528100000005</v>
      </c>
      <c r="N19" s="388"/>
      <c r="O19" s="360">
        <v>609.28528100000005</v>
      </c>
    </row>
    <row r="20" spans="1:15" s="396" customFormat="1" ht="24.5" customHeight="1" x14ac:dyDescent="0.3">
      <c r="A20" s="1713" t="s">
        <v>402</v>
      </c>
      <c r="B20" s="1713"/>
      <c r="C20" s="1713"/>
      <c r="D20" s="1713"/>
      <c r="E20" s="1713"/>
      <c r="F20" s="1713"/>
      <c r="G20" s="393"/>
      <c r="H20" s="393"/>
      <c r="I20" s="393"/>
      <c r="J20" s="430"/>
      <c r="K20" s="430"/>
      <c r="L20" s="430"/>
      <c r="M20" s="318"/>
      <c r="N20" s="318"/>
      <c r="O20" s="430"/>
    </row>
    <row r="21" spans="1:15" s="250" customFormat="1" x14ac:dyDescent="0.3">
      <c r="A21" s="1713" t="s">
        <v>403</v>
      </c>
      <c r="B21" s="1713"/>
      <c r="C21" s="1713"/>
      <c r="D21" s="1713"/>
      <c r="E21" s="1713"/>
      <c r="F21" s="1713"/>
      <c r="G21" s="394"/>
      <c r="H21" s="394"/>
      <c r="I21" s="394"/>
      <c r="J21" s="256"/>
      <c r="K21" s="256"/>
      <c r="L21" s="256"/>
      <c r="M21" s="257"/>
      <c r="N21" s="257"/>
      <c r="O21" s="256"/>
    </row>
    <row r="22" spans="1:15" x14ac:dyDescent="0.3">
      <c r="A22" s="431" t="s">
        <v>404</v>
      </c>
      <c r="B22" s="431"/>
      <c r="C22" s="431"/>
      <c r="D22" s="431"/>
      <c r="E22" s="431"/>
      <c r="F22" s="431"/>
      <c r="G22" s="254"/>
      <c r="H22" s="254"/>
      <c r="I22" s="254"/>
      <c r="J22" s="254"/>
      <c r="K22" s="254"/>
      <c r="L22" s="254"/>
      <c r="M22" s="254"/>
      <c r="N22" s="254"/>
      <c r="O22" s="254"/>
    </row>
    <row r="23" spans="1:15" x14ac:dyDescent="0.3">
      <c r="A23" s="318"/>
      <c r="B23" s="254"/>
      <c r="C23" s="254"/>
      <c r="D23" s="254"/>
      <c r="E23" s="254"/>
      <c r="F23" s="254"/>
      <c r="G23" s="254"/>
      <c r="H23" s="254"/>
      <c r="I23" s="254"/>
      <c r="J23" s="254"/>
      <c r="K23" s="254"/>
      <c r="L23" s="254"/>
      <c r="M23" s="254"/>
      <c r="N23" s="254"/>
      <c r="O23" s="254"/>
    </row>
    <row r="24" spans="1:15" ht="17.5" x14ac:dyDescent="0.35">
      <c r="A24" s="432" t="s">
        <v>405</v>
      </c>
      <c r="B24" s="254"/>
      <c r="C24" s="254"/>
      <c r="D24" s="254"/>
      <c r="E24" s="254"/>
      <c r="F24" s="254"/>
      <c r="G24" s="254"/>
      <c r="H24" s="254"/>
      <c r="I24" s="254"/>
      <c r="J24" s="254"/>
      <c r="K24" s="254"/>
      <c r="L24" s="254"/>
      <c r="M24" s="254"/>
      <c r="N24" s="254"/>
      <c r="O24" s="254"/>
    </row>
    <row r="25" spans="1:15" s="250" customFormat="1" ht="13" x14ac:dyDescent="0.35">
      <c r="A25" s="333"/>
      <c r="B25" s="334"/>
      <c r="D25" s="335" t="s">
        <v>254</v>
      </c>
      <c r="E25" s="337"/>
      <c r="F25" s="338"/>
      <c r="G25" s="338"/>
      <c r="H25" s="1708" t="s">
        <v>256</v>
      </c>
      <c r="I25" s="1708"/>
      <c r="J25" s="1708" t="s">
        <v>257</v>
      </c>
      <c r="K25" s="1708"/>
      <c r="M25" s="263" t="s">
        <v>251</v>
      </c>
      <c r="N25" s="263" t="s">
        <v>251</v>
      </c>
      <c r="O25" s="263" t="s">
        <v>251</v>
      </c>
    </row>
    <row r="26" spans="1:15" s="250" customFormat="1" ht="26" x14ac:dyDescent="0.35">
      <c r="A26" s="339">
        <v>2021</v>
      </c>
      <c r="B26" s="269" t="s">
        <v>396</v>
      </c>
      <c r="C26" s="269" t="s">
        <v>258</v>
      </c>
      <c r="D26" s="270" t="s">
        <v>259</v>
      </c>
      <c r="E26" s="269" t="s">
        <v>256</v>
      </c>
      <c r="F26" s="269" t="s">
        <v>257</v>
      </c>
      <c r="G26" s="340"/>
      <c r="H26" s="406" t="s">
        <v>29</v>
      </c>
      <c r="I26" s="406" t="s">
        <v>104</v>
      </c>
      <c r="J26" s="406" t="s">
        <v>29</v>
      </c>
      <c r="K26" s="406" t="s">
        <v>104</v>
      </c>
      <c r="M26" s="269" t="s">
        <v>396</v>
      </c>
      <c r="N26" s="269" t="s">
        <v>258</v>
      </c>
      <c r="O26" s="270" t="s">
        <v>259</v>
      </c>
    </row>
    <row r="27" spans="1:15" s="349" customFormat="1" ht="13" x14ac:dyDescent="0.35">
      <c r="A27" s="422" t="s">
        <v>289</v>
      </c>
      <c r="B27" s="423">
        <v>834.18404399999997</v>
      </c>
      <c r="C27" s="423">
        <v>915.66033700000003</v>
      </c>
      <c r="D27" s="424">
        <v>1749.8443809999999</v>
      </c>
      <c r="E27" s="425">
        <v>9.3137988926937254E-2</v>
      </c>
      <c r="F27" s="426">
        <v>-4.9177055330697828E-2</v>
      </c>
      <c r="G27" s="355"/>
      <c r="H27" s="425">
        <v>7.3823254191947116E-2</v>
      </c>
      <c r="I27" s="425">
        <v>0.12228519390557314</v>
      </c>
      <c r="J27" s="426">
        <v>8.1728210811474966E-2</v>
      </c>
      <c r="K27" s="426">
        <v>-0.14359325526297917</v>
      </c>
      <c r="L27" s="250"/>
      <c r="M27" s="423">
        <v>771.15862900000002</v>
      </c>
      <c r="N27" s="423">
        <v>1069.1886099999999</v>
      </c>
      <c r="O27" s="424">
        <v>1840.3472389999999</v>
      </c>
    </row>
    <row r="28" spans="1:15" s="349" customFormat="1" ht="13" x14ac:dyDescent="0.35">
      <c r="A28" s="350" t="s">
        <v>397</v>
      </c>
      <c r="B28" s="351">
        <v>28.195851999999999</v>
      </c>
      <c r="C28" s="351">
        <v>2.9365619999999999</v>
      </c>
      <c r="D28" s="352">
        <v>31.132413999999997</v>
      </c>
      <c r="E28" s="354">
        <v>1.6570676009164649E-3</v>
      </c>
      <c r="F28" s="355">
        <v>1.5612899652079015E-2</v>
      </c>
      <c r="G28" s="355"/>
      <c r="H28" s="354">
        <v>2.4952641618190921E-3</v>
      </c>
      <c r="I28" s="354">
        <v>3.9217386521541304E-4</v>
      </c>
      <c r="J28" s="355">
        <v>1.3467404843066744E-2</v>
      </c>
      <c r="K28" s="355">
        <v>3.6685134676200271E-2</v>
      </c>
      <c r="L28" s="400"/>
      <c r="M28" s="351">
        <v>27.821173000000002</v>
      </c>
      <c r="N28" s="351">
        <v>2.832646</v>
      </c>
      <c r="O28" s="352">
        <v>30.653819000000002</v>
      </c>
    </row>
    <row r="29" spans="1:15" s="349" customFormat="1" ht="13" x14ac:dyDescent="0.35">
      <c r="A29" s="350" t="s">
        <v>296</v>
      </c>
      <c r="B29" s="351">
        <v>397.01574199999999</v>
      </c>
      <c r="C29" s="351">
        <v>61.367708</v>
      </c>
      <c r="D29" s="352">
        <v>458.38344999999998</v>
      </c>
      <c r="E29" s="354">
        <v>2.4398119715076137E-2</v>
      </c>
      <c r="F29" s="355">
        <v>4.9346624450519849E-2</v>
      </c>
      <c r="G29" s="355"/>
      <c r="H29" s="354">
        <v>3.5134925261014097E-2</v>
      </c>
      <c r="I29" s="354">
        <v>8.1955740235591223E-3</v>
      </c>
      <c r="J29" s="355">
        <v>4.3588999889352387E-2</v>
      </c>
      <c r="K29" s="355">
        <v>8.8187165678490054E-2</v>
      </c>
      <c r="L29" s="400"/>
      <c r="M29" s="351">
        <v>380.43304599999999</v>
      </c>
      <c r="N29" s="351">
        <v>56.394441999999998</v>
      </c>
      <c r="O29" s="352">
        <v>436.82748800000002</v>
      </c>
    </row>
    <row r="30" spans="1:15" s="349" customFormat="1" ht="13" x14ac:dyDescent="0.35">
      <c r="A30" s="350" t="s">
        <v>302</v>
      </c>
      <c r="B30" s="351">
        <v>268.16046899999998</v>
      </c>
      <c r="C30" s="351">
        <v>49.221228000000004</v>
      </c>
      <c r="D30" s="352">
        <v>317.38169699999997</v>
      </c>
      <c r="E30" s="354">
        <v>1.6893098210199388E-2</v>
      </c>
      <c r="F30" s="355">
        <v>2.5148289274770308E-2</v>
      </c>
      <c r="G30" s="355"/>
      <c r="H30" s="354">
        <v>2.3731547743700017E-2</v>
      </c>
      <c r="I30" s="354">
        <v>6.5734281228896638E-3</v>
      </c>
      <c r="J30" s="355">
        <v>4.1226809519711471E-2</v>
      </c>
      <c r="K30" s="355">
        <v>-5.4403322730760428E-2</v>
      </c>
      <c r="L30" s="250"/>
      <c r="M30" s="351">
        <v>257.542801</v>
      </c>
      <c r="N30" s="351">
        <v>52.053089</v>
      </c>
      <c r="O30" s="352">
        <v>309.59589</v>
      </c>
    </row>
    <row r="31" spans="1:15" s="349" customFormat="1" ht="13" x14ac:dyDescent="0.35">
      <c r="A31" s="427" t="s">
        <v>307</v>
      </c>
      <c r="B31" s="351">
        <v>447.520152</v>
      </c>
      <c r="C31" s="351">
        <v>21.179683000000001</v>
      </c>
      <c r="D31" s="352">
        <v>468.69983500000001</v>
      </c>
      <c r="E31" s="354">
        <v>2.4947224173923456E-2</v>
      </c>
      <c r="F31" s="355">
        <v>3.1407900006344303E-2</v>
      </c>
      <c r="G31" s="355"/>
      <c r="H31" s="354">
        <v>3.9604442418602309E-2</v>
      </c>
      <c r="I31" s="354">
        <v>2.8285178879748412E-3</v>
      </c>
      <c r="J31" s="355">
        <v>2.8152795289922317E-2</v>
      </c>
      <c r="K31" s="355">
        <v>0.10535154723872475</v>
      </c>
      <c r="L31" s="250"/>
      <c r="M31" s="351">
        <v>435.26619199999999</v>
      </c>
      <c r="N31" s="351">
        <v>19.161038000000001</v>
      </c>
      <c r="O31" s="352">
        <v>454.42723000000001</v>
      </c>
    </row>
    <row r="32" spans="1:15" s="349" customFormat="1" ht="13" x14ac:dyDescent="0.35">
      <c r="A32" s="427" t="s">
        <v>325</v>
      </c>
      <c r="B32" s="351">
        <v>132.486705</v>
      </c>
      <c r="C32" s="351">
        <v>718.23031200000003</v>
      </c>
      <c r="D32" s="352">
        <v>850.71701700000006</v>
      </c>
      <c r="E32" s="354">
        <v>4.5280639221198897E-2</v>
      </c>
      <c r="F32" s="355">
        <v>0.82275435076300396</v>
      </c>
      <c r="G32" s="355"/>
      <c r="H32" s="354">
        <v>1.1724750396051104E-2</v>
      </c>
      <c r="I32" s="354">
        <v>9.5918682313505407E-2</v>
      </c>
      <c r="J32" s="355">
        <v>0.321433964560073</v>
      </c>
      <c r="K32" s="355">
        <v>0.9599103049511104</v>
      </c>
      <c r="L32" s="250"/>
      <c r="M32" s="351">
        <v>100.2598</v>
      </c>
      <c r="N32" s="351">
        <v>366.46080699999999</v>
      </c>
      <c r="O32" s="352">
        <v>466.72060699999997</v>
      </c>
    </row>
    <row r="33" spans="1:15" s="349" customFormat="1" ht="13" x14ac:dyDescent="0.35">
      <c r="A33" s="427" t="s">
        <v>329</v>
      </c>
      <c r="B33" s="351">
        <v>6887.4851909999998</v>
      </c>
      <c r="C33" s="351">
        <v>4809.1173470000003</v>
      </c>
      <c r="D33" s="352">
        <v>11696.602537999999</v>
      </c>
      <c r="E33" s="354">
        <v>0.62256852637630655</v>
      </c>
      <c r="F33" s="355">
        <v>9.4382861121170558E-2</v>
      </c>
      <c r="G33" s="355"/>
      <c r="H33" s="354">
        <v>0.60952564803369036</v>
      </c>
      <c r="I33" s="354">
        <v>0.64225108758047089</v>
      </c>
      <c r="J33" s="355">
        <v>8.7817231350741487E-2</v>
      </c>
      <c r="K33" s="355">
        <v>0.10392521265795729</v>
      </c>
      <c r="L33" s="250"/>
      <c r="M33" s="351">
        <v>6331.4727810000004</v>
      </c>
      <c r="N33" s="351">
        <v>4356.379664</v>
      </c>
      <c r="O33" s="352">
        <v>10687.852445</v>
      </c>
    </row>
    <row r="34" spans="1:15" s="396" customFormat="1" ht="13" x14ac:dyDescent="0.35">
      <c r="A34" s="433" t="s">
        <v>406</v>
      </c>
      <c r="B34" s="434">
        <v>3909.4601969999999</v>
      </c>
      <c r="C34" s="434">
        <v>693.25965599999995</v>
      </c>
      <c r="D34" s="353">
        <v>4602.7198529999996</v>
      </c>
      <c r="E34" s="357">
        <v>0.24498639728038094</v>
      </c>
      <c r="F34" s="356">
        <v>9.2792171463724094E-2</v>
      </c>
      <c r="G34" s="356"/>
      <c r="H34" s="357">
        <v>0.34597769635165865</v>
      </c>
      <c r="I34" s="357">
        <v>9.2583885132146909E-2</v>
      </c>
      <c r="J34" s="356">
        <v>9.8965442486289357E-2</v>
      </c>
      <c r="K34" s="356">
        <v>5.9238059185832137E-2</v>
      </c>
      <c r="M34" s="434">
        <v>3557.4004839999998</v>
      </c>
      <c r="N34" s="434">
        <v>654.48899800000004</v>
      </c>
      <c r="O34" s="353">
        <v>4211.8894819999996</v>
      </c>
    </row>
    <row r="35" spans="1:15" s="396" customFormat="1" ht="13" x14ac:dyDescent="0.35">
      <c r="A35" s="435" t="s">
        <v>399</v>
      </c>
      <c r="B35" s="434">
        <v>1990.670629</v>
      </c>
      <c r="C35" s="434">
        <v>2141.0585500000002</v>
      </c>
      <c r="D35" s="353">
        <v>4131.7291789999999</v>
      </c>
      <c r="E35" s="357">
        <v>0.21991723989929227</v>
      </c>
      <c r="F35" s="356">
        <v>9.1535973762565392E-2</v>
      </c>
      <c r="G35" s="356"/>
      <c r="H35" s="357">
        <v>0.17616949750373104</v>
      </c>
      <c r="I35" s="357">
        <v>0.28593546031243605</v>
      </c>
      <c r="J35" s="356">
        <v>4.6365945470081105E-2</v>
      </c>
      <c r="K35" s="356">
        <v>0.13717812739955426</v>
      </c>
      <c r="M35" s="434">
        <v>1902.4612159999999</v>
      </c>
      <c r="N35" s="434">
        <v>1882.7820360000001</v>
      </c>
      <c r="O35" s="353">
        <v>3785.2432520000002</v>
      </c>
    </row>
    <row r="36" spans="1:15" s="396" customFormat="1" ht="13" x14ac:dyDescent="0.35">
      <c r="A36" s="435" t="s">
        <v>400</v>
      </c>
      <c r="B36" s="434">
        <v>987.35436400000003</v>
      </c>
      <c r="C36" s="434">
        <v>1974.7991400000001</v>
      </c>
      <c r="D36" s="353">
        <v>2962.1535039999999</v>
      </c>
      <c r="E36" s="357">
        <v>0.15766488909018042</v>
      </c>
      <c r="F36" s="356">
        <v>0.10087776667785198</v>
      </c>
      <c r="G36" s="356"/>
      <c r="H36" s="357">
        <v>8.7378454089803104E-2</v>
      </c>
      <c r="I36" s="357">
        <v>0.26373174200233934</v>
      </c>
      <c r="J36" s="356">
        <v>0.13279235045979454</v>
      </c>
      <c r="K36" s="356">
        <v>8.5586153854696478E-2</v>
      </c>
      <c r="M36" s="434">
        <v>871.61108000000002</v>
      </c>
      <c r="N36" s="434">
        <v>1819.1086290000001</v>
      </c>
      <c r="O36" s="353">
        <v>2690.719709</v>
      </c>
    </row>
    <row r="37" spans="1:15" s="349" customFormat="1" ht="13" x14ac:dyDescent="0.35">
      <c r="A37" s="427" t="s">
        <v>334</v>
      </c>
      <c r="B37" s="351">
        <v>2135.9597680000002</v>
      </c>
      <c r="C37" s="351">
        <v>839.95293900000001</v>
      </c>
      <c r="D37" s="352">
        <v>2975.9127070000004</v>
      </c>
      <c r="E37" s="354">
        <v>0.1583972424986162</v>
      </c>
      <c r="F37" s="355">
        <v>6.7904747850575653E-2</v>
      </c>
      <c r="G37" s="355"/>
      <c r="H37" s="354">
        <v>0.18902723209704117</v>
      </c>
      <c r="I37" s="354">
        <v>0.11217457376574241</v>
      </c>
      <c r="J37" s="355">
        <v>1.857107836426386E-2</v>
      </c>
      <c r="K37" s="355">
        <v>0.2179095764136334</v>
      </c>
      <c r="L37" s="250"/>
      <c r="M37" s="351">
        <v>2097.0159210000002</v>
      </c>
      <c r="N37" s="351">
        <v>689.66773499999999</v>
      </c>
      <c r="O37" s="352">
        <v>2786.6836560000002</v>
      </c>
    </row>
    <row r="38" spans="1:15" s="349" customFormat="1" ht="13" x14ac:dyDescent="0.35">
      <c r="A38" s="428" t="s">
        <v>341</v>
      </c>
      <c r="B38" s="359">
        <v>168.738382</v>
      </c>
      <c r="C38" s="359">
        <v>70.242330999999993</v>
      </c>
      <c r="D38" s="360">
        <v>238.98071299999998</v>
      </c>
      <c r="E38" s="362">
        <v>1.272009285101426E-2</v>
      </c>
      <c r="F38" s="363">
        <v>0.14724972542034132</v>
      </c>
      <c r="G38" s="355"/>
      <c r="H38" s="362">
        <v>1.493293543064206E-2</v>
      </c>
      <c r="I38" s="362">
        <v>9.3807678673259506E-3</v>
      </c>
      <c r="J38" s="363">
        <v>0.21951499118752116</v>
      </c>
      <c r="K38" s="363">
        <v>4.2891761579137988E-3</v>
      </c>
      <c r="L38" s="250"/>
      <c r="M38" s="359">
        <v>138.36515600000001</v>
      </c>
      <c r="N38" s="359">
        <v>69.942335999999997</v>
      </c>
      <c r="O38" s="360">
        <v>208.30749200000002</v>
      </c>
    </row>
    <row r="39" spans="1:15" s="349" customFormat="1" ht="13.5" x14ac:dyDescent="0.25">
      <c r="A39" s="429" t="s">
        <v>401</v>
      </c>
      <c r="B39" s="299">
        <v>11299.746308</v>
      </c>
      <c r="C39" s="299">
        <v>7487.9084519999997</v>
      </c>
      <c r="D39" s="300">
        <v>18787.654759999998</v>
      </c>
      <c r="E39" s="381">
        <v>1</v>
      </c>
      <c r="F39" s="303">
        <v>9.0947161350799277E-2</v>
      </c>
      <c r="G39" s="355"/>
      <c r="H39" s="391">
        <v>1</v>
      </c>
      <c r="I39" s="391">
        <v>1</v>
      </c>
      <c r="J39" s="392">
        <v>7.2149786469526411E-2</v>
      </c>
      <c r="K39" s="392">
        <v>0.12059538906743206</v>
      </c>
      <c r="L39" s="250"/>
      <c r="M39" s="388">
        <v>10539.335502</v>
      </c>
      <c r="N39" s="388">
        <v>6682.0803699999997</v>
      </c>
      <c r="O39" s="389">
        <v>17221.415871999998</v>
      </c>
    </row>
    <row r="40" spans="1:15" s="349" customFormat="1" ht="13" x14ac:dyDescent="0.35">
      <c r="A40" s="387" t="s">
        <v>347</v>
      </c>
      <c r="B40" s="388">
        <v>464.18868300000003</v>
      </c>
      <c r="C40" s="299"/>
      <c r="D40" s="360">
        <v>464.18868300000003</v>
      </c>
      <c r="E40" s="381"/>
      <c r="F40" s="363">
        <v>-7.2059834864683703E-2</v>
      </c>
      <c r="G40" s="355"/>
      <c r="H40" s="391"/>
      <c r="I40" s="391"/>
      <c r="J40" s="392"/>
      <c r="K40" s="392"/>
      <c r="L40" s="250"/>
      <c r="M40" s="388">
        <v>500.23557599999998</v>
      </c>
      <c r="N40" s="388"/>
      <c r="O40" s="360">
        <v>500.23557599999998</v>
      </c>
    </row>
    <row r="41" spans="1:15" s="396" customFormat="1" ht="27" customHeight="1" x14ac:dyDescent="0.3">
      <c r="A41" s="1713" t="s">
        <v>407</v>
      </c>
      <c r="B41" s="1713"/>
      <c r="C41" s="1713"/>
      <c r="D41" s="1713"/>
      <c r="E41" s="1713"/>
      <c r="F41" s="1713"/>
      <c r="G41" s="393"/>
      <c r="H41" s="393"/>
      <c r="I41" s="395"/>
      <c r="M41" s="318"/>
      <c r="N41" s="318"/>
    </row>
    <row r="42" spans="1:15" s="250" customFormat="1" ht="37.5" customHeight="1" x14ac:dyDescent="0.3">
      <c r="A42" s="1713" t="s">
        <v>408</v>
      </c>
      <c r="B42" s="1713"/>
      <c r="C42" s="1713"/>
      <c r="D42" s="1713"/>
      <c r="E42" s="1713"/>
      <c r="F42" s="1713"/>
      <c r="G42" s="397"/>
      <c r="H42" s="397"/>
      <c r="I42" s="397"/>
      <c r="M42" s="398"/>
      <c r="N42" s="398"/>
    </row>
    <row r="43" spans="1:15" ht="37.5" customHeight="1" x14ac:dyDescent="0.3">
      <c r="A43" s="1713" t="s">
        <v>409</v>
      </c>
      <c r="B43" s="1713"/>
      <c r="C43" s="1713"/>
      <c r="D43" s="1713"/>
      <c r="E43" s="1713"/>
      <c r="F43" s="1713"/>
    </row>
    <row r="44" spans="1:15" x14ac:dyDescent="0.3">
      <c r="A44" s="1713" t="s">
        <v>404</v>
      </c>
      <c r="B44" s="1713"/>
      <c r="C44" s="1713"/>
      <c r="D44" s="1713"/>
      <c r="E44" s="1713"/>
      <c r="F44" s="1713"/>
    </row>
    <row r="45" spans="1:15" x14ac:dyDescent="0.3">
      <c r="A45" s="431"/>
      <c r="B45" s="431"/>
      <c r="C45" s="431"/>
      <c r="D45" s="431"/>
      <c r="E45" s="431"/>
      <c r="F45" s="431"/>
    </row>
    <row r="46" spans="1:15" x14ac:dyDescent="0.3">
      <c r="A46" s="431"/>
      <c r="B46" s="431"/>
      <c r="C46" s="431"/>
      <c r="D46" s="431"/>
      <c r="E46" s="431"/>
      <c r="F46" s="431"/>
    </row>
    <row r="48" spans="1:15" x14ac:dyDescent="0.35">
      <c r="A48" s="418" t="s">
        <v>411</v>
      </c>
    </row>
    <row r="49" spans="1:15" ht="15.5" x14ac:dyDescent="0.35">
      <c r="A49" s="432" t="s">
        <v>410</v>
      </c>
    </row>
    <row r="50" spans="1:15" ht="13" x14ac:dyDescent="0.35">
      <c r="A50" s="403" t="s">
        <v>412</v>
      </c>
      <c r="H50" s="1708" t="s">
        <v>256</v>
      </c>
      <c r="I50" s="1708"/>
      <c r="J50" s="1708" t="s">
        <v>257</v>
      </c>
      <c r="K50" s="1708"/>
      <c r="L50" s="250"/>
      <c r="M50" s="263" t="s">
        <v>251</v>
      </c>
      <c r="N50" s="263" t="s">
        <v>251</v>
      </c>
      <c r="O50" s="263" t="s">
        <v>251</v>
      </c>
    </row>
    <row r="51" spans="1:15" ht="26" x14ac:dyDescent="0.35">
      <c r="A51" s="339">
        <v>2021</v>
      </c>
      <c r="B51" s="269" t="s">
        <v>396</v>
      </c>
      <c r="C51" s="269" t="s">
        <v>258</v>
      </c>
      <c r="D51" s="270" t="s">
        <v>259</v>
      </c>
      <c r="E51" s="269" t="s">
        <v>256</v>
      </c>
      <c r="F51" s="269" t="s">
        <v>257</v>
      </c>
      <c r="H51" s="406" t="s">
        <v>29</v>
      </c>
      <c r="I51" s="406" t="s">
        <v>104</v>
      </c>
      <c r="J51" s="406" t="s">
        <v>29</v>
      </c>
      <c r="K51" s="406" t="s">
        <v>104</v>
      </c>
      <c r="L51" s="250"/>
      <c r="M51" s="269" t="s">
        <v>396</v>
      </c>
      <c r="N51" s="269" t="s">
        <v>258</v>
      </c>
      <c r="O51" s="270" t="s">
        <v>259</v>
      </c>
    </row>
    <row r="52" spans="1:15" x14ac:dyDescent="0.35">
      <c r="A52" s="422" t="s">
        <v>289</v>
      </c>
      <c r="B52" s="423">
        <v>34630.031481000005</v>
      </c>
      <c r="C52" s="423">
        <v>10020.090401000001</v>
      </c>
      <c r="D52" s="424">
        <v>44650.121882000007</v>
      </c>
      <c r="E52" s="425">
        <v>0.1765668372766975</v>
      </c>
      <c r="F52" s="426">
        <v>1.7955540268535408E-2</v>
      </c>
      <c r="H52" s="425">
        <v>0.18408069819485656</v>
      </c>
      <c r="I52" s="425">
        <v>0.15473788892798665</v>
      </c>
      <c r="J52" s="426">
        <v>2.1195380214108273E-2</v>
      </c>
      <c r="K52" s="426">
        <v>6.915039091990316E-3</v>
      </c>
      <c r="L52" s="250"/>
      <c r="M52" s="423">
        <v>33911.269235999993</v>
      </c>
      <c r="N52" s="423">
        <v>9951.2769320000007</v>
      </c>
      <c r="O52" s="424">
        <v>43862.546167999993</v>
      </c>
    </row>
    <row r="53" spans="1:15" x14ac:dyDescent="0.35">
      <c r="A53" s="350" t="s">
        <v>397</v>
      </c>
      <c r="B53" s="351">
        <v>6981.6970249999995</v>
      </c>
      <c r="C53" s="351">
        <v>602.07553499999995</v>
      </c>
      <c r="D53" s="352">
        <v>7583.7725599999994</v>
      </c>
      <c r="E53" s="354">
        <v>2.9989677051359128E-2</v>
      </c>
      <c r="F53" s="355">
        <v>2.4030968817777332E-2</v>
      </c>
      <c r="H53" s="354">
        <v>3.7112171372182666E-2</v>
      </c>
      <c r="I53" s="354">
        <v>9.2977102533716074E-3</v>
      </c>
      <c r="J53" s="355">
        <v>1.7995433002865102E-2</v>
      </c>
      <c r="K53" s="355">
        <v>9.9631938362703343E-2</v>
      </c>
      <c r="L53" s="400"/>
      <c r="M53" s="351">
        <v>6858.2793189999993</v>
      </c>
      <c r="N53" s="351">
        <v>547.52459799999997</v>
      </c>
      <c r="O53" s="352">
        <v>7405.8039169999993</v>
      </c>
    </row>
    <row r="54" spans="1:15" x14ac:dyDescent="0.35">
      <c r="A54" s="350" t="s">
        <v>296</v>
      </c>
      <c r="B54" s="351">
        <v>21730.911813000002</v>
      </c>
      <c r="C54" s="351">
        <v>8667.4155210000008</v>
      </c>
      <c r="D54" s="352">
        <v>30398.327334000001</v>
      </c>
      <c r="E54" s="354">
        <v>0.12020877636237588</v>
      </c>
      <c r="F54" s="355">
        <v>7.9765131852826965E-2</v>
      </c>
      <c r="H54" s="354">
        <v>0.11551365239568598</v>
      </c>
      <c r="I54" s="354">
        <v>0.13384885031050783</v>
      </c>
      <c r="J54" s="355">
        <v>5.3574252040260228E-2</v>
      </c>
      <c r="K54" s="355">
        <v>0.15153645669423121</v>
      </c>
      <c r="L54" s="400"/>
      <c r="M54" s="351">
        <v>20625.894919999999</v>
      </c>
      <c r="N54" s="351">
        <v>7526.8268499999995</v>
      </c>
      <c r="O54" s="352">
        <v>28152.721769999996</v>
      </c>
    </row>
    <row r="55" spans="1:15" x14ac:dyDescent="0.35">
      <c r="A55" s="350" t="s">
        <v>302</v>
      </c>
      <c r="B55" s="351">
        <v>15707.267727</v>
      </c>
      <c r="C55" s="351">
        <v>5505.0551079999987</v>
      </c>
      <c r="D55" s="352">
        <v>21212.322834999999</v>
      </c>
      <c r="E55" s="354">
        <v>8.3883147377882425E-2</v>
      </c>
      <c r="F55" s="355">
        <v>2.95274006519195E-2</v>
      </c>
      <c r="H55" s="354">
        <v>8.3494143270013657E-2</v>
      </c>
      <c r="I55" s="354">
        <v>8.5013265524943357E-2</v>
      </c>
      <c r="J55" s="355">
        <v>2.1811642923689201E-2</v>
      </c>
      <c r="K55" s="355">
        <v>5.2196996030851261E-2</v>
      </c>
      <c r="L55" s="250"/>
      <c r="M55" s="351">
        <v>15371.979597</v>
      </c>
      <c r="N55" s="351">
        <v>5231.9623879999999</v>
      </c>
      <c r="O55" s="352">
        <v>20603.941984999998</v>
      </c>
    </row>
    <row r="56" spans="1:15" x14ac:dyDescent="0.35">
      <c r="A56" s="427" t="s">
        <v>307</v>
      </c>
      <c r="B56" s="351">
        <v>53035.133835000001</v>
      </c>
      <c r="C56" s="351">
        <v>1283.436371</v>
      </c>
      <c r="D56" s="352">
        <v>54318.570206000004</v>
      </c>
      <c r="E56" s="354">
        <v>0.21480026800401805</v>
      </c>
      <c r="F56" s="355">
        <v>1.2200365524784651E-2</v>
      </c>
      <c r="H56" s="354">
        <v>0.28191555270635127</v>
      </c>
      <c r="I56" s="354">
        <v>1.9819804679817702E-2</v>
      </c>
      <c r="J56" s="355">
        <v>1.1574968861020052E-2</v>
      </c>
      <c r="K56" s="355">
        <v>3.8737412076787381E-2</v>
      </c>
      <c r="L56" s="250"/>
      <c r="M56" s="351">
        <v>52428.278148000005</v>
      </c>
      <c r="N56" s="351">
        <v>1235.573453</v>
      </c>
      <c r="O56" s="352">
        <v>53663.851601000002</v>
      </c>
    </row>
    <row r="57" spans="1:15" x14ac:dyDescent="0.35">
      <c r="A57" s="427" t="s">
        <v>325</v>
      </c>
      <c r="B57" s="351">
        <v>6200.0401999999995</v>
      </c>
      <c r="C57" s="351">
        <v>7154.7972769999997</v>
      </c>
      <c r="D57" s="352">
        <v>13354.837476999999</v>
      </c>
      <c r="E57" s="354">
        <v>5.2811085754478078E-2</v>
      </c>
      <c r="F57" s="355">
        <v>9.9753594890362285E-2</v>
      </c>
      <c r="H57" s="354">
        <v>3.2957166945642657E-2</v>
      </c>
      <c r="I57" s="354">
        <v>0.11048984410761377</v>
      </c>
      <c r="J57" s="355">
        <v>5.1195240081549631E-2</v>
      </c>
      <c r="K57" s="355">
        <v>0.14561159943976953</v>
      </c>
      <c r="L57" s="250"/>
      <c r="M57" s="351">
        <v>5898.0862580000003</v>
      </c>
      <c r="N57" s="351">
        <v>6245.395281000001</v>
      </c>
      <c r="O57" s="352">
        <v>12143.481539</v>
      </c>
    </row>
    <row r="58" spans="1:15" x14ac:dyDescent="0.35">
      <c r="A58" s="427" t="s">
        <v>329</v>
      </c>
      <c r="B58" s="351">
        <v>22199.153621999998</v>
      </c>
      <c r="C58" s="351">
        <v>11160.84367</v>
      </c>
      <c r="D58" s="352">
        <v>33359.997292</v>
      </c>
      <c r="E58" s="354">
        <v>0.1319205629264408</v>
      </c>
      <c r="F58" s="355">
        <v>7.5546976391783538E-2</v>
      </c>
      <c r="H58" s="354">
        <v>0.11800265617184577</v>
      </c>
      <c r="I58" s="354">
        <v>0.17235427217091059</v>
      </c>
      <c r="J58" s="355">
        <v>5.5584125120409444E-2</v>
      </c>
      <c r="K58" s="355">
        <v>0.11758574297472846</v>
      </c>
      <c r="L58" s="250"/>
      <c r="M58" s="351">
        <v>21030.207913999999</v>
      </c>
      <c r="N58" s="351">
        <v>9986.5658989999993</v>
      </c>
      <c r="O58" s="352">
        <v>31016.773813</v>
      </c>
    </row>
    <row r="59" spans="1:15" s="414" customFormat="1" ht="13" x14ac:dyDescent="0.35">
      <c r="A59" s="433" t="s">
        <v>406</v>
      </c>
      <c r="B59" s="434">
        <v>13329.541399999998</v>
      </c>
      <c r="C59" s="434">
        <v>1567.6973539999999</v>
      </c>
      <c r="D59" s="353">
        <v>14897.238753999998</v>
      </c>
      <c r="E59" s="357">
        <v>5.8910440108115747E-2</v>
      </c>
      <c r="F59" s="356">
        <v>7.373649035337615E-2</v>
      </c>
      <c r="H59" s="357">
        <v>7.0855011751158548E-2</v>
      </c>
      <c r="I59" s="357">
        <v>2.4209579886798321E-2</v>
      </c>
      <c r="J59" s="356">
        <v>6.8467257031899598E-2</v>
      </c>
      <c r="K59" s="356">
        <v>0.12073026097806983</v>
      </c>
      <c r="L59" s="396"/>
      <c r="M59" s="434">
        <v>12475.385944000001</v>
      </c>
      <c r="N59" s="434">
        <v>1398.8177249999999</v>
      </c>
      <c r="O59" s="353">
        <v>13874.203669000002</v>
      </c>
    </row>
    <row r="60" spans="1:15" s="414" customFormat="1" ht="13" x14ac:dyDescent="0.35">
      <c r="A60" s="435" t="s">
        <v>399</v>
      </c>
      <c r="B60" s="434">
        <v>6022.4137970000002</v>
      </c>
      <c r="C60" s="434">
        <v>6163.2851719999999</v>
      </c>
      <c r="D60" s="353">
        <v>12185.698969000001</v>
      </c>
      <c r="E60" s="357">
        <v>4.818778171867933E-2</v>
      </c>
      <c r="F60" s="356">
        <v>7.8969410560194797E-2</v>
      </c>
      <c r="H60" s="357">
        <v>3.2012969355177848E-2</v>
      </c>
      <c r="I60" s="357">
        <v>9.5178156903780509E-2</v>
      </c>
      <c r="J60" s="356">
        <v>2.902292960078845E-2</v>
      </c>
      <c r="K60" s="356">
        <v>0.13269109980013183</v>
      </c>
      <c r="L60" s="396"/>
      <c r="M60" s="434">
        <v>5852.5554909999992</v>
      </c>
      <c r="N60" s="434">
        <v>5441.2762430000002</v>
      </c>
      <c r="O60" s="353">
        <v>11293.831733999999</v>
      </c>
    </row>
    <row r="61" spans="1:15" s="414" customFormat="1" ht="13" x14ac:dyDescent="0.35">
      <c r="A61" s="435" t="s">
        <v>400</v>
      </c>
      <c r="B61" s="434">
        <v>2847.1984159999997</v>
      </c>
      <c r="C61" s="434">
        <v>3429.8611369999999</v>
      </c>
      <c r="D61" s="353">
        <v>6277.0595529999991</v>
      </c>
      <c r="E61" s="357">
        <v>2.4822341036374471E-2</v>
      </c>
      <c r="F61" s="356">
        <v>7.323308552138319E-2</v>
      </c>
      <c r="H61" s="357">
        <v>1.513467501766865E-2</v>
      </c>
      <c r="I61" s="357">
        <v>5.2966535272232412E-2</v>
      </c>
      <c r="J61" s="356">
        <v>5.3633476400410718E-2</v>
      </c>
      <c r="K61" s="356">
        <v>9.0065705633185056E-2</v>
      </c>
      <c r="L61" s="396"/>
      <c r="M61" s="434">
        <v>2702.2664709999999</v>
      </c>
      <c r="N61" s="434">
        <v>3146.4719230000001</v>
      </c>
      <c r="O61" s="353">
        <v>5848.738394</v>
      </c>
    </row>
    <row r="62" spans="1:15" x14ac:dyDescent="0.35">
      <c r="A62" s="427" t="s">
        <v>334</v>
      </c>
      <c r="B62" s="351">
        <v>23250.199114000003</v>
      </c>
      <c r="C62" s="351">
        <v>16135.122093</v>
      </c>
      <c r="D62" s="352">
        <v>39385.321207000001</v>
      </c>
      <c r="E62" s="354">
        <v>0.15574742705126379</v>
      </c>
      <c r="F62" s="355">
        <v>3.999272614977567E-2</v>
      </c>
      <c r="H62" s="354">
        <v>0.12358963313165795</v>
      </c>
      <c r="I62" s="354">
        <v>0.24917087873947386</v>
      </c>
      <c r="J62" s="355">
        <v>3.5623321106253547E-2</v>
      </c>
      <c r="K62" s="355">
        <v>4.6354139282525075E-2</v>
      </c>
      <c r="L62" s="250"/>
      <c r="M62" s="351">
        <v>22450.439885000003</v>
      </c>
      <c r="N62" s="351">
        <v>15420.326147</v>
      </c>
      <c r="O62" s="352">
        <v>37870.766032</v>
      </c>
    </row>
    <row r="63" spans="1:15" x14ac:dyDescent="0.35">
      <c r="A63" s="428" t="s">
        <v>341</v>
      </c>
      <c r="B63" s="359">
        <v>4389.7510200000006</v>
      </c>
      <c r="C63" s="359">
        <v>4226.4121830000004</v>
      </c>
      <c r="D63" s="360">
        <v>8616.1632030000001</v>
      </c>
      <c r="E63" s="362">
        <v>3.4072217993807302E-2</v>
      </c>
      <c r="F63" s="363">
        <v>-8.3792298148883226E-2</v>
      </c>
      <c r="H63" s="362">
        <v>2.3334325673556953E-2</v>
      </c>
      <c r="I63" s="362">
        <v>6.5267484899305506E-2</v>
      </c>
      <c r="J63" s="363">
        <v>-8.2986104224844759E-3</v>
      </c>
      <c r="K63" s="363">
        <v>-0.15092638739772768</v>
      </c>
      <c r="L63" s="250"/>
      <c r="M63" s="359">
        <v>4426.484692</v>
      </c>
      <c r="N63" s="359">
        <v>4977.6746330000005</v>
      </c>
      <c r="O63" s="360">
        <v>9404.1593250000005</v>
      </c>
    </row>
    <row r="64" spans="1:15" ht="13.5" x14ac:dyDescent="0.25">
      <c r="A64" s="429" t="s">
        <v>401</v>
      </c>
      <c r="B64" s="299">
        <v>188124.18586299999</v>
      </c>
      <c r="C64" s="299">
        <v>64755.248184000004</v>
      </c>
      <c r="D64" s="300">
        <v>252879.43404699999</v>
      </c>
      <c r="E64" s="381">
        <v>1</v>
      </c>
      <c r="F64" s="303">
        <v>3.5864504084970106E-2</v>
      </c>
      <c r="H64" s="391">
        <v>1</v>
      </c>
      <c r="I64" s="391">
        <v>1</v>
      </c>
      <c r="J64" s="392">
        <v>2.7995847623192072E-2</v>
      </c>
      <c r="K64" s="392">
        <v>5.9423040126205473E-2</v>
      </c>
      <c r="L64" s="250"/>
      <c r="M64" s="299">
        <v>183000.91999199998</v>
      </c>
      <c r="N64" s="299">
        <v>61123.126203000007</v>
      </c>
      <c r="O64" s="389">
        <v>244124.046195</v>
      </c>
    </row>
    <row r="65" spans="1:15" s="349" customFormat="1" ht="13" x14ac:dyDescent="0.35">
      <c r="A65" s="387" t="s">
        <v>347</v>
      </c>
      <c r="B65" s="388">
        <v>3778.1978819999995</v>
      </c>
      <c r="C65" s="299"/>
      <c r="D65" s="360">
        <v>3778.1978819999995</v>
      </c>
      <c r="E65" s="381"/>
      <c r="F65" s="363">
        <v>-6.514473298571688E-2</v>
      </c>
      <c r="G65" s="355"/>
      <c r="H65" s="391"/>
      <c r="I65" s="391"/>
      <c r="J65" s="392"/>
      <c r="K65" s="392"/>
      <c r="L65" s="250"/>
      <c r="M65" s="388">
        <v>4041.4789490000003</v>
      </c>
      <c r="N65" s="388"/>
      <c r="O65" s="360">
        <v>4041.4789490000003</v>
      </c>
    </row>
    <row r="67" spans="1:15" x14ac:dyDescent="0.35">
      <c r="B67" s="416"/>
    </row>
  </sheetData>
  <mergeCells count="14">
    <mergeCell ref="A21:F21"/>
    <mergeCell ref="A1:F1"/>
    <mergeCell ref="M1:O1"/>
    <mergeCell ref="H4:I4"/>
    <mergeCell ref="J4:K4"/>
    <mergeCell ref="A20:F20"/>
    <mergeCell ref="H50:I50"/>
    <mergeCell ref="J50:K50"/>
    <mergeCell ref="H25:I25"/>
    <mergeCell ref="J25:K25"/>
    <mergeCell ref="A41:F41"/>
    <mergeCell ref="A42:F42"/>
    <mergeCell ref="A43:F43"/>
    <mergeCell ref="A44:F44"/>
  </mergeCells>
  <pageMargins left="0.7" right="0.7" top="0.75" bottom="0.75" header="0.3" footer="0.3"/>
  <pageSetup paperSize="9" scale="8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tabSelected="1" topLeftCell="A94" workbookViewId="0">
      <selection activeCell="D160" sqref="D160"/>
    </sheetView>
  </sheetViews>
  <sheetFormatPr baseColWidth="10" defaultColWidth="11.453125" defaultRowHeight="12.5" x14ac:dyDescent="0.35"/>
  <cols>
    <col min="1" max="1" width="46.7265625" style="418" customWidth="1"/>
    <col min="2" max="10" width="9.7265625" style="403" customWidth="1"/>
    <col min="11" max="16384" width="11.453125" style="403"/>
  </cols>
  <sheetData>
    <row r="1" spans="1:10" ht="18" x14ac:dyDescent="0.35">
      <c r="A1" s="247" t="s">
        <v>639</v>
      </c>
      <c r="B1" s="247"/>
      <c r="C1" s="247"/>
      <c r="D1" s="247"/>
      <c r="E1" s="247"/>
      <c r="F1" s="247"/>
      <c r="G1" s="247"/>
      <c r="H1" s="247"/>
      <c r="I1" s="247"/>
      <c r="J1" s="247"/>
    </row>
    <row r="2" spans="1:10" s="254" customFormat="1" ht="18" x14ac:dyDescent="0.35">
      <c r="A2" s="419"/>
      <c r="B2" s="419"/>
    </row>
    <row r="3" spans="1:10" s="250" customFormat="1" ht="17.5" x14ac:dyDescent="0.35">
      <c r="A3" s="432" t="s">
        <v>640</v>
      </c>
      <c r="B3" s="253"/>
      <c r="C3" s="256"/>
      <c r="D3" s="256"/>
      <c r="E3" s="256"/>
      <c r="F3" s="256"/>
      <c r="G3" s="256"/>
      <c r="H3" s="256"/>
      <c r="I3" s="256"/>
      <c r="J3" s="256"/>
    </row>
    <row r="4" spans="1:10" s="250" customFormat="1" ht="13" x14ac:dyDescent="0.35">
      <c r="A4" s="711"/>
      <c r="B4" s="712">
        <v>2013</v>
      </c>
      <c r="C4" s="712">
        <v>2014</v>
      </c>
      <c r="D4" s="712">
        <v>2015</v>
      </c>
      <c r="E4" s="712">
        <v>2016</v>
      </c>
      <c r="F4" s="712">
        <v>2017</v>
      </c>
      <c r="G4" s="712">
        <v>2018</v>
      </c>
      <c r="H4" s="712">
        <v>2019</v>
      </c>
      <c r="I4" s="712">
        <v>2020</v>
      </c>
      <c r="J4" s="712">
        <v>2021</v>
      </c>
    </row>
    <row r="5" spans="1:10" s="250" customFormat="1" ht="13" x14ac:dyDescent="0.3">
      <c r="A5" s="713" t="s">
        <v>641</v>
      </c>
      <c r="B5" s="714">
        <v>46550</v>
      </c>
      <c r="C5" s="714">
        <v>45120</v>
      </c>
      <c r="D5" s="714">
        <v>44725</v>
      </c>
      <c r="E5" s="714">
        <v>43773</v>
      </c>
      <c r="F5" s="714">
        <v>41590</v>
      </c>
      <c r="G5" s="714">
        <v>39430</v>
      </c>
      <c r="H5" s="714">
        <v>37758</v>
      </c>
      <c r="I5" s="714">
        <v>34993</v>
      </c>
      <c r="J5" s="714">
        <v>34472</v>
      </c>
    </row>
    <row r="6" spans="1:10" s="250" customFormat="1" ht="26" x14ac:dyDescent="0.35">
      <c r="A6" s="672" t="s">
        <v>2062</v>
      </c>
      <c r="B6" s="269"/>
      <c r="C6" s="269"/>
      <c r="D6" s="269"/>
      <c r="E6" s="269"/>
      <c r="F6" s="269"/>
      <c r="G6" s="269"/>
      <c r="H6" s="269"/>
      <c r="I6" s="269"/>
      <c r="J6" s="269"/>
    </row>
    <row r="7" spans="1:10" s="349" customFormat="1" ht="13" x14ac:dyDescent="0.35">
      <c r="A7" s="422" t="s">
        <v>289</v>
      </c>
      <c r="B7" s="423">
        <v>684.36957800000005</v>
      </c>
      <c r="C7" s="423">
        <v>688.03415600000005</v>
      </c>
      <c r="D7" s="423">
        <v>741.15789700000005</v>
      </c>
      <c r="E7" s="423">
        <v>967.44775300000003</v>
      </c>
      <c r="F7" s="423">
        <v>1111.0333350000001</v>
      </c>
      <c r="G7" s="423">
        <v>1061.3914179999999</v>
      </c>
      <c r="H7" s="423">
        <v>1141.8807179999999</v>
      </c>
      <c r="I7" s="423">
        <v>1141.6750649999999</v>
      </c>
      <c r="J7" s="423">
        <v>1140.8394940000001</v>
      </c>
    </row>
    <row r="8" spans="1:10" s="349" customFormat="1" ht="13" x14ac:dyDescent="0.35">
      <c r="A8" s="350" t="s">
        <v>397</v>
      </c>
      <c r="B8" s="351">
        <v>0.52986</v>
      </c>
      <c r="C8" s="351">
        <v>0.56347000000000003</v>
      </c>
      <c r="D8" s="351">
        <v>0.57257499999999995</v>
      </c>
      <c r="E8" s="351">
        <v>0.54865399999999998</v>
      </c>
      <c r="F8" s="351">
        <v>0.456928</v>
      </c>
      <c r="G8" s="351">
        <v>0.38994699999999999</v>
      </c>
      <c r="H8" s="351">
        <v>0.40842800000000001</v>
      </c>
      <c r="I8" s="351">
        <v>0.35533100000000001</v>
      </c>
      <c r="J8" s="351">
        <v>0.355935</v>
      </c>
    </row>
    <row r="9" spans="1:10" s="349" customFormat="1" ht="13" x14ac:dyDescent="0.35">
      <c r="A9" s="350" t="s">
        <v>296</v>
      </c>
      <c r="B9" s="351">
        <v>100.776596</v>
      </c>
      <c r="C9" s="351">
        <v>92.450631000000001</v>
      </c>
      <c r="D9" s="351">
        <v>97.630696999999998</v>
      </c>
      <c r="E9" s="351">
        <v>100.390714</v>
      </c>
      <c r="F9" s="351">
        <v>92.818717000000007</v>
      </c>
      <c r="G9" s="351">
        <v>99.341770999999994</v>
      </c>
      <c r="H9" s="351">
        <v>104.92624499999999</v>
      </c>
      <c r="I9" s="351">
        <v>87.583894000000001</v>
      </c>
      <c r="J9" s="351">
        <v>96.791653999999994</v>
      </c>
    </row>
    <row r="10" spans="1:10" s="349" customFormat="1" ht="13" x14ac:dyDescent="0.35">
      <c r="A10" s="350" t="s">
        <v>302</v>
      </c>
      <c r="B10" s="351">
        <v>505.91264000000001</v>
      </c>
      <c r="C10" s="351">
        <v>505.795883</v>
      </c>
      <c r="D10" s="351">
        <v>568.34610299999997</v>
      </c>
      <c r="E10" s="351">
        <v>564.93520899999999</v>
      </c>
      <c r="F10" s="351">
        <v>581.59167600000001</v>
      </c>
      <c r="G10" s="351">
        <v>618.61156600000004</v>
      </c>
      <c r="H10" s="351">
        <v>633.77564400000006</v>
      </c>
      <c r="I10" s="351">
        <v>539.65565100000003</v>
      </c>
      <c r="J10" s="351">
        <v>549.00576799999999</v>
      </c>
    </row>
    <row r="11" spans="1:10" s="349" customFormat="1" ht="13" x14ac:dyDescent="0.35">
      <c r="A11" s="427" t="s">
        <v>307</v>
      </c>
      <c r="B11" s="351">
        <v>763.27531199999999</v>
      </c>
      <c r="C11" s="351">
        <v>795.82674899999995</v>
      </c>
      <c r="D11" s="351">
        <v>846.45971299999997</v>
      </c>
      <c r="E11" s="351">
        <v>853.30924700000003</v>
      </c>
      <c r="F11" s="351">
        <v>904.23586599999999</v>
      </c>
      <c r="G11" s="351">
        <v>910.599962</v>
      </c>
      <c r="H11" s="351">
        <v>943.68371000000002</v>
      </c>
      <c r="I11" s="351">
        <v>968.59288100000003</v>
      </c>
      <c r="J11" s="351">
        <v>999.44391199999995</v>
      </c>
    </row>
    <row r="12" spans="1:10" s="349" customFormat="1" ht="13" x14ac:dyDescent="0.35">
      <c r="A12" s="427" t="s">
        <v>325</v>
      </c>
      <c r="B12" s="351">
        <v>1309.1656410000001</v>
      </c>
      <c r="C12" s="351">
        <v>1096.5652050000001</v>
      </c>
      <c r="D12" s="351">
        <v>971.17860299999995</v>
      </c>
      <c r="E12" s="351">
        <v>989.08348799999999</v>
      </c>
      <c r="F12" s="351">
        <v>967.71315100000004</v>
      </c>
      <c r="G12" s="351">
        <v>1019.632771</v>
      </c>
      <c r="H12" s="351">
        <v>1032.0244720000001</v>
      </c>
      <c r="I12" s="351">
        <v>875.81560999999999</v>
      </c>
      <c r="J12" s="351">
        <v>916.27466400000003</v>
      </c>
    </row>
    <row r="13" spans="1:10" s="349" customFormat="1" ht="13" x14ac:dyDescent="0.35">
      <c r="A13" s="427" t="s">
        <v>329</v>
      </c>
      <c r="B13" s="351">
        <v>4739.4531269999998</v>
      </c>
      <c r="C13" s="351">
        <v>4992.2523650000003</v>
      </c>
      <c r="D13" s="351">
        <v>5356.5446570000004</v>
      </c>
      <c r="E13" s="351">
        <v>5497.2110830000001</v>
      </c>
      <c r="F13" s="351">
        <v>5728.6515250000002</v>
      </c>
      <c r="G13" s="351">
        <v>6032.8575229999997</v>
      </c>
      <c r="H13" s="351">
        <v>6240.3840309999996</v>
      </c>
      <c r="I13" s="351">
        <v>6484.4322069999998</v>
      </c>
      <c r="J13" s="351">
        <v>6940.0185629999996</v>
      </c>
    </row>
    <row r="14" spans="1:10" s="250" customFormat="1" ht="13" x14ac:dyDescent="0.35">
      <c r="A14" s="716" t="s">
        <v>398</v>
      </c>
      <c r="B14" s="434">
        <v>1874.9793870000001</v>
      </c>
      <c r="C14" s="434">
        <v>2031.5963119999999</v>
      </c>
      <c r="D14" s="434">
        <v>2347.8199989999998</v>
      </c>
      <c r="E14" s="434">
        <v>2429.2127529999998</v>
      </c>
      <c r="F14" s="434">
        <v>2588.0829229999999</v>
      </c>
      <c r="G14" s="434">
        <v>2757.5081960000002</v>
      </c>
      <c r="H14" s="434">
        <v>2909.0273550000002</v>
      </c>
      <c r="I14" s="434">
        <v>3102.2484060000002</v>
      </c>
      <c r="J14" s="434">
        <v>3424.9161829999998</v>
      </c>
    </row>
    <row r="15" spans="1:10" s="250" customFormat="1" ht="13" x14ac:dyDescent="0.35">
      <c r="A15" s="717" t="s">
        <v>399</v>
      </c>
      <c r="B15" s="434">
        <v>2701.5944279999999</v>
      </c>
      <c r="C15" s="434">
        <v>2798.0044339999999</v>
      </c>
      <c r="D15" s="434">
        <v>2865.8651799999998</v>
      </c>
      <c r="E15" s="434">
        <v>2906.5679289999998</v>
      </c>
      <c r="F15" s="434">
        <v>2940.9012269999998</v>
      </c>
      <c r="G15" s="434">
        <v>3082.5804159999998</v>
      </c>
      <c r="H15" s="434">
        <v>3119.8262840000002</v>
      </c>
      <c r="I15" s="434">
        <v>3158.7381839999998</v>
      </c>
      <c r="J15" s="434">
        <v>3288.7335039999998</v>
      </c>
    </row>
    <row r="16" spans="1:10" s="250" customFormat="1" ht="13" x14ac:dyDescent="0.35">
      <c r="A16" s="717" t="s">
        <v>400</v>
      </c>
      <c r="B16" s="434">
        <v>162.879312</v>
      </c>
      <c r="C16" s="434">
        <v>162.65161800000001</v>
      </c>
      <c r="D16" s="434">
        <v>142.859477</v>
      </c>
      <c r="E16" s="434">
        <v>161.43039999999999</v>
      </c>
      <c r="F16" s="434">
        <v>199.667373</v>
      </c>
      <c r="G16" s="434">
        <v>192.76891000000001</v>
      </c>
      <c r="H16" s="434">
        <v>211.53039200000001</v>
      </c>
      <c r="I16" s="434">
        <v>223.445617</v>
      </c>
      <c r="J16" s="434">
        <v>226.368875</v>
      </c>
    </row>
    <row r="17" spans="1:10" s="349" customFormat="1" ht="13" x14ac:dyDescent="0.35">
      <c r="A17" s="427" t="s">
        <v>334</v>
      </c>
      <c r="B17" s="351">
        <v>3973.8561570000002</v>
      </c>
      <c r="C17" s="351">
        <v>4179.2500149999996</v>
      </c>
      <c r="D17" s="351">
        <v>4479.2268439999998</v>
      </c>
      <c r="E17" s="351">
        <v>4526.4241160000001</v>
      </c>
      <c r="F17" s="351">
        <v>4517.4438769999997</v>
      </c>
      <c r="G17" s="351">
        <v>4491.8468990000001</v>
      </c>
      <c r="H17" s="351">
        <v>4848.8868240000002</v>
      </c>
      <c r="I17" s="351">
        <v>4772.250642</v>
      </c>
      <c r="J17" s="351">
        <v>4860.5001650000004</v>
      </c>
    </row>
    <row r="18" spans="1:10" s="349" customFormat="1" ht="13" x14ac:dyDescent="0.35">
      <c r="A18" s="428" t="s">
        <v>341</v>
      </c>
      <c r="B18" s="359">
        <v>668.359285</v>
      </c>
      <c r="C18" s="359">
        <v>627.73113499999999</v>
      </c>
      <c r="D18" s="359">
        <v>616.94466</v>
      </c>
      <c r="E18" s="359">
        <v>613.87884299999996</v>
      </c>
      <c r="F18" s="359">
        <v>651.57208400000002</v>
      </c>
      <c r="G18" s="359">
        <v>672.430297</v>
      </c>
      <c r="H18" s="359">
        <v>673.58650599999999</v>
      </c>
      <c r="I18" s="359">
        <v>631.93111899999997</v>
      </c>
      <c r="J18" s="359">
        <v>675.61834499999998</v>
      </c>
    </row>
    <row r="19" spans="1:10" s="349" customFormat="1" ht="13.5" x14ac:dyDescent="0.25">
      <c r="A19" s="429" t="s">
        <v>401</v>
      </c>
      <c r="B19" s="299">
        <v>12745.698200000001</v>
      </c>
      <c r="C19" s="299">
        <v>12978.469614</v>
      </c>
      <c r="D19" s="299">
        <v>13678.061753</v>
      </c>
      <c r="E19" s="299">
        <v>14113.229111000001</v>
      </c>
      <c r="F19" s="299">
        <v>14555.517163</v>
      </c>
      <c r="G19" s="299">
        <v>14907.102158</v>
      </c>
      <c r="H19" s="299">
        <v>15619.55658</v>
      </c>
      <c r="I19" s="299">
        <v>15502.292405</v>
      </c>
      <c r="J19" s="299">
        <v>16178.848504</v>
      </c>
    </row>
    <row r="20" spans="1:10" s="349" customFormat="1" ht="13" x14ac:dyDescent="0.35">
      <c r="A20" s="387" t="s">
        <v>347</v>
      </c>
      <c r="B20" s="388">
        <v>725.37748699999997</v>
      </c>
      <c r="C20" s="388">
        <v>758.23776899999996</v>
      </c>
      <c r="D20" s="388">
        <v>769.54463399999997</v>
      </c>
      <c r="E20" s="388">
        <v>734.01665700000001</v>
      </c>
      <c r="F20" s="388">
        <v>685.93138099999999</v>
      </c>
      <c r="G20" s="388">
        <v>672.04169000000002</v>
      </c>
      <c r="H20" s="388">
        <v>627.71563800000001</v>
      </c>
      <c r="I20" s="388">
        <v>609.28528100000005</v>
      </c>
      <c r="J20" s="388">
        <v>551.37619099999995</v>
      </c>
    </row>
    <row r="21" spans="1:10" s="349" customFormat="1" ht="13" x14ac:dyDescent="0.35">
      <c r="A21" s="422"/>
      <c r="B21" s="423"/>
      <c r="C21" s="423"/>
      <c r="D21" s="423"/>
      <c r="E21" s="423"/>
      <c r="F21" s="423"/>
      <c r="G21" s="423"/>
      <c r="H21" s="423"/>
      <c r="I21" s="423"/>
      <c r="J21" s="423"/>
    </row>
    <row r="22" spans="1:10" s="349" customFormat="1" ht="26" x14ac:dyDescent="0.35">
      <c r="A22" s="1668" t="s">
        <v>2060</v>
      </c>
      <c r="B22" s="718"/>
      <c r="C22" s="718"/>
      <c r="D22" s="718"/>
      <c r="E22" s="718"/>
      <c r="F22" s="718"/>
      <c r="G22" s="718"/>
      <c r="H22" s="718"/>
      <c r="I22" s="718"/>
      <c r="J22" s="718"/>
    </row>
    <row r="23" spans="1:10" s="349" customFormat="1" ht="13" x14ac:dyDescent="0.35">
      <c r="A23" s="422" t="s">
        <v>289</v>
      </c>
      <c r="B23" s="423">
        <v>274.87457899999998</v>
      </c>
      <c r="C23" s="423">
        <v>289.45009199999998</v>
      </c>
      <c r="D23" s="423">
        <v>327.933695</v>
      </c>
      <c r="E23" s="423">
        <v>333.99292600000001</v>
      </c>
      <c r="F23" s="423">
        <v>805.53701999999998</v>
      </c>
      <c r="G23" s="423">
        <v>825.69302800000003</v>
      </c>
      <c r="H23" s="423">
        <v>1018.152056</v>
      </c>
      <c r="I23" s="423">
        <v>970.27313400000003</v>
      </c>
      <c r="J23" s="423">
        <v>1007.958798</v>
      </c>
    </row>
    <row r="24" spans="1:10" s="349" customFormat="1" ht="13" x14ac:dyDescent="0.35">
      <c r="A24" s="350" t="s">
        <v>397</v>
      </c>
      <c r="B24" s="351">
        <v>2.9113519999999999</v>
      </c>
      <c r="C24" s="351">
        <v>0.50775400000000004</v>
      </c>
      <c r="D24" s="351">
        <v>0.86174200000000001</v>
      </c>
      <c r="E24" s="351">
        <v>0.27256200000000003</v>
      </c>
      <c r="F24" s="351">
        <v>8.0630000000000007E-3</v>
      </c>
      <c r="G24" s="351">
        <v>7.456E-3</v>
      </c>
      <c r="H24" s="351">
        <v>2.1759000000000001E-2</v>
      </c>
      <c r="I24" s="351">
        <v>3.1350000000000002E-3</v>
      </c>
      <c r="J24" s="351">
        <v>0</v>
      </c>
    </row>
    <row r="25" spans="1:10" s="349" customFormat="1" ht="13" x14ac:dyDescent="0.35">
      <c r="A25" s="350" t="s">
        <v>296</v>
      </c>
      <c r="B25" s="351">
        <v>16.442319000000001</v>
      </c>
      <c r="C25" s="351">
        <v>39.636153</v>
      </c>
      <c r="D25" s="351">
        <v>42.979036000000001</v>
      </c>
      <c r="E25" s="351">
        <v>81.980753000000007</v>
      </c>
      <c r="F25" s="351">
        <v>16.994592000000001</v>
      </c>
      <c r="G25" s="351">
        <v>18.198269</v>
      </c>
      <c r="H25" s="351">
        <v>22.320599000000001</v>
      </c>
      <c r="I25" s="351">
        <v>15.107544000000001</v>
      </c>
      <c r="J25" s="351">
        <v>8.0802709999999998</v>
      </c>
    </row>
    <row r="26" spans="1:10" s="349" customFormat="1" ht="13" x14ac:dyDescent="0.35">
      <c r="A26" s="350" t="s">
        <v>302</v>
      </c>
      <c r="B26" s="351">
        <v>267.22726499999999</v>
      </c>
      <c r="C26" s="351">
        <v>274.58496600000001</v>
      </c>
      <c r="D26" s="351">
        <v>181.69884500000001</v>
      </c>
      <c r="E26" s="351">
        <v>170.11559600000001</v>
      </c>
      <c r="F26" s="351">
        <v>197.83058700000001</v>
      </c>
      <c r="G26" s="351">
        <v>174.01653200000001</v>
      </c>
      <c r="H26" s="351">
        <v>202.641346</v>
      </c>
      <c r="I26" s="351">
        <v>168.31630999999999</v>
      </c>
      <c r="J26" s="351">
        <v>213.43992299999999</v>
      </c>
    </row>
    <row r="27" spans="1:10" s="349" customFormat="1" ht="13" x14ac:dyDescent="0.35">
      <c r="A27" s="427" t="s">
        <v>307</v>
      </c>
      <c r="B27" s="351">
        <v>141.965598</v>
      </c>
      <c r="C27" s="351">
        <v>149.59255999999999</v>
      </c>
      <c r="D27" s="351">
        <v>128.21996300000001</v>
      </c>
      <c r="E27" s="351">
        <v>121.238922</v>
      </c>
      <c r="F27" s="351">
        <v>125.458826</v>
      </c>
      <c r="G27" s="351">
        <v>103.054526</v>
      </c>
      <c r="H27" s="351">
        <v>186.74408399999999</v>
      </c>
      <c r="I27" s="351">
        <v>105.47827100000001</v>
      </c>
      <c r="J27" s="351">
        <v>118.04458700000001</v>
      </c>
    </row>
    <row r="28" spans="1:10" s="349" customFormat="1" ht="13" x14ac:dyDescent="0.35">
      <c r="A28" s="427" t="s">
        <v>325</v>
      </c>
      <c r="B28" s="351">
        <v>444.29537599999998</v>
      </c>
      <c r="C28" s="351">
        <v>386.61061899999999</v>
      </c>
      <c r="D28" s="351">
        <v>380.22088000000002</v>
      </c>
      <c r="E28" s="351">
        <v>314.92692099999999</v>
      </c>
      <c r="F28" s="351">
        <v>349.533931</v>
      </c>
      <c r="G28" s="351">
        <v>363.72288500000002</v>
      </c>
      <c r="H28" s="351">
        <v>363.30400100000003</v>
      </c>
      <c r="I28" s="351">
        <v>328.20029899999997</v>
      </c>
      <c r="J28" s="351">
        <v>387.54675900000001</v>
      </c>
    </row>
    <row r="29" spans="1:10" s="349" customFormat="1" ht="13" x14ac:dyDescent="0.35">
      <c r="A29" s="427" t="s">
        <v>329</v>
      </c>
      <c r="B29" s="351">
        <v>3912.1036410000002</v>
      </c>
      <c r="C29" s="351">
        <v>3546.0309510000002</v>
      </c>
      <c r="D29" s="351">
        <v>3312.7977129999999</v>
      </c>
      <c r="E29" s="351">
        <v>3215.1150940000002</v>
      </c>
      <c r="F29" s="351">
        <v>3393.603474</v>
      </c>
      <c r="G29" s="351">
        <v>3558.2318690000002</v>
      </c>
      <c r="H29" s="351">
        <v>3960.477789</v>
      </c>
      <c r="I29" s="351">
        <v>3404.1957470000002</v>
      </c>
      <c r="J29" s="351">
        <v>3923.7727399999999</v>
      </c>
    </row>
    <row r="30" spans="1:10" s="349" customFormat="1" ht="13" x14ac:dyDescent="0.35">
      <c r="A30" s="716" t="s">
        <v>398</v>
      </c>
      <c r="B30" s="434">
        <v>206.16476399999999</v>
      </c>
      <c r="C30" s="434">
        <v>213.937838</v>
      </c>
      <c r="D30" s="434">
        <v>201.53608399999999</v>
      </c>
      <c r="E30" s="434">
        <v>242.585375</v>
      </c>
      <c r="F30" s="434">
        <v>253.408918</v>
      </c>
      <c r="G30" s="434">
        <v>284.37621100000001</v>
      </c>
      <c r="H30" s="434">
        <v>310.460534</v>
      </c>
      <c r="I30" s="434">
        <v>324.65133100000003</v>
      </c>
      <c r="J30" s="434">
        <v>397.20481599999999</v>
      </c>
    </row>
    <row r="31" spans="1:10" s="349" customFormat="1" ht="13" x14ac:dyDescent="0.35">
      <c r="A31" s="717" t="s">
        <v>399</v>
      </c>
      <c r="B31" s="434">
        <v>3583.4922790000001</v>
      </c>
      <c r="C31" s="434">
        <v>3233.6566969999999</v>
      </c>
      <c r="D31" s="434">
        <v>3014.2339160000001</v>
      </c>
      <c r="E31" s="434">
        <v>2903.3802000000001</v>
      </c>
      <c r="F31" s="434">
        <v>3064.7751170000001</v>
      </c>
      <c r="G31" s="434">
        <v>3124.992193</v>
      </c>
      <c r="H31" s="434">
        <v>3465.6723870000001</v>
      </c>
      <c r="I31" s="434">
        <v>2957.2613200000001</v>
      </c>
      <c r="J31" s="434">
        <v>3360.7042980000001</v>
      </c>
    </row>
    <row r="32" spans="1:10" s="349" customFormat="1" ht="13" x14ac:dyDescent="0.35">
      <c r="A32" s="717" t="s">
        <v>400</v>
      </c>
      <c r="B32" s="434">
        <v>122.446597</v>
      </c>
      <c r="C32" s="434">
        <v>98.436414999999997</v>
      </c>
      <c r="D32" s="434">
        <v>97.027713000000006</v>
      </c>
      <c r="E32" s="434">
        <v>69.149518</v>
      </c>
      <c r="F32" s="434">
        <v>75.419438</v>
      </c>
      <c r="G32" s="434">
        <v>148.86346399999999</v>
      </c>
      <c r="H32" s="434">
        <v>184.34486699999999</v>
      </c>
      <c r="I32" s="434">
        <v>122.283095</v>
      </c>
      <c r="J32" s="434">
        <v>165.86362600000001</v>
      </c>
    </row>
    <row r="33" spans="1:10" s="349" customFormat="1" ht="13" x14ac:dyDescent="0.35">
      <c r="A33" s="427" t="s">
        <v>334</v>
      </c>
      <c r="B33" s="351">
        <v>1417.0345990000001</v>
      </c>
      <c r="C33" s="351">
        <v>1127.1790590000001</v>
      </c>
      <c r="D33" s="351">
        <v>1210.7568659999999</v>
      </c>
      <c r="E33" s="351">
        <v>1076.3773269999999</v>
      </c>
      <c r="F33" s="351">
        <v>1310.3008339999999</v>
      </c>
      <c r="G33" s="351">
        <v>1675.192284</v>
      </c>
      <c r="H33" s="351">
        <v>1831.35916</v>
      </c>
      <c r="I33" s="351">
        <v>1228.1633079999999</v>
      </c>
      <c r="J33" s="351">
        <v>1128.437471</v>
      </c>
    </row>
    <row r="34" spans="1:10" s="349" customFormat="1" ht="13" x14ac:dyDescent="0.35">
      <c r="A34" s="428" t="s">
        <v>341</v>
      </c>
      <c r="B34" s="359">
        <v>299.505154</v>
      </c>
      <c r="C34" s="359">
        <v>263.933468</v>
      </c>
      <c r="D34" s="359">
        <v>222.126608</v>
      </c>
      <c r="E34" s="359">
        <v>224.94387399999999</v>
      </c>
      <c r="F34" s="359">
        <v>262.14336300000002</v>
      </c>
      <c r="G34" s="359">
        <v>276.04164100000003</v>
      </c>
      <c r="H34" s="359">
        <v>298.17446999999999</v>
      </c>
      <c r="I34" s="359">
        <v>229.78818899999999</v>
      </c>
      <c r="J34" s="359">
        <v>288.798857</v>
      </c>
    </row>
    <row r="35" spans="1:10" s="349" customFormat="1" ht="13.5" x14ac:dyDescent="0.25">
      <c r="A35" s="429" t="s">
        <v>401</v>
      </c>
      <c r="B35" s="299">
        <v>6776.3598869999996</v>
      </c>
      <c r="C35" s="299">
        <v>6077.5256259999996</v>
      </c>
      <c r="D35" s="299">
        <v>5807.595354</v>
      </c>
      <c r="E35" s="299">
        <v>5538.9639790000001</v>
      </c>
      <c r="F35" s="299">
        <v>6461.4106940000001</v>
      </c>
      <c r="G35" s="299">
        <v>6994.1584940000002</v>
      </c>
      <c r="H35" s="299">
        <v>7883.1952689999998</v>
      </c>
      <c r="I35" s="299">
        <v>6449.5259400000004</v>
      </c>
      <c r="J35" s="299">
        <v>7076.0794100000003</v>
      </c>
    </row>
    <row r="36" spans="1:10" s="349" customFormat="1" ht="13" x14ac:dyDescent="0.35">
      <c r="A36" s="719"/>
      <c r="B36" s="423"/>
      <c r="C36" s="423"/>
      <c r="D36" s="423"/>
      <c r="E36" s="423"/>
      <c r="F36" s="423"/>
      <c r="G36" s="423"/>
      <c r="H36" s="423"/>
      <c r="I36" s="423"/>
      <c r="J36" s="423"/>
    </row>
    <row r="37" spans="1:10" s="349" customFormat="1" ht="26" x14ac:dyDescent="0.35">
      <c r="A37" s="715" t="s">
        <v>604</v>
      </c>
      <c r="B37" s="269"/>
      <c r="C37" s="269"/>
      <c r="D37" s="269"/>
      <c r="E37" s="269"/>
      <c r="F37" s="269"/>
      <c r="G37" s="269"/>
      <c r="H37" s="269"/>
      <c r="I37" s="269"/>
      <c r="J37" s="269"/>
    </row>
    <row r="38" spans="1:10" s="349" customFormat="1" ht="13" x14ac:dyDescent="0.35">
      <c r="A38" s="422" t="s">
        <v>289</v>
      </c>
      <c r="B38" s="423">
        <v>959.24415700000009</v>
      </c>
      <c r="C38" s="423">
        <v>977.48424799999998</v>
      </c>
      <c r="D38" s="423">
        <v>1069.091592</v>
      </c>
      <c r="E38" s="423">
        <v>1301.440679</v>
      </c>
      <c r="F38" s="423">
        <v>1916.5703550000001</v>
      </c>
      <c r="G38" s="423">
        <v>1887.0844459999998</v>
      </c>
      <c r="H38" s="423">
        <v>2160.0327739999998</v>
      </c>
      <c r="I38" s="423">
        <v>2111.9481989999999</v>
      </c>
      <c r="J38" s="423">
        <v>2148.7982919999999</v>
      </c>
    </row>
    <row r="39" spans="1:10" s="349" customFormat="1" ht="13" x14ac:dyDescent="0.35">
      <c r="A39" s="350" t="s">
        <v>397</v>
      </c>
      <c r="B39" s="351">
        <v>3.4412120000000002</v>
      </c>
      <c r="C39" s="351">
        <v>1.071224</v>
      </c>
      <c r="D39" s="351">
        <v>1.4343170000000001</v>
      </c>
      <c r="E39" s="351">
        <v>0.82121599999999995</v>
      </c>
      <c r="F39" s="351">
        <v>0.46499099999999999</v>
      </c>
      <c r="G39" s="351">
        <v>0.39740300000000001</v>
      </c>
      <c r="H39" s="351">
        <v>0.43018699999999999</v>
      </c>
      <c r="I39" s="351">
        <v>0.35846600000000001</v>
      </c>
      <c r="J39" s="351">
        <v>0.355935</v>
      </c>
    </row>
    <row r="40" spans="1:10" s="349" customFormat="1" ht="13" x14ac:dyDescent="0.35">
      <c r="A40" s="350" t="s">
        <v>296</v>
      </c>
      <c r="B40" s="351">
        <v>117.218915</v>
      </c>
      <c r="C40" s="351">
        <v>132.08678399999999</v>
      </c>
      <c r="D40" s="351">
        <v>140.60973300000001</v>
      </c>
      <c r="E40" s="351">
        <v>182.371467</v>
      </c>
      <c r="F40" s="351">
        <v>109.813309</v>
      </c>
      <c r="G40" s="351">
        <v>117.54003999999999</v>
      </c>
      <c r="H40" s="351">
        <v>127.246844</v>
      </c>
      <c r="I40" s="351">
        <v>102.69143800000001</v>
      </c>
      <c r="J40" s="351">
        <v>104.87192499999999</v>
      </c>
    </row>
    <row r="41" spans="1:10" s="349" customFormat="1" ht="13" x14ac:dyDescent="0.35">
      <c r="A41" s="350" t="s">
        <v>302</v>
      </c>
      <c r="B41" s="351">
        <v>773.139905</v>
      </c>
      <c r="C41" s="351">
        <v>780.38084900000001</v>
      </c>
      <c r="D41" s="351">
        <v>750.04494799999998</v>
      </c>
      <c r="E41" s="351">
        <v>735.05080499999997</v>
      </c>
      <c r="F41" s="351">
        <v>779.42226300000004</v>
      </c>
      <c r="G41" s="351">
        <v>792.62809800000002</v>
      </c>
      <c r="H41" s="351">
        <v>836.41699000000006</v>
      </c>
      <c r="I41" s="351">
        <v>707.97196099999996</v>
      </c>
      <c r="J41" s="351">
        <v>762.44569100000001</v>
      </c>
    </row>
    <row r="42" spans="1:10" s="349" customFormat="1" ht="13" x14ac:dyDescent="0.35">
      <c r="A42" s="427" t="s">
        <v>307</v>
      </c>
      <c r="B42" s="351">
        <v>905.24090999999999</v>
      </c>
      <c r="C42" s="351">
        <v>945.41930899999988</v>
      </c>
      <c r="D42" s="351">
        <v>974.67967599999997</v>
      </c>
      <c r="E42" s="351">
        <v>974.54816900000003</v>
      </c>
      <c r="F42" s="351">
        <v>1029.694692</v>
      </c>
      <c r="G42" s="351">
        <v>1013.654488</v>
      </c>
      <c r="H42" s="351">
        <v>1130.4277939999999</v>
      </c>
      <c r="I42" s="351">
        <v>1074.071152</v>
      </c>
      <c r="J42" s="351">
        <v>1117.488499</v>
      </c>
    </row>
    <row r="43" spans="1:10" s="349" customFormat="1" ht="13" x14ac:dyDescent="0.35">
      <c r="A43" s="427" t="s">
        <v>325</v>
      </c>
      <c r="B43" s="351">
        <v>1753.4610170000001</v>
      </c>
      <c r="C43" s="351">
        <v>1483.1758240000001</v>
      </c>
      <c r="D43" s="351">
        <v>1351.3994829999999</v>
      </c>
      <c r="E43" s="351">
        <v>1304.010409</v>
      </c>
      <c r="F43" s="351">
        <v>1317.2470820000001</v>
      </c>
      <c r="G43" s="351">
        <v>1383.3556560000002</v>
      </c>
      <c r="H43" s="351">
        <v>1395.328473</v>
      </c>
      <c r="I43" s="351">
        <v>1204.015909</v>
      </c>
      <c r="J43" s="351">
        <v>1303.8214230000001</v>
      </c>
    </row>
    <row r="44" spans="1:10" s="349" customFormat="1" ht="13" x14ac:dyDescent="0.35">
      <c r="A44" s="427" t="s">
        <v>329</v>
      </c>
      <c r="B44" s="351">
        <v>8651.5567680000004</v>
      </c>
      <c r="C44" s="351">
        <v>8538.2833160000009</v>
      </c>
      <c r="D44" s="351">
        <v>8669.3423700000003</v>
      </c>
      <c r="E44" s="351">
        <v>8712.3261770000008</v>
      </c>
      <c r="F44" s="351">
        <v>9122.2549990000007</v>
      </c>
      <c r="G44" s="351">
        <v>9591.0893919999999</v>
      </c>
      <c r="H44" s="351">
        <v>10200.86182</v>
      </c>
      <c r="I44" s="351">
        <v>9888.6279539999996</v>
      </c>
      <c r="J44" s="351">
        <v>10863.791303</v>
      </c>
    </row>
    <row r="45" spans="1:10" s="349" customFormat="1" ht="13" x14ac:dyDescent="0.35">
      <c r="A45" s="716" t="s">
        <v>398</v>
      </c>
      <c r="B45" s="434">
        <v>2081.144151</v>
      </c>
      <c r="C45" s="434">
        <v>2245.53415</v>
      </c>
      <c r="D45" s="434">
        <v>2549.3560829999997</v>
      </c>
      <c r="E45" s="434">
        <v>2671.7981279999999</v>
      </c>
      <c r="F45" s="434">
        <v>2841.491841</v>
      </c>
      <c r="G45" s="434">
        <v>3041.8844070000005</v>
      </c>
      <c r="H45" s="434">
        <v>3219.487889</v>
      </c>
      <c r="I45" s="434">
        <v>3426.8997370000002</v>
      </c>
      <c r="J45" s="434">
        <v>3822.1209989999998</v>
      </c>
    </row>
    <row r="46" spans="1:10" s="349" customFormat="1" ht="13" x14ac:dyDescent="0.35">
      <c r="A46" s="717" t="s">
        <v>399</v>
      </c>
      <c r="B46" s="434">
        <v>6285.0867070000004</v>
      </c>
      <c r="C46" s="434">
        <v>6031.6611309999998</v>
      </c>
      <c r="D46" s="434">
        <v>5880.0990959999999</v>
      </c>
      <c r="E46" s="434">
        <v>5809.9481290000003</v>
      </c>
      <c r="F46" s="434">
        <v>6005.6763439999995</v>
      </c>
      <c r="G46" s="434">
        <v>6207.5726089999998</v>
      </c>
      <c r="H46" s="434">
        <v>6585.4986710000003</v>
      </c>
      <c r="I46" s="434">
        <v>6115.9995039999994</v>
      </c>
      <c r="J46" s="434">
        <v>6649.4378020000004</v>
      </c>
    </row>
    <row r="47" spans="1:10" s="349" customFormat="1" ht="13" x14ac:dyDescent="0.35">
      <c r="A47" s="717" t="s">
        <v>400</v>
      </c>
      <c r="B47" s="434">
        <v>285.32590900000002</v>
      </c>
      <c r="C47" s="434">
        <v>261.088033</v>
      </c>
      <c r="D47" s="434">
        <v>239.88719</v>
      </c>
      <c r="E47" s="434">
        <v>230.57991799999999</v>
      </c>
      <c r="F47" s="434">
        <v>275.08681100000001</v>
      </c>
      <c r="G47" s="434">
        <v>341.63237400000003</v>
      </c>
      <c r="H47" s="434">
        <v>395.87525900000003</v>
      </c>
      <c r="I47" s="434">
        <v>345.72871199999997</v>
      </c>
      <c r="J47" s="434">
        <v>392.23250100000001</v>
      </c>
    </row>
    <row r="48" spans="1:10" s="349" customFormat="1" ht="13" x14ac:dyDescent="0.35">
      <c r="A48" s="427" t="s">
        <v>334</v>
      </c>
      <c r="B48" s="351">
        <v>5390.8907560000007</v>
      </c>
      <c r="C48" s="351">
        <v>5306.4290739999997</v>
      </c>
      <c r="D48" s="351">
        <v>5689.9837099999995</v>
      </c>
      <c r="E48" s="351">
        <v>5602.8014430000003</v>
      </c>
      <c r="F48" s="351">
        <v>5827.7447109999994</v>
      </c>
      <c r="G48" s="351">
        <v>6167.0391829999999</v>
      </c>
      <c r="H48" s="351">
        <v>6680.2459840000001</v>
      </c>
      <c r="I48" s="351">
        <v>6000.4139500000001</v>
      </c>
      <c r="J48" s="351">
        <v>5988.9376360000006</v>
      </c>
    </row>
    <row r="49" spans="1:10" s="349" customFormat="1" ht="13" x14ac:dyDescent="0.35">
      <c r="A49" s="428" t="s">
        <v>341</v>
      </c>
      <c r="B49" s="359">
        <v>967.86443899999995</v>
      </c>
      <c r="C49" s="359">
        <v>891.66460299999994</v>
      </c>
      <c r="D49" s="359">
        <v>839.07126800000003</v>
      </c>
      <c r="E49" s="359">
        <v>838.82271700000001</v>
      </c>
      <c r="F49" s="359">
        <v>913.71544700000004</v>
      </c>
      <c r="G49" s="359">
        <v>948.47193800000002</v>
      </c>
      <c r="H49" s="359">
        <v>971.76097600000003</v>
      </c>
      <c r="I49" s="359">
        <v>861.71930799999996</v>
      </c>
      <c r="J49" s="359">
        <v>964.41720199999997</v>
      </c>
    </row>
    <row r="50" spans="1:10" s="349" customFormat="1" ht="13.5" x14ac:dyDescent="0.25">
      <c r="A50" s="429" t="s">
        <v>401</v>
      </c>
      <c r="B50" s="299">
        <v>19522.058087000001</v>
      </c>
      <c r="C50" s="299">
        <v>19055.99524</v>
      </c>
      <c r="D50" s="299">
        <v>19485.657106999999</v>
      </c>
      <c r="E50" s="299">
        <v>19652.193090000001</v>
      </c>
      <c r="F50" s="299">
        <v>21016.927857000002</v>
      </c>
      <c r="G50" s="299">
        <v>21901.260652000001</v>
      </c>
      <c r="H50" s="299">
        <v>23502.751849</v>
      </c>
      <c r="I50" s="299">
        <v>21951.818345</v>
      </c>
      <c r="J50" s="299">
        <v>23254.927914</v>
      </c>
    </row>
    <row r="51" spans="1:10" s="349" customFormat="1" ht="13" x14ac:dyDescent="0.35">
      <c r="A51" s="387" t="s">
        <v>347</v>
      </c>
      <c r="B51" s="388">
        <v>725.37748699999997</v>
      </c>
      <c r="C51" s="388">
        <v>758.23776899999996</v>
      </c>
      <c r="D51" s="388">
        <v>769.54463399999997</v>
      </c>
      <c r="E51" s="388">
        <v>734.01665700000001</v>
      </c>
      <c r="F51" s="388">
        <v>685.93138099999999</v>
      </c>
      <c r="G51" s="388">
        <v>672.04169000000002</v>
      </c>
      <c r="H51" s="388">
        <v>627.71563800000001</v>
      </c>
      <c r="I51" s="388">
        <v>609.28528100000005</v>
      </c>
      <c r="J51" s="388">
        <v>551.37619099999995</v>
      </c>
    </row>
    <row r="52" spans="1:10" s="396" customFormat="1" ht="13" x14ac:dyDescent="0.35">
      <c r="A52" s="700" t="s">
        <v>402</v>
      </c>
      <c r="B52" s="430"/>
      <c r="C52" s="430"/>
      <c r="D52" s="430"/>
      <c r="E52" s="430"/>
      <c r="F52" s="430"/>
      <c r="G52" s="430"/>
      <c r="H52" s="430"/>
      <c r="I52" s="430"/>
      <c r="J52" s="430"/>
    </row>
    <row r="53" spans="1:10" s="250" customFormat="1" x14ac:dyDescent="0.35">
      <c r="A53" s="720" t="s">
        <v>403</v>
      </c>
      <c r="B53" s="720"/>
      <c r="C53" s="720"/>
      <c r="D53" s="720"/>
      <c r="E53" s="720"/>
      <c r="F53" s="720"/>
      <c r="G53" s="720"/>
      <c r="H53" s="720"/>
      <c r="I53" s="720"/>
      <c r="J53" s="720"/>
    </row>
    <row r="54" spans="1:10" x14ac:dyDescent="0.35">
      <c r="A54" s="720" t="s">
        <v>404</v>
      </c>
      <c r="B54" s="720"/>
      <c r="C54" s="720"/>
      <c r="D54" s="720"/>
      <c r="E54" s="720"/>
      <c r="F54" s="720"/>
      <c r="G54" s="720"/>
      <c r="H54" s="720"/>
      <c r="I54" s="720"/>
      <c r="J54" s="720"/>
    </row>
    <row r="55" spans="1:10" x14ac:dyDescent="0.35">
      <c r="A55" s="415"/>
      <c r="B55" s="254"/>
      <c r="C55" s="254"/>
      <c r="D55" s="254"/>
      <c r="E55" s="254"/>
      <c r="F55" s="254"/>
      <c r="G55" s="254"/>
      <c r="H55" s="254"/>
      <c r="I55" s="254"/>
      <c r="J55" s="254"/>
    </row>
    <row r="56" spans="1:10" x14ac:dyDescent="0.3">
      <c r="A56" s="318"/>
      <c r="B56" s="254"/>
      <c r="C56" s="254"/>
      <c r="D56" s="254"/>
      <c r="E56" s="254"/>
      <c r="F56" s="254"/>
      <c r="G56" s="254"/>
      <c r="H56" s="254"/>
      <c r="I56" s="254"/>
      <c r="J56" s="254"/>
    </row>
    <row r="57" spans="1:10" ht="17.5" x14ac:dyDescent="0.35">
      <c r="A57" s="432" t="s">
        <v>405</v>
      </c>
      <c r="B57" s="254"/>
      <c r="C57" s="254"/>
      <c r="D57" s="254"/>
      <c r="E57" s="254"/>
      <c r="F57" s="254"/>
      <c r="G57" s="254"/>
      <c r="H57" s="254"/>
      <c r="I57" s="254"/>
      <c r="J57" s="254"/>
    </row>
    <row r="58" spans="1:10" s="250" customFormat="1" ht="13" x14ac:dyDescent="0.35">
      <c r="A58" s="711"/>
      <c r="B58" s="712">
        <v>2013</v>
      </c>
      <c r="C58" s="712">
        <v>2014</v>
      </c>
      <c r="D58" s="712">
        <v>2015</v>
      </c>
      <c r="E58" s="712">
        <v>2016</v>
      </c>
      <c r="F58" s="712">
        <v>2017</v>
      </c>
      <c r="G58" s="712">
        <v>2018</v>
      </c>
      <c r="H58" s="712">
        <v>2019</v>
      </c>
      <c r="I58" s="712">
        <v>2020</v>
      </c>
      <c r="J58" s="712">
        <v>2021</v>
      </c>
    </row>
    <row r="59" spans="1:10" s="250" customFormat="1" ht="13" x14ac:dyDescent="0.3">
      <c r="A59" s="713" t="s">
        <v>642</v>
      </c>
      <c r="B59" s="714">
        <v>15626</v>
      </c>
      <c r="C59" s="714">
        <v>14496</v>
      </c>
      <c r="D59" s="714">
        <v>13999</v>
      </c>
      <c r="E59" s="714">
        <v>13393</v>
      </c>
      <c r="F59" s="714">
        <v>12304</v>
      </c>
      <c r="G59" s="714">
        <v>11454</v>
      </c>
      <c r="H59" s="714">
        <v>10836</v>
      </c>
      <c r="I59" s="714">
        <v>10269</v>
      </c>
      <c r="J59" s="714">
        <v>9951</v>
      </c>
    </row>
    <row r="60" spans="1:10" s="250" customFormat="1" ht="26" x14ac:dyDescent="0.35">
      <c r="A60" s="715" t="s">
        <v>2061</v>
      </c>
      <c r="B60" s="269"/>
      <c r="C60" s="269"/>
      <c r="D60" s="269"/>
      <c r="E60" s="269"/>
      <c r="F60" s="269"/>
      <c r="G60" s="269"/>
      <c r="H60" s="269"/>
      <c r="I60" s="269"/>
      <c r="J60" s="269"/>
    </row>
    <row r="61" spans="1:10" s="349" customFormat="1" ht="13" x14ac:dyDescent="0.35">
      <c r="A61" s="422" t="s">
        <v>289</v>
      </c>
      <c r="B61" s="423">
        <v>788.99687800000004</v>
      </c>
      <c r="C61" s="423">
        <v>801.67210699999998</v>
      </c>
      <c r="D61" s="423">
        <v>754.34968100000003</v>
      </c>
      <c r="E61" s="423">
        <v>765.363607</v>
      </c>
      <c r="F61" s="423">
        <v>774.20228699999996</v>
      </c>
      <c r="G61" s="423">
        <v>794.67077600000005</v>
      </c>
      <c r="H61" s="423">
        <v>821.24447799999996</v>
      </c>
      <c r="I61" s="423">
        <v>771.15862900000002</v>
      </c>
      <c r="J61" s="423">
        <v>834.18404399999997</v>
      </c>
    </row>
    <row r="62" spans="1:10" s="349" customFormat="1" ht="13" x14ac:dyDescent="0.35">
      <c r="A62" s="350" t="s">
        <v>397</v>
      </c>
      <c r="B62" s="351">
        <v>49.652006</v>
      </c>
      <c r="C62" s="351">
        <v>52.464393999999999</v>
      </c>
      <c r="D62" s="351">
        <v>43.420372</v>
      </c>
      <c r="E62" s="351">
        <v>47.060321000000002</v>
      </c>
      <c r="F62" s="351">
        <v>29.652180000000001</v>
      </c>
      <c r="G62" s="351">
        <v>28.574114000000002</v>
      </c>
      <c r="H62" s="351">
        <v>28.102456</v>
      </c>
      <c r="I62" s="351">
        <v>27.821173000000002</v>
      </c>
      <c r="J62" s="351">
        <v>28.195851999999999</v>
      </c>
    </row>
    <row r="63" spans="1:10" s="349" customFormat="1" ht="13" x14ac:dyDescent="0.35">
      <c r="A63" s="350" t="s">
        <v>296</v>
      </c>
      <c r="B63" s="351">
        <v>439.27873599999998</v>
      </c>
      <c r="C63" s="351">
        <v>426.027174</v>
      </c>
      <c r="D63" s="351">
        <v>468.60221300000001</v>
      </c>
      <c r="E63" s="351">
        <v>450.31313699999998</v>
      </c>
      <c r="F63" s="351">
        <v>430.663768</v>
      </c>
      <c r="G63" s="351">
        <v>415.76026300000001</v>
      </c>
      <c r="H63" s="351">
        <v>403.38238899999999</v>
      </c>
      <c r="I63" s="351">
        <v>380.43304599999999</v>
      </c>
      <c r="J63" s="351">
        <v>397.01574199999999</v>
      </c>
    </row>
    <row r="64" spans="1:10" s="349" customFormat="1" ht="13" x14ac:dyDescent="0.35">
      <c r="A64" s="350" t="s">
        <v>302</v>
      </c>
      <c r="B64" s="351">
        <v>317.76261799999997</v>
      </c>
      <c r="C64" s="351">
        <v>312.81955399999998</v>
      </c>
      <c r="D64" s="351">
        <v>312.56205199999999</v>
      </c>
      <c r="E64" s="351">
        <v>303.15018300000003</v>
      </c>
      <c r="F64" s="351">
        <v>294.722149</v>
      </c>
      <c r="G64" s="351">
        <v>285.465825</v>
      </c>
      <c r="H64" s="351">
        <v>284.078417</v>
      </c>
      <c r="I64" s="351">
        <v>257.542801</v>
      </c>
      <c r="J64" s="351">
        <v>268.16046899999998</v>
      </c>
    </row>
    <row r="65" spans="1:10" s="349" customFormat="1" ht="13" x14ac:dyDescent="0.35">
      <c r="A65" s="427" t="s">
        <v>307</v>
      </c>
      <c r="B65" s="351">
        <v>435.89545399999997</v>
      </c>
      <c r="C65" s="351">
        <v>421.10208299999999</v>
      </c>
      <c r="D65" s="351">
        <v>427.51263299999999</v>
      </c>
      <c r="E65" s="351">
        <v>439.08790399999998</v>
      </c>
      <c r="F65" s="351">
        <v>447.02837099999999</v>
      </c>
      <c r="G65" s="351">
        <v>461.528614</v>
      </c>
      <c r="H65" s="351">
        <v>442.82901700000002</v>
      </c>
      <c r="I65" s="351">
        <v>435.26619199999999</v>
      </c>
      <c r="J65" s="351">
        <v>447.520152</v>
      </c>
    </row>
    <row r="66" spans="1:10" s="349" customFormat="1" ht="13" x14ac:dyDescent="0.35">
      <c r="A66" s="427" t="s">
        <v>325</v>
      </c>
      <c r="B66" s="351">
        <v>114.076402</v>
      </c>
      <c r="C66" s="351">
        <v>91.796317000000002</v>
      </c>
      <c r="D66" s="351">
        <v>90.679204999999996</v>
      </c>
      <c r="E66" s="351">
        <v>93.170895999999999</v>
      </c>
      <c r="F66" s="351">
        <v>95.011449999999996</v>
      </c>
      <c r="G66" s="351">
        <v>95.680701999999997</v>
      </c>
      <c r="H66" s="351">
        <v>118.250365</v>
      </c>
      <c r="I66" s="351">
        <v>100.2598</v>
      </c>
      <c r="J66" s="351">
        <v>132.486705</v>
      </c>
    </row>
    <row r="67" spans="1:10" s="349" customFormat="1" ht="13" x14ac:dyDescent="0.35">
      <c r="A67" s="427" t="s">
        <v>329</v>
      </c>
      <c r="B67" s="351">
        <v>5941.8360709999997</v>
      </c>
      <c r="C67" s="351">
        <v>6073.4979229999999</v>
      </c>
      <c r="D67" s="351">
        <v>6142.2300720000003</v>
      </c>
      <c r="E67" s="351">
        <v>6043.8395170000003</v>
      </c>
      <c r="F67" s="351">
        <v>5980.4487499999996</v>
      </c>
      <c r="G67" s="351">
        <v>6154.1191529999996</v>
      </c>
      <c r="H67" s="351">
        <v>6429.1770850000003</v>
      </c>
      <c r="I67" s="351">
        <v>6331.4727810000004</v>
      </c>
      <c r="J67" s="351">
        <v>6887.4851909999998</v>
      </c>
    </row>
    <row r="68" spans="1:10" s="250" customFormat="1" x14ac:dyDescent="0.35">
      <c r="A68" s="716" t="s">
        <v>398</v>
      </c>
      <c r="B68" s="351">
        <v>3412.5552520000001</v>
      </c>
      <c r="C68" s="351">
        <v>3541.331232</v>
      </c>
      <c r="D68" s="351">
        <v>3526.6097049999998</v>
      </c>
      <c r="E68" s="351">
        <v>3446.5114039999999</v>
      </c>
      <c r="F68" s="351">
        <v>3368.531148</v>
      </c>
      <c r="G68" s="351">
        <v>3489.3730350000001</v>
      </c>
      <c r="H68" s="351">
        <v>3609.4887650000001</v>
      </c>
      <c r="I68" s="351">
        <v>3557.4004839999998</v>
      </c>
      <c r="J68" s="351">
        <v>3909.4601969999999</v>
      </c>
    </row>
    <row r="69" spans="1:10" s="250" customFormat="1" x14ac:dyDescent="0.35">
      <c r="A69" s="717" t="s">
        <v>399</v>
      </c>
      <c r="B69" s="351">
        <v>1775.5124229999999</v>
      </c>
      <c r="C69" s="351">
        <v>1780.471088</v>
      </c>
      <c r="D69" s="351">
        <v>1846.717357</v>
      </c>
      <c r="E69" s="351">
        <v>1811.5478250000001</v>
      </c>
      <c r="F69" s="351">
        <v>1804.059974</v>
      </c>
      <c r="G69" s="351">
        <v>1819.0941800000001</v>
      </c>
      <c r="H69" s="351">
        <v>1908.872895</v>
      </c>
      <c r="I69" s="351">
        <v>1902.4612159999999</v>
      </c>
      <c r="J69" s="351">
        <v>1990.670629</v>
      </c>
    </row>
    <row r="70" spans="1:10" s="250" customFormat="1" x14ac:dyDescent="0.35">
      <c r="A70" s="717" t="s">
        <v>400</v>
      </c>
      <c r="B70" s="351">
        <v>753.76839500000006</v>
      </c>
      <c r="C70" s="351">
        <v>751.69560100000001</v>
      </c>
      <c r="D70" s="351">
        <v>768.903009</v>
      </c>
      <c r="E70" s="351">
        <v>785.78028700000004</v>
      </c>
      <c r="F70" s="351">
        <v>807.85762699999998</v>
      </c>
      <c r="G70" s="351">
        <v>845.65193699999998</v>
      </c>
      <c r="H70" s="351">
        <v>910.81542400000001</v>
      </c>
      <c r="I70" s="351">
        <v>871.61108000000002</v>
      </c>
      <c r="J70" s="351">
        <v>987.35436400000003</v>
      </c>
    </row>
    <row r="71" spans="1:10" s="349" customFormat="1" ht="13" x14ac:dyDescent="0.35">
      <c r="A71" s="427" t="s">
        <v>334</v>
      </c>
      <c r="B71" s="351">
        <v>1892.309064</v>
      </c>
      <c r="C71" s="351">
        <v>1844.508257</v>
      </c>
      <c r="D71" s="351">
        <v>1784.3755839999999</v>
      </c>
      <c r="E71" s="351">
        <v>1738.999468</v>
      </c>
      <c r="F71" s="351">
        <v>1799.0903479999999</v>
      </c>
      <c r="G71" s="351">
        <v>1852.0632000000001</v>
      </c>
      <c r="H71" s="351">
        <v>2006.224021</v>
      </c>
      <c r="I71" s="351">
        <v>2097.0159210000002</v>
      </c>
      <c r="J71" s="351">
        <v>2135.9597680000002</v>
      </c>
    </row>
    <row r="72" spans="1:10" s="349" customFormat="1" ht="13" x14ac:dyDescent="0.35">
      <c r="A72" s="428" t="s">
        <v>341</v>
      </c>
      <c r="B72" s="359">
        <v>207.66829899999999</v>
      </c>
      <c r="C72" s="359">
        <v>201.05805899999999</v>
      </c>
      <c r="D72" s="359">
        <v>188.53359900000001</v>
      </c>
      <c r="E72" s="359">
        <v>189.96122500000001</v>
      </c>
      <c r="F72" s="359">
        <v>175.69160099999999</v>
      </c>
      <c r="G72" s="359">
        <v>151.62729400000001</v>
      </c>
      <c r="H72" s="359">
        <v>151.004786</v>
      </c>
      <c r="I72" s="359">
        <v>138.36515600000001</v>
      </c>
      <c r="J72" s="359">
        <v>168.738382</v>
      </c>
    </row>
    <row r="73" spans="1:10" s="349" customFormat="1" ht="13.5" x14ac:dyDescent="0.25">
      <c r="A73" s="429" t="s">
        <v>401</v>
      </c>
      <c r="B73" s="299">
        <v>10187.475533000001</v>
      </c>
      <c r="C73" s="299">
        <v>10224.945871</v>
      </c>
      <c r="D73" s="299">
        <v>10212.265414</v>
      </c>
      <c r="E73" s="299">
        <v>10070.946264</v>
      </c>
      <c r="F73" s="299">
        <v>10026.510908</v>
      </c>
      <c r="G73" s="299">
        <v>10239.489944000001</v>
      </c>
      <c r="H73" s="299">
        <v>10684.293019000001</v>
      </c>
      <c r="I73" s="299">
        <v>10539.335502</v>
      </c>
      <c r="J73" s="299">
        <v>11299.746308</v>
      </c>
    </row>
    <row r="74" spans="1:10" s="349" customFormat="1" ht="13" x14ac:dyDescent="0.35">
      <c r="A74" s="387" t="s">
        <v>347</v>
      </c>
      <c r="B74" s="388">
        <v>705.66523400000005</v>
      </c>
      <c r="C74" s="388">
        <v>677.69897000000003</v>
      </c>
      <c r="D74" s="388">
        <v>707.59018200000003</v>
      </c>
      <c r="E74" s="388">
        <v>707.73457299999995</v>
      </c>
      <c r="F74" s="388">
        <v>591.31760099999997</v>
      </c>
      <c r="G74" s="388">
        <v>585.06523000000004</v>
      </c>
      <c r="H74" s="388">
        <v>538.93019200000003</v>
      </c>
      <c r="I74" s="388">
        <v>500.23557599999998</v>
      </c>
      <c r="J74" s="388">
        <v>464.18868300000003</v>
      </c>
    </row>
    <row r="75" spans="1:10" s="349" customFormat="1" ht="13" x14ac:dyDescent="0.35">
      <c r="A75" s="1671" t="s">
        <v>2064</v>
      </c>
      <c r="B75" s="1672">
        <v>575.79144099999996</v>
      </c>
      <c r="C75" s="1672">
        <v>577.32340899999997</v>
      </c>
      <c r="D75" s="1672">
        <v>614.61675200000002</v>
      </c>
      <c r="E75" s="1672">
        <v>588.45073100000002</v>
      </c>
      <c r="F75" s="1672">
        <v>557.56926199999998</v>
      </c>
      <c r="G75" s="1672">
        <v>570.00265100000001</v>
      </c>
      <c r="H75" s="1672">
        <v>590.34696099999996</v>
      </c>
      <c r="I75" s="1672">
        <v>535.458934</v>
      </c>
      <c r="J75" s="1672">
        <v>574.65354200000002</v>
      </c>
    </row>
    <row r="76" spans="1:10" s="349" customFormat="1" ht="13" x14ac:dyDescent="0.35">
      <c r="A76" s="422"/>
      <c r="B76" s="423"/>
      <c r="C76" s="423"/>
      <c r="D76" s="423"/>
      <c r="E76" s="423"/>
      <c r="F76" s="423"/>
      <c r="G76" s="423"/>
      <c r="H76" s="423"/>
      <c r="I76" s="423"/>
      <c r="J76" s="423"/>
    </row>
    <row r="77" spans="1:10" s="349" customFormat="1" ht="26" x14ac:dyDescent="0.35">
      <c r="A77" s="1668" t="s">
        <v>2060</v>
      </c>
      <c r="B77" s="718"/>
      <c r="C77" s="718"/>
      <c r="D77" s="718"/>
      <c r="E77" s="718"/>
      <c r="F77" s="718"/>
      <c r="G77" s="718"/>
      <c r="H77" s="718"/>
      <c r="I77" s="718"/>
      <c r="J77" s="718"/>
    </row>
    <row r="78" spans="1:10" s="349" customFormat="1" ht="13" x14ac:dyDescent="0.35">
      <c r="A78" s="422" t="s">
        <v>289</v>
      </c>
      <c r="B78" s="423">
        <v>399.30849499999999</v>
      </c>
      <c r="C78" s="423">
        <v>492.645625</v>
      </c>
      <c r="D78" s="423">
        <v>593.106357</v>
      </c>
      <c r="E78" s="423">
        <v>540.60098800000003</v>
      </c>
      <c r="F78" s="423">
        <v>699.50888299999997</v>
      </c>
      <c r="G78" s="423">
        <v>805.49591699999996</v>
      </c>
      <c r="H78" s="423">
        <v>1097.8906609999999</v>
      </c>
      <c r="I78" s="423">
        <v>1069.1886099999999</v>
      </c>
      <c r="J78" s="423">
        <v>915.66033700000003</v>
      </c>
    </row>
    <row r="79" spans="1:10" s="349" customFormat="1" ht="13" x14ac:dyDescent="0.35">
      <c r="A79" s="350" t="s">
        <v>397</v>
      </c>
      <c r="B79" s="351">
        <v>4.5480270000000003</v>
      </c>
      <c r="C79" s="351">
        <v>7.5441050000000001</v>
      </c>
      <c r="D79" s="351">
        <v>6.2670719999999998</v>
      </c>
      <c r="E79" s="351">
        <v>8.0063399999999998</v>
      </c>
      <c r="F79" s="351">
        <v>3.0876809999999999</v>
      </c>
      <c r="G79" s="351">
        <v>2.822889</v>
      </c>
      <c r="H79" s="351">
        <v>3.4056799999999998</v>
      </c>
      <c r="I79" s="351">
        <v>2.832646</v>
      </c>
      <c r="J79" s="351">
        <v>2.9365619999999999</v>
      </c>
    </row>
    <row r="80" spans="1:10" s="349" customFormat="1" ht="13" x14ac:dyDescent="0.35">
      <c r="A80" s="350" t="s">
        <v>296</v>
      </c>
      <c r="B80" s="351">
        <v>107.764732</v>
      </c>
      <c r="C80" s="351">
        <v>86.035078999999996</v>
      </c>
      <c r="D80" s="351">
        <v>65.144351999999998</v>
      </c>
      <c r="E80" s="351">
        <v>67.887332000000001</v>
      </c>
      <c r="F80" s="351">
        <v>67.456092999999996</v>
      </c>
      <c r="G80" s="351">
        <v>65.691865000000007</v>
      </c>
      <c r="H80" s="351">
        <v>77.759039000000001</v>
      </c>
      <c r="I80" s="351">
        <v>56.394441999999998</v>
      </c>
      <c r="J80" s="351">
        <v>61.367708</v>
      </c>
    </row>
    <row r="81" spans="1:10" s="349" customFormat="1" ht="13" x14ac:dyDescent="0.35">
      <c r="A81" s="350" t="s">
        <v>302</v>
      </c>
      <c r="B81" s="351">
        <v>113.434347</v>
      </c>
      <c r="C81" s="351">
        <v>120.073583</v>
      </c>
      <c r="D81" s="351">
        <v>85.922398000000001</v>
      </c>
      <c r="E81" s="351">
        <v>75.048281000000003</v>
      </c>
      <c r="F81" s="351">
        <v>51.276868999999998</v>
      </c>
      <c r="G81" s="351">
        <v>56.214792000000003</v>
      </c>
      <c r="H81" s="351">
        <v>61.957388000000002</v>
      </c>
      <c r="I81" s="351">
        <v>52.053089</v>
      </c>
      <c r="J81" s="351">
        <v>49.221228000000004</v>
      </c>
    </row>
    <row r="82" spans="1:10" s="349" customFormat="1" ht="13" x14ac:dyDescent="0.35">
      <c r="A82" s="427" t="s">
        <v>307</v>
      </c>
      <c r="B82" s="351">
        <v>48.301718999999999</v>
      </c>
      <c r="C82" s="351">
        <v>33.094603999999997</v>
      </c>
      <c r="D82" s="351">
        <v>31.739654000000002</v>
      </c>
      <c r="E82" s="351">
        <v>26.644141000000001</v>
      </c>
      <c r="F82" s="351">
        <v>17.588473</v>
      </c>
      <c r="G82" s="351">
        <v>22.627427000000001</v>
      </c>
      <c r="H82" s="351">
        <v>26.455052999999999</v>
      </c>
      <c r="I82" s="351">
        <v>19.161038000000001</v>
      </c>
      <c r="J82" s="351">
        <v>21.179683000000001</v>
      </c>
    </row>
    <row r="83" spans="1:10" s="349" customFormat="1" ht="13" x14ac:dyDescent="0.35">
      <c r="A83" s="427" t="s">
        <v>325</v>
      </c>
      <c r="B83" s="351">
        <v>90.337864999999994</v>
      </c>
      <c r="C83" s="351">
        <v>123.479392</v>
      </c>
      <c r="D83" s="351">
        <v>111.995608</v>
      </c>
      <c r="E83" s="351">
        <v>143.453564</v>
      </c>
      <c r="F83" s="351">
        <v>192.12325000000001</v>
      </c>
      <c r="G83" s="351">
        <v>241.94234</v>
      </c>
      <c r="H83" s="351">
        <v>349.521162</v>
      </c>
      <c r="I83" s="351">
        <v>366.46080699999999</v>
      </c>
      <c r="J83" s="351">
        <v>718.23031200000003</v>
      </c>
    </row>
    <row r="84" spans="1:10" s="349" customFormat="1" ht="13" x14ac:dyDescent="0.35">
      <c r="A84" s="427" t="s">
        <v>329</v>
      </c>
      <c r="B84" s="351">
        <v>4783.4338580000003</v>
      </c>
      <c r="C84" s="351">
        <v>4597.465381</v>
      </c>
      <c r="D84" s="351">
        <v>4400.8247709999996</v>
      </c>
      <c r="E84" s="351">
        <v>4300.3409899999997</v>
      </c>
      <c r="F84" s="351">
        <v>4391.2975120000001</v>
      </c>
      <c r="G84" s="351">
        <v>4398.543721</v>
      </c>
      <c r="H84" s="351">
        <v>4631.2117200000002</v>
      </c>
      <c r="I84" s="351">
        <v>4356.379664</v>
      </c>
      <c r="J84" s="351">
        <v>4809.1173470000003</v>
      </c>
    </row>
    <row r="85" spans="1:10" s="349" customFormat="1" ht="13" x14ac:dyDescent="0.35">
      <c r="A85" s="716" t="s">
        <v>398</v>
      </c>
      <c r="B85" s="434">
        <v>530.12785099999996</v>
      </c>
      <c r="C85" s="434">
        <v>553.21891600000004</v>
      </c>
      <c r="D85" s="434">
        <v>568.54843500000004</v>
      </c>
      <c r="E85" s="434">
        <v>591.09314900000004</v>
      </c>
      <c r="F85" s="434">
        <v>593.232258</v>
      </c>
      <c r="G85" s="434">
        <v>651.69655699999998</v>
      </c>
      <c r="H85" s="434">
        <v>697.06040800000005</v>
      </c>
      <c r="I85" s="434">
        <v>654.48899800000004</v>
      </c>
      <c r="J85" s="434">
        <v>693.25965599999995</v>
      </c>
    </row>
    <row r="86" spans="1:10" s="349" customFormat="1" ht="13" x14ac:dyDescent="0.35">
      <c r="A86" s="717" t="s">
        <v>399</v>
      </c>
      <c r="B86" s="434">
        <v>2387.1318230000002</v>
      </c>
      <c r="C86" s="434">
        <v>2229.3623339999999</v>
      </c>
      <c r="D86" s="434">
        <v>2103.4637680000001</v>
      </c>
      <c r="E86" s="434">
        <v>2000.5385960000001</v>
      </c>
      <c r="F86" s="434">
        <v>2074.5318520000001</v>
      </c>
      <c r="G86" s="434">
        <v>1941.596732</v>
      </c>
      <c r="H86" s="434">
        <v>2017.517795</v>
      </c>
      <c r="I86" s="434">
        <v>1882.7820360000001</v>
      </c>
      <c r="J86" s="434">
        <v>2141.0585500000002</v>
      </c>
    </row>
    <row r="87" spans="1:10" s="349" customFormat="1" ht="13" x14ac:dyDescent="0.35">
      <c r="A87" s="717" t="s">
        <v>400</v>
      </c>
      <c r="B87" s="434">
        <v>1866.174182</v>
      </c>
      <c r="C87" s="434">
        <v>1814.8841299999999</v>
      </c>
      <c r="D87" s="434">
        <v>1728.8125680000001</v>
      </c>
      <c r="E87" s="434">
        <v>1708.7092439999999</v>
      </c>
      <c r="F87" s="434">
        <v>1723.533402</v>
      </c>
      <c r="G87" s="434">
        <v>1805.2504309999999</v>
      </c>
      <c r="H87" s="434">
        <v>1916.6335160000001</v>
      </c>
      <c r="I87" s="434">
        <v>1819.1086290000001</v>
      </c>
      <c r="J87" s="434">
        <v>1974.7991400000001</v>
      </c>
    </row>
    <row r="88" spans="1:10" s="349" customFormat="1" ht="13" x14ac:dyDescent="0.35">
      <c r="A88" s="427" t="s">
        <v>334</v>
      </c>
      <c r="B88" s="351">
        <v>989.77216799999997</v>
      </c>
      <c r="C88" s="351">
        <v>619.217623</v>
      </c>
      <c r="D88" s="351">
        <v>552.140533</v>
      </c>
      <c r="E88" s="351">
        <v>762.77697899999998</v>
      </c>
      <c r="F88" s="351">
        <v>629.57536300000004</v>
      </c>
      <c r="G88" s="351">
        <v>838.33869000000004</v>
      </c>
      <c r="H88" s="351">
        <v>780.34897699999999</v>
      </c>
      <c r="I88" s="351">
        <v>689.66773499999999</v>
      </c>
      <c r="J88" s="351">
        <v>839.95293900000001</v>
      </c>
    </row>
    <row r="89" spans="1:10" s="349" customFormat="1" ht="13" x14ac:dyDescent="0.35">
      <c r="A89" s="428" t="s">
        <v>341</v>
      </c>
      <c r="B89" s="359">
        <v>82.871429000000006</v>
      </c>
      <c r="C89" s="359">
        <v>90.455461</v>
      </c>
      <c r="D89" s="359">
        <v>91.044999000000004</v>
      </c>
      <c r="E89" s="359">
        <v>55.357125000000003</v>
      </c>
      <c r="F89" s="359">
        <v>48.545043</v>
      </c>
      <c r="G89" s="359">
        <v>66.443792999999999</v>
      </c>
      <c r="H89" s="359">
        <v>52.948042000000001</v>
      </c>
      <c r="I89" s="359">
        <v>69.942335999999997</v>
      </c>
      <c r="J89" s="359">
        <v>70.242330999999993</v>
      </c>
    </row>
    <row r="90" spans="1:10" s="349" customFormat="1" ht="13.5" x14ac:dyDescent="0.25">
      <c r="A90" s="429" t="s">
        <v>401</v>
      </c>
      <c r="B90" s="299">
        <v>6619.7726419999999</v>
      </c>
      <c r="C90" s="299">
        <v>6170.0108559999999</v>
      </c>
      <c r="D90" s="299">
        <v>5938.1857470000004</v>
      </c>
      <c r="E90" s="299">
        <v>5980.1157430000003</v>
      </c>
      <c r="F90" s="299">
        <v>6100.4591700000001</v>
      </c>
      <c r="G90" s="299">
        <v>6498.1214380000001</v>
      </c>
      <c r="H90" s="299">
        <v>7081.4977239999998</v>
      </c>
      <c r="I90" s="299">
        <v>6682.0803699999997</v>
      </c>
      <c r="J90" s="299">
        <v>7487.9084519999997</v>
      </c>
    </row>
    <row r="91" spans="1:10" s="349" customFormat="1" ht="13" x14ac:dyDescent="0.35">
      <c r="A91" s="1726" t="s">
        <v>2064</v>
      </c>
      <c r="B91" s="1672">
        <f>+'[2]Diff_Synd et BA 2020-2021'!B151/1000000</f>
        <v>398.09209099999998</v>
      </c>
      <c r="C91" s="1672">
        <f>+'[2]Diff_Synd et BA 2020-2021'!C151/1000000</f>
        <v>390.530058</v>
      </c>
      <c r="D91" s="1672">
        <f>+'[2]Diff_Synd et BA 2020-2021'!D151/1000000</f>
        <v>317.44874099999998</v>
      </c>
      <c r="E91" s="1672">
        <f>+'[2]Diff_Synd et BA 2020-2021'!E151/1000000</f>
        <v>323.85114700000003</v>
      </c>
      <c r="F91" s="1672">
        <f>+'[2]Diff_Synd et BA 2020-2021'!F151/1000000</f>
        <v>302.45473900000002</v>
      </c>
      <c r="G91" s="1672">
        <f>+'[2]Diff_Synd et BA 2020-2021'!G151/1000000</f>
        <v>299.24841500000002</v>
      </c>
      <c r="H91" s="1672">
        <f>+'[2]Diff_Synd et BA 2020-2021'!H151/1000000</f>
        <v>321.60427900000002</v>
      </c>
      <c r="I91" s="1672">
        <f>+'[2]Diff_Synd et BA 2020-2021'!I151/1000000</f>
        <v>236.26257200000001</v>
      </c>
      <c r="J91" s="1672">
        <f>+'[2]Diff_Synd et BA 2020-2021'!J151/1000000</f>
        <v>263.154178</v>
      </c>
    </row>
    <row r="92" spans="1:10" s="349" customFormat="1" ht="13" x14ac:dyDescent="0.35">
      <c r="A92" s="719"/>
      <c r="B92" s="423"/>
      <c r="C92" s="423"/>
      <c r="D92" s="423"/>
      <c r="E92" s="423"/>
      <c r="F92" s="423"/>
      <c r="G92" s="423"/>
      <c r="H92" s="423"/>
      <c r="I92" s="423"/>
      <c r="J92" s="423"/>
    </row>
    <row r="93" spans="1:10" s="349" customFormat="1" ht="26" x14ac:dyDescent="0.35">
      <c r="A93" s="715" t="s">
        <v>604</v>
      </c>
      <c r="B93" s="269"/>
      <c r="C93" s="269"/>
      <c r="D93" s="269"/>
      <c r="E93" s="269"/>
      <c r="F93" s="269"/>
      <c r="G93" s="269"/>
      <c r="H93" s="269"/>
      <c r="I93" s="269"/>
      <c r="J93" s="269"/>
    </row>
    <row r="94" spans="1:10" s="349" customFormat="1" ht="13" x14ac:dyDescent="0.35">
      <c r="A94" s="422" t="s">
        <v>289</v>
      </c>
      <c r="B94" s="423">
        <v>1188.3053730000001</v>
      </c>
      <c r="C94" s="423">
        <v>1294.317732</v>
      </c>
      <c r="D94" s="423">
        <v>1347.456038</v>
      </c>
      <c r="E94" s="423">
        <v>1305.9645949999999</v>
      </c>
      <c r="F94" s="423">
        <v>1473.71117</v>
      </c>
      <c r="G94" s="423">
        <v>1600.1666930000001</v>
      </c>
      <c r="H94" s="423">
        <v>1919.135139</v>
      </c>
      <c r="I94" s="423">
        <v>1840.3472389999999</v>
      </c>
      <c r="J94" s="423">
        <v>1749.8443809999999</v>
      </c>
    </row>
    <row r="95" spans="1:10" s="349" customFormat="1" ht="13" x14ac:dyDescent="0.35">
      <c r="A95" s="350" t="s">
        <v>397</v>
      </c>
      <c r="B95" s="351">
        <v>54.200032999999998</v>
      </c>
      <c r="C95" s="351">
        <v>60.008499</v>
      </c>
      <c r="D95" s="351">
        <v>49.687443999999999</v>
      </c>
      <c r="E95" s="351">
        <v>55.066661000000003</v>
      </c>
      <c r="F95" s="351">
        <v>32.739861000000005</v>
      </c>
      <c r="G95" s="351">
        <v>31.397003000000002</v>
      </c>
      <c r="H95" s="351">
        <v>31.508136</v>
      </c>
      <c r="I95" s="351">
        <v>30.653819000000002</v>
      </c>
      <c r="J95" s="351">
        <v>31.132413999999997</v>
      </c>
    </row>
    <row r="96" spans="1:10" s="349" customFormat="1" ht="13" x14ac:dyDescent="0.35">
      <c r="A96" s="350" t="s">
        <v>296</v>
      </c>
      <c r="B96" s="351">
        <v>547.04346799999996</v>
      </c>
      <c r="C96" s="351">
        <v>512.06225300000006</v>
      </c>
      <c r="D96" s="351">
        <v>533.74656500000003</v>
      </c>
      <c r="E96" s="351">
        <v>518.200469</v>
      </c>
      <c r="F96" s="351">
        <v>498.11986100000001</v>
      </c>
      <c r="G96" s="351">
        <v>481.45212800000002</v>
      </c>
      <c r="H96" s="351">
        <v>481.14142800000002</v>
      </c>
      <c r="I96" s="351">
        <v>436.82748800000002</v>
      </c>
      <c r="J96" s="351">
        <v>458.38344999999998</v>
      </c>
    </row>
    <row r="97" spans="1:12" s="349" customFormat="1" ht="13" x14ac:dyDescent="0.35">
      <c r="A97" s="350" t="s">
        <v>302</v>
      </c>
      <c r="B97" s="351">
        <v>431.19696499999998</v>
      </c>
      <c r="C97" s="351">
        <v>432.89313699999997</v>
      </c>
      <c r="D97" s="351">
        <v>398.48444999999998</v>
      </c>
      <c r="E97" s="351">
        <v>378.19846400000006</v>
      </c>
      <c r="F97" s="351">
        <v>345.99901799999998</v>
      </c>
      <c r="G97" s="351">
        <v>341.68061699999998</v>
      </c>
      <c r="H97" s="351">
        <v>346.03580499999998</v>
      </c>
      <c r="I97" s="351">
        <v>309.59589</v>
      </c>
      <c r="J97" s="351">
        <v>317.38169699999997</v>
      </c>
    </row>
    <row r="98" spans="1:12" s="349" customFormat="1" ht="13" x14ac:dyDescent="0.35">
      <c r="A98" s="427" t="s">
        <v>307</v>
      </c>
      <c r="B98" s="351">
        <v>484.19717299999996</v>
      </c>
      <c r="C98" s="351">
        <v>454.196687</v>
      </c>
      <c r="D98" s="351">
        <v>459.25228700000002</v>
      </c>
      <c r="E98" s="351">
        <v>465.73204499999997</v>
      </c>
      <c r="F98" s="351">
        <v>464.61684400000001</v>
      </c>
      <c r="G98" s="351">
        <v>484.15604100000002</v>
      </c>
      <c r="H98" s="351">
        <v>469.28407000000004</v>
      </c>
      <c r="I98" s="351">
        <v>454.42723000000001</v>
      </c>
      <c r="J98" s="351">
        <v>468.69983500000001</v>
      </c>
    </row>
    <row r="99" spans="1:12" s="349" customFormat="1" ht="13" x14ac:dyDescent="0.35">
      <c r="A99" s="427" t="s">
        <v>325</v>
      </c>
      <c r="B99" s="351">
        <v>204.414267</v>
      </c>
      <c r="C99" s="351">
        <v>215.27570900000001</v>
      </c>
      <c r="D99" s="351">
        <v>202.674813</v>
      </c>
      <c r="E99" s="351">
        <v>236.62446</v>
      </c>
      <c r="F99" s="351">
        <v>287.13470000000001</v>
      </c>
      <c r="G99" s="351">
        <v>337.623042</v>
      </c>
      <c r="H99" s="351">
        <v>467.77152699999999</v>
      </c>
      <c r="I99" s="351">
        <v>466.72060699999997</v>
      </c>
      <c r="J99" s="351">
        <v>850.71701700000006</v>
      </c>
    </row>
    <row r="100" spans="1:12" s="349" customFormat="1" ht="13" x14ac:dyDescent="0.35">
      <c r="A100" s="427" t="s">
        <v>329</v>
      </c>
      <c r="B100" s="351">
        <v>10725.269929</v>
      </c>
      <c r="C100" s="351">
        <v>10670.963304000001</v>
      </c>
      <c r="D100" s="351">
        <v>10543.054843</v>
      </c>
      <c r="E100" s="351">
        <v>10344.180507000001</v>
      </c>
      <c r="F100" s="351">
        <v>10371.746262000001</v>
      </c>
      <c r="G100" s="351">
        <v>10552.662874</v>
      </c>
      <c r="H100" s="351">
        <v>11060.388805000001</v>
      </c>
      <c r="I100" s="351">
        <v>10687.852445</v>
      </c>
      <c r="J100" s="351">
        <v>11696.602537999999</v>
      </c>
    </row>
    <row r="101" spans="1:12" s="349" customFormat="1" ht="13" x14ac:dyDescent="0.35">
      <c r="A101" s="716" t="s">
        <v>398</v>
      </c>
      <c r="B101" s="434">
        <v>3942.6831030000003</v>
      </c>
      <c r="C101" s="434">
        <v>4094.5501480000003</v>
      </c>
      <c r="D101" s="434">
        <v>4095.15814</v>
      </c>
      <c r="E101" s="434">
        <v>4037.6045530000001</v>
      </c>
      <c r="F101" s="434">
        <v>3961.763406</v>
      </c>
      <c r="G101" s="434">
        <v>4141.0695919999998</v>
      </c>
      <c r="H101" s="434">
        <v>4306.5491730000003</v>
      </c>
      <c r="I101" s="434">
        <v>4211.8894819999996</v>
      </c>
      <c r="J101" s="434">
        <v>4602.7198529999996</v>
      </c>
    </row>
    <row r="102" spans="1:12" s="349" customFormat="1" ht="13" x14ac:dyDescent="0.35">
      <c r="A102" s="717" t="s">
        <v>399</v>
      </c>
      <c r="B102" s="434">
        <v>4162.6442459999998</v>
      </c>
      <c r="C102" s="434">
        <v>4009.8334219999997</v>
      </c>
      <c r="D102" s="434">
        <v>3950.1811250000001</v>
      </c>
      <c r="E102" s="434">
        <v>3812.086421</v>
      </c>
      <c r="F102" s="434">
        <v>3878.5918259999999</v>
      </c>
      <c r="G102" s="434">
        <v>3760.690912</v>
      </c>
      <c r="H102" s="434">
        <v>3926.3906900000002</v>
      </c>
      <c r="I102" s="434">
        <v>3785.2432520000002</v>
      </c>
      <c r="J102" s="434">
        <v>4131.7291789999999</v>
      </c>
    </row>
    <row r="103" spans="1:12" s="349" customFormat="1" ht="13" x14ac:dyDescent="0.35">
      <c r="A103" s="717" t="s">
        <v>400</v>
      </c>
      <c r="B103" s="434">
        <v>2619.9425769999998</v>
      </c>
      <c r="C103" s="434">
        <v>2566.5797309999998</v>
      </c>
      <c r="D103" s="434">
        <v>2497.7155769999999</v>
      </c>
      <c r="E103" s="434">
        <v>2494.4895310000002</v>
      </c>
      <c r="F103" s="434">
        <v>2531.3910289999999</v>
      </c>
      <c r="G103" s="434">
        <v>2650.902368</v>
      </c>
      <c r="H103" s="434">
        <v>2827.4489400000002</v>
      </c>
      <c r="I103" s="434">
        <v>2690.719709</v>
      </c>
      <c r="J103" s="434">
        <v>2962.1535039999999</v>
      </c>
    </row>
    <row r="104" spans="1:12" s="349" customFormat="1" ht="13" x14ac:dyDescent="0.35">
      <c r="A104" s="427" t="s">
        <v>334</v>
      </c>
      <c r="B104" s="351">
        <v>2882.081232</v>
      </c>
      <c r="C104" s="351">
        <v>2463.72588</v>
      </c>
      <c r="D104" s="351">
        <v>2336.5161170000001</v>
      </c>
      <c r="E104" s="351">
        <v>2501.7764470000002</v>
      </c>
      <c r="F104" s="351">
        <v>2428.6657110000001</v>
      </c>
      <c r="G104" s="351">
        <v>2690.4018900000001</v>
      </c>
      <c r="H104" s="351">
        <v>2786.5729980000001</v>
      </c>
      <c r="I104" s="351">
        <v>2786.6836560000002</v>
      </c>
      <c r="J104" s="351">
        <v>2975.9127070000004</v>
      </c>
    </row>
    <row r="105" spans="1:12" s="349" customFormat="1" ht="13" x14ac:dyDescent="0.35">
      <c r="A105" s="428" t="s">
        <v>341</v>
      </c>
      <c r="B105" s="359">
        <v>290.53972799999997</v>
      </c>
      <c r="C105" s="359">
        <v>291.51351999999997</v>
      </c>
      <c r="D105" s="359">
        <v>279.578598</v>
      </c>
      <c r="E105" s="359">
        <v>245.31835000000001</v>
      </c>
      <c r="F105" s="359">
        <v>224.23664399999998</v>
      </c>
      <c r="G105" s="359">
        <v>218.07108700000001</v>
      </c>
      <c r="H105" s="359">
        <v>203.95282800000001</v>
      </c>
      <c r="I105" s="359">
        <v>208.30749200000002</v>
      </c>
      <c r="J105" s="359">
        <v>238.98071299999998</v>
      </c>
    </row>
    <row r="106" spans="1:12" s="349" customFormat="1" ht="13.5" x14ac:dyDescent="0.25">
      <c r="A106" s="429" t="s">
        <v>401</v>
      </c>
      <c r="B106" s="299">
        <v>16807.248175000001</v>
      </c>
      <c r="C106" s="299">
        <v>16394.956727000001</v>
      </c>
      <c r="D106" s="299">
        <v>16150.451161000001</v>
      </c>
      <c r="E106" s="299">
        <v>16051.062007</v>
      </c>
      <c r="F106" s="299">
        <v>16126.970078</v>
      </c>
      <c r="G106" s="299">
        <v>16737.611382000003</v>
      </c>
      <c r="H106" s="299">
        <v>17765.790743000001</v>
      </c>
      <c r="I106" s="299">
        <v>17221.415871999998</v>
      </c>
      <c r="J106" s="299">
        <v>18787.654759999998</v>
      </c>
    </row>
    <row r="107" spans="1:12" s="349" customFormat="1" ht="13" x14ac:dyDescent="0.35">
      <c r="A107" s="387" t="s">
        <v>347</v>
      </c>
      <c r="B107" s="388">
        <v>705.66523400000005</v>
      </c>
      <c r="C107" s="388">
        <v>677.69897000000003</v>
      </c>
      <c r="D107" s="388">
        <v>707.59018200000003</v>
      </c>
      <c r="E107" s="388">
        <v>707.73457299999995</v>
      </c>
      <c r="F107" s="388">
        <v>591.31760099999997</v>
      </c>
      <c r="G107" s="388">
        <v>585.06523000000004</v>
      </c>
      <c r="H107" s="388">
        <v>538.93019200000003</v>
      </c>
      <c r="I107" s="388">
        <v>500.23557599999998</v>
      </c>
      <c r="J107" s="388">
        <v>464.18868300000003</v>
      </c>
    </row>
    <row r="108" spans="1:12" s="349" customFormat="1" ht="13" x14ac:dyDescent="0.35">
      <c r="A108" s="1726" t="s">
        <v>2064</v>
      </c>
      <c r="B108" s="1669">
        <f>+B75+B91</f>
        <v>973.88353199999995</v>
      </c>
      <c r="C108" s="1669">
        <f t="shared" ref="C108:J108" si="0">+C75+C91</f>
        <v>967.85346699999991</v>
      </c>
      <c r="D108" s="1669">
        <f t="shared" si="0"/>
        <v>932.06549300000006</v>
      </c>
      <c r="E108" s="1669">
        <f t="shared" si="0"/>
        <v>912.30187799999999</v>
      </c>
      <c r="F108" s="1669">
        <f t="shared" si="0"/>
        <v>860.024001</v>
      </c>
      <c r="G108" s="1669">
        <f t="shared" si="0"/>
        <v>869.25106600000004</v>
      </c>
      <c r="H108" s="1669">
        <f t="shared" si="0"/>
        <v>911.95123999999998</v>
      </c>
      <c r="I108" s="1669">
        <f t="shared" si="0"/>
        <v>771.72150599999998</v>
      </c>
      <c r="J108" s="1669">
        <f t="shared" si="0"/>
        <v>837.80772000000002</v>
      </c>
    </row>
    <row r="109" spans="1:12" s="396" customFormat="1" ht="15" customHeight="1" x14ac:dyDescent="0.35">
      <c r="A109" s="700" t="s">
        <v>407</v>
      </c>
      <c r="B109" s="403"/>
    </row>
    <row r="110" spans="1:12" s="250" customFormat="1" ht="15" customHeight="1" x14ac:dyDescent="0.35">
      <c r="A110" s="720" t="s">
        <v>408</v>
      </c>
      <c r="B110" s="403"/>
    </row>
    <row r="111" spans="1:12" ht="28" customHeight="1" x14ac:dyDescent="0.35">
      <c r="A111" s="1714" t="s">
        <v>409</v>
      </c>
      <c r="B111" s="1714"/>
      <c r="C111" s="1714"/>
      <c r="D111" s="1714"/>
      <c r="E111" s="1714"/>
      <c r="F111" s="1714"/>
      <c r="G111" s="1714"/>
      <c r="H111" s="1714"/>
      <c r="I111" s="1714"/>
      <c r="J111" s="1714"/>
      <c r="K111" s="1714"/>
      <c r="L111" s="1714"/>
    </row>
    <row r="112" spans="1:12" x14ac:dyDescent="0.3">
      <c r="A112" s="669" t="s">
        <v>404</v>
      </c>
    </row>
    <row r="115" spans="1:10" ht="15.5" x14ac:dyDescent="0.35">
      <c r="A115" s="432" t="s">
        <v>410</v>
      </c>
    </row>
    <row r="116" spans="1:10" x14ac:dyDescent="0.35">
      <c r="A116" s="403" t="s">
        <v>412</v>
      </c>
    </row>
    <row r="117" spans="1:10" ht="13" x14ac:dyDescent="0.35">
      <c r="A117" s="711"/>
      <c r="B117" s="712">
        <v>2013</v>
      </c>
      <c r="C117" s="712">
        <v>2014</v>
      </c>
      <c r="D117" s="712">
        <v>2015</v>
      </c>
      <c r="E117" s="712">
        <v>2016</v>
      </c>
      <c r="F117" s="712">
        <v>2017</v>
      </c>
      <c r="G117" s="712">
        <v>2018</v>
      </c>
      <c r="H117" s="712">
        <v>2019</v>
      </c>
      <c r="I117" s="712">
        <v>2020</v>
      </c>
      <c r="J117" s="712">
        <v>2021</v>
      </c>
    </row>
    <row r="118" spans="1:10" ht="26" x14ac:dyDescent="0.35">
      <c r="A118" s="715" t="s">
        <v>2061</v>
      </c>
      <c r="B118" s="269"/>
      <c r="C118" s="269"/>
      <c r="D118" s="269"/>
      <c r="E118" s="269"/>
      <c r="F118" s="269"/>
      <c r="G118" s="269"/>
      <c r="H118" s="269"/>
      <c r="I118" s="269"/>
      <c r="J118" s="269"/>
    </row>
    <row r="119" spans="1:10" x14ac:dyDescent="0.35">
      <c r="A119" s="422" t="s">
        <v>2063</v>
      </c>
      <c r="B119" s="423">
        <f>+'4.13a Série'!B8+'4.13a Série'!B67+'4.13b Série'!B9+'4.13b Série'!B68+'4.13c Série'!B14+'4.13c Série'!B73+'4.13d Série'!B11+'4.13d Série'!B66+'4.13f série'!B7+'4.13f série'!B61</f>
        <v>30336.150637000002</v>
      </c>
      <c r="C119" s="423">
        <f>+'4.13a Série'!C8+'4.13a Série'!C67+'4.13b Série'!C9+'4.13b Série'!C68+'4.13c Série'!C14+'4.13c Série'!C73+'4.13d Série'!C11+'4.13d Série'!C66+'4.13f série'!C7+'4.13f série'!C61</f>
        <v>31189.900809999999</v>
      </c>
      <c r="D119" s="423">
        <f>+'4.13a Série'!D8+'4.13a Série'!D67+'4.13b Série'!D9+'4.13b Série'!D68+'4.13c Série'!D14+'4.13c Série'!D73+'4.13d Série'!D11+'4.13d Série'!D66+'4.13f série'!D7+'4.13f série'!D61</f>
        <v>31207.028451999999</v>
      </c>
      <c r="E119" s="423">
        <f>+'4.13a Série'!E8+'4.13a Série'!E67+'4.13b Série'!E9+'4.13b Série'!E68+'4.13c Série'!E14+'4.13c Série'!E73+'4.13d Série'!E11+'4.13d Série'!E66+'4.13f série'!E7+'4.13f série'!E61</f>
        <v>31243.432851000001</v>
      </c>
      <c r="F119" s="423">
        <f>+'4.13a Série'!F8+'4.13a Série'!F67+'4.13b Série'!F9+'4.13b Série'!F68+'4.13c Série'!F14+'4.13c Série'!F73+'4.13d Série'!F11+'4.13d Série'!F66+'4.13f série'!F7+'4.13f série'!F61</f>
        <v>32675.686861000002</v>
      </c>
      <c r="G119" s="423">
        <f>+'4.13a Série'!G8+'4.13a Série'!G67+'4.13b Série'!G9+'4.13b Série'!G68+'4.13c Série'!G14+'4.13c Série'!G73+'4.13d Série'!G11+'4.13d Série'!G66+'4.13f série'!G7+'4.13f série'!G61</f>
        <v>32901.276334000002</v>
      </c>
      <c r="H119" s="423">
        <f>+'4.13a Série'!H8+'4.13a Série'!H67+'4.13b Série'!H9+'4.13b Série'!H68+'4.13c Série'!H14+'4.13c Série'!H73+'4.13d Série'!H11+'4.13d Série'!H66+'4.13f série'!H7+'4.13f série'!H61</f>
        <v>33306.739060999993</v>
      </c>
      <c r="I119" s="423">
        <f>+'4.13a Série'!I8+'4.13a Série'!I67+'4.13b Série'!I9+'4.13b Série'!I68+'4.13c Série'!I14+'4.13c Série'!I73+'4.13d Série'!I11+'4.13d Série'!I66+'4.13f série'!I7+'4.13f série'!I61</f>
        <v>33911.269235999993</v>
      </c>
      <c r="J119" s="423">
        <f>+'4.13a Série'!J8+'4.13a Série'!J67+'4.13b Série'!J9+'4.13b Série'!J68+'4.13c Série'!J14+'4.13c Série'!J73+'4.13d Série'!J11+'4.13d Série'!J66+'4.13f série'!J7+'4.13f série'!J61</f>
        <v>34630.031481000013</v>
      </c>
    </row>
    <row r="120" spans="1:10" x14ac:dyDescent="0.35">
      <c r="A120" s="350" t="s">
        <v>397</v>
      </c>
      <c r="B120" s="351">
        <f>+'4.13a Série'!B13+'4.13b Série'!B14+'4.13c Série'!B19+'4.13d Série'!B17+'4.13f série'!B8+'4.13f série'!B62</f>
        <v>5625.9266070000003</v>
      </c>
      <c r="C120" s="351">
        <f>+'4.13a Série'!C13+'4.13b Série'!C14+'4.13c Série'!C19+'4.13d Série'!C17+'4.13f série'!C8+'4.13f série'!C62</f>
        <v>5757.952217</v>
      </c>
      <c r="D120" s="351">
        <f>+'4.13a Série'!D13+'4.13b Série'!D14+'4.13c Série'!D19+'4.13d Série'!D17+'4.13f série'!D8+'4.13f série'!D62</f>
        <v>5876.766482</v>
      </c>
      <c r="E120" s="351">
        <f>+'4.13a Série'!E13+'4.13b Série'!E14+'4.13c Série'!E19+'4.13d Série'!E17+'4.13f série'!E8+'4.13f série'!E62</f>
        <v>5993.4850839999999</v>
      </c>
      <c r="F120" s="351">
        <f>+'4.13a Série'!F13+'4.13b Série'!F14+'4.13c Série'!F19+'4.13d Série'!F17+'4.13f série'!F8+'4.13f série'!F62</f>
        <v>6153.3021829999989</v>
      </c>
      <c r="G120" s="351">
        <f>+'4.13a Série'!G13+'4.13b Série'!G14+'4.13c Série'!G19+'4.13d Série'!G17+'4.13f série'!G8+'4.13f série'!G62</f>
        <v>6461.0972339999989</v>
      </c>
      <c r="H120" s="351">
        <f>+'4.13a Série'!H13+'4.13b Série'!H14+'4.13c Série'!H19+'4.13d Série'!H17+'4.13f série'!H8+'4.13f série'!H62</f>
        <v>6658.0200159999995</v>
      </c>
      <c r="I120" s="351">
        <f>+'4.13a Série'!I13+'4.13b Série'!I14+'4.13c Série'!I19+'4.13d Série'!I17+'4.13f série'!I8+'4.13f série'!I62</f>
        <v>6858.2793189999993</v>
      </c>
      <c r="J120" s="351">
        <f>+'4.13a Série'!J13+'4.13b Série'!J14+'4.13c Série'!J19+'4.13d Série'!J17+'4.13f série'!J8+'4.13f série'!J62</f>
        <v>6981.6970249999986</v>
      </c>
    </row>
    <row r="121" spans="1:10" x14ac:dyDescent="0.35">
      <c r="A121" s="350" t="s">
        <v>296</v>
      </c>
      <c r="B121" s="351">
        <f>+'4.13a Série'!B19+'4.13b Série'!B20+'4.13c Série'!B22+'4.13d Série'!B18+'4.13f série'!B9+'4.13f série'!B63</f>
        <v>20217.885251</v>
      </c>
      <c r="C121" s="351">
        <f>+'4.13a Série'!C19+'4.13b Série'!C20+'4.13c Série'!C22+'4.13d Série'!C18+'4.13f série'!C9+'4.13f série'!C63</f>
        <v>20760.353337</v>
      </c>
      <c r="D121" s="351">
        <f>+'4.13a Série'!D19+'4.13b Série'!D20+'4.13c Série'!D22+'4.13d Série'!D18+'4.13f série'!D9+'4.13f série'!D63</f>
        <v>21222.303105999999</v>
      </c>
      <c r="E121" s="351">
        <f>+'4.13a Série'!E19+'4.13b Série'!E20+'4.13c Série'!E22+'4.13d Série'!E18+'4.13f série'!E9+'4.13f série'!E63</f>
        <v>21482.212339000002</v>
      </c>
      <c r="F121" s="351">
        <f>+'4.13a Série'!F19+'4.13b Série'!F20+'4.13c Série'!F22+'4.13d Série'!F18+'4.13f série'!F9+'4.13f série'!F63</f>
        <v>21766.074934999997</v>
      </c>
      <c r="G121" s="351">
        <f>+'4.13a Série'!G19+'4.13b Série'!G20+'4.13c Série'!G22+'4.13d Série'!G18+'4.13f série'!G9+'4.13f série'!G63</f>
        <v>21475.683185999998</v>
      </c>
      <c r="H121" s="351">
        <f>+'4.13a Série'!H19+'4.13b Série'!H20+'4.13c Série'!H22+'4.13d Série'!H18+'4.13f série'!H9+'4.13f série'!H63</f>
        <v>21876.024359999999</v>
      </c>
      <c r="I121" s="351">
        <f>+'4.13a Série'!I19+'4.13b Série'!I20+'4.13c Série'!I22+'4.13d Série'!I18+'4.13f série'!I9+'4.13f série'!I63</f>
        <v>20625.894919999995</v>
      </c>
      <c r="J121" s="351">
        <f>+'4.13a Série'!J19+'4.13b Série'!J20+'4.13c Série'!J22+'4.13d Série'!J18+'4.13f série'!J9+'4.13f série'!J63</f>
        <v>21730.911813000002</v>
      </c>
    </row>
    <row r="122" spans="1:10" x14ac:dyDescent="0.35">
      <c r="A122" s="350" t="s">
        <v>302</v>
      </c>
      <c r="B122" s="351">
        <f>+'4.13a Série'!B26+'4.13b Série'!B27+'4.13c Série'!B28+'4.13d Série'!B28+'4.13f série'!B10+'4.13f série'!B64</f>
        <v>14627.855769000002</v>
      </c>
      <c r="C122" s="351">
        <f>+'4.13a Série'!C26+'4.13b Série'!C27+'4.13c Série'!C28+'4.13d Série'!C28+'4.13f série'!C10+'4.13f série'!C64</f>
        <v>14857.036158000001</v>
      </c>
      <c r="D122" s="351">
        <f>+'4.13a Série'!D26+'4.13b Série'!D27+'4.13c Série'!D28+'4.13d Série'!D28+'4.13f série'!D10+'4.13f série'!D64</f>
        <v>15026.583628</v>
      </c>
      <c r="E122" s="351">
        <f>+'4.13a Série'!E26+'4.13b Série'!E27+'4.13c Série'!E28+'4.13d Série'!E28+'4.13f série'!E10+'4.13f série'!E64</f>
        <v>15008.781636999998</v>
      </c>
      <c r="F122" s="351">
        <f>+'4.13a Série'!F26+'4.13b Série'!F27+'4.13c Série'!F28+'4.13d Série'!F28+'4.13f série'!F10+'4.13f série'!F64</f>
        <v>15418.606706999999</v>
      </c>
      <c r="G122" s="351">
        <f>+'4.13a Série'!G26+'4.13b Série'!G27+'4.13c Série'!G28+'4.13d Série'!G28+'4.13f série'!G10+'4.13f série'!G64</f>
        <v>15628.864959999999</v>
      </c>
      <c r="H122" s="351">
        <f>+'4.13a Série'!H26+'4.13b Série'!H27+'4.13c Série'!H28+'4.13d Série'!H28+'4.13f série'!H10+'4.13f série'!H64</f>
        <v>15980.866302999999</v>
      </c>
      <c r="I122" s="351">
        <f>+'4.13a Série'!I26+'4.13b Série'!I27+'4.13c Série'!I28+'4.13d Série'!I28+'4.13f série'!I10+'4.13f série'!I64</f>
        <v>15371.979596999998</v>
      </c>
      <c r="J122" s="351">
        <f>+'4.13a Série'!J26+'4.13b Série'!J27+'4.13c Série'!J28+'4.13d Série'!J28+'4.13f série'!J10+'4.13f série'!J64</f>
        <v>15707.267727</v>
      </c>
    </row>
    <row r="123" spans="1:10" x14ac:dyDescent="0.35">
      <c r="A123" s="427" t="s">
        <v>307</v>
      </c>
      <c r="B123" s="351">
        <f>+'4.13a Série'!B33+'4.13b Série'!B34+'4.13c Série'!B33+'4.13d Série'!B33+'4.13f série'!B11+'4.13f série'!B65</f>
        <v>45243.430928999995</v>
      </c>
      <c r="C123" s="351">
        <f>+'4.13a Série'!C33+'4.13b Série'!C34+'4.13c Série'!C33+'4.13d Série'!C33+'4.13f série'!C11+'4.13f série'!C65</f>
        <v>47016.808999000001</v>
      </c>
      <c r="D123" s="351">
        <f>+'4.13a Série'!D33+'4.13b Série'!D34+'4.13c Série'!D33+'4.13d Série'!D33+'4.13f série'!D11+'4.13f série'!D65</f>
        <v>48208.582219999997</v>
      </c>
      <c r="E123" s="351">
        <f>+'4.13a Série'!E33+'4.13b Série'!E34+'4.13c Série'!E33+'4.13d Série'!E33+'4.13f série'!E11+'4.13f série'!E65</f>
        <v>48768.161980999997</v>
      </c>
      <c r="F123" s="351">
        <f>+'4.13a Série'!F33+'4.13b Série'!F34+'4.13c Série'!F33+'4.13d Série'!F33+'4.13f série'!F11+'4.13f série'!F65</f>
        <v>49816.717848</v>
      </c>
      <c r="G123" s="351">
        <f>+'4.13a Série'!G33+'4.13b Série'!G34+'4.13c Série'!G33+'4.13d Série'!G33+'4.13f série'!G11+'4.13f série'!G65</f>
        <v>50261.986422000002</v>
      </c>
      <c r="H123" s="351">
        <f>+'4.13a Série'!H33+'4.13b Série'!H34+'4.13c Série'!H33+'4.13d Série'!H33+'4.13f série'!H11+'4.13f série'!H65</f>
        <v>51066.060985000004</v>
      </c>
      <c r="I123" s="351">
        <f>+'4.13a Série'!I33+'4.13b Série'!I34+'4.13c Série'!I33+'4.13d Série'!I33+'4.13f série'!I11+'4.13f série'!I65</f>
        <v>52428.278148000005</v>
      </c>
      <c r="J123" s="351">
        <f>+'4.13a Série'!J33+'4.13b Série'!J34+'4.13c Série'!J33+'4.13d Série'!J33+'4.13f série'!J11+'4.13f série'!J65</f>
        <v>53035.133835000001</v>
      </c>
    </row>
    <row r="124" spans="1:10" x14ac:dyDescent="0.35">
      <c r="A124" s="427" t="s">
        <v>325</v>
      </c>
      <c r="B124" s="351">
        <f>+'4.13a Série'!B42+'4.13b Série'!B43+'4.13c Série'!B51+'4.13d Série'!B37+'4.13f série'!B12+'4.13f série'!B66</f>
        <v>5796.4127130000006</v>
      </c>
      <c r="C124" s="351">
        <f>+'4.13a Série'!C42+'4.13b Série'!C43+'4.13c Série'!C51+'4.13d Série'!C37+'4.13f série'!C12+'4.13f série'!C66</f>
        <v>5658.6669839999995</v>
      </c>
      <c r="D124" s="351">
        <f>+'4.13a Série'!D42+'4.13b Série'!D43+'4.13c Série'!D51+'4.13d Série'!D37+'4.13f série'!D12+'4.13f série'!D66</f>
        <v>5662.8453930000005</v>
      </c>
      <c r="E124" s="351">
        <f>+'4.13a Série'!E42+'4.13b Série'!E43+'4.13c Série'!E51+'4.13d Série'!E37+'4.13f série'!E12+'4.13f série'!E66</f>
        <v>5740.8292010000005</v>
      </c>
      <c r="F124" s="351">
        <f>+'4.13a Série'!F42+'4.13b Série'!F43+'4.13c Série'!F51+'4.13d Série'!F37+'4.13f série'!F12+'4.13f série'!F66</f>
        <v>5783.1892009999992</v>
      </c>
      <c r="G124" s="351">
        <f>+'4.13a Série'!G42+'4.13b Série'!G43+'4.13c Série'!G51+'4.13d Série'!G37+'4.13f série'!G12+'4.13f série'!G66</f>
        <v>5927.2317409999996</v>
      </c>
      <c r="H124" s="351">
        <f>+'4.13a Série'!H42+'4.13b Série'!H43+'4.13c Série'!H51+'4.13d Série'!H37+'4.13f série'!H12+'4.13f série'!H66</f>
        <v>5992.4074949999995</v>
      </c>
      <c r="I124" s="351">
        <f>+'4.13a Série'!I42+'4.13b Série'!I43+'4.13c Série'!I51+'4.13d Série'!I37+'4.13f série'!I12+'4.13f série'!I66</f>
        <v>5898.0862579999994</v>
      </c>
      <c r="J124" s="351">
        <f>+'4.13a Série'!J42+'4.13b Série'!J43+'4.13c Série'!J51+'4.13d Série'!J37+'4.13f série'!J12+'4.13f série'!J66</f>
        <v>6200.0402000000004</v>
      </c>
    </row>
    <row r="125" spans="1:10" x14ac:dyDescent="0.35">
      <c r="A125" s="427" t="s">
        <v>329</v>
      </c>
      <c r="B125" s="351">
        <f>+'4.13a Série'!B49+'4.13b Série'!B50+'4.13c Série'!B55+'4.13d Série'!B41+'4.13f série'!B13+'4.13f série'!B67</f>
        <v>18080.314052999998</v>
      </c>
      <c r="C125" s="351">
        <f>+'4.13a Série'!C49+'4.13b Série'!C50+'4.13c Série'!C55+'4.13d Série'!C41+'4.13f série'!C13+'4.13f série'!C67</f>
        <v>18827.266376</v>
      </c>
      <c r="D125" s="351">
        <f>+'4.13a Série'!D49+'4.13b Série'!D50+'4.13c Série'!D55+'4.13d Série'!D41+'4.13f série'!D13+'4.13f série'!D67</f>
        <v>19104.213247</v>
      </c>
      <c r="E125" s="351">
        <f>+'4.13a Série'!E49+'4.13b Série'!E50+'4.13c Série'!E55+'4.13d Série'!E41+'4.13f série'!E13+'4.13f série'!E67</f>
        <v>19085.095892999998</v>
      </c>
      <c r="F125" s="351">
        <f>+'4.13a Série'!F49+'4.13b Série'!F50+'4.13c Série'!F55+'4.13d Série'!F41+'4.13f série'!F13+'4.13f série'!F67</f>
        <v>19528.079678000002</v>
      </c>
      <c r="G125" s="351">
        <f>+'4.13a Série'!G49+'4.13b Série'!G50+'4.13c Série'!G55+'4.13d Série'!G41+'4.13f série'!G13+'4.13f série'!G67</f>
        <v>20181.75909</v>
      </c>
      <c r="H125" s="351">
        <f>+'4.13a Série'!H49+'4.13b Série'!H50+'4.13c Série'!H55+'4.13d Série'!H41+'4.13f série'!H13+'4.13f série'!H67</f>
        <v>20750.476321999999</v>
      </c>
      <c r="I125" s="351">
        <f>+'4.13a Série'!I49+'4.13b Série'!I50+'4.13c Série'!I55+'4.13d Série'!I41+'4.13f série'!I13+'4.13f série'!I67</f>
        <v>21030.207913999999</v>
      </c>
      <c r="J125" s="351">
        <f>+'4.13a Série'!J49+'4.13b Série'!J50+'4.13c Série'!J55+'4.13d Série'!J41+'4.13f série'!J13+'4.13f série'!J67</f>
        <v>22199.153621999998</v>
      </c>
    </row>
    <row r="126" spans="1:10" x14ac:dyDescent="0.35">
      <c r="A126" s="427" t="s">
        <v>334</v>
      </c>
      <c r="B126" s="351">
        <f>+'4.13a Série'!B55+'4.13b Série'!B56+'4.13c Série'!B60+'4.13d Série'!B46+'4.13f série'!B17+'4.13f série'!B71</f>
        <v>21018.081891000002</v>
      </c>
      <c r="C126" s="351">
        <f>+'4.13a Série'!C55+'4.13b Série'!C56+'4.13c Série'!C60+'4.13d Série'!C46+'4.13f série'!C17+'4.13f série'!C71</f>
        <v>21435.277470000001</v>
      </c>
      <c r="D126" s="351">
        <f>+'4.13a Série'!D55+'4.13b Série'!D56+'4.13c Série'!D60+'4.13d Série'!D46+'4.13f série'!D17+'4.13f série'!D71</f>
        <v>21719.143999</v>
      </c>
      <c r="E126" s="351">
        <f>+'4.13a Série'!E55+'4.13b Série'!E56+'4.13c Série'!E60+'4.13d Série'!E46+'4.13f série'!E17+'4.13f série'!E71</f>
        <v>21517.318294999997</v>
      </c>
      <c r="F126" s="351">
        <f>+'4.13a Série'!F55+'4.13b Série'!F56+'4.13c Série'!F60+'4.13d Série'!F46+'4.13f série'!F17+'4.13f série'!F71</f>
        <v>22429.938462000002</v>
      </c>
      <c r="G126" s="351">
        <f>+'4.13a Série'!G55+'4.13b Série'!G56+'4.13c Série'!G60+'4.13d Série'!G46+'4.13f série'!G17+'4.13f série'!G71</f>
        <v>22019.573854999999</v>
      </c>
      <c r="H126" s="351">
        <f>+'4.13a Série'!H55+'4.13b Série'!H56+'4.13c Série'!H60+'4.13d Série'!H46+'4.13f série'!H17+'4.13f série'!H71</f>
        <v>22620.780937000003</v>
      </c>
      <c r="I126" s="351">
        <f>+'4.13a Série'!I55+'4.13b Série'!I56+'4.13c Série'!I60+'4.13d Série'!I46+'4.13f série'!I17+'4.13f série'!I71</f>
        <v>22450.439885</v>
      </c>
      <c r="J126" s="351">
        <f>+'4.13a Série'!J55+'4.13b Série'!J56+'4.13c Série'!J60+'4.13d Série'!J46+'4.13f série'!J17+'4.13f série'!J71</f>
        <v>23250.199114000003</v>
      </c>
    </row>
    <row r="127" spans="1:10" x14ac:dyDescent="0.35">
      <c r="A127" s="428" t="s">
        <v>341</v>
      </c>
      <c r="B127" s="359">
        <f>+'4.13a Série'!B61+'4.13b Série'!B62+'4.13c Série'!B68+'4.13d Série'!B60+'4.13f série'!B18+'4.13f série'!B72</f>
        <v>4135.9787710000001</v>
      </c>
      <c r="C127" s="359">
        <f>+'4.13a Série'!C61+'4.13b Série'!C62+'4.13c Série'!C68+'4.13d Série'!C60+'4.13f série'!C18+'4.13f série'!C72</f>
        <v>4164.1895009999998</v>
      </c>
      <c r="D127" s="359">
        <f>+'4.13a Série'!D61+'4.13b Série'!D62+'4.13c Série'!D68+'4.13d Série'!D60+'4.13f série'!D18+'4.13f série'!D72</f>
        <v>4128.2597620000006</v>
      </c>
      <c r="E127" s="359">
        <f>+'4.13a Série'!E61+'4.13b Série'!E62+'4.13c Série'!E68+'4.13d Série'!E60+'4.13f série'!E18+'4.13f série'!E72</f>
        <v>4016.2160130000007</v>
      </c>
      <c r="F127" s="359">
        <f>+'4.13a Série'!F61+'4.13b Série'!F62+'4.13c Série'!F68+'4.13d Série'!F60+'4.13f série'!F18+'4.13f série'!F72</f>
        <v>4164.7600179999999</v>
      </c>
      <c r="G127" s="359">
        <f>+'4.13a Série'!G61+'4.13b Série'!G62+'4.13c Série'!G68+'4.13d Série'!G60+'4.13f série'!G18+'4.13f série'!G72</f>
        <v>4037.4216219999998</v>
      </c>
      <c r="H127" s="359">
        <f>+'4.13a Série'!H61+'4.13b Série'!H62+'4.13c Série'!H68+'4.13d Série'!H60+'4.13f série'!H18+'4.13f série'!H72</f>
        <v>4137.0652020000007</v>
      </c>
      <c r="I127" s="359">
        <f>+'4.13a Série'!I61+'4.13b Série'!I62+'4.13c Série'!I68+'4.13d Série'!I60+'4.13f série'!I18+'4.13f série'!I72</f>
        <v>4426.484692</v>
      </c>
      <c r="J127" s="359">
        <f>+'4.13a Série'!J61+'4.13b Série'!J62+'4.13c Série'!J68+'4.13d Série'!J60+'4.13f série'!J18+'4.13f série'!J72</f>
        <v>4389.7510199999997</v>
      </c>
    </row>
    <row r="128" spans="1:10" ht="13.5" x14ac:dyDescent="0.25">
      <c r="A128" s="429" t="s">
        <v>401</v>
      </c>
      <c r="B128" s="299">
        <f>+'4.13a Série'!B68+'4.13b Série'!B69+'4.13c Série'!B74+'4.13d Série'!B67+'4.13f série'!B19+B73</f>
        <v>165082.03664400001</v>
      </c>
      <c r="C128" s="299">
        <f>+'4.13a Série'!C68+'4.13b Série'!C69+'4.13c Série'!C74+'4.13d Série'!C67+'4.13f série'!C19+C73</f>
        <v>169667.45187600001</v>
      </c>
      <c r="D128" s="299">
        <f>+'4.13a Série'!D68+'4.13b Série'!D69+'4.13c Série'!D74+'4.13d Série'!D67+'4.13f série'!D19+D73</f>
        <v>172155.72630999997</v>
      </c>
      <c r="E128" s="299">
        <f>+'4.13a Série'!E68+'4.13b Série'!E69+'4.13c Série'!E74+'4.13d Série'!E67+'4.13f série'!E19+E73</f>
        <v>172855.533321</v>
      </c>
      <c r="F128" s="299">
        <f>+'4.13a Série'!F68+'4.13b Série'!F69+'4.13c Série'!F74+'4.13d Série'!F67+'4.13f série'!F19+F73</f>
        <v>177736.35591700001</v>
      </c>
      <c r="G128" s="299">
        <f>+'4.13a Série'!G68+'4.13b Série'!G69+'4.13c Série'!G74+'4.13d Série'!G67+'4.13f série'!G19+G73</f>
        <v>178894.89446999997</v>
      </c>
      <c r="H128" s="299">
        <f>+'4.13a Série'!H68+'4.13b Série'!H69+'4.13c Série'!H74+'4.13d Série'!H67+'4.13f série'!H19+H73</f>
        <v>182388.44070200002</v>
      </c>
      <c r="I128" s="299">
        <f>+'4.13a Série'!I68+'4.13b Série'!I69+'4.13c Série'!I74+'4.13d Série'!I67+'4.13f série'!I19+I73</f>
        <v>183000.91999199998</v>
      </c>
      <c r="J128" s="299">
        <f>+'4.13a Série'!J68+'4.13b Série'!J69+'4.13c Série'!J74+'4.13d Série'!J67+'4.13f série'!J19+J73</f>
        <v>188124.18586299999</v>
      </c>
    </row>
    <row r="129" spans="1:10" x14ac:dyDescent="0.35">
      <c r="A129" s="387" t="s">
        <v>347</v>
      </c>
      <c r="B129" s="388">
        <f>+'4.13a Série'!B69+'4.13b Série'!B70+'4.13c Série'!B75+'4.13d Série'!B68+'4.13f série'!B20+'4.13f série'!B74</f>
        <v>5296.3256839999995</v>
      </c>
      <c r="C129" s="388">
        <f>+'4.13a Série'!C69+'4.13b Série'!C70+'4.13c Série'!C75+'4.13d Série'!C68+'4.13f série'!C20+'4.13f série'!C74</f>
        <v>5382.3115130000006</v>
      </c>
      <c r="D129" s="388">
        <f>+'4.13a Série'!D69+'4.13b Série'!D70+'4.13c Série'!D75+'4.13d Série'!D68+'4.13f série'!D20+'4.13f série'!D74</f>
        <v>5474.5383350000002</v>
      </c>
      <c r="E129" s="388">
        <f>+'4.13a Série'!E69+'4.13b Série'!E70+'4.13c Série'!E75+'4.13d Série'!E68+'4.13f série'!E20+'4.13f série'!E74</f>
        <v>5317.0545599999996</v>
      </c>
      <c r="F129" s="388">
        <f>+'4.13a Série'!F69+'4.13b Série'!F70+'4.13c Série'!F75+'4.13d Série'!F68+'4.13f série'!F20+'4.13f série'!F74</f>
        <v>4819.0663110000005</v>
      </c>
      <c r="G129" s="388">
        <f>+'4.13a Série'!G69+'4.13b Série'!G70+'4.13c Série'!G75+'4.13d Série'!G68+'4.13f série'!G20+'4.13f série'!G74</f>
        <v>4577.3483629999992</v>
      </c>
      <c r="H129" s="388">
        <f>+'4.13a Série'!H69+'4.13b Série'!H70+'4.13c Série'!H75+'4.13d Série'!H68+'4.13f série'!H20+'4.13f série'!H74</f>
        <v>4316.0825220000006</v>
      </c>
      <c r="I129" s="388">
        <f>+'4.13a Série'!I69+'4.13b Série'!I70+'4.13c Série'!I75+'4.13d Série'!I68+'4.13f série'!I20+'4.13f série'!I74</f>
        <v>4041.4789490000003</v>
      </c>
      <c r="J129" s="388">
        <f>+'4.13a Série'!J69+'4.13b Série'!J70+'4.13c Série'!J75+'4.13d Série'!J68+'4.13f série'!J20+'4.13f série'!J74</f>
        <v>3778.1978819999995</v>
      </c>
    </row>
    <row r="130" spans="1:10" ht="13" x14ac:dyDescent="0.35">
      <c r="A130" s="1671" t="s">
        <v>284</v>
      </c>
      <c r="B130" s="1672">
        <f>+'4.13a Série'!B74+'4.13b Série'!B75+B75</f>
        <v>17243.393876000002</v>
      </c>
      <c r="C130" s="1672">
        <f>+'4.13a Série'!C74+'4.13b Série'!C75+C75</f>
        <v>16895.827472000001</v>
      </c>
      <c r="D130" s="1672">
        <f>+'4.13a Série'!D74+'4.13b Série'!D75+D75</f>
        <v>17146.352326</v>
      </c>
      <c r="E130" s="1672">
        <f>+'4.13a Série'!E74+'4.13b Série'!E75+E75</f>
        <v>16652.100237999999</v>
      </c>
      <c r="F130" s="1672">
        <f>+'4.13a Série'!F74+'4.13b Série'!F75+F75</f>
        <v>15833.652957999999</v>
      </c>
      <c r="G130" s="1672">
        <f>+'4.13a Série'!G74+'4.13b Série'!G75+G75</f>
        <v>15999.63838</v>
      </c>
      <c r="H130" s="1672">
        <f>+'4.13a Série'!H74+'4.13b Série'!H75+H75</f>
        <v>16053.776383</v>
      </c>
      <c r="I130" s="1672">
        <f>+'4.13a Série'!I74+'4.13b Série'!I75+I75</f>
        <v>15760.029762</v>
      </c>
      <c r="J130" s="1672">
        <f>+'4.13a Série'!J74+'4.13b Série'!J75+J75</f>
        <v>16449.611423000002</v>
      </c>
    </row>
    <row r="131" spans="1:10" x14ac:dyDescent="0.35">
      <c r="A131" s="422"/>
      <c r="B131" s="423"/>
      <c r="C131" s="423"/>
      <c r="D131" s="423"/>
      <c r="E131" s="423"/>
      <c r="F131" s="423"/>
      <c r="G131" s="423"/>
      <c r="H131" s="423"/>
      <c r="I131" s="423"/>
      <c r="J131" s="423"/>
    </row>
    <row r="132" spans="1:10" ht="26" x14ac:dyDescent="0.35">
      <c r="A132" s="1668" t="s">
        <v>2060</v>
      </c>
      <c r="B132" s="718"/>
      <c r="C132" s="718"/>
      <c r="D132" s="718"/>
      <c r="E132" s="718"/>
      <c r="F132" s="718"/>
      <c r="G132" s="718"/>
      <c r="H132" s="718"/>
      <c r="I132" s="718"/>
      <c r="J132" s="718"/>
    </row>
    <row r="133" spans="1:10" x14ac:dyDescent="0.35">
      <c r="A133" s="422" t="s">
        <v>2063</v>
      </c>
      <c r="B133" s="423">
        <f>+'4.13a Série'!B85+'4.13b Série'!B86+'4.13c Série'!B92+'4.13d Série'!B82+'4.13f série'!B23+'4.13f série'!B78+'4.13a Série'!B144+'4.13b Série'!B145+'4.13c Série'!B151+'4.13d Série'!B137</f>
        <v>6582.9359000000013</v>
      </c>
      <c r="C133" s="423">
        <f>+'4.13a Série'!C85+'4.13b Série'!C86+'4.13c Série'!C92+'4.13d Série'!C82+'4.13f série'!C23+'4.13f série'!C78+'4.13a Série'!C144+'4.13b Série'!C145+'4.13c Série'!C151+'4.13d Série'!C137</f>
        <v>6449.0724540000001</v>
      </c>
      <c r="D133" s="423">
        <f>+'4.13a Série'!D85+'4.13b Série'!D86+'4.13c Série'!D92+'4.13d Série'!D82+'4.13f série'!D23+'4.13f série'!D78+'4.13a Série'!D144+'4.13b Série'!D145+'4.13c Série'!D151+'4.13d Série'!D137</f>
        <v>6208.5391009999994</v>
      </c>
      <c r="E133" s="423">
        <f>+'4.13a Série'!E85+'4.13b Série'!E86+'4.13c Série'!E92+'4.13d Série'!E82+'4.13f série'!E23+'4.13f série'!E78+'4.13a Série'!E144+'4.13b Série'!E145+'4.13c Série'!E151+'4.13d Série'!E137</f>
        <v>6037.4979370000001</v>
      </c>
      <c r="F133" s="423">
        <f>+'4.13a Série'!F85+'4.13b Série'!F86+'4.13c Série'!F92+'4.13d Série'!F82+'4.13f série'!F23+'4.13f série'!F78+'4.13a Série'!F144+'4.13b Série'!F145+'4.13c Série'!F151+'4.13d Série'!F137</f>
        <v>7937.1083369999997</v>
      </c>
      <c r="G133" s="423">
        <f>+'4.13a Série'!G85+'4.13b Série'!G86+'4.13c Série'!G92+'4.13d Série'!G82+'4.13f série'!G23+'4.13f série'!G78+'4.13a Série'!G144+'4.13b Série'!G145+'4.13c Série'!G151+'4.13d Série'!G137</f>
        <v>8575.647352</v>
      </c>
      <c r="H133" s="423">
        <f>+'4.13a Série'!H85+'4.13b Série'!H86+'4.13c Série'!H92+'4.13d Série'!H82+'4.13f série'!H23+'4.13f série'!H78+'4.13a Série'!H144+'4.13b Série'!H145+'4.13c Série'!H151+'4.13d Série'!H137</f>
        <v>10408.687802</v>
      </c>
      <c r="I133" s="423">
        <f>+'4.13a Série'!I85+'4.13b Série'!I86+'4.13c Série'!I92+'4.13d Série'!I82+'4.13f série'!I23+'4.13f série'!I78+'4.13a Série'!I144+'4.13b Série'!I145+'4.13c Série'!I151+'4.13d Série'!I137</f>
        <v>9951.2769319999989</v>
      </c>
      <c r="J133" s="423">
        <f>+'4.13a Série'!J85+'4.13b Série'!J86+'4.13c Série'!J92+'4.13d Série'!J82+'4.13f série'!J23+'4.13f série'!J78+'4.13a Série'!J144+'4.13b Série'!J145+'4.13c Série'!J151+'4.13d Série'!J137</f>
        <v>10020.090400999998</v>
      </c>
    </row>
    <row r="134" spans="1:10" x14ac:dyDescent="0.35">
      <c r="A134" s="350" t="s">
        <v>397</v>
      </c>
      <c r="B134" s="351">
        <f>+'4.13a Série'!B90+'4.13b Série'!B91+'4.13c Série'!B97+'4.13d Série'!B88+'4.13f série'!B24+'4.13f série'!B79</f>
        <v>386.44432500000005</v>
      </c>
      <c r="C134" s="351">
        <f>+'4.13a Série'!C90+'4.13b Série'!C91+'4.13c Série'!C97+'4.13d Série'!C88+'4.13f série'!C24+'4.13f série'!C79</f>
        <v>359.02029099999999</v>
      </c>
      <c r="D134" s="351">
        <f>+'4.13a Série'!D90+'4.13b Série'!D91+'4.13c Série'!D97+'4.13d Série'!D88+'4.13f série'!D24+'4.13f série'!D79</f>
        <v>322.88342299999994</v>
      </c>
      <c r="E134" s="351">
        <f>+'4.13a Série'!E90+'4.13b Série'!E91+'4.13c Série'!E97+'4.13d Série'!E88+'4.13f série'!E24+'4.13f série'!E79</f>
        <v>381.41759700000006</v>
      </c>
      <c r="F134" s="351">
        <f>+'4.13a Série'!F90+'4.13b Série'!F91+'4.13c Série'!F97+'4.13d Série'!F88+'4.13f série'!F24+'4.13f série'!F79</f>
        <v>440.88291300000003</v>
      </c>
      <c r="G134" s="351">
        <f>+'4.13a Série'!G90+'4.13b Série'!G91+'4.13c Série'!G97+'4.13d Série'!G88+'4.13f série'!G24+'4.13f série'!G79</f>
        <v>464.3262279999999</v>
      </c>
      <c r="H134" s="351">
        <f>+'4.13a Série'!H90+'4.13b Série'!H91+'4.13c Série'!H97+'4.13d Série'!H88+'4.13f série'!H24+'4.13f série'!H79</f>
        <v>534.86141899999996</v>
      </c>
      <c r="I134" s="351">
        <f>+'4.13a Série'!I90+'4.13b Série'!I91+'4.13c Série'!I97+'4.13d Série'!I88+'4.13f série'!I24+'4.13f série'!I79</f>
        <v>547.52459799999997</v>
      </c>
      <c r="J134" s="351">
        <f>+'4.13a Série'!J90+'4.13b Série'!J91+'4.13c Série'!J97+'4.13d Série'!J88+'4.13f série'!J24+'4.13f série'!J79</f>
        <v>602.07553499999995</v>
      </c>
    </row>
    <row r="135" spans="1:10" x14ac:dyDescent="0.35">
      <c r="A135" s="350" t="s">
        <v>296</v>
      </c>
      <c r="B135" s="351">
        <f>+'4.13a Série'!B96+'4.13b Série'!B97+'4.13c Série'!B100+'4.13d Série'!B89+'4.13f série'!B25+'4.13f série'!B80</f>
        <v>7284.2583089999989</v>
      </c>
      <c r="C135" s="351">
        <f>+'4.13a Série'!C96+'4.13b Série'!C97+'4.13c Série'!C100+'4.13d Série'!C89+'4.13f série'!C25+'4.13f série'!C80</f>
        <v>7166.7149020000006</v>
      </c>
      <c r="D135" s="351">
        <f>+'4.13a Série'!D96+'4.13b Série'!D97+'4.13c Série'!D100+'4.13d Série'!D89+'4.13f série'!D25+'4.13f série'!D80</f>
        <v>6644.9883030000001</v>
      </c>
      <c r="E135" s="351">
        <f>+'4.13a Série'!E96+'4.13b Série'!E97+'4.13c Série'!E100+'4.13d Série'!E89+'4.13f série'!E25+'4.13f série'!E80</f>
        <v>6725.3347229999999</v>
      </c>
      <c r="F135" s="351">
        <f>+'4.13a Série'!F96+'4.13b Série'!F97+'4.13c Série'!F100+'4.13d Série'!F89+'4.13f série'!F25+'4.13f série'!F80</f>
        <v>6940.6139149999999</v>
      </c>
      <c r="G135" s="351">
        <f>+'4.13a Série'!G96+'4.13b Série'!G97+'4.13c Série'!G100+'4.13d Série'!G89+'4.13f série'!G25+'4.13f série'!G80</f>
        <v>7268.0043730000007</v>
      </c>
      <c r="H135" s="351">
        <f>+'4.13a Série'!H96+'4.13b Série'!H97+'4.13c Série'!H100+'4.13d Série'!H89+'4.13f série'!H25+'4.13f série'!H80</f>
        <v>8178.3649259999984</v>
      </c>
      <c r="I135" s="351">
        <f>+'4.13a Série'!I96+'4.13b Série'!I97+'4.13c Série'!I100+'4.13d Série'!I89+'4.13f série'!I25+'4.13f série'!I80</f>
        <v>7526.8268499999995</v>
      </c>
      <c r="J135" s="351">
        <f>+'4.13a Série'!J96+'4.13b Série'!J97+'4.13c Série'!J100+'4.13d Série'!J89+'4.13f série'!J25+'4.13f série'!J80</f>
        <v>8667.4155210000008</v>
      </c>
    </row>
    <row r="136" spans="1:10" x14ac:dyDescent="0.35">
      <c r="A136" s="350" t="s">
        <v>302</v>
      </c>
      <c r="B136" s="351">
        <f>+'4.13a Série'!B103+'4.13b Série'!B104+'4.13c Série'!B106+'4.13d Série'!B99+'4.13f série'!B26+'4.13f série'!B81</f>
        <v>6434.2345609999993</v>
      </c>
      <c r="C136" s="351">
        <f>+'4.13a Série'!C103+'4.13b Série'!C104+'4.13c Série'!C106+'4.13d Série'!C99+'4.13f série'!C26+'4.13f série'!C81</f>
        <v>5690.3509280000007</v>
      </c>
      <c r="D136" s="351">
        <f>+'4.13a Série'!D103+'4.13b Série'!D104+'4.13c Série'!D106+'4.13d Série'!D99+'4.13f série'!D26+'4.13f série'!D81</f>
        <v>4696.1784779999998</v>
      </c>
      <c r="E136" s="351">
        <f>+'4.13a Série'!E103+'4.13b Série'!E104+'4.13c Série'!E106+'4.13d Série'!E99+'4.13f série'!E26+'4.13f série'!E81</f>
        <v>4343.6827359999997</v>
      </c>
      <c r="F136" s="351">
        <f>+'4.13a Série'!F103+'4.13b Série'!F104+'4.13c Série'!F106+'4.13d Série'!F99+'4.13f série'!F26+'4.13f série'!F81</f>
        <v>4514.5918110000011</v>
      </c>
      <c r="G136" s="351">
        <f>+'4.13a Série'!G103+'4.13b Série'!G104+'4.13c Série'!G106+'4.13d Série'!G99+'4.13f série'!G26+'4.13f série'!G81</f>
        <v>4854.5607469999995</v>
      </c>
      <c r="H136" s="351">
        <f>+'4.13a Série'!H103+'4.13b Série'!H104+'4.13c Série'!H106+'4.13d Série'!H99+'4.13f série'!H26+'4.13f série'!H81</f>
        <v>5907.7831980000001</v>
      </c>
      <c r="I136" s="351">
        <f>+'4.13a Série'!I103+'4.13b Série'!I104+'4.13c Série'!I106+'4.13d Série'!I99+'4.13f série'!I26+'4.13f série'!I81</f>
        <v>5231.9623879999999</v>
      </c>
      <c r="J136" s="351">
        <f>+'4.13a Série'!J103+'4.13b Série'!J104+'4.13c Série'!J106+'4.13d Série'!J99+'4.13f série'!J26+'4.13f série'!J81</f>
        <v>5505.0551079999987</v>
      </c>
    </row>
    <row r="137" spans="1:10" x14ac:dyDescent="0.35">
      <c r="A137" s="427" t="s">
        <v>307</v>
      </c>
      <c r="B137" s="351">
        <f>+'4.13a Série'!B110+'4.13b Série'!B111+'4.13c Série'!B111+'4.13d Série'!B104+'4.13f série'!B27+'4.13f série'!B82</f>
        <v>1643.1943140000001</v>
      </c>
      <c r="C137" s="351">
        <f>+'4.13a Série'!C110+'4.13b Série'!C111+'4.13c Série'!C111+'4.13d Série'!C104+'4.13f série'!C27+'4.13f série'!C82</f>
        <v>1520.2071130000002</v>
      </c>
      <c r="D137" s="351">
        <f>+'4.13a Série'!D110+'4.13b Série'!D111+'4.13c Série'!D111+'4.13d Série'!D104+'4.13f série'!D27+'4.13f série'!D82</f>
        <v>1250.1363099999999</v>
      </c>
      <c r="E137" s="351">
        <f>+'4.13a Série'!E110+'4.13b Série'!E111+'4.13c Série'!E111+'4.13d Série'!E104+'4.13f série'!E27+'4.13f série'!E82</f>
        <v>1129.538769</v>
      </c>
      <c r="F137" s="351">
        <f>+'4.13a Série'!F110+'4.13b Série'!F111+'4.13c Série'!F111+'4.13d Série'!F104+'4.13f série'!F27+'4.13f série'!F82</f>
        <v>1139.37174</v>
      </c>
      <c r="G137" s="351">
        <f>+'4.13a Série'!G110+'4.13b Série'!G111+'4.13c Série'!G111+'4.13d Série'!G104+'4.13f série'!G27+'4.13f série'!G82</f>
        <v>1268.7527679999998</v>
      </c>
      <c r="H137" s="351">
        <f>+'4.13a Série'!H110+'4.13b Série'!H111+'4.13c Série'!H111+'4.13d Série'!H104+'4.13f série'!H27+'4.13f série'!H82</f>
        <v>1503.7405159999996</v>
      </c>
      <c r="I137" s="351">
        <f>+'4.13a Série'!I110+'4.13b Série'!I111+'4.13c Série'!I111+'4.13d Série'!I104+'4.13f série'!I27+'4.13f série'!I82</f>
        <v>1235.573453</v>
      </c>
      <c r="J137" s="351">
        <f>+'4.13a Série'!J110+'4.13b Série'!J111+'4.13c Série'!J111+'4.13d Série'!J104+'4.13f série'!J27+'4.13f série'!J82</f>
        <v>1283.4363710000002</v>
      </c>
    </row>
    <row r="138" spans="1:10" x14ac:dyDescent="0.35">
      <c r="A138" s="427" t="s">
        <v>325</v>
      </c>
      <c r="B138" s="351">
        <f>+'4.13a Série'!B119+'4.13b Série'!B120+'4.13c Série'!B129+'4.13d Série'!B108+'4.13f série'!B28+'4.13f série'!B83</f>
        <v>5288.0738730000003</v>
      </c>
      <c r="C138" s="351">
        <f>+'4.13a Série'!C119+'4.13b Série'!C120+'4.13c Série'!C129+'4.13d Série'!C108+'4.13f série'!C28+'4.13f série'!C83</f>
        <v>5066.2922570000001</v>
      </c>
      <c r="D138" s="351">
        <f>+'4.13a Série'!D119+'4.13b Série'!D120+'4.13c Série'!D129+'4.13d Série'!D108+'4.13f série'!D28+'4.13f série'!D83</f>
        <v>4905.4249529999997</v>
      </c>
      <c r="E138" s="351">
        <f>+'4.13a Série'!E119+'4.13b Série'!E120+'4.13c Série'!E129+'4.13d Série'!E108+'4.13f série'!E28+'4.13f série'!E83</f>
        <v>4944.4148990000003</v>
      </c>
      <c r="F138" s="351">
        <f>+'4.13a Série'!F119+'4.13b Série'!F120+'4.13c Série'!F129+'4.13d Série'!F108+'4.13f série'!F28+'4.13f série'!F83</f>
        <v>5027.6761529999994</v>
      </c>
      <c r="G138" s="351">
        <f>+'4.13a Série'!G119+'4.13b Série'!G120+'4.13c Série'!G129+'4.13d Série'!G108+'4.13f série'!G28+'4.13f série'!G83</f>
        <v>5643.0604479999993</v>
      </c>
      <c r="H138" s="351">
        <f>+'4.13a Série'!H119+'4.13b Série'!H120+'4.13c Série'!H129+'4.13d Série'!H108+'4.13f série'!H28+'4.13f série'!H83</f>
        <v>6338.2591490000004</v>
      </c>
      <c r="I138" s="351">
        <f>+'4.13a Série'!I119+'4.13b Série'!I120+'4.13c Série'!I129+'4.13d Série'!I108+'4.13f série'!I28+'4.13f série'!I83</f>
        <v>6245.395281000001</v>
      </c>
      <c r="J138" s="351">
        <f>+'4.13a Série'!J119+'4.13b Série'!J120+'4.13c Série'!J129+'4.13d Série'!J108+'4.13f série'!J28+'4.13f série'!J83</f>
        <v>7154.7972769999997</v>
      </c>
    </row>
    <row r="139" spans="1:10" x14ac:dyDescent="0.35">
      <c r="A139" s="427" t="s">
        <v>329</v>
      </c>
      <c r="B139" s="351">
        <f>+'4.13a Série'!B126+'4.13b Série'!B127+'4.13c Série'!B133+'4.13d Série'!B112+'4.13f série'!B29+'4.13f série'!B84</f>
        <v>11174.119677000001</v>
      </c>
      <c r="C139" s="351">
        <f>+'4.13a Série'!C126+'4.13b Série'!C127+'4.13c Série'!C133+'4.13d Série'!C112+'4.13f série'!C29+'4.13f série'!C84</f>
        <v>10332.980942</v>
      </c>
      <c r="D139" s="351">
        <f>+'4.13a Série'!D126+'4.13b Série'!D127+'4.13c Série'!D133+'4.13d Série'!D112+'4.13f série'!D29+'4.13f série'!D84</f>
        <v>9708.9733610000003</v>
      </c>
      <c r="E139" s="351">
        <f>+'4.13a Série'!E126+'4.13b Série'!E127+'4.13c Série'!E133+'4.13d Série'!E112+'4.13f série'!E29+'4.13f série'!E84</f>
        <v>9483.3450569999986</v>
      </c>
      <c r="F139" s="351">
        <f>+'4.13a Série'!F126+'4.13b Série'!F127+'4.13c Série'!F133+'4.13d Série'!F112+'4.13f série'!F29+'4.13f série'!F84</f>
        <v>9745.3346710000005</v>
      </c>
      <c r="G139" s="351">
        <f>+'4.13a Série'!G126+'4.13b Série'!G127+'4.13c Série'!G133+'4.13d Série'!G112+'4.13f série'!G29+'4.13f série'!G84</f>
        <v>10108.906136</v>
      </c>
      <c r="H139" s="351">
        <f>+'4.13a Série'!H126+'4.13b Série'!H127+'4.13c Série'!H133+'4.13d Série'!H112+'4.13f série'!H29+'4.13f série'!H84</f>
        <v>10896.942551</v>
      </c>
      <c r="I139" s="351">
        <f>+'4.13a Série'!I126+'4.13b Série'!I127+'4.13c Série'!I133+'4.13d Série'!I112+'4.13f série'!I29+'4.13f série'!I84</f>
        <v>9986.5658990000011</v>
      </c>
      <c r="J139" s="351">
        <f>+'4.13a Série'!J126+'4.13b Série'!J127+'4.13c Série'!J133+'4.13d Série'!J112+'4.13f série'!J29+'4.13f série'!J84</f>
        <v>11160.843670000002</v>
      </c>
    </row>
    <row r="140" spans="1:10" ht="13" x14ac:dyDescent="0.35">
      <c r="A140" s="716" t="s">
        <v>398</v>
      </c>
      <c r="B140" s="434">
        <f>+'4.13a Série'!B128+'4.13a Série'!B129+'4.13b Série'!B129+'4.13b Série'!B130+'4.13c Série'!B135+'4.13d Série'!B114+'4.13f série'!B30+'4.13f série'!B85</f>
        <v>1163.7904779999999</v>
      </c>
      <c r="C140" s="434">
        <f>+'4.13a Série'!C128+'4.13a Série'!C129+'4.13b Série'!C129+'4.13b Série'!C130+'4.13c Série'!C135+'4.13d Série'!C114+'4.13f série'!C30+'4.13f série'!C85</f>
        <v>1159.171233</v>
      </c>
      <c r="D140" s="434">
        <f>+'4.13a Série'!D128+'4.13a Série'!D129+'4.13b Série'!D129+'4.13b Série'!D130+'4.13c Série'!D135+'4.13d Série'!D114+'4.13f série'!D30+'4.13f série'!D85</f>
        <v>1106.9822119999999</v>
      </c>
      <c r="E140" s="434">
        <f>+'4.13a Série'!E128+'4.13a Série'!E129+'4.13b Série'!E129+'4.13b Série'!E130+'4.13c Série'!E135+'4.13d Série'!E114+'4.13f série'!E30+'4.13f série'!E85</f>
        <v>1205.528636</v>
      </c>
      <c r="F140" s="434">
        <f>+'4.13a Série'!F128+'4.13a Série'!F129+'4.13b Série'!F129+'4.13b Série'!F130+'4.13c Série'!F135+'4.13d Série'!F114+'4.13f série'!F30+'4.13f série'!F85</f>
        <v>1215.9273889999999</v>
      </c>
      <c r="G140" s="434">
        <f>+'4.13a Série'!G128+'4.13a Série'!G129+'4.13b Série'!G129+'4.13b Série'!G130+'4.13c Série'!G135+'4.13d Série'!G114+'4.13f série'!G30+'4.13f série'!G85</f>
        <v>1351.6888589999999</v>
      </c>
      <c r="H140" s="434">
        <f>+'4.13a Série'!H128+'4.13a Série'!H129+'4.13b Série'!H129+'4.13b Série'!H130+'4.13c Série'!H135+'4.13d Série'!H114+'4.13f série'!H30+'4.13f série'!H85</f>
        <v>1454.6858279999999</v>
      </c>
      <c r="I140" s="434">
        <f>+'4.13a Série'!I128+'4.13a Série'!I129+'4.13b Série'!I129+'4.13b Série'!I130+'4.13c Série'!I135+'4.13d Série'!I114+'4.13f série'!I30+'4.13f série'!I85</f>
        <v>1398.8177249999999</v>
      </c>
      <c r="J140" s="434">
        <f>+'4.13a Série'!J128+'4.13a Série'!J129+'4.13b Série'!J129+'4.13b Série'!J130+'4.13c Série'!J135+'4.13d Série'!J114+'4.13f série'!J30+'4.13f série'!J85</f>
        <v>1567.6973539999999</v>
      </c>
    </row>
    <row r="141" spans="1:10" ht="13" x14ac:dyDescent="0.35">
      <c r="A141" s="717" t="s">
        <v>399</v>
      </c>
      <c r="B141" s="434">
        <f>+'4.13a Série'!B130+'4.13b Série'!B131+'4.13c Série'!B136+'4.13d Série'!B115+'4.13f série'!B31+'4.13f série'!B86</f>
        <v>6767.7610970000005</v>
      </c>
      <c r="C141" s="434">
        <f>+'4.13a Série'!C130+'4.13b Série'!C131+'4.13c Série'!C136+'4.13d Série'!C115+'4.13f série'!C31+'4.13f série'!C86</f>
        <v>6181.3273790000003</v>
      </c>
      <c r="D141" s="434">
        <f>+'4.13a Série'!D130+'4.13b Série'!D131+'4.13c Série'!D136+'4.13d Série'!D115+'4.13f série'!D31+'4.13f série'!D86</f>
        <v>5782.7481619999999</v>
      </c>
      <c r="E141" s="434">
        <f>+'4.13a Série'!E130+'4.13b Série'!E131+'4.13c Série'!E136+'4.13d Série'!E115+'4.13f série'!E31+'4.13f série'!E86</f>
        <v>5588.4396370000004</v>
      </c>
      <c r="F141" s="434">
        <f>+'4.13a Série'!F130+'4.13b Série'!F131+'4.13c Série'!F136+'4.13d Série'!F115+'4.13f série'!F31+'4.13f série'!F86</f>
        <v>5804.0785070000002</v>
      </c>
      <c r="G141" s="434">
        <f>+'4.13a Série'!G130+'4.13b Série'!G131+'4.13c Série'!G136+'4.13d Série'!G115+'4.13f série'!G31+'4.13f série'!G86</f>
        <v>5736.9766730000001</v>
      </c>
      <c r="H141" s="434">
        <f>+'4.13a Série'!H130+'4.13b Série'!H131+'4.13c Série'!H136+'4.13d Série'!H115+'4.13f série'!H31+'4.13f série'!H86</f>
        <v>6153.485471</v>
      </c>
      <c r="I141" s="434">
        <f>+'4.13a Série'!I130+'4.13b Série'!I131+'4.13c Série'!I136+'4.13d Série'!I115+'4.13f série'!I31+'4.13f série'!I86</f>
        <v>5441.2762430000002</v>
      </c>
      <c r="J141" s="434">
        <f>+'4.13a Série'!J130+'4.13b Série'!J131+'4.13c Série'!J136+'4.13d Série'!J115+'4.13f série'!J31+'4.13f série'!J86</f>
        <v>6163.2851719999999</v>
      </c>
    </row>
    <row r="142" spans="1:10" ht="13" x14ac:dyDescent="0.35">
      <c r="A142" s="717" t="s">
        <v>400</v>
      </c>
      <c r="B142" s="434">
        <f>+B139-B140-B141</f>
        <v>3242.5681019999993</v>
      </c>
      <c r="C142" s="434">
        <f t="shared" ref="C142:J142" si="1">+C139-C140-C141</f>
        <v>2992.4823300000007</v>
      </c>
      <c r="D142" s="434">
        <f t="shared" si="1"/>
        <v>2819.2429870000014</v>
      </c>
      <c r="E142" s="434">
        <f t="shared" si="1"/>
        <v>2689.3767839999991</v>
      </c>
      <c r="F142" s="434">
        <f t="shared" si="1"/>
        <v>2725.328775</v>
      </c>
      <c r="G142" s="434">
        <f t="shared" si="1"/>
        <v>3020.2406039999996</v>
      </c>
      <c r="H142" s="434">
        <f t="shared" si="1"/>
        <v>3288.7712520000005</v>
      </c>
      <c r="I142" s="434">
        <f t="shared" si="1"/>
        <v>3146.471931</v>
      </c>
      <c r="J142" s="434">
        <f t="shared" si="1"/>
        <v>3429.8611440000022</v>
      </c>
    </row>
    <row r="143" spans="1:10" x14ac:dyDescent="0.35">
      <c r="A143" s="427" t="s">
        <v>334</v>
      </c>
      <c r="B143" s="351">
        <f>+'4.13a Série'!B132+'4.13b Série'!B133+'4.13c Série'!B138+'4.13d Série'!B117+'4.13f série'!B33+'4.13f série'!B88</f>
        <v>17728.120741999999</v>
      </c>
      <c r="C143" s="351">
        <f>+'4.13a Série'!C132+'4.13b Série'!C133+'4.13c Série'!C138+'4.13d Série'!C117+'4.13f série'!C33+'4.13f série'!C88</f>
        <v>15761.206309000001</v>
      </c>
      <c r="D143" s="351">
        <f>+'4.13a Série'!D132+'4.13b Série'!D133+'4.13c Série'!D138+'4.13d Série'!D117+'4.13f série'!D33+'4.13f série'!D88</f>
        <v>14620.907042999999</v>
      </c>
      <c r="E143" s="351">
        <f>+'4.13a Série'!E132+'4.13b Série'!E133+'4.13c Série'!E138+'4.13d Série'!E117+'4.13f série'!E33+'4.13f série'!E88</f>
        <v>14159.989604</v>
      </c>
      <c r="F143" s="351">
        <f>+'4.13a Série'!F132+'4.13b Série'!F133+'4.13c Série'!F138+'4.13d Série'!F117+'4.13f série'!F33+'4.13f série'!F88</f>
        <v>14590.502833</v>
      </c>
      <c r="G143" s="351">
        <f>+'4.13a Série'!G132+'4.13b Série'!G133+'4.13c Série'!G138+'4.13d Série'!G117+'4.13f série'!G33+'4.13f série'!G88</f>
        <v>15218.496033000001</v>
      </c>
      <c r="H143" s="351">
        <f>+'4.13a Série'!H132+'4.13b Série'!H133+'4.13c Série'!H138+'4.13d Série'!H117+'4.13f série'!H33+'4.13f série'!H88</f>
        <v>17074.361388000001</v>
      </c>
      <c r="I143" s="351">
        <f>+'4.13a Série'!I132+'4.13b Série'!I133+'4.13c Série'!I138+'4.13d Série'!I117+'4.13f série'!I33+'4.13f série'!I88</f>
        <v>15420.326147</v>
      </c>
      <c r="J143" s="351">
        <f>+'4.13a Série'!J132+'4.13b Série'!J133+'4.13c Série'!J138+'4.13d Série'!J117+'4.13f série'!J33+'4.13f série'!J88</f>
        <v>16135.122093</v>
      </c>
    </row>
    <row r="144" spans="1:10" x14ac:dyDescent="0.35">
      <c r="A144" s="428" t="s">
        <v>341</v>
      </c>
      <c r="B144" s="359">
        <f>+'4.13a Série'!B138+'4.13b Série'!B139+'4.13c Série'!B146+'4.13d Série'!B131+'4.13f série'!B34+'4.13f série'!B89</f>
        <v>3331.7660069999997</v>
      </c>
      <c r="C144" s="359">
        <f>+'4.13a Série'!C138+'4.13b Série'!C139+'4.13c Série'!C146+'4.13d Série'!C131+'4.13f série'!C34+'4.13f série'!C89</f>
        <v>3287.2144680000001</v>
      </c>
      <c r="D144" s="359">
        <f>+'4.13a Série'!D138+'4.13b Série'!D139+'4.13c Série'!D146+'4.13d Série'!D131+'4.13f série'!D34+'4.13f série'!D89</f>
        <v>3357.927353</v>
      </c>
      <c r="E144" s="359">
        <f>+'4.13a Série'!E138+'4.13b Série'!E139+'4.13c Série'!E146+'4.13d Série'!E131+'4.13f série'!E34+'4.13f série'!E89</f>
        <v>2905.5796609999998</v>
      </c>
      <c r="F144" s="359">
        <f>+'4.13a Série'!F138+'4.13b Série'!F139+'4.13c Série'!F146+'4.13d Série'!F131+'4.13f série'!F34+'4.13f série'!F89</f>
        <v>3545.7788129999999</v>
      </c>
      <c r="G144" s="359">
        <f>+'4.13a Série'!G138+'4.13b Série'!G139+'4.13c Série'!G146+'4.13d Série'!G131+'4.13f série'!G34+'4.13f série'!G89</f>
        <v>3501.7038470000002</v>
      </c>
      <c r="H144" s="359">
        <f>+'4.13a Série'!H138+'4.13b Série'!H139+'4.13c Série'!H146+'4.13d Série'!H131+'4.13f série'!H34+'4.13f série'!H89</f>
        <v>3818.2829769999998</v>
      </c>
      <c r="I144" s="359">
        <f>+'4.13a Série'!I138+'4.13b Série'!I139+'4.13c Série'!I146+'4.13d Série'!I131+'4.13f série'!I34+'4.13f série'!I89</f>
        <v>4977.6746330000005</v>
      </c>
      <c r="J144" s="359">
        <f>+'4.13a Série'!J138+'4.13b Série'!J139+'4.13c Série'!J146+'4.13d Série'!J131+'4.13f série'!J34+'4.13f série'!J89</f>
        <v>4226.4121830000004</v>
      </c>
    </row>
    <row r="145" spans="1:10" ht="13.5" x14ac:dyDescent="0.25">
      <c r="A145" s="429" t="s">
        <v>401</v>
      </c>
      <c r="B145" s="299">
        <f>+'4.13a Série'!B145+'4.13b Série'!B146+'4.13c Série'!B152+'4.13d Série'!B138+'4.13f série'!B35+'4.13f série'!B90</f>
        <v>59853.147727999996</v>
      </c>
      <c r="C145" s="299">
        <f>+'4.13a Série'!C145+'4.13b Série'!C146+'4.13c Série'!C152+'4.13d Série'!C138+'4.13f série'!C35+'4.13f série'!C90</f>
        <v>55633.059688000001</v>
      </c>
      <c r="D145" s="299">
        <f>+'4.13a Série'!D145+'4.13b Série'!D146+'4.13c Série'!D152+'4.13d Série'!D138+'4.13f série'!D35+'4.13f série'!D90</f>
        <v>51715.958351000001</v>
      </c>
      <c r="E145" s="299">
        <f>+'4.13a Série'!E145+'4.13b Série'!E146+'4.13c Série'!E152+'4.13d Série'!E138+'4.13f série'!E35+'4.13f série'!E90</f>
        <v>50110.801006000002</v>
      </c>
      <c r="F145" s="299">
        <f>+'4.13a Série'!F145+'4.13b Série'!F146+'4.13c Série'!F152+'4.13d Série'!F138+'4.13f série'!F35+'4.13f série'!F90</f>
        <v>53881.861211000003</v>
      </c>
      <c r="G145" s="299">
        <f>+'4.13a Série'!G145+'4.13b Série'!G146+'4.13c Série'!G152+'4.13d Série'!G138+'4.13f série'!G35+'4.13f série'!G90</f>
        <v>56903.457953000012</v>
      </c>
      <c r="H145" s="299">
        <f>+'4.13a Série'!H145+'4.13b Série'!H146+'4.13c Série'!H152+'4.13d Série'!H138+'4.13f série'!H35+'4.13f série'!H90</f>
        <v>64661.283947999997</v>
      </c>
      <c r="I145" s="299">
        <f>+'4.13a Série'!I145+'4.13b Série'!I146+'4.13c Série'!I152+'4.13d Série'!I138+'4.13f série'!I35+'4.13f série'!I90</f>
        <v>61123.126203000007</v>
      </c>
      <c r="J145" s="299">
        <f>+'4.13a Série'!J145+'4.13b Série'!J146+'4.13c Série'!J152+'4.13d Série'!J138+'4.13f série'!J35+'4.13f série'!J90</f>
        <v>64755.248183999996</v>
      </c>
    </row>
    <row r="146" spans="1:10" ht="13" x14ac:dyDescent="0.3">
      <c r="A146" s="1670" t="s">
        <v>284</v>
      </c>
      <c r="B146" s="1669">
        <f>+'4.13a Série'!B150+'4.13b Série'!B151+B91</f>
        <v>9390.2145990000008</v>
      </c>
      <c r="C146" s="1669">
        <f>+'4.13a Série'!C150+'4.13b Série'!C151+C91</f>
        <v>8171.938099</v>
      </c>
      <c r="D146" s="1669">
        <f>+'4.13a Série'!D150+'4.13b Série'!D151+D91</f>
        <v>7241.1333090000007</v>
      </c>
      <c r="E146" s="1669">
        <f>+'4.13a Série'!E150+'4.13b Série'!E151+E91</f>
        <v>7223.4001490000001</v>
      </c>
      <c r="F146" s="1669">
        <f>+'4.13a Série'!F150+'4.13b Série'!F151+F91</f>
        <v>7273.9799350000003</v>
      </c>
      <c r="G146" s="1669">
        <f>+'4.13a Série'!G150+'4.13b Série'!G151+G91</f>
        <v>7697.7722349999995</v>
      </c>
      <c r="H146" s="1669">
        <f>+'4.13a Série'!H150+'4.13b Série'!H151+H91</f>
        <v>8410.4713009999996</v>
      </c>
      <c r="I146" s="1669">
        <f>+'4.13a Série'!I150+'4.13b Série'!I151+I91</f>
        <v>6799.3779249999998</v>
      </c>
      <c r="J146" s="1669">
        <f>+'4.13a Série'!J150+'4.13b Série'!J151+J91</f>
        <v>7505.8609779999997</v>
      </c>
    </row>
    <row r="147" spans="1:10" x14ac:dyDescent="0.35">
      <c r="A147" s="719"/>
      <c r="B147" s="351"/>
      <c r="C147" s="351"/>
      <c r="D147" s="351"/>
      <c r="E147" s="351"/>
      <c r="F147" s="351"/>
      <c r="G147" s="351"/>
      <c r="H147" s="351"/>
      <c r="I147" s="351"/>
      <c r="J147" s="351"/>
    </row>
    <row r="148" spans="1:10" ht="26" x14ac:dyDescent="0.35">
      <c r="A148" s="715" t="s">
        <v>604</v>
      </c>
      <c r="B148" s="269"/>
      <c r="C148" s="269"/>
      <c r="D148" s="269"/>
      <c r="E148" s="269"/>
      <c r="F148" s="269"/>
      <c r="G148" s="269"/>
      <c r="H148" s="269"/>
      <c r="I148" s="269"/>
      <c r="J148" s="269"/>
    </row>
    <row r="149" spans="1:10" x14ac:dyDescent="0.35">
      <c r="A149" s="422" t="s">
        <v>289</v>
      </c>
      <c r="B149" s="423">
        <f>+B119+B133</f>
        <v>36919.086537000003</v>
      </c>
      <c r="C149" s="423">
        <f t="shared" ref="C149:J149" si="2">+C119+C133</f>
        <v>37638.973264</v>
      </c>
      <c r="D149" s="423">
        <f t="shared" si="2"/>
        <v>37415.567553000001</v>
      </c>
      <c r="E149" s="423">
        <f t="shared" si="2"/>
        <v>37280.930787999998</v>
      </c>
      <c r="F149" s="423">
        <f t="shared" si="2"/>
        <v>40612.795198</v>
      </c>
      <c r="G149" s="423">
        <f t="shared" si="2"/>
        <v>41476.923686000002</v>
      </c>
      <c r="H149" s="423">
        <f t="shared" si="2"/>
        <v>43715.426862999993</v>
      </c>
      <c r="I149" s="423">
        <f t="shared" si="2"/>
        <v>43862.546167999993</v>
      </c>
      <c r="J149" s="423">
        <f t="shared" si="2"/>
        <v>44650.121882000007</v>
      </c>
    </row>
    <row r="150" spans="1:10" x14ac:dyDescent="0.35">
      <c r="A150" s="350" t="s">
        <v>397</v>
      </c>
      <c r="B150" s="351">
        <f t="shared" ref="B150:J155" si="3">+B120+B134</f>
        <v>6012.3709320000007</v>
      </c>
      <c r="C150" s="351">
        <f t="shared" si="3"/>
        <v>6116.9725079999998</v>
      </c>
      <c r="D150" s="351">
        <f t="shared" si="3"/>
        <v>6199.6499050000002</v>
      </c>
      <c r="E150" s="351">
        <f t="shared" si="3"/>
        <v>6374.9026809999996</v>
      </c>
      <c r="F150" s="351">
        <f t="shared" si="3"/>
        <v>6594.1850959999992</v>
      </c>
      <c r="G150" s="351">
        <f t="shared" si="3"/>
        <v>6925.4234619999988</v>
      </c>
      <c r="H150" s="351">
        <f t="shared" si="3"/>
        <v>7192.8814349999993</v>
      </c>
      <c r="I150" s="351">
        <f t="shared" si="3"/>
        <v>7405.8039169999993</v>
      </c>
      <c r="J150" s="351">
        <f t="shared" si="3"/>
        <v>7583.7725599999985</v>
      </c>
    </row>
    <row r="151" spans="1:10" x14ac:dyDescent="0.35">
      <c r="A151" s="350" t="s">
        <v>296</v>
      </c>
      <c r="B151" s="351">
        <f t="shared" si="3"/>
        <v>27502.143559999997</v>
      </c>
      <c r="C151" s="351">
        <f t="shared" si="3"/>
        <v>27927.068239</v>
      </c>
      <c r="D151" s="351">
        <f t="shared" si="3"/>
        <v>27867.291408999998</v>
      </c>
      <c r="E151" s="351">
        <f t="shared" si="3"/>
        <v>28207.547062000001</v>
      </c>
      <c r="F151" s="351">
        <f t="shared" si="3"/>
        <v>28706.688849999999</v>
      </c>
      <c r="G151" s="351">
        <f t="shared" si="3"/>
        <v>28743.687558999998</v>
      </c>
      <c r="H151" s="351">
        <f t="shared" si="3"/>
        <v>30054.389285999998</v>
      </c>
      <c r="I151" s="351">
        <f t="shared" si="3"/>
        <v>28152.721769999996</v>
      </c>
      <c r="J151" s="351">
        <f t="shared" si="3"/>
        <v>30398.327334000001</v>
      </c>
    </row>
    <row r="152" spans="1:10" x14ac:dyDescent="0.35">
      <c r="A152" s="350" t="s">
        <v>302</v>
      </c>
      <c r="B152" s="351">
        <f t="shared" si="3"/>
        <v>21062.090329999999</v>
      </c>
      <c r="C152" s="351">
        <f t="shared" si="3"/>
        <v>20547.387086000002</v>
      </c>
      <c r="D152" s="351">
        <f t="shared" si="3"/>
        <v>19722.762106000002</v>
      </c>
      <c r="E152" s="351">
        <f t="shared" si="3"/>
        <v>19352.464372999999</v>
      </c>
      <c r="F152" s="351">
        <f t="shared" si="3"/>
        <v>19933.198518000001</v>
      </c>
      <c r="G152" s="351">
        <f t="shared" si="3"/>
        <v>20483.425706999999</v>
      </c>
      <c r="H152" s="351">
        <f t="shared" si="3"/>
        <v>21888.649501</v>
      </c>
      <c r="I152" s="351">
        <f t="shared" si="3"/>
        <v>20603.941984999998</v>
      </c>
      <c r="J152" s="351">
        <f t="shared" si="3"/>
        <v>21212.322834999999</v>
      </c>
    </row>
    <row r="153" spans="1:10" x14ac:dyDescent="0.35">
      <c r="A153" s="427" t="s">
        <v>307</v>
      </c>
      <c r="B153" s="351">
        <f t="shared" si="3"/>
        <v>46886.625242999995</v>
      </c>
      <c r="C153" s="351">
        <f t="shared" si="3"/>
        <v>48537.016111999998</v>
      </c>
      <c r="D153" s="351">
        <f t="shared" si="3"/>
        <v>49458.718529999998</v>
      </c>
      <c r="E153" s="351">
        <f t="shared" si="3"/>
        <v>49897.700749999996</v>
      </c>
      <c r="F153" s="351">
        <f t="shared" si="3"/>
        <v>50956.089588000003</v>
      </c>
      <c r="G153" s="351">
        <f t="shared" si="3"/>
        <v>51530.73919</v>
      </c>
      <c r="H153" s="351">
        <f t="shared" si="3"/>
        <v>52569.801501000002</v>
      </c>
      <c r="I153" s="351">
        <f t="shared" si="3"/>
        <v>53663.851601000002</v>
      </c>
      <c r="J153" s="351">
        <f t="shared" si="3"/>
        <v>54318.570206000004</v>
      </c>
    </row>
    <row r="154" spans="1:10" x14ac:dyDescent="0.35">
      <c r="A154" s="427" t="s">
        <v>325</v>
      </c>
      <c r="B154" s="351">
        <f t="shared" si="3"/>
        <v>11084.486586000001</v>
      </c>
      <c r="C154" s="351">
        <f t="shared" si="3"/>
        <v>10724.959241</v>
      </c>
      <c r="D154" s="351">
        <f t="shared" si="3"/>
        <v>10568.270346000001</v>
      </c>
      <c r="E154" s="351">
        <f t="shared" si="3"/>
        <v>10685.2441</v>
      </c>
      <c r="F154" s="351">
        <f t="shared" si="3"/>
        <v>10810.865353999998</v>
      </c>
      <c r="G154" s="351">
        <f t="shared" si="3"/>
        <v>11570.292189</v>
      </c>
      <c r="H154" s="351">
        <f t="shared" si="3"/>
        <v>12330.666644000001</v>
      </c>
      <c r="I154" s="351">
        <f t="shared" si="3"/>
        <v>12143.481539</v>
      </c>
      <c r="J154" s="351">
        <f t="shared" si="3"/>
        <v>13354.837477000001</v>
      </c>
    </row>
    <row r="155" spans="1:10" x14ac:dyDescent="0.35">
      <c r="A155" s="427" t="s">
        <v>329</v>
      </c>
      <c r="B155" s="351">
        <f t="shared" si="3"/>
        <v>29254.433729999997</v>
      </c>
      <c r="C155" s="351">
        <f t="shared" si="3"/>
        <v>29160.247318000002</v>
      </c>
      <c r="D155" s="351">
        <f t="shared" si="3"/>
        <v>28813.186608</v>
      </c>
      <c r="E155" s="351">
        <f t="shared" si="3"/>
        <v>28568.440949999997</v>
      </c>
      <c r="F155" s="351">
        <f t="shared" si="3"/>
        <v>29273.414349000002</v>
      </c>
      <c r="G155" s="351">
        <f t="shared" si="3"/>
        <v>30290.665225999997</v>
      </c>
      <c r="H155" s="351">
        <f t="shared" si="3"/>
        <v>31647.418872999999</v>
      </c>
      <c r="I155" s="351">
        <f t="shared" si="3"/>
        <v>31016.773813</v>
      </c>
      <c r="J155" s="351">
        <f t="shared" si="3"/>
        <v>33359.997292</v>
      </c>
    </row>
    <row r="156" spans="1:10" x14ac:dyDescent="0.35">
      <c r="A156" s="427" t="s">
        <v>334</v>
      </c>
      <c r="B156" s="351">
        <f>+B126+B143</f>
        <v>38746.202633000001</v>
      </c>
      <c r="C156" s="351">
        <f t="shared" ref="C156:J156" si="4">+C126+C143</f>
        <v>37196.483779000002</v>
      </c>
      <c r="D156" s="351">
        <f t="shared" si="4"/>
        <v>36340.051041999999</v>
      </c>
      <c r="E156" s="351">
        <f t="shared" si="4"/>
        <v>35677.307898999999</v>
      </c>
      <c r="F156" s="351">
        <f t="shared" si="4"/>
        <v>37020.441295000004</v>
      </c>
      <c r="G156" s="351">
        <f t="shared" si="4"/>
        <v>37238.069887999998</v>
      </c>
      <c r="H156" s="351">
        <f t="shared" si="4"/>
        <v>39695.142325000008</v>
      </c>
      <c r="I156" s="351">
        <f t="shared" si="4"/>
        <v>37870.766032</v>
      </c>
      <c r="J156" s="351">
        <f t="shared" si="4"/>
        <v>39385.321207000001</v>
      </c>
    </row>
    <row r="157" spans="1:10" x14ac:dyDescent="0.35">
      <c r="A157" s="428" t="s">
        <v>341</v>
      </c>
      <c r="B157" s="359">
        <f t="shared" ref="B157:J158" si="5">+B127+B144</f>
        <v>7467.7447780000002</v>
      </c>
      <c r="C157" s="359">
        <f t="shared" si="5"/>
        <v>7451.403969</v>
      </c>
      <c r="D157" s="359">
        <f t="shared" si="5"/>
        <v>7486.1871150000006</v>
      </c>
      <c r="E157" s="359">
        <f t="shared" si="5"/>
        <v>6921.7956740000009</v>
      </c>
      <c r="F157" s="359">
        <f t="shared" si="5"/>
        <v>7710.5388309999998</v>
      </c>
      <c r="G157" s="359">
        <f t="shared" si="5"/>
        <v>7539.1254690000005</v>
      </c>
      <c r="H157" s="359">
        <f t="shared" si="5"/>
        <v>7955.3481790000005</v>
      </c>
      <c r="I157" s="359">
        <f t="shared" si="5"/>
        <v>9404.1593250000005</v>
      </c>
      <c r="J157" s="359">
        <f t="shared" si="5"/>
        <v>8616.1632030000001</v>
      </c>
    </row>
    <row r="158" spans="1:10" ht="13.5" x14ac:dyDescent="0.25">
      <c r="A158" s="429" t="s">
        <v>401</v>
      </c>
      <c r="B158" s="299">
        <f t="shared" si="5"/>
        <v>224935.18437199999</v>
      </c>
      <c r="C158" s="299">
        <f t="shared" si="5"/>
        <v>225300.51156400001</v>
      </c>
      <c r="D158" s="299">
        <f t="shared" si="5"/>
        <v>223871.68466099998</v>
      </c>
      <c r="E158" s="299">
        <f t="shared" si="5"/>
        <v>222966.33432699999</v>
      </c>
      <c r="F158" s="299">
        <f t="shared" si="5"/>
        <v>231618.21712800002</v>
      </c>
      <c r="G158" s="299">
        <f t="shared" si="5"/>
        <v>235798.35242299997</v>
      </c>
      <c r="H158" s="299">
        <f t="shared" si="5"/>
        <v>247049.72465000002</v>
      </c>
      <c r="I158" s="299">
        <f t="shared" si="5"/>
        <v>244124.046195</v>
      </c>
      <c r="J158" s="299">
        <f t="shared" si="5"/>
        <v>252879.43404699999</v>
      </c>
    </row>
    <row r="159" spans="1:10" x14ac:dyDescent="0.35">
      <c r="A159" s="387" t="s">
        <v>347</v>
      </c>
      <c r="B159" s="388">
        <f>+B129</f>
        <v>5296.3256839999995</v>
      </c>
      <c r="C159" s="388">
        <f t="shared" ref="C159:J159" si="6">+C129</f>
        <v>5382.3115130000006</v>
      </c>
      <c r="D159" s="388">
        <f t="shared" si="6"/>
        <v>5474.5383350000002</v>
      </c>
      <c r="E159" s="388">
        <f t="shared" si="6"/>
        <v>5317.0545599999996</v>
      </c>
      <c r="F159" s="388">
        <f t="shared" si="6"/>
        <v>4819.0663110000005</v>
      </c>
      <c r="G159" s="388">
        <f t="shared" si="6"/>
        <v>4577.3483629999992</v>
      </c>
      <c r="H159" s="388">
        <f t="shared" si="6"/>
        <v>4316.0825220000006</v>
      </c>
      <c r="I159" s="388">
        <f t="shared" si="6"/>
        <v>4041.4789490000003</v>
      </c>
      <c r="J159" s="388">
        <f t="shared" si="6"/>
        <v>3778.1978819999995</v>
      </c>
    </row>
    <row r="160" spans="1:10" ht="13" x14ac:dyDescent="0.3">
      <c r="A160" s="1670" t="s">
        <v>284</v>
      </c>
      <c r="B160" s="1669">
        <f>+B130+B146</f>
        <v>26633.608475000001</v>
      </c>
      <c r="C160" s="1669">
        <f t="shared" ref="C160:J160" si="7">+C130+C146</f>
        <v>25067.765571</v>
      </c>
      <c r="D160" s="1669">
        <f t="shared" si="7"/>
        <v>24387.485635000001</v>
      </c>
      <c r="E160" s="1669">
        <f t="shared" si="7"/>
        <v>23875.500387</v>
      </c>
      <c r="F160" s="1669">
        <f t="shared" si="7"/>
        <v>23107.632892999998</v>
      </c>
      <c r="G160" s="1669">
        <f t="shared" si="7"/>
        <v>23697.410615000001</v>
      </c>
      <c r="H160" s="1669">
        <f t="shared" si="7"/>
        <v>24464.247684000002</v>
      </c>
      <c r="I160" s="1669">
        <f t="shared" si="7"/>
        <v>22559.407686999999</v>
      </c>
      <c r="J160" s="1669">
        <f t="shared" si="7"/>
        <v>23955.472401000003</v>
      </c>
    </row>
  </sheetData>
  <mergeCells count="1">
    <mergeCell ref="A111:L111"/>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sqref="A1:XFD1048576"/>
    </sheetView>
  </sheetViews>
  <sheetFormatPr baseColWidth="10" defaultColWidth="11.453125" defaultRowHeight="15.5" x14ac:dyDescent="0.35"/>
  <cols>
    <col min="1" max="1" width="4.7265625" style="776" customWidth="1"/>
    <col min="2" max="2" width="13.1796875" style="1159" customWidth="1"/>
    <col min="3" max="3" width="63.08984375" style="1159" customWidth="1"/>
    <col min="4" max="4" width="20.453125" style="1159" customWidth="1"/>
    <col min="5" max="5" width="77.7265625" style="1159" customWidth="1"/>
    <col min="6" max="6" width="6.54296875" style="776" customWidth="1"/>
    <col min="7" max="7" width="75.1796875" style="776" customWidth="1"/>
    <col min="8" max="8" width="16.54296875" style="1219" customWidth="1"/>
    <col min="9" max="9" width="11.08984375" style="1220" customWidth="1"/>
    <col min="10" max="10" width="4.26953125" style="776" bestFit="1" customWidth="1"/>
    <col min="11" max="11" width="77.08984375" style="776" customWidth="1"/>
    <col min="13" max="13" width="52.81640625" style="776" customWidth="1"/>
    <col min="14" max="14" width="4.54296875" style="776" customWidth="1"/>
    <col min="15" max="15" width="2" style="776" customWidth="1"/>
    <col min="16" max="16" width="11.453125" style="776"/>
    <col min="17" max="17" width="11.1796875" style="776" customWidth="1"/>
    <col min="18" max="16384" width="11.453125" style="776"/>
  </cols>
  <sheetData>
    <row r="1" spans="2:12" ht="23.5" thickBot="1" x14ac:dyDescent="0.4">
      <c r="B1" s="1715" t="s">
        <v>662</v>
      </c>
      <c r="C1" s="1716"/>
      <c r="D1" s="1716"/>
      <c r="E1" s="1716"/>
      <c r="F1" s="1716"/>
      <c r="G1" s="1716"/>
      <c r="H1" s="1716"/>
      <c r="I1" s="1716"/>
      <c r="J1" s="1716"/>
      <c r="K1" s="1717"/>
    </row>
    <row r="2" spans="2:12" ht="20.5" thickBot="1" x14ac:dyDescent="0.4">
      <c r="B2" s="1718" t="s">
        <v>663</v>
      </c>
      <c r="C2" s="1719"/>
      <c r="D2" s="1719"/>
      <c r="E2" s="1720"/>
      <c r="F2" s="1718" t="s">
        <v>664</v>
      </c>
      <c r="G2" s="1719"/>
      <c r="H2" s="1719"/>
      <c r="I2" s="1719"/>
      <c r="J2" s="1719"/>
      <c r="K2" s="1720"/>
    </row>
    <row r="3" spans="2:12" ht="20.5" thickBot="1" x14ac:dyDescent="0.4">
      <c r="B3" s="1721" t="s">
        <v>665</v>
      </c>
      <c r="C3" s="1722"/>
      <c r="D3" s="1721" t="s">
        <v>666</v>
      </c>
      <c r="E3" s="1722"/>
      <c r="F3" s="1723" t="s">
        <v>667</v>
      </c>
      <c r="G3" s="1724"/>
      <c r="H3" s="777" t="s">
        <v>668</v>
      </c>
      <c r="I3" s="778"/>
      <c r="J3" s="1723" t="s">
        <v>669</v>
      </c>
      <c r="K3" s="1724"/>
    </row>
    <row r="4" spans="2:12" ht="23.5" thickBot="1" x14ac:dyDescent="0.4">
      <c r="B4" s="779"/>
      <c r="C4" s="779"/>
      <c r="D4" s="779"/>
      <c r="E4" s="779"/>
      <c r="F4" s="780"/>
      <c r="G4" s="780"/>
      <c r="H4" s="781" t="s">
        <v>670</v>
      </c>
      <c r="I4" s="782"/>
      <c r="J4" s="780"/>
      <c r="K4" s="780"/>
      <c r="L4" s="783"/>
    </row>
    <row r="5" spans="2:12" ht="31.5" thickBot="1" x14ac:dyDescent="0.4">
      <c r="B5" s="784" t="s">
        <v>671</v>
      </c>
      <c r="C5" s="776"/>
      <c r="D5" s="785"/>
      <c r="E5" s="785"/>
      <c r="F5" s="786" t="s">
        <v>672</v>
      </c>
      <c r="G5" s="787"/>
      <c r="H5" s="788" t="s">
        <v>673</v>
      </c>
      <c r="I5" s="789" t="s">
        <v>674</v>
      </c>
      <c r="J5" s="790" t="s">
        <v>675</v>
      </c>
      <c r="K5" s="791" t="s">
        <v>676</v>
      </c>
      <c r="L5" s="776"/>
    </row>
    <row r="6" spans="2:12" x14ac:dyDescent="0.35">
      <c r="B6" s="792" t="s">
        <v>677</v>
      </c>
      <c r="C6" s="793" t="s">
        <v>678</v>
      </c>
      <c r="D6" s="794" t="s">
        <v>677</v>
      </c>
      <c r="E6" s="793" t="s">
        <v>678</v>
      </c>
      <c r="F6" s="795" t="s">
        <v>679</v>
      </c>
      <c r="G6" s="796" t="s">
        <v>680</v>
      </c>
      <c r="H6" s="797">
        <v>222568976</v>
      </c>
      <c r="I6" s="798">
        <v>3.1352764272934682E-3</v>
      </c>
      <c r="J6" s="799" t="s">
        <v>681</v>
      </c>
      <c r="K6" s="796" t="s">
        <v>682</v>
      </c>
      <c r="L6" s="776"/>
    </row>
    <row r="7" spans="2:12" x14ac:dyDescent="0.35">
      <c r="B7" s="800" t="s">
        <v>683</v>
      </c>
      <c r="C7" s="801" t="s">
        <v>290</v>
      </c>
      <c r="D7" s="800" t="s">
        <v>684</v>
      </c>
      <c r="E7" s="802" t="s">
        <v>290</v>
      </c>
      <c r="F7" s="803" t="s">
        <v>685</v>
      </c>
      <c r="G7" s="804" t="s">
        <v>686</v>
      </c>
      <c r="H7" s="805">
        <v>1989761718</v>
      </c>
      <c r="I7" s="806">
        <v>2.8029301848323883E-2</v>
      </c>
      <c r="J7" s="807" t="s">
        <v>681</v>
      </c>
      <c r="K7" s="804"/>
      <c r="L7" s="776"/>
    </row>
    <row r="8" spans="2:12" x14ac:dyDescent="0.35">
      <c r="B8" s="808">
        <v>0</v>
      </c>
      <c r="C8" s="809" t="s">
        <v>289</v>
      </c>
      <c r="D8" s="808">
        <v>0</v>
      </c>
      <c r="E8" s="810" t="s">
        <v>289</v>
      </c>
      <c r="F8" s="811" t="s">
        <v>687</v>
      </c>
      <c r="G8" s="812" t="s">
        <v>688</v>
      </c>
      <c r="H8" s="813">
        <v>16451158590</v>
      </c>
      <c r="I8" s="814">
        <v>0.23174357296271808</v>
      </c>
      <c r="J8" s="815" t="s">
        <v>689</v>
      </c>
      <c r="K8" s="812" t="s">
        <v>690</v>
      </c>
      <c r="L8" s="776"/>
    </row>
    <row r="9" spans="2:12" x14ac:dyDescent="0.35">
      <c r="B9" s="816" t="s">
        <v>691</v>
      </c>
      <c r="C9" s="817" t="s">
        <v>291</v>
      </c>
      <c r="D9" s="816" t="s">
        <v>691</v>
      </c>
      <c r="E9" s="818" t="s">
        <v>291</v>
      </c>
      <c r="F9" s="795" t="s">
        <v>687</v>
      </c>
      <c r="G9" s="796"/>
      <c r="H9" s="819"/>
      <c r="I9" s="798"/>
      <c r="J9" s="799" t="s">
        <v>689</v>
      </c>
      <c r="K9" s="796"/>
      <c r="L9" s="776"/>
    </row>
    <row r="10" spans="2:12" x14ac:dyDescent="0.35">
      <c r="B10" s="816" t="s">
        <v>692</v>
      </c>
      <c r="C10" s="817" t="s">
        <v>693</v>
      </c>
      <c r="D10" s="816" t="s">
        <v>692</v>
      </c>
      <c r="E10" s="818" t="s">
        <v>693</v>
      </c>
      <c r="F10" s="795" t="s">
        <v>687</v>
      </c>
      <c r="G10" s="796"/>
      <c r="H10" s="819"/>
      <c r="I10" s="798"/>
      <c r="J10" s="799" t="s">
        <v>689</v>
      </c>
      <c r="K10" s="796"/>
      <c r="L10" s="776"/>
    </row>
    <row r="11" spans="2:12" x14ac:dyDescent="0.35">
      <c r="B11" s="820"/>
      <c r="C11" s="821"/>
      <c r="D11" s="816" t="s">
        <v>694</v>
      </c>
      <c r="E11" s="818" t="s">
        <v>695</v>
      </c>
      <c r="F11" s="795" t="s">
        <v>687</v>
      </c>
      <c r="G11" s="796"/>
      <c r="H11" s="819"/>
      <c r="I11" s="798"/>
      <c r="J11" s="799" t="s">
        <v>689</v>
      </c>
      <c r="K11" s="796"/>
      <c r="L11" s="776"/>
    </row>
    <row r="12" spans="2:12" x14ac:dyDescent="0.35">
      <c r="B12" s="820"/>
      <c r="C12" s="821"/>
      <c r="D12" s="816" t="s">
        <v>696</v>
      </c>
      <c r="E12" s="818" t="s">
        <v>697</v>
      </c>
      <c r="F12" s="795" t="s">
        <v>687</v>
      </c>
      <c r="G12" s="796"/>
      <c r="H12" s="819"/>
      <c r="I12" s="798"/>
      <c r="J12" s="799" t="s">
        <v>689</v>
      </c>
      <c r="K12" s="796"/>
      <c r="L12" s="776"/>
    </row>
    <row r="13" spans="2:12" x14ac:dyDescent="0.35">
      <c r="B13" s="816" t="s">
        <v>698</v>
      </c>
      <c r="C13" s="822" t="s">
        <v>699</v>
      </c>
      <c r="D13" s="816" t="s">
        <v>700</v>
      </c>
      <c r="E13" s="818" t="s">
        <v>699</v>
      </c>
      <c r="F13" s="795" t="s">
        <v>701</v>
      </c>
      <c r="G13" s="796" t="s">
        <v>702</v>
      </c>
      <c r="H13" s="819">
        <v>514047258</v>
      </c>
      <c r="I13" s="798">
        <v>7.2412619201799432E-3</v>
      </c>
      <c r="J13" s="799" t="s">
        <v>689</v>
      </c>
      <c r="K13" s="796"/>
      <c r="L13" s="776"/>
    </row>
    <row r="14" spans="2:12" x14ac:dyDescent="0.35">
      <c r="B14" s="816" t="s">
        <v>703</v>
      </c>
      <c r="C14" s="822" t="s">
        <v>704</v>
      </c>
      <c r="D14" s="816" t="s">
        <v>698</v>
      </c>
      <c r="E14" s="818" t="s">
        <v>704</v>
      </c>
      <c r="F14" s="795" t="s">
        <v>705</v>
      </c>
      <c r="G14" s="796" t="s">
        <v>706</v>
      </c>
      <c r="H14" s="819">
        <v>475451471</v>
      </c>
      <c r="I14" s="798">
        <v>6.6975722139652749E-3</v>
      </c>
      <c r="J14" s="799" t="s">
        <v>689</v>
      </c>
      <c r="K14" s="796"/>
      <c r="L14" s="776"/>
    </row>
    <row r="15" spans="2:12" x14ac:dyDescent="0.35">
      <c r="B15" s="816" t="s">
        <v>707</v>
      </c>
      <c r="C15" s="822" t="s">
        <v>708</v>
      </c>
      <c r="D15" s="816" t="s">
        <v>703</v>
      </c>
      <c r="E15" s="818" t="s">
        <v>709</v>
      </c>
      <c r="F15" s="795" t="s">
        <v>710</v>
      </c>
      <c r="G15" s="796" t="s">
        <v>711</v>
      </c>
      <c r="H15" s="819">
        <v>401837418</v>
      </c>
      <c r="I15" s="798">
        <v>5.6605884921709483E-3</v>
      </c>
      <c r="J15" s="799" t="s">
        <v>689</v>
      </c>
      <c r="K15" s="796"/>
      <c r="L15" s="776"/>
    </row>
    <row r="16" spans="2:12" x14ac:dyDescent="0.35">
      <c r="B16" s="816" t="s">
        <v>712</v>
      </c>
      <c r="C16" s="822" t="s">
        <v>713</v>
      </c>
      <c r="D16" s="816" t="s">
        <v>707</v>
      </c>
      <c r="E16" s="818" t="s">
        <v>713</v>
      </c>
      <c r="F16" s="795" t="s">
        <v>714</v>
      </c>
      <c r="G16" s="796" t="s">
        <v>715</v>
      </c>
      <c r="H16" s="819">
        <v>279507088</v>
      </c>
      <c r="I16" s="798">
        <v>3.9373501195774973E-3</v>
      </c>
      <c r="J16" s="799" t="s">
        <v>689</v>
      </c>
      <c r="K16" s="796"/>
      <c r="L16" s="776"/>
    </row>
    <row r="17" spans="2:12" x14ac:dyDescent="0.35">
      <c r="B17" s="800" t="s">
        <v>700</v>
      </c>
      <c r="C17" s="823" t="s">
        <v>716</v>
      </c>
      <c r="D17" s="800" t="s">
        <v>712</v>
      </c>
      <c r="E17" s="824" t="s">
        <v>716</v>
      </c>
      <c r="F17" s="803" t="s">
        <v>717</v>
      </c>
      <c r="G17" s="804" t="s">
        <v>718</v>
      </c>
      <c r="H17" s="805">
        <v>445690131</v>
      </c>
      <c r="I17" s="806">
        <v>6.2783312693213715E-3</v>
      </c>
      <c r="J17" s="807" t="s">
        <v>689</v>
      </c>
      <c r="K17" s="804"/>
      <c r="L17" s="776"/>
    </row>
    <row r="18" spans="2:12" x14ac:dyDescent="0.35">
      <c r="B18" s="825" t="s">
        <v>694</v>
      </c>
      <c r="C18" s="826" t="s">
        <v>719</v>
      </c>
      <c r="D18" s="825" t="s">
        <v>720</v>
      </c>
      <c r="E18" s="827" t="s">
        <v>721</v>
      </c>
      <c r="F18" s="811" t="s">
        <v>722</v>
      </c>
      <c r="G18" s="812" t="s">
        <v>723</v>
      </c>
      <c r="H18" s="813">
        <v>633548762</v>
      </c>
      <c r="I18" s="814">
        <v>8.924651291200441E-3</v>
      </c>
      <c r="J18" s="815" t="s">
        <v>724</v>
      </c>
      <c r="K18" s="812" t="s">
        <v>725</v>
      </c>
      <c r="L18" s="776"/>
    </row>
    <row r="19" spans="2:12" x14ac:dyDescent="0.35">
      <c r="B19" s="828"/>
      <c r="C19" s="829"/>
      <c r="D19" s="816" t="s">
        <v>726</v>
      </c>
      <c r="E19" s="818" t="s">
        <v>727</v>
      </c>
      <c r="F19" s="795" t="s">
        <v>722</v>
      </c>
      <c r="G19" s="796"/>
      <c r="H19" s="819"/>
      <c r="I19" s="798"/>
      <c r="J19" s="799" t="s">
        <v>724</v>
      </c>
      <c r="K19" s="796"/>
      <c r="L19" s="776"/>
    </row>
    <row r="20" spans="2:12" x14ac:dyDescent="0.35">
      <c r="B20" s="828"/>
      <c r="C20" s="830"/>
      <c r="D20" s="816" t="s">
        <v>728</v>
      </c>
      <c r="E20" s="818" t="s">
        <v>729</v>
      </c>
      <c r="F20" s="795" t="s">
        <v>722</v>
      </c>
      <c r="G20" s="796"/>
      <c r="H20" s="819"/>
      <c r="I20" s="798"/>
      <c r="J20" s="799" t="s">
        <v>724</v>
      </c>
      <c r="K20" s="796"/>
      <c r="L20" s="776"/>
    </row>
    <row r="21" spans="2:12" x14ac:dyDescent="0.35">
      <c r="B21" s="828"/>
      <c r="C21" s="830"/>
      <c r="D21" s="816" t="s">
        <v>730</v>
      </c>
      <c r="E21" s="831" t="s">
        <v>731</v>
      </c>
      <c r="F21" s="795" t="s">
        <v>722</v>
      </c>
      <c r="G21" s="796"/>
      <c r="H21" s="819"/>
      <c r="I21" s="798"/>
      <c r="J21" s="799" t="s">
        <v>724</v>
      </c>
      <c r="K21" s="796"/>
      <c r="L21" s="776"/>
    </row>
    <row r="22" spans="2:12" x14ac:dyDescent="0.35">
      <c r="B22" s="828"/>
      <c r="C22" s="830"/>
      <c r="D22" s="816" t="s">
        <v>732</v>
      </c>
      <c r="E22" s="831" t="s">
        <v>733</v>
      </c>
      <c r="F22" s="795" t="s">
        <v>722</v>
      </c>
      <c r="G22" s="796"/>
      <c r="H22" s="819"/>
      <c r="I22" s="798"/>
      <c r="J22" s="799" t="s">
        <v>724</v>
      </c>
      <c r="K22" s="796"/>
      <c r="L22" s="776"/>
    </row>
    <row r="23" spans="2:12" x14ac:dyDescent="0.35">
      <c r="B23" s="828"/>
      <c r="C23" s="832"/>
      <c r="D23" s="833" t="s">
        <v>734</v>
      </c>
      <c r="E23" s="831" t="s">
        <v>735</v>
      </c>
      <c r="F23" s="795" t="s">
        <v>722</v>
      </c>
      <c r="G23" s="796"/>
      <c r="H23" s="819"/>
      <c r="I23" s="798"/>
      <c r="J23" s="799" t="s">
        <v>724</v>
      </c>
      <c r="K23" s="796"/>
      <c r="L23" s="776"/>
    </row>
    <row r="24" spans="2:12" x14ac:dyDescent="0.35">
      <c r="B24" s="828"/>
      <c r="C24" s="832"/>
      <c r="D24" s="833" t="s">
        <v>736</v>
      </c>
      <c r="E24" s="818" t="s">
        <v>737</v>
      </c>
      <c r="F24" s="795" t="s">
        <v>722</v>
      </c>
      <c r="G24" s="796"/>
      <c r="H24" s="819"/>
      <c r="I24" s="798"/>
      <c r="J24" s="799" t="s">
        <v>724</v>
      </c>
      <c r="K24" s="796"/>
      <c r="L24" s="776"/>
    </row>
    <row r="25" spans="2:12" x14ac:dyDescent="0.35">
      <c r="B25" s="828"/>
      <c r="C25" s="832"/>
      <c r="D25" s="816" t="s">
        <v>738</v>
      </c>
      <c r="E25" s="818" t="s">
        <v>739</v>
      </c>
      <c r="F25" s="795" t="s">
        <v>722</v>
      </c>
      <c r="G25" s="796"/>
      <c r="H25" s="819"/>
      <c r="I25" s="798"/>
      <c r="J25" s="799" t="s">
        <v>724</v>
      </c>
      <c r="K25" s="796"/>
      <c r="L25" s="776"/>
    </row>
    <row r="26" spans="2:12" x14ac:dyDescent="0.35">
      <c r="B26" s="834"/>
      <c r="C26" s="835"/>
      <c r="D26" s="800" t="s">
        <v>740</v>
      </c>
      <c r="E26" s="802" t="s">
        <v>741</v>
      </c>
      <c r="F26" s="803" t="s">
        <v>722</v>
      </c>
      <c r="G26" s="804"/>
      <c r="H26" s="805"/>
      <c r="I26" s="806"/>
      <c r="J26" s="807" t="s">
        <v>724</v>
      </c>
      <c r="K26" s="804"/>
      <c r="L26" s="776"/>
    </row>
    <row r="27" spans="2:12" ht="28" x14ac:dyDescent="0.35">
      <c r="B27" s="836" t="s">
        <v>742</v>
      </c>
      <c r="C27" s="837" t="s">
        <v>743</v>
      </c>
      <c r="D27" s="836" t="s">
        <v>744</v>
      </c>
      <c r="E27" s="838" t="s">
        <v>745</v>
      </c>
      <c r="F27" s="811" t="s">
        <v>746</v>
      </c>
      <c r="G27" s="839" t="s">
        <v>747</v>
      </c>
      <c r="H27" s="840">
        <v>2750375</v>
      </c>
      <c r="I27" s="841">
        <v>3.8743880924883588E-5</v>
      </c>
      <c r="J27" s="815" t="s">
        <v>748</v>
      </c>
      <c r="K27" s="839" t="s">
        <v>749</v>
      </c>
      <c r="L27" s="776"/>
    </row>
    <row r="28" spans="2:12" x14ac:dyDescent="0.35">
      <c r="B28" s="816" t="s">
        <v>750</v>
      </c>
      <c r="C28" s="817" t="s">
        <v>751</v>
      </c>
      <c r="D28" s="816" t="s">
        <v>752</v>
      </c>
      <c r="E28" s="818" t="s">
        <v>753</v>
      </c>
      <c r="F28" s="795" t="s">
        <v>754</v>
      </c>
      <c r="G28" s="796" t="s">
        <v>755</v>
      </c>
      <c r="H28" s="819">
        <v>3755891</v>
      </c>
      <c r="I28" s="798">
        <v>5.2908346560320659E-5</v>
      </c>
      <c r="J28" s="799" t="s">
        <v>748</v>
      </c>
      <c r="K28" s="796"/>
      <c r="L28" s="776"/>
    </row>
    <row r="29" spans="2:12" x14ac:dyDescent="0.35">
      <c r="B29" s="828"/>
      <c r="C29" s="829"/>
      <c r="D29" s="816" t="s">
        <v>756</v>
      </c>
      <c r="E29" s="818" t="s">
        <v>757</v>
      </c>
      <c r="F29" s="795" t="s">
        <v>754</v>
      </c>
      <c r="G29" s="796"/>
      <c r="H29" s="819"/>
      <c r="I29" s="798"/>
      <c r="J29" s="799" t="s">
        <v>748</v>
      </c>
      <c r="K29" s="796"/>
      <c r="L29" s="776"/>
    </row>
    <row r="30" spans="2:12" x14ac:dyDescent="0.35">
      <c r="B30" s="828"/>
      <c r="C30" s="830"/>
      <c r="D30" s="816" t="s">
        <v>758</v>
      </c>
      <c r="E30" s="831" t="s">
        <v>759</v>
      </c>
      <c r="F30" s="795" t="s">
        <v>754</v>
      </c>
      <c r="G30" s="796"/>
      <c r="H30" s="819"/>
      <c r="I30" s="798"/>
      <c r="J30" s="799" t="s">
        <v>748</v>
      </c>
      <c r="K30" s="796"/>
      <c r="L30" s="776"/>
    </row>
    <row r="31" spans="2:12" x14ac:dyDescent="0.35">
      <c r="B31" s="828"/>
      <c r="C31" s="830"/>
      <c r="D31" s="816" t="s">
        <v>760</v>
      </c>
      <c r="E31" s="831" t="s">
        <v>761</v>
      </c>
      <c r="F31" s="795" t="s">
        <v>754</v>
      </c>
      <c r="G31" s="796"/>
      <c r="H31" s="819"/>
      <c r="I31" s="798"/>
      <c r="J31" s="799" t="s">
        <v>748</v>
      </c>
      <c r="K31" s="796"/>
      <c r="L31" s="776"/>
    </row>
    <row r="32" spans="2:12" x14ac:dyDescent="0.35">
      <c r="B32" s="828"/>
      <c r="C32" s="830"/>
      <c r="D32" s="816" t="s">
        <v>762</v>
      </c>
      <c r="E32" s="831" t="s">
        <v>763</v>
      </c>
      <c r="F32" s="795" t="s">
        <v>754</v>
      </c>
      <c r="G32" s="796"/>
      <c r="H32" s="819"/>
      <c r="I32" s="798"/>
      <c r="J32" s="799" t="s">
        <v>748</v>
      </c>
      <c r="K32" s="796"/>
      <c r="L32" s="776"/>
    </row>
    <row r="33" spans="2:12" x14ac:dyDescent="0.35">
      <c r="B33" s="828"/>
      <c r="C33" s="830"/>
      <c r="D33" s="833" t="s">
        <v>764</v>
      </c>
      <c r="E33" s="831" t="s">
        <v>765</v>
      </c>
      <c r="F33" s="795" t="s">
        <v>754</v>
      </c>
      <c r="G33" s="796"/>
      <c r="H33" s="819"/>
      <c r="I33" s="798"/>
      <c r="J33" s="799" t="s">
        <v>748</v>
      </c>
      <c r="K33" s="796"/>
      <c r="L33" s="776"/>
    </row>
    <row r="34" spans="2:12" x14ac:dyDescent="0.35">
      <c r="B34" s="828"/>
      <c r="C34" s="830"/>
      <c r="D34" s="833" t="s">
        <v>766</v>
      </c>
      <c r="E34" s="831" t="s">
        <v>767</v>
      </c>
      <c r="F34" s="795" t="s">
        <v>754</v>
      </c>
      <c r="G34" s="796"/>
      <c r="H34" s="819"/>
      <c r="I34" s="798"/>
      <c r="J34" s="799" t="s">
        <v>748</v>
      </c>
      <c r="K34" s="796"/>
      <c r="L34" s="776"/>
    </row>
    <row r="35" spans="2:12" x14ac:dyDescent="0.35">
      <c r="B35" s="816" t="s">
        <v>768</v>
      </c>
      <c r="C35" s="842" t="s">
        <v>769</v>
      </c>
      <c r="D35" s="816" t="s">
        <v>770</v>
      </c>
      <c r="E35" s="818" t="s">
        <v>771</v>
      </c>
      <c r="F35" s="795" t="s">
        <v>772</v>
      </c>
      <c r="G35" s="796" t="s">
        <v>773</v>
      </c>
      <c r="H35" s="819">
        <v>9209988</v>
      </c>
      <c r="I35" s="798">
        <v>1.2973891865349516E-4</v>
      </c>
      <c r="J35" s="799" t="s">
        <v>748</v>
      </c>
      <c r="K35" s="796"/>
      <c r="L35" s="776"/>
    </row>
    <row r="36" spans="2:12" x14ac:dyDescent="0.35">
      <c r="B36" s="828"/>
      <c r="C36" s="832"/>
      <c r="D36" s="816" t="s">
        <v>774</v>
      </c>
      <c r="E36" s="818" t="s">
        <v>775</v>
      </c>
      <c r="F36" s="795" t="s">
        <v>772</v>
      </c>
      <c r="G36" s="796"/>
      <c r="H36" s="819"/>
      <c r="I36" s="798"/>
      <c r="J36" s="799" t="s">
        <v>748</v>
      </c>
      <c r="K36" s="796"/>
      <c r="L36" s="776"/>
    </row>
    <row r="37" spans="2:12" x14ac:dyDescent="0.35">
      <c r="B37" s="828"/>
      <c r="C37" s="832"/>
      <c r="D37" s="816" t="s">
        <v>776</v>
      </c>
      <c r="E37" s="818" t="s">
        <v>777</v>
      </c>
      <c r="F37" s="795" t="s">
        <v>772</v>
      </c>
      <c r="G37" s="796"/>
      <c r="H37" s="819"/>
      <c r="I37" s="798"/>
      <c r="J37" s="799" t="s">
        <v>748</v>
      </c>
      <c r="K37" s="796"/>
      <c r="L37" s="776"/>
    </row>
    <row r="38" spans="2:12" x14ac:dyDescent="0.35">
      <c r="B38" s="843"/>
      <c r="C38" s="844"/>
      <c r="D38" s="800" t="s">
        <v>778</v>
      </c>
      <c r="E38" s="802" t="s">
        <v>779</v>
      </c>
      <c r="F38" s="803" t="s">
        <v>772</v>
      </c>
      <c r="G38" s="804"/>
      <c r="H38" s="805"/>
      <c r="I38" s="806"/>
      <c r="J38" s="807" t="s">
        <v>748</v>
      </c>
      <c r="K38" s="804"/>
      <c r="L38" s="776"/>
    </row>
    <row r="39" spans="2:12" ht="16" thickBot="1" x14ac:dyDescent="0.4">
      <c r="B39" s="845" t="s">
        <v>756</v>
      </c>
      <c r="C39" s="846" t="s">
        <v>780</v>
      </c>
      <c r="D39" s="845" t="s">
        <v>781</v>
      </c>
      <c r="E39" s="847" t="s">
        <v>780</v>
      </c>
      <c r="F39" s="848" t="s">
        <v>782</v>
      </c>
      <c r="G39" s="849" t="s">
        <v>783</v>
      </c>
      <c r="H39" s="850"/>
      <c r="I39" s="851"/>
      <c r="J39" s="852" t="s">
        <v>784</v>
      </c>
      <c r="K39" s="849" t="s">
        <v>785</v>
      </c>
      <c r="L39" s="776"/>
    </row>
    <row r="40" spans="2:12" ht="16" thickBot="1" x14ac:dyDescent="0.4">
      <c r="B40" s="853"/>
      <c r="C40" s="854"/>
      <c r="D40" s="855"/>
      <c r="E40" s="854"/>
      <c r="F40" s="795"/>
      <c r="G40" s="856"/>
      <c r="H40" s="857"/>
      <c r="I40" s="858"/>
      <c r="J40" s="856"/>
      <c r="K40" s="795"/>
      <c r="L40" s="776"/>
    </row>
    <row r="41" spans="2:12" ht="23.5" thickBot="1" x14ac:dyDescent="0.4">
      <c r="B41" s="859" t="s">
        <v>671</v>
      </c>
      <c r="C41" s="776"/>
      <c r="D41" s="860"/>
      <c r="E41" s="860"/>
      <c r="F41" s="786" t="s">
        <v>672</v>
      </c>
      <c r="G41" s="787"/>
      <c r="H41" s="788" t="s">
        <v>673</v>
      </c>
      <c r="I41" s="861" t="s">
        <v>462</v>
      </c>
      <c r="J41" s="862" t="s">
        <v>786</v>
      </c>
      <c r="K41" s="791" t="s">
        <v>787</v>
      </c>
      <c r="L41" s="776"/>
    </row>
    <row r="42" spans="2:12" x14ac:dyDescent="0.35">
      <c r="B42" s="863">
        <v>1</v>
      </c>
      <c r="C42" s="864" t="s">
        <v>788</v>
      </c>
      <c r="D42" s="863">
        <v>1</v>
      </c>
      <c r="E42" s="864" t="s">
        <v>788</v>
      </c>
      <c r="F42" s="865" t="s">
        <v>789</v>
      </c>
      <c r="G42" s="866" t="s">
        <v>790</v>
      </c>
      <c r="H42" s="797">
        <v>282120508</v>
      </c>
      <c r="I42" s="798">
        <v>3.9741647478688056E-3</v>
      </c>
      <c r="J42" s="799" t="s">
        <v>791</v>
      </c>
      <c r="K42" s="796" t="s">
        <v>792</v>
      </c>
      <c r="L42" s="776"/>
    </row>
    <row r="43" spans="2:12" x14ac:dyDescent="0.35">
      <c r="B43" s="867" t="s">
        <v>793</v>
      </c>
      <c r="C43" s="868" t="s">
        <v>358</v>
      </c>
      <c r="D43" s="869" t="s">
        <v>794</v>
      </c>
      <c r="E43" s="868" t="s">
        <v>358</v>
      </c>
      <c r="F43" s="795" t="s">
        <v>789</v>
      </c>
      <c r="G43" s="796"/>
      <c r="H43" s="819"/>
      <c r="I43" s="798"/>
      <c r="J43" s="799" t="s">
        <v>791</v>
      </c>
      <c r="K43" s="796"/>
      <c r="L43" s="776"/>
    </row>
    <row r="44" spans="2:12" x14ac:dyDescent="0.3">
      <c r="B44" s="867" t="s">
        <v>795</v>
      </c>
      <c r="C44" s="868" t="s">
        <v>796</v>
      </c>
      <c r="D44" s="867" t="s">
        <v>795</v>
      </c>
      <c r="E44" s="868" t="s">
        <v>359</v>
      </c>
      <c r="F44" s="870" t="s">
        <v>797</v>
      </c>
      <c r="G44" s="871" t="s">
        <v>798</v>
      </c>
      <c r="H44" s="872">
        <v>1629579193</v>
      </c>
      <c r="I44" s="873">
        <v>2.2955495963735813E-2</v>
      </c>
      <c r="J44" s="874" t="s">
        <v>791</v>
      </c>
      <c r="K44" s="871"/>
      <c r="L44" s="776"/>
    </row>
    <row r="45" spans="2:12" x14ac:dyDescent="0.3">
      <c r="B45" s="867" t="s">
        <v>799</v>
      </c>
      <c r="C45" s="868" t="s">
        <v>800</v>
      </c>
      <c r="D45" s="875"/>
      <c r="E45" s="832"/>
      <c r="F45" s="870" t="s">
        <v>797</v>
      </c>
      <c r="G45" s="871"/>
      <c r="H45" s="872"/>
      <c r="I45" s="873"/>
      <c r="J45" s="874" t="s">
        <v>791</v>
      </c>
      <c r="K45" s="871"/>
      <c r="L45" s="776"/>
    </row>
    <row r="46" spans="2:12" x14ac:dyDescent="0.3">
      <c r="B46" s="867" t="s">
        <v>801</v>
      </c>
      <c r="C46" s="868" t="s">
        <v>802</v>
      </c>
      <c r="D46" s="875"/>
      <c r="E46" s="832"/>
      <c r="F46" s="870" t="s">
        <v>797</v>
      </c>
      <c r="G46" s="871"/>
      <c r="H46" s="872"/>
      <c r="I46" s="873"/>
      <c r="J46" s="874" t="s">
        <v>791</v>
      </c>
      <c r="K46" s="871"/>
      <c r="L46" s="776"/>
    </row>
    <row r="47" spans="2:12" x14ac:dyDescent="0.3">
      <c r="B47" s="876" t="s">
        <v>720</v>
      </c>
      <c r="C47" s="817" t="s">
        <v>803</v>
      </c>
      <c r="D47" s="875"/>
      <c r="E47" s="832"/>
      <c r="F47" s="870" t="s">
        <v>797</v>
      </c>
      <c r="G47" s="871"/>
      <c r="H47" s="872"/>
      <c r="I47" s="873"/>
      <c r="J47" s="874" t="s">
        <v>791</v>
      </c>
      <c r="K47" s="871"/>
      <c r="L47" s="776"/>
    </row>
    <row r="48" spans="2:12" x14ac:dyDescent="0.3">
      <c r="B48" s="867" t="s">
        <v>804</v>
      </c>
      <c r="C48" s="868" t="s">
        <v>805</v>
      </c>
      <c r="D48" s="867" t="s">
        <v>806</v>
      </c>
      <c r="E48" s="868" t="s">
        <v>294</v>
      </c>
      <c r="F48" s="870" t="s">
        <v>807</v>
      </c>
      <c r="G48" s="871" t="s">
        <v>808</v>
      </c>
      <c r="H48" s="872">
        <v>760148976</v>
      </c>
      <c r="I48" s="873">
        <v>1.0708038507954803E-2</v>
      </c>
      <c r="J48" s="874" t="s">
        <v>791</v>
      </c>
      <c r="K48" s="871"/>
      <c r="L48" s="776"/>
    </row>
    <row r="49" spans="1:13" x14ac:dyDescent="0.3">
      <c r="B49" s="867" t="s">
        <v>806</v>
      </c>
      <c r="C49" s="868" t="s">
        <v>360</v>
      </c>
      <c r="D49" s="867" t="s">
        <v>809</v>
      </c>
      <c r="E49" s="868" t="s">
        <v>360</v>
      </c>
      <c r="F49" s="870" t="s">
        <v>810</v>
      </c>
      <c r="G49" s="871" t="s">
        <v>811</v>
      </c>
      <c r="H49" s="872">
        <v>133204501</v>
      </c>
      <c r="I49" s="873">
        <v>1.8764202428405352E-3</v>
      </c>
      <c r="J49" s="874" t="s">
        <v>791</v>
      </c>
      <c r="K49" s="871"/>
      <c r="L49" s="776"/>
    </row>
    <row r="50" spans="1:13" x14ac:dyDescent="0.3">
      <c r="A50" s="877"/>
      <c r="B50" s="878" t="s">
        <v>812</v>
      </c>
      <c r="C50" s="879" t="s">
        <v>813</v>
      </c>
      <c r="D50" s="880" t="s">
        <v>814</v>
      </c>
      <c r="E50" s="879" t="s">
        <v>815</v>
      </c>
      <c r="F50" s="881" t="s">
        <v>816</v>
      </c>
      <c r="G50" s="882" t="s">
        <v>817</v>
      </c>
      <c r="H50" s="883">
        <v>277012731</v>
      </c>
      <c r="I50" s="884">
        <v>3.9022127035552635E-3</v>
      </c>
      <c r="J50" s="885" t="s">
        <v>791</v>
      </c>
      <c r="K50" s="882"/>
      <c r="L50" s="877"/>
      <c r="M50" s="877"/>
    </row>
    <row r="51" spans="1:13" ht="16" thickBot="1" x14ac:dyDescent="0.35">
      <c r="B51" s="886">
        <v>13</v>
      </c>
      <c r="C51" s="887" t="s">
        <v>818</v>
      </c>
      <c r="D51" s="886">
        <v>14</v>
      </c>
      <c r="E51" s="887" t="s">
        <v>818</v>
      </c>
      <c r="F51" s="888" t="s">
        <v>819</v>
      </c>
      <c r="G51" s="889" t="s">
        <v>820</v>
      </c>
      <c r="H51" s="890"/>
      <c r="I51" s="891"/>
      <c r="J51" s="892" t="s">
        <v>821</v>
      </c>
      <c r="K51" s="889" t="s">
        <v>822</v>
      </c>
      <c r="L51" s="776"/>
    </row>
    <row r="52" spans="1:13" s="899" customFormat="1" ht="16" thickBot="1" x14ac:dyDescent="0.4">
      <c r="A52" s="877"/>
      <c r="B52" s="893"/>
      <c r="C52" s="894"/>
      <c r="D52" s="895"/>
      <c r="E52" s="895"/>
      <c r="F52" s="865"/>
      <c r="G52" s="865"/>
      <c r="H52" s="896"/>
      <c r="I52" s="897"/>
      <c r="J52" s="898"/>
      <c r="K52" s="898"/>
      <c r="L52" s="877"/>
      <c r="M52" s="877"/>
    </row>
    <row r="53" spans="1:13" ht="23.5" thickBot="1" x14ac:dyDescent="0.4">
      <c r="A53" s="877"/>
      <c r="B53" s="859" t="s">
        <v>671</v>
      </c>
      <c r="C53" s="877"/>
      <c r="D53" s="860"/>
      <c r="E53" s="860"/>
      <c r="F53" s="786" t="s">
        <v>672</v>
      </c>
      <c r="G53" s="787"/>
      <c r="H53" s="788" t="s">
        <v>673</v>
      </c>
      <c r="I53" s="861" t="s">
        <v>462</v>
      </c>
      <c r="J53" s="862" t="s">
        <v>823</v>
      </c>
      <c r="K53" s="791" t="s">
        <v>824</v>
      </c>
      <c r="L53" s="877"/>
      <c r="M53" s="877"/>
    </row>
    <row r="54" spans="1:13" x14ac:dyDescent="0.35">
      <c r="B54" s="900">
        <v>2</v>
      </c>
      <c r="C54" s="901" t="s">
        <v>825</v>
      </c>
      <c r="D54" s="900">
        <v>2</v>
      </c>
      <c r="E54" s="902" t="s">
        <v>826</v>
      </c>
      <c r="F54" s="903" t="s">
        <v>827</v>
      </c>
      <c r="G54" s="866" t="s">
        <v>828</v>
      </c>
      <c r="H54" s="797">
        <v>1560799988</v>
      </c>
      <c r="I54" s="798">
        <v>2.1986619600102435E-2</v>
      </c>
      <c r="J54" s="799" t="s">
        <v>829</v>
      </c>
      <c r="K54" s="796" t="s">
        <v>830</v>
      </c>
      <c r="L54" s="776"/>
    </row>
    <row r="55" spans="1:13" x14ac:dyDescent="0.35">
      <c r="B55" s="904" t="s">
        <v>831</v>
      </c>
      <c r="C55" s="905" t="s">
        <v>297</v>
      </c>
      <c r="D55" s="904" t="s">
        <v>832</v>
      </c>
      <c r="E55" s="906" t="s">
        <v>833</v>
      </c>
      <c r="F55" s="799" t="s">
        <v>827</v>
      </c>
      <c r="G55" s="796"/>
      <c r="H55" s="819"/>
      <c r="I55" s="907"/>
      <c r="J55" s="776" t="s">
        <v>829</v>
      </c>
      <c r="K55" s="908"/>
      <c r="L55" s="776"/>
    </row>
    <row r="56" spans="1:13" x14ac:dyDescent="0.35">
      <c r="B56" s="909"/>
      <c r="C56" s="910"/>
      <c r="D56" s="904" t="s">
        <v>834</v>
      </c>
      <c r="E56" s="906" t="s">
        <v>833</v>
      </c>
      <c r="F56" s="799" t="s">
        <v>827</v>
      </c>
      <c r="G56" s="796"/>
      <c r="H56" s="819"/>
      <c r="I56" s="907"/>
      <c r="J56" s="776" t="s">
        <v>829</v>
      </c>
      <c r="K56" s="908"/>
      <c r="L56" s="776"/>
    </row>
    <row r="57" spans="1:13" x14ac:dyDescent="0.35">
      <c r="B57" s="834"/>
      <c r="C57" s="911"/>
      <c r="D57" s="912" t="s">
        <v>835</v>
      </c>
      <c r="E57" s="913" t="s">
        <v>836</v>
      </c>
      <c r="F57" s="803" t="s">
        <v>827</v>
      </c>
      <c r="G57" s="914"/>
      <c r="H57" s="915"/>
      <c r="I57" s="916"/>
      <c r="J57" s="807" t="s">
        <v>829</v>
      </c>
      <c r="K57" s="804"/>
      <c r="L57" s="776"/>
    </row>
    <row r="58" spans="1:13" x14ac:dyDescent="0.35">
      <c r="B58" s="917" t="s">
        <v>837</v>
      </c>
      <c r="C58" s="918" t="s">
        <v>298</v>
      </c>
      <c r="D58" s="917" t="s">
        <v>837</v>
      </c>
      <c r="E58" s="918" t="s">
        <v>298</v>
      </c>
      <c r="F58" s="811" t="s">
        <v>838</v>
      </c>
      <c r="G58" s="812" t="s">
        <v>839</v>
      </c>
      <c r="H58" s="813">
        <v>43410170</v>
      </c>
      <c r="I58" s="814">
        <v>6.1150877876978735E-4</v>
      </c>
      <c r="J58" s="815" t="s">
        <v>840</v>
      </c>
      <c r="K58" s="812" t="s">
        <v>841</v>
      </c>
      <c r="L58" s="776"/>
    </row>
    <row r="59" spans="1:13" x14ac:dyDescent="0.35">
      <c r="B59" s="904" t="s">
        <v>842</v>
      </c>
      <c r="C59" s="919" t="s">
        <v>843</v>
      </c>
      <c r="D59" s="904" t="s">
        <v>842</v>
      </c>
      <c r="E59" s="919" t="s">
        <v>843</v>
      </c>
      <c r="F59" s="795" t="s">
        <v>844</v>
      </c>
      <c r="G59" s="796" t="s">
        <v>845</v>
      </c>
      <c r="H59" s="819">
        <v>2042549491</v>
      </c>
      <c r="I59" s="798">
        <v>2.8772910698535863E-2</v>
      </c>
      <c r="J59" s="799" t="s">
        <v>840</v>
      </c>
      <c r="K59" s="796"/>
      <c r="L59" s="776"/>
    </row>
    <row r="60" spans="1:13" x14ac:dyDescent="0.35">
      <c r="B60" s="904" t="s">
        <v>846</v>
      </c>
      <c r="C60" s="919" t="s">
        <v>847</v>
      </c>
      <c r="D60" s="904" t="s">
        <v>846</v>
      </c>
      <c r="E60" s="919" t="s">
        <v>847</v>
      </c>
      <c r="F60" s="795" t="s">
        <v>848</v>
      </c>
      <c r="G60" s="796" t="s">
        <v>849</v>
      </c>
      <c r="H60" s="819">
        <v>1991281535</v>
      </c>
      <c r="I60" s="798">
        <v>2.8050711150282927E-2</v>
      </c>
      <c r="J60" s="799" t="s">
        <v>840</v>
      </c>
      <c r="K60" s="796"/>
      <c r="L60" s="776"/>
    </row>
    <row r="61" spans="1:13" x14ac:dyDescent="0.35">
      <c r="B61" s="920" t="s">
        <v>850</v>
      </c>
      <c r="C61" s="921" t="s">
        <v>851</v>
      </c>
      <c r="D61" s="920" t="s">
        <v>850</v>
      </c>
      <c r="E61" s="921" t="s">
        <v>851</v>
      </c>
      <c r="F61" s="803" t="s">
        <v>852</v>
      </c>
      <c r="G61" s="804" t="s">
        <v>853</v>
      </c>
      <c r="H61" s="805">
        <v>1982684595</v>
      </c>
      <c r="I61" s="806">
        <v>2.7929608093543987E-2</v>
      </c>
      <c r="J61" s="807" t="s">
        <v>840</v>
      </c>
      <c r="K61" s="804"/>
      <c r="L61" s="776"/>
    </row>
    <row r="62" spans="1:13" x14ac:dyDescent="0.35">
      <c r="B62" s="917" t="s">
        <v>854</v>
      </c>
      <c r="C62" s="922" t="s">
        <v>299</v>
      </c>
      <c r="D62" s="917" t="s">
        <v>854</v>
      </c>
      <c r="E62" s="918" t="s">
        <v>299</v>
      </c>
      <c r="F62" s="811" t="s">
        <v>855</v>
      </c>
      <c r="G62" s="812" t="s">
        <v>856</v>
      </c>
      <c r="H62" s="813">
        <v>167350185</v>
      </c>
      <c r="I62" s="814">
        <v>2.3574224025441036E-3</v>
      </c>
      <c r="J62" s="815" t="s">
        <v>857</v>
      </c>
      <c r="K62" s="812" t="s">
        <v>858</v>
      </c>
      <c r="L62" s="776"/>
    </row>
    <row r="63" spans="1:13" x14ac:dyDescent="0.35">
      <c r="B63" s="909"/>
      <c r="C63" s="910"/>
      <c r="D63" s="904" t="s">
        <v>859</v>
      </c>
      <c r="E63" s="919" t="s">
        <v>860</v>
      </c>
      <c r="F63" s="795" t="s">
        <v>855</v>
      </c>
      <c r="G63" s="796"/>
      <c r="H63" s="819"/>
      <c r="I63" s="798"/>
      <c r="J63" s="799" t="s">
        <v>857</v>
      </c>
      <c r="K63" s="796"/>
      <c r="L63" s="776"/>
    </row>
    <row r="64" spans="1:13" x14ac:dyDescent="0.35">
      <c r="B64" s="909"/>
      <c r="C64" s="910"/>
      <c r="D64" s="904" t="s">
        <v>861</v>
      </c>
      <c r="E64" s="919" t="s">
        <v>862</v>
      </c>
      <c r="F64" s="795" t="s">
        <v>855</v>
      </c>
      <c r="G64" s="796"/>
      <c r="H64" s="819"/>
      <c r="I64" s="798"/>
      <c r="J64" s="799" t="s">
        <v>857</v>
      </c>
      <c r="K64" s="796"/>
      <c r="L64" s="776"/>
    </row>
    <row r="65" spans="2:12" x14ac:dyDescent="0.35">
      <c r="B65" s="834"/>
      <c r="C65" s="923"/>
      <c r="D65" s="920" t="s">
        <v>863</v>
      </c>
      <c r="E65" s="921" t="s">
        <v>864</v>
      </c>
      <c r="F65" s="803" t="s">
        <v>855</v>
      </c>
      <c r="G65" s="804"/>
      <c r="H65" s="805"/>
      <c r="I65" s="806"/>
      <c r="J65" s="807" t="s">
        <v>857</v>
      </c>
      <c r="K65" s="804"/>
      <c r="L65" s="776"/>
    </row>
    <row r="66" spans="2:12" x14ac:dyDescent="0.35">
      <c r="B66" s="924" t="s">
        <v>865</v>
      </c>
      <c r="C66" s="922" t="s">
        <v>866</v>
      </c>
      <c r="D66" s="917" t="s">
        <v>865</v>
      </c>
      <c r="E66" s="925" t="s">
        <v>866</v>
      </c>
      <c r="F66" s="811" t="s">
        <v>867</v>
      </c>
      <c r="G66" s="812" t="s">
        <v>868</v>
      </c>
      <c r="H66" s="813">
        <v>151200807</v>
      </c>
      <c r="I66" s="814">
        <v>2.129929941245941E-3</v>
      </c>
      <c r="J66" s="815" t="s">
        <v>869</v>
      </c>
      <c r="K66" s="812" t="s">
        <v>870</v>
      </c>
      <c r="L66" s="776"/>
    </row>
    <row r="67" spans="2:12" x14ac:dyDescent="0.35">
      <c r="B67" s="926" t="s">
        <v>871</v>
      </c>
      <c r="C67" s="905" t="s">
        <v>872</v>
      </c>
      <c r="D67" s="904" t="s">
        <v>873</v>
      </c>
      <c r="E67" s="919" t="s">
        <v>874</v>
      </c>
      <c r="F67" s="795" t="s">
        <v>867</v>
      </c>
      <c r="G67" s="796"/>
      <c r="H67" s="819"/>
      <c r="I67" s="798"/>
      <c r="J67" s="799" t="s">
        <v>869</v>
      </c>
      <c r="K67" s="796"/>
      <c r="L67" s="776"/>
    </row>
    <row r="68" spans="2:12" x14ac:dyDescent="0.35">
      <c r="B68" s="820"/>
      <c r="C68" s="854"/>
      <c r="D68" s="926" t="s">
        <v>875</v>
      </c>
      <c r="E68" s="919" t="s">
        <v>876</v>
      </c>
      <c r="F68" s="795" t="s">
        <v>867</v>
      </c>
      <c r="G68" s="796"/>
      <c r="H68" s="819"/>
      <c r="I68" s="798"/>
      <c r="J68" s="799" t="s">
        <v>869</v>
      </c>
      <c r="K68" s="796"/>
      <c r="L68" s="776"/>
    </row>
    <row r="69" spans="2:12" x14ac:dyDescent="0.35">
      <c r="B69" s="820"/>
      <c r="C69" s="854"/>
      <c r="D69" s="926" t="s">
        <v>877</v>
      </c>
      <c r="E69" s="919" t="s">
        <v>878</v>
      </c>
      <c r="F69" s="795" t="s">
        <v>867</v>
      </c>
      <c r="G69" s="796"/>
      <c r="H69" s="819"/>
      <c r="I69" s="798"/>
      <c r="J69" s="799" t="s">
        <v>869</v>
      </c>
      <c r="K69" s="796"/>
      <c r="L69" s="776"/>
    </row>
    <row r="70" spans="2:12" x14ac:dyDescent="0.35">
      <c r="B70" s="820"/>
      <c r="C70" s="854"/>
      <c r="D70" s="926" t="s">
        <v>879</v>
      </c>
      <c r="E70" s="919" t="s">
        <v>880</v>
      </c>
      <c r="F70" s="795" t="s">
        <v>867</v>
      </c>
      <c r="G70" s="796"/>
      <c r="H70" s="819"/>
      <c r="I70" s="798"/>
      <c r="J70" s="799" t="s">
        <v>869</v>
      </c>
      <c r="K70" s="796"/>
      <c r="L70" s="776"/>
    </row>
    <row r="71" spans="2:12" x14ac:dyDescent="0.35">
      <c r="B71" s="820"/>
      <c r="C71" s="854"/>
      <c r="D71" s="926" t="s">
        <v>881</v>
      </c>
      <c r="E71" s="919" t="s">
        <v>882</v>
      </c>
      <c r="F71" s="795" t="s">
        <v>867</v>
      </c>
      <c r="G71" s="796"/>
      <c r="H71" s="819"/>
      <c r="I71" s="798"/>
      <c r="J71" s="799" t="s">
        <v>869</v>
      </c>
      <c r="K71" s="796"/>
      <c r="L71" s="776"/>
    </row>
    <row r="72" spans="2:12" x14ac:dyDescent="0.35">
      <c r="B72" s="820"/>
      <c r="C72" s="854"/>
      <c r="D72" s="926" t="s">
        <v>883</v>
      </c>
      <c r="E72" s="919" t="s">
        <v>884</v>
      </c>
      <c r="F72" s="795" t="s">
        <v>867</v>
      </c>
      <c r="G72" s="796"/>
      <c r="H72" s="819"/>
      <c r="I72" s="798"/>
      <c r="J72" s="799" t="s">
        <v>869</v>
      </c>
      <c r="K72" s="796"/>
      <c r="L72" s="776"/>
    </row>
    <row r="73" spans="2:12" x14ac:dyDescent="0.35">
      <c r="B73" s="820"/>
      <c r="C73" s="854"/>
      <c r="D73" s="926" t="s">
        <v>885</v>
      </c>
      <c r="E73" s="919" t="s">
        <v>886</v>
      </c>
      <c r="F73" s="795" t="s">
        <v>867</v>
      </c>
      <c r="G73" s="796"/>
      <c r="H73" s="819"/>
      <c r="I73" s="798"/>
      <c r="J73" s="799" t="s">
        <v>869</v>
      </c>
      <c r="K73" s="796"/>
      <c r="L73" s="776"/>
    </row>
    <row r="74" spans="2:12" x14ac:dyDescent="0.35">
      <c r="B74" s="828"/>
      <c r="C74" s="910"/>
      <c r="D74" s="904" t="s">
        <v>887</v>
      </c>
      <c r="E74" s="919" t="s">
        <v>888</v>
      </c>
      <c r="F74" s="795" t="s">
        <v>867</v>
      </c>
      <c r="G74" s="796"/>
      <c r="H74" s="819"/>
      <c r="I74" s="798"/>
      <c r="J74" s="799" t="s">
        <v>869</v>
      </c>
      <c r="K74" s="796"/>
      <c r="L74" s="776"/>
    </row>
    <row r="75" spans="2:12" x14ac:dyDescent="0.35">
      <c r="B75" s="834"/>
      <c r="C75" s="923"/>
      <c r="D75" s="920" t="s">
        <v>889</v>
      </c>
      <c r="E75" s="921" t="s">
        <v>890</v>
      </c>
      <c r="F75" s="803" t="s">
        <v>867</v>
      </c>
      <c r="G75" s="804"/>
      <c r="H75" s="805"/>
      <c r="I75" s="806"/>
      <c r="J75" s="807" t="s">
        <v>869</v>
      </c>
      <c r="K75" s="804"/>
      <c r="L75" s="776"/>
    </row>
    <row r="76" spans="2:12" x14ac:dyDescent="0.35">
      <c r="B76" s="917" t="s">
        <v>875</v>
      </c>
      <c r="C76" s="922" t="s">
        <v>891</v>
      </c>
      <c r="D76" s="917" t="s">
        <v>892</v>
      </c>
      <c r="E76" s="918" t="s">
        <v>893</v>
      </c>
      <c r="F76" s="811" t="s">
        <v>894</v>
      </c>
      <c r="G76" s="812" t="s">
        <v>895</v>
      </c>
      <c r="H76" s="813">
        <v>2337024202</v>
      </c>
      <c r="I76" s="814">
        <v>3.2921106176742841E-2</v>
      </c>
      <c r="J76" s="815" t="s">
        <v>896</v>
      </c>
      <c r="K76" s="812" t="s">
        <v>897</v>
      </c>
      <c r="L76" s="776"/>
    </row>
    <row r="77" spans="2:12" x14ac:dyDescent="0.35">
      <c r="B77" s="926" t="s">
        <v>879</v>
      </c>
      <c r="C77" s="927" t="s">
        <v>898</v>
      </c>
      <c r="D77" s="926" t="s">
        <v>899</v>
      </c>
      <c r="E77" s="919" t="s">
        <v>898</v>
      </c>
      <c r="F77" s="795" t="s">
        <v>900</v>
      </c>
      <c r="G77" s="796" t="s">
        <v>901</v>
      </c>
      <c r="H77" s="819">
        <v>56270899</v>
      </c>
      <c r="I77" s="798">
        <v>7.9267482084884825E-4</v>
      </c>
      <c r="J77" s="799" t="s">
        <v>896</v>
      </c>
      <c r="K77" s="796"/>
      <c r="L77" s="776"/>
    </row>
    <row r="78" spans="2:12" x14ac:dyDescent="0.35">
      <c r="B78" s="926" t="s">
        <v>881</v>
      </c>
      <c r="C78" s="928" t="s">
        <v>902</v>
      </c>
      <c r="D78" s="926" t="s">
        <v>903</v>
      </c>
      <c r="E78" s="919" t="s">
        <v>902</v>
      </c>
      <c r="F78" s="795" t="s">
        <v>904</v>
      </c>
      <c r="G78" s="796" t="s">
        <v>905</v>
      </c>
      <c r="H78" s="819">
        <v>9310542</v>
      </c>
      <c r="I78" s="798">
        <v>1.311553990252702E-4</v>
      </c>
      <c r="J78" s="799" t="s">
        <v>906</v>
      </c>
      <c r="K78" s="796"/>
      <c r="L78" s="776"/>
    </row>
    <row r="79" spans="2:12" x14ac:dyDescent="0.35">
      <c r="B79" s="926" t="s">
        <v>883</v>
      </c>
      <c r="C79" s="927" t="s">
        <v>907</v>
      </c>
      <c r="D79" s="926" t="s">
        <v>908</v>
      </c>
      <c r="E79" s="919" t="s">
        <v>909</v>
      </c>
      <c r="F79" s="795" t="s">
        <v>910</v>
      </c>
      <c r="G79" s="796" t="s">
        <v>911</v>
      </c>
      <c r="H79" s="819">
        <v>315644219</v>
      </c>
      <c r="I79" s="798">
        <v>4.4464053212975967E-3</v>
      </c>
      <c r="J79" s="799" t="s">
        <v>896</v>
      </c>
      <c r="K79" s="796"/>
      <c r="L79" s="776"/>
    </row>
    <row r="80" spans="2:12" x14ac:dyDescent="0.35">
      <c r="B80" s="929"/>
      <c r="C80" s="830"/>
      <c r="D80" s="926" t="s">
        <v>912</v>
      </c>
      <c r="E80" s="919" t="s">
        <v>301</v>
      </c>
      <c r="F80" s="795" t="s">
        <v>910</v>
      </c>
      <c r="G80" s="796"/>
      <c r="H80" s="819"/>
      <c r="I80" s="798"/>
      <c r="J80" s="799" t="s">
        <v>896</v>
      </c>
      <c r="K80" s="796"/>
      <c r="L80" s="776"/>
    </row>
    <row r="81" spans="2:12" x14ac:dyDescent="0.35">
      <c r="B81" s="929"/>
      <c r="C81" s="830"/>
      <c r="D81" s="926" t="s">
        <v>871</v>
      </c>
      <c r="E81" s="919" t="s">
        <v>913</v>
      </c>
      <c r="F81" s="795" t="s">
        <v>910</v>
      </c>
      <c r="G81" s="796"/>
      <c r="H81" s="819"/>
      <c r="I81" s="798"/>
      <c r="J81" s="799" t="s">
        <v>896</v>
      </c>
      <c r="K81" s="796"/>
      <c r="L81" s="776"/>
    </row>
    <row r="82" spans="2:12" x14ac:dyDescent="0.35">
      <c r="B82" s="912" t="s">
        <v>873</v>
      </c>
      <c r="C82" s="930" t="s">
        <v>914</v>
      </c>
      <c r="D82" s="912" t="s">
        <v>915</v>
      </c>
      <c r="E82" s="921" t="s">
        <v>916</v>
      </c>
      <c r="F82" s="803" t="s">
        <v>910</v>
      </c>
      <c r="G82" s="804"/>
      <c r="H82" s="805"/>
      <c r="I82" s="806"/>
      <c r="J82" s="807" t="s">
        <v>896</v>
      </c>
      <c r="K82" s="804"/>
      <c r="L82" s="776"/>
    </row>
    <row r="83" spans="2:12" ht="16" thickBot="1" x14ac:dyDescent="0.4">
      <c r="B83" s="931" t="s">
        <v>887</v>
      </c>
      <c r="C83" s="932" t="s">
        <v>917</v>
      </c>
      <c r="D83" s="931" t="s">
        <v>918</v>
      </c>
      <c r="E83" s="933" t="s">
        <v>919</v>
      </c>
      <c r="F83" s="852" t="s">
        <v>920</v>
      </c>
      <c r="G83" s="849" t="s">
        <v>921</v>
      </c>
      <c r="H83" s="850"/>
      <c r="I83" s="851"/>
      <c r="J83" s="852" t="s">
        <v>922</v>
      </c>
      <c r="K83" s="849" t="s">
        <v>923</v>
      </c>
      <c r="L83" s="776"/>
    </row>
    <row r="84" spans="2:12" ht="16" thickBot="1" x14ac:dyDescent="0.4">
      <c r="B84" s="934"/>
      <c r="C84" s="935"/>
      <c r="D84" s="855"/>
      <c r="E84" s="936"/>
      <c r="F84" s="795"/>
      <c r="G84" s="795"/>
      <c r="H84" s="937"/>
      <c r="I84" s="798"/>
      <c r="J84" s="856"/>
      <c r="K84" s="795"/>
      <c r="L84" s="776"/>
    </row>
    <row r="85" spans="2:12" ht="16" thickBot="1" x14ac:dyDescent="0.4">
      <c r="B85" s="859" t="s">
        <v>671</v>
      </c>
      <c r="C85" s="935"/>
      <c r="D85" s="855"/>
      <c r="E85" s="936"/>
      <c r="F85" s="786" t="s">
        <v>672</v>
      </c>
      <c r="G85" s="795"/>
      <c r="H85" s="788" t="s">
        <v>673</v>
      </c>
      <c r="I85" s="861" t="s">
        <v>462</v>
      </c>
      <c r="J85" s="862" t="s">
        <v>924</v>
      </c>
      <c r="K85" s="791" t="s">
        <v>925</v>
      </c>
      <c r="L85" s="776"/>
    </row>
    <row r="86" spans="2:12" x14ac:dyDescent="0.35">
      <c r="B86" s="938"/>
      <c r="C86" s="939"/>
      <c r="D86" s="940">
        <v>3</v>
      </c>
      <c r="E86" s="941" t="s">
        <v>926</v>
      </c>
      <c r="F86" s="865" t="s">
        <v>927</v>
      </c>
      <c r="G86" s="866" t="s">
        <v>928</v>
      </c>
      <c r="H86" s="797">
        <v>1577214092</v>
      </c>
      <c r="I86" s="942">
        <v>2.221784119383589E-2</v>
      </c>
      <c r="J86" s="795" t="s">
        <v>929</v>
      </c>
      <c r="K86" s="796" t="s">
        <v>930</v>
      </c>
      <c r="L86" s="776"/>
    </row>
    <row r="87" spans="2:12" x14ac:dyDescent="0.35">
      <c r="B87" s="828"/>
      <c r="C87" s="910"/>
      <c r="D87" s="943" t="s">
        <v>931</v>
      </c>
      <c r="E87" s="944" t="s">
        <v>932</v>
      </c>
      <c r="F87" s="795" t="s">
        <v>927</v>
      </c>
      <c r="G87" s="796"/>
      <c r="H87" s="819"/>
      <c r="I87" s="907"/>
      <c r="J87" s="795" t="s">
        <v>929</v>
      </c>
      <c r="K87" s="796"/>
      <c r="L87" s="776"/>
    </row>
    <row r="88" spans="2:12" x14ac:dyDescent="0.35">
      <c r="B88" s="945" t="s">
        <v>933</v>
      </c>
      <c r="C88" s="946" t="s">
        <v>934</v>
      </c>
      <c r="D88" s="947"/>
      <c r="E88" s="948"/>
      <c r="F88" s="795" t="s">
        <v>927</v>
      </c>
      <c r="G88" s="796"/>
      <c r="H88" s="819"/>
      <c r="I88" s="907"/>
      <c r="J88" s="795" t="s">
        <v>929</v>
      </c>
      <c r="K88" s="796"/>
      <c r="L88" s="776"/>
    </row>
    <row r="89" spans="2:12" x14ac:dyDescent="0.35">
      <c r="B89" s="949" t="s">
        <v>935</v>
      </c>
      <c r="C89" s="946" t="s">
        <v>936</v>
      </c>
      <c r="D89" s="947"/>
      <c r="E89" s="948"/>
      <c r="F89" s="795" t="s">
        <v>927</v>
      </c>
      <c r="G89" s="796"/>
      <c r="H89" s="819"/>
      <c r="I89" s="907"/>
      <c r="J89" s="795" t="s">
        <v>929</v>
      </c>
      <c r="K89" s="796"/>
      <c r="L89" s="776"/>
    </row>
    <row r="90" spans="2:12" x14ac:dyDescent="0.35">
      <c r="B90" s="947"/>
      <c r="C90" s="950"/>
      <c r="D90" s="943" t="s">
        <v>937</v>
      </c>
      <c r="E90" s="944" t="s">
        <v>938</v>
      </c>
      <c r="F90" s="795" t="s">
        <v>927</v>
      </c>
      <c r="G90" s="796"/>
      <c r="H90" s="819"/>
      <c r="I90" s="907"/>
      <c r="J90" s="795" t="s">
        <v>929</v>
      </c>
      <c r="K90" s="796"/>
      <c r="L90" s="776"/>
    </row>
    <row r="91" spans="2:12" x14ac:dyDescent="0.35">
      <c r="B91" s="947"/>
      <c r="C91" s="950"/>
      <c r="D91" s="943" t="s">
        <v>939</v>
      </c>
      <c r="E91" s="944" t="s">
        <v>940</v>
      </c>
      <c r="F91" s="795" t="s">
        <v>927</v>
      </c>
      <c r="G91" s="796"/>
      <c r="H91" s="819"/>
      <c r="I91" s="907"/>
      <c r="J91" s="795" t="s">
        <v>929</v>
      </c>
      <c r="K91" s="796"/>
      <c r="L91" s="776"/>
    </row>
    <row r="92" spans="2:12" x14ac:dyDescent="0.35">
      <c r="B92" s="947"/>
      <c r="C92" s="950"/>
      <c r="D92" s="943" t="s">
        <v>941</v>
      </c>
      <c r="E92" s="944" t="s">
        <v>942</v>
      </c>
      <c r="F92" s="795" t="s">
        <v>927</v>
      </c>
      <c r="G92" s="796"/>
      <c r="H92" s="819"/>
      <c r="I92" s="907"/>
      <c r="J92" s="795" t="s">
        <v>929</v>
      </c>
      <c r="K92" s="796"/>
      <c r="L92" s="776"/>
    </row>
    <row r="93" spans="2:12" x14ac:dyDescent="0.35">
      <c r="B93" s="951"/>
      <c r="C93" s="952"/>
      <c r="D93" s="953" t="s">
        <v>943</v>
      </c>
      <c r="E93" s="954" t="s">
        <v>944</v>
      </c>
      <c r="F93" s="803" t="s">
        <v>927</v>
      </c>
      <c r="G93" s="804"/>
      <c r="H93" s="805"/>
      <c r="I93" s="955"/>
      <c r="J93" s="803" t="s">
        <v>929</v>
      </c>
      <c r="K93" s="804"/>
      <c r="L93" s="776"/>
    </row>
    <row r="94" spans="2:12" x14ac:dyDescent="0.35">
      <c r="B94" s="956">
        <v>3</v>
      </c>
      <c r="C94" s="957" t="s">
        <v>304</v>
      </c>
      <c r="D94" s="956" t="s">
        <v>945</v>
      </c>
      <c r="E94" s="958" t="s">
        <v>304</v>
      </c>
      <c r="F94" s="811" t="s">
        <v>946</v>
      </c>
      <c r="G94" s="812" t="s">
        <v>947</v>
      </c>
      <c r="H94" s="813">
        <v>2461376079</v>
      </c>
      <c r="I94" s="959">
        <v>3.4672821602920643E-2</v>
      </c>
      <c r="J94" s="811" t="s">
        <v>948</v>
      </c>
      <c r="K94" s="812" t="s">
        <v>949</v>
      </c>
      <c r="L94" s="776"/>
    </row>
    <row r="95" spans="2:12" x14ac:dyDescent="0.35">
      <c r="B95" s="943" t="s">
        <v>931</v>
      </c>
      <c r="C95" s="960" t="s">
        <v>950</v>
      </c>
      <c r="D95" s="943" t="s">
        <v>951</v>
      </c>
      <c r="E95" s="944" t="s">
        <v>952</v>
      </c>
      <c r="F95" s="795" t="s">
        <v>946</v>
      </c>
      <c r="G95" s="796"/>
      <c r="H95" s="819"/>
      <c r="I95" s="907"/>
      <c r="J95" s="795" t="s">
        <v>948</v>
      </c>
      <c r="K95" s="796"/>
      <c r="L95" s="776"/>
    </row>
    <row r="96" spans="2:12" x14ac:dyDescent="0.35">
      <c r="B96" s="961" t="s">
        <v>945</v>
      </c>
      <c r="C96" s="962" t="s">
        <v>953</v>
      </c>
      <c r="D96" s="828"/>
      <c r="E96" s="963"/>
      <c r="F96" s="795" t="s">
        <v>946</v>
      </c>
      <c r="G96" s="796"/>
      <c r="H96" s="819"/>
      <c r="I96" s="907"/>
      <c r="J96" s="795" t="s">
        <v>948</v>
      </c>
      <c r="K96" s="796"/>
      <c r="L96" s="776"/>
    </row>
    <row r="97" spans="2:12" x14ac:dyDescent="0.35">
      <c r="B97" s="943" t="s">
        <v>951</v>
      </c>
      <c r="C97" s="960" t="s">
        <v>954</v>
      </c>
      <c r="D97" s="828"/>
      <c r="E97" s="963"/>
      <c r="F97" s="795" t="s">
        <v>946</v>
      </c>
      <c r="G97" s="796"/>
      <c r="H97" s="819"/>
      <c r="I97" s="798"/>
      <c r="J97" s="799" t="s">
        <v>948</v>
      </c>
      <c r="K97" s="796"/>
      <c r="L97" s="776"/>
    </row>
    <row r="98" spans="2:12" x14ac:dyDescent="0.35">
      <c r="B98" s="943" t="s">
        <v>955</v>
      </c>
      <c r="C98" s="960" t="s">
        <v>956</v>
      </c>
      <c r="D98" s="820"/>
      <c r="E98" s="964"/>
      <c r="F98" s="795" t="s">
        <v>946</v>
      </c>
      <c r="G98" s="796"/>
      <c r="H98" s="819"/>
      <c r="I98" s="798"/>
      <c r="J98" s="799" t="s">
        <v>948</v>
      </c>
      <c r="K98" s="796"/>
      <c r="L98" s="776"/>
    </row>
    <row r="99" spans="2:12" x14ac:dyDescent="0.35">
      <c r="B99" s="943" t="s">
        <v>957</v>
      </c>
      <c r="C99" s="960" t="s">
        <v>958</v>
      </c>
      <c r="D99" s="820"/>
      <c r="E99" s="964"/>
      <c r="F99" s="795" t="s">
        <v>946</v>
      </c>
      <c r="G99" s="796"/>
      <c r="H99" s="819"/>
      <c r="I99" s="798"/>
      <c r="J99" s="799" t="s">
        <v>948</v>
      </c>
      <c r="K99" s="796"/>
      <c r="L99" s="776"/>
    </row>
    <row r="100" spans="2:12" x14ac:dyDescent="0.35">
      <c r="B100" s="943" t="s">
        <v>959</v>
      </c>
      <c r="C100" s="960" t="s">
        <v>960</v>
      </c>
      <c r="D100" s="943" t="s">
        <v>961</v>
      </c>
      <c r="E100" s="944" t="s">
        <v>962</v>
      </c>
      <c r="F100" s="795" t="s">
        <v>963</v>
      </c>
      <c r="G100" s="796" t="s">
        <v>964</v>
      </c>
      <c r="H100" s="819">
        <v>432323696</v>
      </c>
      <c r="I100" s="798">
        <v>6.0900414666471194E-3</v>
      </c>
      <c r="J100" s="799" t="s">
        <v>948</v>
      </c>
      <c r="K100" s="796"/>
      <c r="L100" s="776"/>
    </row>
    <row r="101" spans="2:12" x14ac:dyDescent="0.35">
      <c r="B101" s="943" t="s">
        <v>965</v>
      </c>
      <c r="C101" s="965" t="s">
        <v>966</v>
      </c>
      <c r="D101" s="943" t="s">
        <v>967</v>
      </c>
      <c r="E101" s="944" t="s">
        <v>966</v>
      </c>
      <c r="F101" s="795" t="s">
        <v>968</v>
      </c>
      <c r="G101" s="796" t="s">
        <v>969</v>
      </c>
      <c r="H101" s="819">
        <v>275340227</v>
      </c>
      <c r="I101" s="798">
        <v>3.8786525360063324E-3</v>
      </c>
      <c r="J101" s="799" t="s">
        <v>948</v>
      </c>
      <c r="K101" s="796"/>
      <c r="L101" s="776"/>
    </row>
    <row r="102" spans="2:12" x14ac:dyDescent="0.35">
      <c r="B102" s="943" t="s">
        <v>970</v>
      </c>
      <c r="C102" s="960" t="s">
        <v>971</v>
      </c>
      <c r="D102" s="943" t="s">
        <v>955</v>
      </c>
      <c r="E102" s="944" t="s">
        <v>972</v>
      </c>
      <c r="F102" s="795" t="s">
        <v>973</v>
      </c>
      <c r="G102" s="796" t="s">
        <v>974</v>
      </c>
      <c r="H102" s="819">
        <v>344777979</v>
      </c>
      <c r="I102" s="798">
        <v>4.8568056951862979E-3</v>
      </c>
      <c r="J102" s="799" t="s">
        <v>948</v>
      </c>
      <c r="K102" s="796"/>
      <c r="L102" s="776"/>
    </row>
    <row r="103" spans="2:12" x14ac:dyDescent="0.35">
      <c r="B103" s="943" t="s">
        <v>975</v>
      </c>
      <c r="C103" s="960" t="s">
        <v>976</v>
      </c>
      <c r="D103" s="820"/>
      <c r="E103" s="964"/>
      <c r="F103" s="795" t="s">
        <v>973</v>
      </c>
      <c r="G103" s="796"/>
      <c r="H103" s="819"/>
      <c r="I103" s="798"/>
      <c r="J103" s="799" t="s">
        <v>948</v>
      </c>
      <c r="K103" s="796"/>
      <c r="L103" s="776"/>
    </row>
    <row r="104" spans="2:12" x14ac:dyDescent="0.35">
      <c r="B104" s="828"/>
      <c r="C104" s="830"/>
      <c r="D104" s="943" t="s">
        <v>977</v>
      </c>
      <c r="E104" s="944" t="s">
        <v>978</v>
      </c>
      <c r="F104" s="795" t="s">
        <v>973</v>
      </c>
      <c r="G104" s="796"/>
      <c r="H104" s="819"/>
      <c r="I104" s="798"/>
      <c r="J104" s="799" t="s">
        <v>948</v>
      </c>
      <c r="K104" s="796"/>
      <c r="L104" s="776"/>
    </row>
    <row r="105" spans="2:12" x14ac:dyDescent="0.35">
      <c r="B105" s="943" t="s">
        <v>979</v>
      </c>
      <c r="C105" s="960" t="s">
        <v>980</v>
      </c>
      <c r="D105" s="943" t="s">
        <v>959</v>
      </c>
      <c r="E105" s="944" t="s">
        <v>981</v>
      </c>
      <c r="F105" s="795" t="s">
        <v>982</v>
      </c>
      <c r="G105" s="796" t="s">
        <v>983</v>
      </c>
      <c r="H105" s="819">
        <v>988348301</v>
      </c>
      <c r="I105" s="798">
        <v>1.3922628327502615E-2</v>
      </c>
      <c r="J105" s="799" t="s">
        <v>948</v>
      </c>
      <c r="K105" s="796"/>
      <c r="L105" s="776"/>
    </row>
    <row r="106" spans="2:12" x14ac:dyDescent="0.35">
      <c r="B106" s="943" t="s">
        <v>984</v>
      </c>
      <c r="C106" s="960" t="s">
        <v>985</v>
      </c>
      <c r="D106" s="943" t="s">
        <v>965</v>
      </c>
      <c r="E106" s="944" t="s">
        <v>985</v>
      </c>
      <c r="F106" s="795" t="s">
        <v>986</v>
      </c>
      <c r="G106" s="796" t="s">
        <v>987</v>
      </c>
      <c r="H106" s="819">
        <v>583913049</v>
      </c>
      <c r="I106" s="798">
        <v>8.2254447633292611E-3</v>
      </c>
      <c r="J106" s="799" t="s">
        <v>948</v>
      </c>
      <c r="K106" s="796"/>
      <c r="L106" s="776"/>
    </row>
    <row r="107" spans="2:12" x14ac:dyDescent="0.35">
      <c r="B107" s="953" t="s">
        <v>988</v>
      </c>
      <c r="C107" s="966" t="s">
        <v>989</v>
      </c>
      <c r="D107" s="967" t="s">
        <v>990</v>
      </c>
      <c r="E107" s="968" t="s">
        <v>991</v>
      </c>
      <c r="F107" s="803" t="s">
        <v>992</v>
      </c>
      <c r="G107" s="804" t="s">
        <v>993</v>
      </c>
      <c r="H107" s="805">
        <v>66369621</v>
      </c>
      <c r="I107" s="806">
        <v>9.3493312477522269E-4</v>
      </c>
      <c r="J107" s="807" t="s">
        <v>948</v>
      </c>
      <c r="K107" s="804"/>
      <c r="L107" s="776"/>
    </row>
    <row r="108" spans="2:12" x14ac:dyDescent="0.35">
      <c r="B108" s="969" t="s">
        <v>994</v>
      </c>
      <c r="C108" s="970" t="s">
        <v>305</v>
      </c>
      <c r="D108" s="971" t="s">
        <v>970</v>
      </c>
      <c r="E108" s="972" t="s">
        <v>995</v>
      </c>
      <c r="F108" s="811" t="s">
        <v>996</v>
      </c>
      <c r="G108" s="812" t="s">
        <v>997</v>
      </c>
      <c r="H108" s="813">
        <v>35362034</v>
      </c>
      <c r="I108" s="814">
        <v>4.9813659393998448E-4</v>
      </c>
      <c r="J108" s="815" t="s">
        <v>998</v>
      </c>
      <c r="K108" s="812" t="s">
        <v>999</v>
      </c>
      <c r="L108" s="776"/>
    </row>
    <row r="109" spans="2:12" x14ac:dyDescent="0.35">
      <c r="B109" s="973"/>
      <c r="C109" s="974"/>
      <c r="D109" s="943" t="s">
        <v>975</v>
      </c>
      <c r="E109" s="944" t="s">
        <v>1000</v>
      </c>
      <c r="F109" s="795" t="s">
        <v>996</v>
      </c>
      <c r="G109" s="796"/>
      <c r="H109" s="819"/>
      <c r="I109" s="798"/>
      <c r="J109" s="799" t="s">
        <v>998</v>
      </c>
      <c r="K109" s="796"/>
      <c r="L109" s="776"/>
    </row>
    <row r="110" spans="2:12" x14ac:dyDescent="0.35">
      <c r="B110" s="973" t="s">
        <v>1001</v>
      </c>
      <c r="C110" s="974" t="s">
        <v>1002</v>
      </c>
      <c r="D110" s="943" t="s">
        <v>979</v>
      </c>
      <c r="E110" s="944" t="s">
        <v>1003</v>
      </c>
      <c r="F110" s="795" t="s">
        <v>1004</v>
      </c>
      <c r="G110" s="796" t="s">
        <v>1005</v>
      </c>
      <c r="H110" s="819">
        <v>1159320832</v>
      </c>
      <c r="I110" s="798">
        <v>1.6331077859835466E-2</v>
      </c>
      <c r="J110" s="799" t="s">
        <v>998</v>
      </c>
      <c r="K110" s="796"/>
      <c r="L110" s="776"/>
    </row>
    <row r="111" spans="2:12" x14ac:dyDescent="0.35">
      <c r="B111" s="973" t="s">
        <v>1006</v>
      </c>
      <c r="C111" s="975" t="s">
        <v>1007</v>
      </c>
      <c r="D111" s="943" t="s">
        <v>984</v>
      </c>
      <c r="E111" s="944" t="s">
        <v>1007</v>
      </c>
      <c r="F111" s="795" t="s">
        <v>1008</v>
      </c>
      <c r="G111" s="796" t="s">
        <v>1009</v>
      </c>
      <c r="H111" s="819">
        <v>794722978</v>
      </c>
      <c r="I111" s="798">
        <v>1.1195074281834614E-2</v>
      </c>
      <c r="J111" s="799" t="s">
        <v>998</v>
      </c>
      <c r="K111" s="796"/>
      <c r="L111" s="776"/>
    </row>
    <row r="112" spans="2:12" x14ac:dyDescent="0.35">
      <c r="B112" s="973" t="s">
        <v>1010</v>
      </c>
      <c r="C112" s="975" t="s">
        <v>1011</v>
      </c>
      <c r="D112" s="943" t="s">
        <v>988</v>
      </c>
      <c r="E112" s="944" t="s">
        <v>1011</v>
      </c>
      <c r="F112" s="795" t="s">
        <v>1012</v>
      </c>
      <c r="G112" s="796" t="s">
        <v>1013</v>
      </c>
      <c r="H112" s="819">
        <v>659443634</v>
      </c>
      <c r="I112" s="798">
        <v>9.2894262172861924E-3</v>
      </c>
      <c r="J112" s="799" t="s">
        <v>998</v>
      </c>
      <c r="K112" s="796"/>
      <c r="L112" s="776"/>
    </row>
    <row r="113" spans="2:12" x14ac:dyDescent="0.35">
      <c r="B113" s="973" t="s">
        <v>1014</v>
      </c>
      <c r="C113" s="975" t="s">
        <v>1015</v>
      </c>
      <c r="D113" s="943" t="s">
        <v>1016</v>
      </c>
      <c r="E113" s="944" t="s">
        <v>1015</v>
      </c>
      <c r="F113" s="795" t="s">
        <v>1017</v>
      </c>
      <c r="G113" s="796" t="s">
        <v>1018</v>
      </c>
      <c r="H113" s="819">
        <v>500405775</v>
      </c>
      <c r="I113" s="798">
        <v>7.0490975815021908E-3</v>
      </c>
      <c r="J113" s="799" t="s">
        <v>998</v>
      </c>
      <c r="K113" s="796"/>
      <c r="L113" s="776"/>
    </row>
    <row r="114" spans="2:12" x14ac:dyDescent="0.35">
      <c r="B114" s="976" t="s">
        <v>1019</v>
      </c>
      <c r="C114" s="977" t="s">
        <v>1020</v>
      </c>
      <c r="D114" s="953" t="s">
        <v>1021</v>
      </c>
      <c r="E114" s="954" t="s">
        <v>1020</v>
      </c>
      <c r="F114" s="803" t="s">
        <v>1022</v>
      </c>
      <c r="G114" s="804" t="s">
        <v>1023</v>
      </c>
      <c r="H114" s="805">
        <v>171943007</v>
      </c>
      <c r="I114" s="806">
        <v>2.4221203977910014E-3</v>
      </c>
      <c r="J114" s="807" t="s">
        <v>998</v>
      </c>
      <c r="K114" s="804"/>
      <c r="L114" s="776"/>
    </row>
    <row r="115" spans="2:12" x14ac:dyDescent="0.35">
      <c r="B115" s="978" t="s">
        <v>1024</v>
      </c>
      <c r="C115" s="979" t="s">
        <v>1025</v>
      </c>
      <c r="D115" s="971" t="s">
        <v>957</v>
      </c>
      <c r="E115" s="972" t="s">
        <v>1026</v>
      </c>
      <c r="F115" s="811" t="s">
        <v>1027</v>
      </c>
      <c r="G115" s="812" t="s">
        <v>1028</v>
      </c>
      <c r="H115" s="813">
        <v>20742541</v>
      </c>
      <c r="I115" s="814">
        <v>2.9219526013126053E-4</v>
      </c>
      <c r="J115" s="815" t="s">
        <v>1029</v>
      </c>
      <c r="K115" s="812" t="s">
        <v>1030</v>
      </c>
      <c r="L115" s="776"/>
    </row>
    <row r="116" spans="2:12" x14ac:dyDescent="0.35">
      <c r="B116" s="980" t="s">
        <v>1031</v>
      </c>
      <c r="C116" s="975" t="s">
        <v>1032</v>
      </c>
      <c r="D116" s="943" t="s">
        <v>1033</v>
      </c>
      <c r="E116" s="981" t="s">
        <v>1032</v>
      </c>
      <c r="F116" s="795" t="s">
        <v>1034</v>
      </c>
      <c r="G116" s="796" t="s">
        <v>1035</v>
      </c>
      <c r="H116" s="819">
        <v>1366153916</v>
      </c>
      <c r="I116" s="798">
        <v>1.924468650513745E-2</v>
      </c>
      <c r="J116" s="799" t="s">
        <v>1029</v>
      </c>
      <c r="K116" s="796"/>
      <c r="L116" s="776"/>
    </row>
    <row r="117" spans="2:12" x14ac:dyDescent="0.35">
      <c r="B117" s="973" t="s">
        <v>1036</v>
      </c>
      <c r="C117" s="975" t="s">
        <v>1037</v>
      </c>
      <c r="D117" s="943" t="s">
        <v>1038</v>
      </c>
      <c r="E117" s="944" t="s">
        <v>1037</v>
      </c>
      <c r="F117" s="795" t="s">
        <v>1039</v>
      </c>
      <c r="G117" s="796" t="s">
        <v>1040</v>
      </c>
      <c r="H117" s="819">
        <v>64332543</v>
      </c>
      <c r="I117" s="798">
        <v>9.0623728967393648E-4</v>
      </c>
      <c r="J117" s="799" t="s">
        <v>1029</v>
      </c>
      <c r="K117" s="796"/>
      <c r="L117" s="776"/>
    </row>
    <row r="118" spans="2:12" x14ac:dyDescent="0.35">
      <c r="B118" s="976" t="s">
        <v>1041</v>
      </c>
      <c r="C118" s="977" t="s">
        <v>1042</v>
      </c>
      <c r="D118" s="953" t="s">
        <v>1043</v>
      </c>
      <c r="E118" s="954" t="s">
        <v>1044</v>
      </c>
      <c r="F118" s="803" t="s">
        <v>1045</v>
      </c>
      <c r="G118" s="804" t="s">
        <v>1046</v>
      </c>
      <c r="H118" s="805">
        <v>1151882559</v>
      </c>
      <c r="I118" s="806">
        <v>1.6226296670579902E-2</v>
      </c>
      <c r="J118" s="807" t="s">
        <v>1029</v>
      </c>
      <c r="K118" s="804"/>
      <c r="L118" s="776"/>
    </row>
    <row r="119" spans="2:12" x14ac:dyDescent="0.35">
      <c r="B119" s="971" t="s">
        <v>937</v>
      </c>
      <c r="C119" s="982" t="s">
        <v>1047</v>
      </c>
      <c r="D119" s="971" t="s">
        <v>1048</v>
      </c>
      <c r="E119" s="972" t="s">
        <v>1049</v>
      </c>
      <c r="F119" s="811" t="s">
        <v>1050</v>
      </c>
      <c r="G119" s="812" t="s">
        <v>1051</v>
      </c>
      <c r="H119" s="813"/>
      <c r="I119" s="814"/>
      <c r="J119" s="815" t="s">
        <v>1052</v>
      </c>
      <c r="K119" s="812" t="s">
        <v>1051</v>
      </c>
      <c r="L119" s="776"/>
    </row>
    <row r="120" spans="2:12" ht="16" thickBot="1" x14ac:dyDescent="0.4">
      <c r="B120" s="983" t="s">
        <v>1053</v>
      </c>
      <c r="C120" s="984" t="s">
        <v>1054</v>
      </c>
      <c r="D120" s="985"/>
      <c r="E120" s="986"/>
      <c r="F120" s="987" t="s">
        <v>1050</v>
      </c>
      <c r="G120" s="988"/>
      <c r="H120" s="989"/>
      <c r="I120" s="990"/>
      <c r="J120" s="991" t="s">
        <v>1052</v>
      </c>
      <c r="K120" s="988"/>
      <c r="L120" s="776"/>
    </row>
    <row r="121" spans="2:12" ht="16" thickBot="1" x14ac:dyDescent="0.4">
      <c r="B121" s="934"/>
      <c r="C121" s="935"/>
      <c r="D121" s="935"/>
      <c r="E121" s="935"/>
      <c r="F121" s="795"/>
      <c r="G121" s="856"/>
      <c r="H121" s="857"/>
      <c r="I121" s="858"/>
      <c r="J121" s="856"/>
      <c r="K121" s="795"/>
      <c r="L121" s="776"/>
    </row>
    <row r="122" spans="2:12" ht="16" thickBot="1" x14ac:dyDescent="0.4">
      <c r="B122" s="859" t="s">
        <v>671</v>
      </c>
      <c r="C122" s="935"/>
      <c r="D122" s="935"/>
      <c r="E122" s="935"/>
      <c r="F122" s="786" t="s">
        <v>672</v>
      </c>
      <c r="G122" s="856"/>
      <c r="H122" s="788" t="s">
        <v>673</v>
      </c>
      <c r="I122" s="861" t="s">
        <v>462</v>
      </c>
      <c r="J122" s="992" t="s">
        <v>1055</v>
      </c>
      <c r="K122" s="791" t="s">
        <v>1056</v>
      </c>
      <c r="L122" s="776"/>
    </row>
    <row r="123" spans="2:12" x14ac:dyDescent="0.35">
      <c r="B123" s="993">
        <v>5</v>
      </c>
      <c r="C123" s="994" t="s">
        <v>1057</v>
      </c>
      <c r="D123" s="995">
        <v>4</v>
      </c>
      <c r="E123" s="996" t="s">
        <v>1058</v>
      </c>
      <c r="F123" s="865" t="s">
        <v>1059</v>
      </c>
      <c r="G123" s="866" t="s">
        <v>1060</v>
      </c>
      <c r="H123" s="797">
        <v>598858845</v>
      </c>
      <c r="I123" s="942">
        <v>8.4359826501816358E-3</v>
      </c>
      <c r="J123" s="795" t="s">
        <v>1061</v>
      </c>
      <c r="K123" s="796" t="s">
        <v>1062</v>
      </c>
      <c r="L123" s="776"/>
    </row>
    <row r="124" spans="2:12" x14ac:dyDescent="0.35">
      <c r="B124" s="997"/>
      <c r="C124" s="998"/>
      <c r="D124" s="999">
        <v>43</v>
      </c>
      <c r="E124" s="1000" t="s">
        <v>1063</v>
      </c>
      <c r="F124" s="795" t="s">
        <v>1059</v>
      </c>
      <c r="G124" s="796"/>
      <c r="H124" s="819"/>
      <c r="I124" s="798"/>
      <c r="J124" s="799" t="s">
        <v>1061</v>
      </c>
      <c r="K124" s="796"/>
      <c r="L124" s="776"/>
    </row>
    <row r="125" spans="2:12" x14ac:dyDescent="0.35">
      <c r="B125" s="997"/>
      <c r="C125" s="998"/>
      <c r="D125" s="999">
        <v>430</v>
      </c>
      <c r="E125" s="1000" t="s">
        <v>1064</v>
      </c>
      <c r="F125" s="795" t="s">
        <v>1059</v>
      </c>
      <c r="G125" s="796"/>
      <c r="H125" s="819"/>
      <c r="I125" s="798"/>
      <c r="J125" s="799" t="s">
        <v>1061</v>
      </c>
      <c r="K125" s="796"/>
      <c r="L125" s="776"/>
    </row>
    <row r="126" spans="2:12" x14ac:dyDescent="0.35">
      <c r="B126" s="997"/>
      <c r="C126" s="998"/>
      <c r="D126" s="999">
        <v>431</v>
      </c>
      <c r="E126" s="1001" t="s">
        <v>1065</v>
      </c>
      <c r="F126" s="795" t="s">
        <v>1059</v>
      </c>
      <c r="G126" s="796"/>
      <c r="H126" s="819"/>
      <c r="I126" s="798"/>
      <c r="J126" s="799" t="s">
        <v>1061</v>
      </c>
      <c r="K126" s="796"/>
      <c r="L126" s="776"/>
    </row>
    <row r="127" spans="2:12" x14ac:dyDescent="0.35">
      <c r="B127" s="997"/>
      <c r="C127" s="998"/>
      <c r="D127" s="999">
        <v>432</v>
      </c>
      <c r="E127" s="1001" t="s">
        <v>1066</v>
      </c>
      <c r="F127" s="795" t="s">
        <v>1059</v>
      </c>
      <c r="G127" s="796"/>
      <c r="H127" s="819"/>
      <c r="I127" s="798"/>
      <c r="J127" s="799" t="s">
        <v>1061</v>
      </c>
      <c r="K127" s="796"/>
      <c r="L127" s="776"/>
    </row>
    <row r="128" spans="2:12" x14ac:dyDescent="0.35">
      <c r="B128" s="1002"/>
      <c r="C128" s="935"/>
      <c r="D128" s="999">
        <v>433</v>
      </c>
      <c r="E128" s="1000" t="s">
        <v>1067</v>
      </c>
      <c r="F128" s="795" t="s">
        <v>1059</v>
      </c>
      <c r="G128" s="796"/>
      <c r="H128" s="819"/>
      <c r="I128" s="798"/>
      <c r="J128" s="799" t="s">
        <v>1061</v>
      </c>
      <c r="K128" s="796"/>
      <c r="L128" s="776"/>
    </row>
    <row r="129" spans="2:12" x14ac:dyDescent="0.35">
      <c r="B129" s="997"/>
      <c r="C129" s="998"/>
      <c r="D129" s="999">
        <v>44</v>
      </c>
      <c r="E129" s="1000" t="s">
        <v>1068</v>
      </c>
      <c r="F129" s="795" t="s">
        <v>1059</v>
      </c>
      <c r="G129" s="796"/>
      <c r="H129" s="819"/>
      <c r="I129" s="798"/>
      <c r="J129" s="799" t="s">
        <v>1061</v>
      </c>
      <c r="K129" s="796"/>
      <c r="L129" s="776"/>
    </row>
    <row r="130" spans="2:12" x14ac:dyDescent="0.35">
      <c r="B130" s="997"/>
      <c r="C130" s="998"/>
      <c r="D130" s="999">
        <v>441</v>
      </c>
      <c r="E130" s="1003" t="s">
        <v>1069</v>
      </c>
      <c r="F130" s="795" t="s">
        <v>1059</v>
      </c>
      <c r="G130" s="796"/>
      <c r="H130" s="819"/>
      <c r="I130" s="798"/>
      <c r="J130" s="799" t="s">
        <v>1061</v>
      </c>
      <c r="K130" s="796"/>
      <c r="L130" s="776"/>
    </row>
    <row r="131" spans="2:12" x14ac:dyDescent="0.35">
      <c r="B131" s="997"/>
      <c r="C131" s="998"/>
      <c r="D131" s="999">
        <v>442</v>
      </c>
      <c r="E131" s="1001" t="s">
        <v>1070</v>
      </c>
      <c r="F131" s="795" t="s">
        <v>1059</v>
      </c>
      <c r="G131" s="796"/>
      <c r="H131" s="819"/>
      <c r="I131" s="798"/>
      <c r="J131" s="799" t="s">
        <v>1061</v>
      </c>
      <c r="K131" s="796"/>
      <c r="L131" s="776"/>
    </row>
    <row r="132" spans="2:12" x14ac:dyDescent="0.35">
      <c r="B132" s="997"/>
      <c r="C132" s="998"/>
      <c r="D132" s="999">
        <v>443</v>
      </c>
      <c r="E132" s="1003" t="s">
        <v>1071</v>
      </c>
      <c r="F132" s="795" t="s">
        <v>1059</v>
      </c>
      <c r="G132" s="796"/>
      <c r="H132" s="819"/>
      <c r="I132" s="798"/>
      <c r="J132" s="799" t="s">
        <v>1061</v>
      </c>
      <c r="K132" s="796"/>
      <c r="L132" s="776"/>
    </row>
    <row r="133" spans="2:12" x14ac:dyDescent="0.35">
      <c r="B133" s="997"/>
      <c r="C133" s="998"/>
      <c r="D133" s="999">
        <v>444</v>
      </c>
      <c r="E133" s="1003" t="s">
        <v>1072</v>
      </c>
      <c r="F133" s="795" t="s">
        <v>1059</v>
      </c>
      <c r="G133" s="796"/>
      <c r="H133" s="819"/>
      <c r="I133" s="798"/>
      <c r="J133" s="799" t="s">
        <v>1061</v>
      </c>
      <c r="K133" s="796"/>
      <c r="L133" s="776"/>
    </row>
    <row r="134" spans="2:12" x14ac:dyDescent="0.35">
      <c r="B134" s="997"/>
      <c r="C134" s="998"/>
      <c r="D134" s="999">
        <v>445</v>
      </c>
      <c r="E134" s="1003" t="s">
        <v>1073</v>
      </c>
      <c r="F134" s="795" t="s">
        <v>1059</v>
      </c>
      <c r="G134" s="796"/>
      <c r="H134" s="819"/>
      <c r="I134" s="798"/>
      <c r="J134" s="799" t="s">
        <v>1061</v>
      </c>
      <c r="K134" s="796"/>
      <c r="L134" s="776"/>
    </row>
    <row r="135" spans="2:12" x14ac:dyDescent="0.35">
      <c r="B135" s="997"/>
      <c r="C135" s="998"/>
      <c r="D135" s="999">
        <v>446</v>
      </c>
      <c r="E135" s="1003" t="s">
        <v>1074</v>
      </c>
      <c r="F135" s="795" t="s">
        <v>1059</v>
      </c>
      <c r="G135" s="796"/>
      <c r="H135" s="819"/>
      <c r="I135" s="798"/>
      <c r="J135" s="799" t="s">
        <v>1061</v>
      </c>
      <c r="K135" s="796"/>
      <c r="L135" s="776"/>
    </row>
    <row r="136" spans="2:12" x14ac:dyDescent="0.35">
      <c r="B136" s="997"/>
      <c r="C136" s="998"/>
      <c r="D136" s="999" t="s">
        <v>1075</v>
      </c>
      <c r="E136" s="1003" t="s">
        <v>1076</v>
      </c>
      <c r="F136" s="795" t="s">
        <v>1059</v>
      </c>
      <c r="G136" s="796"/>
      <c r="H136" s="819"/>
      <c r="I136" s="798"/>
      <c r="J136" s="799" t="s">
        <v>1061</v>
      </c>
      <c r="K136" s="796"/>
      <c r="L136" s="776"/>
    </row>
    <row r="137" spans="2:12" x14ac:dyDescent="0.35">
      <c r="B137" s="1004"/>
      <c r="C137" s="1005"/>
      <c r="D137" s="1006">
        <v>448</v>
      </c>
      <c r="E137" s="1007" t="s">
        <v>1077</v>
      </c>
      <c r="F137" s="803" t="s">
        <v>1059</v>
      </c>
      <c r="G137" s="804"/>
      <c r="H137" s="805"/>
      <c r="I137" s="806"/>
      <c r="J137" s="807" t="s">
        <v>1061</v>
      </c>
      <c r="K137" s="804"/>
      <c r="L137" s="776"/>
    </row>
    <row r="138" spans="2:12" x14ac:dyDescent="0.3">
      <c r="B138" s="1008" t="s">
        <v>1078</v>
      </c>
      <c r="C138" s="1009" t="s">
        <v>367</v>
      </c>
      <c r="D138" s="1010" t="s">
        <v>994</v>
      </c>
      <c r="E138" s="1011" t="s">
        <v>367</v>
      </c>
      <c r="F138" s="811" t="s">
        <v>1079</v>
      </c>
      <c r="G138" s="812" t="s">
        <v>1080</v>
      </c>
      <c r="H138" s="813">
        <v>146635938</v>
      </c>
      <c r="I138" s="814">
        <v>2.0656257132865927E-3</v>
      </c>
      <c r="J138" s="815" t="s">
        <v>1081</v>
      </c>
      <c r="K138" s="812" t="s">
        <v>1082</v>
      </c>
      <c r="L138" s="776"/>
    </row>
    <row r="139" spans="2:12" x14ac:dyDescent="0.3">
      <c r="B139" s="1012" t="s">
        <v>1083</v>
      </c>
      <c r="C139" s="1013" t="s">
        <v>1084</v>
      </c>
      <c r="D139" s="1014" t="s">
        <v>1085</v>
      </c>
      <c r="E139" s="1015" t="s">
        <v>1084</v>
      </c>
      <c r="F139" s="795" t="s">
        <v>1079</v>
      </c>
      <c r="G139" s="796"/>
      <c r="H139" s="819"/>
      <c r="I139" s="798"/>
      <c r="J139" s="799" t="s">
        <v>1081</v>
      </c>
      <c r="K139" s="796"/>
      <c r="L139" s="776"/>
    </row>
    <row r="140" spans="2:12" x14ac:dyDescent="0.35">
      <c r="B140" s="997"/>
      <c r="C140" s="998"/>
      <c r="D140" s="1014" t="s">
        <v>1001</v>
      </c>
      <c r="E140" s="1015" t="s">
        <v>1086</v>
      </c>
      <c r="F140" s="795" t="s">
        <v>1079</v>
      </c>
      <c r="G140" s="796"/>
      <c r="H140" s="819"/>
      <c r="I140" s="798"/>
      <c r="J140" s="799" t="s">
        <v>1081</v>
      </c>
      <c r="K140" s="796"/>
      <c r="L140" s="776"/>
    </row>
    <row r="141" spans="2:12" x14ac:dyDescent="0.35">
      <c r="B141" s="1016"/>
      <c r="C141" s="1017"/>
      <c r="D141" s="1014" t="s">
        <v>1010</v>
      </c>
      <c r="E141" s="1015" t="s">
        <v>1087</v>
      </c>
      <c r="F141" s="795" t="s">
        <v>1079</v>
      </c>
      <c r="G141" s="796"/>
      <c r="H141" s="819"/>
      <c r="I141" s="798"/>
      <c r="J141" s="799" t="s">
        <v>1081</v>
      </c>
      <c r="K141" s="796"/>
      <c r="L141" s="776"/>
    </row>
    <row r="142" spans="2:12" x14ac:dyDescent="0.35">
      <c r="B142" s="997"/>
      <c r="C142" s="776"/>
      <c r="D142" s="1014" t="s">
        <v>1088</v>
      </c>
      <c r="E142" s="1015" t="s">
        <v>1089</v>
      </c>
      <c r="F142" s="795" t="s">
        <v>1079</v>
      </c>
      <c r="G142" s="796"/>
      <c r="H142" s="819"/>
      <c r="I142" s="798"/>
      <c r="J142" s="799" t="s">
        <v>1081</v>
      </c>
      <c r="K142" s="796"/>
      <c r="L142" s="776"/>
    </row>
    <row r="143" spans="2:12" x14ac:dyDescent="0.35">
      <c r="B143" s="1018" t="s">
        <v>1090</v>
      </c>
      <c r="C143" s="1019" t="s">
        <v>1091</v>
      </c>
      <c r="D143" s="1014" t="s">
        <v>1006</v>
      </c>
      <c r="E143" s="1015" t="s">
        <v>1092</v>
      </c>
      <c r="F143" s="795" t="s">
        <v>1093</v>
      </c>
      <c r="G143" s="796" t="s">
        <v>1094</v>
      </c>
      <c r="H143" s="819">
        <v>147248067</v>
      </c>
      <c r="I143" s="798">
        <v>2.074248629465902E-3</v>
      </c>
      <c r="J143" s="799" t="s">
        <v>1081</v>
      </c>
      <c r="K143" s="796"/>
      <c r="L143" s="776"/>
    </row>
    <row r="144" spans="2:12" x14ac:dyDescent="0.35">
      <c r="B144" s="1020" t="s">
        <v>1095</v>
      </c>
      <c r="C144" s="1021" t="s">
        <v>1096</v>
      </c>
      <c r="D144" s="1022" t="s">
        <v>1014</v>
      </c>
      <c r="E144" s="1023" t="s">
        <v>1096</v>
      </c>
      <c r="F144" s="803" t="s">
        <v>1097</v>
      </c>
      <c r="G144" s="804" t="s">
        <v>1098</v>
      </c>
      <c r="H144" s="805">
        <v>227393695</v>
      </c>
      <c r="I144" s="955">
        <v>3.2032411006314761E-3</v>
      </c>
      <c r="J144" s="803" t="s">
        <v>1081</v>
      </c>
      <c r="K144" s="804"/>
      <c r="L144" s="776"/>
    </row>
    <row r="145" spans="2:12" x14ac:dyDescent="0.35">
      <c r="B145" s="1024" t="s">
        <v>1099</v>
      </c>
      <c r="C145" s="1025" t="s">
        <v>1100</v>
      </c>
      <c r="D145" s="1010" t="s">
        <v>1024</v>
      </c>
      <c r="E145" s="1011" t="s">
        <v>380</v>
      </c>
      <c r="F145" s="811" t="s">
        <v>1101</v>
      </c>
      <c r="G145" s="812" t="s">
        <v>1102</v>
      </c>
      <c r="H145" s="813">
        <v>1692344181</v>
      </c>
      <c r="I145" s="814">
        <v>2.3839651477556199E-2</v>
      </c>
      <c r="J145" s="815" t="s">
        <v>1103</v>
      </c>
      <c r="K145" s="812" t="s">
        <v>1104</v>
      </c>
      <c r="L145" s="776"/>
    </row>
    <row r="146" spans="2:12" x14ac:dyDescent="0.35">
      <c r="B146" s="1018" t="s">
        <v>1105</v>
      </c>
      <c r="C146" s="1019" t="s">
        <v>1106</v>
      </c>
      <c r="D146" s="1014" t="s">
        <v>1107</v>
      </c>
      <c r="E146" s="1015" t="s">
        <v>1108</v>
      </c>
      <c r="F146" s="795" t="s">
        <v>1101</v>
      </c>
      <c r="G146" s="796"/>
      <c r="H146" s="819"/>
      <c r="I146" s="798"/>
      <c r="J146" s="799" t="s">
        <v>1103</v>
      </c>
      <c r="K146" s="796"/>
      <c r="L146" s="776"/>
    </row>
    <row r="147" spans="2:12" x14ac:dyDescent="0.35">
      <c r="B147" s="1014" t="s">
        <v>1109</v>
      </c>
      <c r="C147" s="1026" t="s">
        <v>1110</v>
      </c>
      <c r="D147" s="1014" t="s">
        <v>1031</v>
      </c>
      <c r="E147" s="1015" t="s">
        <v>1111</v>
      </c>
      <c r="F147" s="795" t="s">
        <v>1112</v>
      </c>
      <c r="G147" s="796" t="s">
        <v>1113</v>
      </c>
      <c r="H147" s="819">
        <v>141805559</v>
      </c>
      <c r="I147" s="798">
        <v>1.9975813088697193E-3</v>
      </c>
      <c r="J147" s="799" t="s">
        <v>1103</v>
      </c>
      <c r="K147" s="796"/>
      <c r="L147" s="776"/>
    </row>
    <row r="148" spans="2:12" x14ac:dyDescent="0.35">
      <c r="B148" s="1014">
        <v>60</v>
      </c>
      <c r="C148" s="1026" t="s">
        <v>1114</v>
      </c>
      <c r="D148" s="820"/>
      <c r="E148" s="1027"/>
      <c r="F148" s="795" t="s">
        <v>1112</v>
      </c>
      <c r="G148" s="796"/>
      <c r="H148" s="819"/>
      <c r="I148" s="798"/>
      <c r="J148" s="799" t="s">
        <v>1103</v>
      </c>
      <c r="K148" s="796"/>
      <c r="L148" s="776"/>
    </row>
    <row r="149" spans="2:12" x14ac:dyDescent="0.35">
      <c r="B149" s="1014" t="s">
        <v>1115</v>
      </c>
      <c r="C149" s="1026" t="s">
        <v>1116</v>
      </c>
      <c r="D149" s="999" t="s">
        <v>1117</v>
      </c>
      <c r="E149" s="1015" t="s">
        <v>1116</v>
      </c>
      <c r="F149" s="795" t="s">
        <v>1118</v>
      </c>
      <c r="G149" s="796" t="s">
        <v>1119</v>
      </c>
      <c r="H149" s="819">
        <v>1248878</v>
      </c>
      <c r="I149" s="798">
        <v>1.759264846492088E-5</v>
      </c>
      <c r="J149" s="799" t="s">
        <v>1103</v>
      </c>
      <c r="K149" s="796"/>
      <c r="L149" s="776"/>
    </row>
    <row r="150" spans="2:12" x14ac:dyDescent="0.35">
      <c r="B150" s="1014" t="s">
        <v>1120</v>
      </c>
      <c r="C150" s="1026" t="s">
        <v>1121</v>
      </c>
      <c r="D150" s="999" t="s">
        <v>1122</v>
      </c>
      <c r="E150" s="1015" t="s">
        <v>1121</v>
      </c>
      <c r="F150" s="795" t="s">
        <v>1123</v>
      </c>
      <c r="G150" s="796" t="s">
        <v>1124</v>
      </c>
      <c r="H150" s="819">
        <v>63331560</v>
      </c>
      <c r="I150" s="798">
        <v>8.9213667933540713E-4</v>
      </c>
      <c r="J150" s="799" t="s">
        <v>1103</v>
      </c>
      <c r="K150" s="796"/>
      <c r="L150" s="776"/>
    </row>
    <row r="151" spans="2:12" x14ac:dyDescent="0.35">
      <c r="B151" s="1018" t="s">
        <v>1125</v>
      </c>
      <c r="C151" s="1019" t="s">
        <v>1126</v>
      </c>
      <c r="D151" s="999" t="s">
        <v>1127</v>
      </c>
      <c r="E151" s="1015" t="s">
        <v>1128</v>
      </c>
      <c r="F151" s="795" t="s">
        <v>1129</v>
      </c>
      <c r="G151" s="796" t="s">
        <v>1130</v>
      </c>
      <c r="H151" s="819">
        <v>577099518</v>
      </c>
      <c r="I151" s="798">
        <v>8.1294641665953602E-3</v>
      </c>
      <c r="J151" s="799" t="s">
        <v>1103</v>
      </c>
      <c r="K151" s="796"/>
      <c r="L151" s="776"/>
    </row>
    <row r="152" spans="2:12" x14ac:dyDescent="0.35">
      <c r="B152" s="997"/>
      <c r="C152" s="998"/>
      <c r="D152" s="999" t="s">
        <v>1131</v>
      </c>
      <c r="E152" s="1015" t="s">
        <v>1132</v>
      </c>
      <c r="F152" s="795" t="s">
        <v>1129</v>
      </c>
      <c r="G152" s="796"/>
      <c r="H152" s="819"/>
      <c r="I152" s="798"/>
      <c r="J152" s="799" t="s">
        <v>1103</v>
      </c>
      <c r="K152" s="796"/>
      <c r="L152" s="776"/>
    </row>
    <row r="153" spans="2:12" x14ac:dyDescent="0.35">
      <c r="B153" s="997"/>
      <c r="C153" s="998"/>
      <c r="D153" s="999" t="s">
        <v>1133</v>
      </c>
      <c r="E153" s="1015" t="s">
        <v>1134</v>
      </c>
      <c r="F153" s="795" t="s">
        <v>1129</v>
      </c>
      <c r="G153" s="796"/>
      <c r="H153" s="819"/>
      <c r="I153" s="798"/>
      <c r="J153" s="799" t="s">
        <v>1103</v>
      </c>
      <c r="K153" s="796"/>
      <c r="L153" s="776"/>
    </row>
    <row r="154" spans="2:12" x14ac:dyDescent="0.35">
      <c r="B154" s="997"/>
      <c r="C154" s="998"/>
      <c r="D154" s="999" t="s">
        <v>1135</v>
      </c>
      <c r="E154" s="1015" t="s">
        <v>1136</v>
      </c>
      <c r="F154" s="795" t="s">
        <v>1129</v>
      </c>
      <c r="G154" s="796"/>
      <c r="H154" s="819"/>
      <c r="I154" s="798"/>
      <c r="J154" s="799" t="s">
        <v>1103</v>
      </c>
      <c r="K154" s="796"/>
      <c r="L154" s="776"/>
    </row>
    <row r="155" spans="2:12" x14ac:dyDescent="0.35">
      <c r="B155" s="997"/>
      <c r="C155" s="998"/>
      <c r="D155" s="999" t="s">
        <v>1137</v>
      </c>
      <c r="E155" s="1015" t="s">
        <v>1138</v>
      </c>
      <c r="F155" s="795" t="s">
        <v>1129</v>
      </c>
      <c r="G155" s="796"/>
      <c r="H155" s="819"/>
      <c r="I155" s="798"/>
      <c r="J155" s="799" t="s">
        <v>1103</v>
      </c>
      <c r="K155" s="796"/>
      <c r="L155" s="776"/>
    </row>
    <row r="156" spans="2:12" ht="28" x14ac:dyDescent="0.35">
      <c r="B156" s="1014" t="s">
        <v>1139</v>
      </c>
      <c r="C156" s="1026" t="s">
        <v>1140</v>
      </c>
      <c r="D156" s="1028" t="s">
        <v>1141</v>
      </c>
      <c r="E156" s="1015" t="s">
        <v>1140</v>
      </c>
      <c r="F156" s="795" t="s">
        <v>1142</v>
      </c>
      <c r="G156" s="796" t="s">
        <v>1143</v>
      </c>
      <c r="H156" s="819">
        <v>3146614081</v>
      </c>
      <c r="I156" s="798">
        <v>4.4325606970258967E-2</v>
      </c>
      <c r="J156" s="799" t="s">
        <v>1103</v>
      </c>
      <c r="K156" s="796"/>
      <c r="L156" s="776"/>
    </row>
    <row r="157" spans="2:12" x14ac:dyDescent="0.35">
      <c r="B157" s="1014" t="s">
        <v>1144</v>
      </c>
      <c r="C157" s="1026" t="s">
        <v>1145</v>
      </c>
      <c r="D157" s="999" t="s">
        <v>1036</v>
      </c>
      <c r="E157" s="1015" t="s">
        <v>1146</v>
      </c>
      <c r="F157" s="795" t="s">
        <v>1147</v>
      </c>
      <c r="G157" s="796" t="s">
        <v>1148</v>
      </c>
      <c r="H157" s="819">
        <v>358848619</v>
      </c>
      <c r="I157" s="798">
        <v>5.0550154668344924E-3</v>
      </c>
      <c r="J157" s="799" t="s">
        <v>1103</v>
      </c>
      <c r="K157" s="796"/>
      <c r="L157" s="776"/>
    </row>
    <row r="158" spans="2:12" x14ac:dyDescent="0.35">
      <c r="B158" s="997"/>
      <c r="C158" s="998"/>
      <c r="D158" s="999" t="s">
        <v>1149</v>
      </c>
      <c r="E158" s="1015" t="s">
        <v>1150</v>
      </c>
      <c r="F158" s="795" t="s">
        <v>1147</v>
      </c>
      <c r="G158" s="796"/>
      <c r="H158" s="819"/>
      <c r="I158" s="798"/>
      <c r="J158" s="799" t="s">
        <v>1103</v>
      </c>
      <c r="K158" s="796"/>
      <c r="L158" s="776"/>
    </row>
    <row r="159" spans="2:12" x14ac:dyDescent="0.35">
      <c r="B159" s="997"/>
      <c r="C159" s="998"/>
      <c r="D159" s="999" t="s">
        <v>1151</v>
      </c>
      <c r="E159" s="1015" t="s">
        <v>1152</v>
      </c>
      <c r="F159" s="795" t="s">
        <v>1147</v>
      </c>
      <c r="G159" s="796"/>
      <c r="H159" s="819"/>
      <c r="I159" s="798"/>
      <c r="J159" s="799" t="s">
        <v>1103</v>
      </c>
      <c r="K159" s="796"/>
      <c r="L159" s="776"/>
    </row>
    <row r="160" spans="2:12" x14ac:dyDescent="0.35">
      <c r="B160" s="997"/>
      <c r="C160" s="998"/>
      <c r="D160" s="999" t="s">
        <v>1153</v>
      </c>
      <c r="E160" s="1015" t="s">
        <v>1154</v>
      </c>
      <c r="F160" s="795" t="s">
        <v>1147</v>
      </c>
      <c r="G160" s="796"/>
      <c r="H160" s="819"/>
      <c r="I160" s="798"/>
      <c r="J160" s="799" t="s">
        <v>1103</v>
      </c>
      <c r="K160" s="796"/>
      <c r="L160" s="776"/>
    </row>
    <row r="161" spans="2:12" ht="28" x14ac:dyDescent="0.35">
      <c r="B161" s="1018" t="s">
        <v>1155</v>
      </c>
      <c r="C161" s="1019" t="s">
        <v>1156</v>
      </c>
      <c r="D161" s="1028" t="s">
        <v>1157</v>
      </c>
      <c r="E161" s="1015" t="s">
        <v>1158</v>
      </c>
      <c r="F161" s="795" t="s">
        <v>1159</v>
      </c>
      <c r="G161" s="796" t="s">
        <v>1160</v>
      </c>
      <c r="H161" s="819">
        <v>295150969</v>
      </c>
      <c r="I161" s="798">
        <v>4.1577217644139458E-3</v>
      </c>
      <c r="J161" s="799" t="s">
        <v>1103</v>
      </c>
      <c r="K161" s="796"/>
      <c r="L161" s="776"/>
    </row>
    <row r="162" spans="2:12" x14ac:dyDescent="0.35">
      <c r="B162" s="1018" t="s">
        <v>1161</v>
      </c>
      <c r="C162" s="1019" t="s">
        <v>1162</v>
      </c>
      <c r="D162" s="1014" t="s">
        <v>1163</v>
      </c>
      <c r="E162" s="1015" t="s">
        <v>1164</v>
      </c>
      <c r="F162" s="795" t="s">
        <v>1165</v>
      </c>
      <c r="G162" s="796" t="s">
        <v>1166</v>
      </c>
      <c r="H162" s="819">
        <v>234080121</v>
      </c>
      <c r="I162" s="798">
        <v>3.2974311993478498E-3</v>
      </c>
      <c r="J162" s="799" t="s">
        <v>1103</v>
      </c>
      <c r="K162" s="796"/>
      <c r="L162" s="776"/>
    </row>
    <row r="163" spans="2:12" x14ac:dyDescent="0.35">
      <c r="B163" s="1029" t="s">
        <v>1167</v>
      </c>
      <c r="C163" s="1030" t="s">
        <v>1168</v>
      </c>
      <c r="D163" s="1006" t="s">
        <v>1169</v>
      </c>
      <c r="E163" s="1023" t="s">
        <v>1170</v>
      </c>
      <c r="F163" s="807" t="s">
        <v>1171</v>
      </c>
      <c r="G163" s="804" t="s">
        <v>1172</v>
      </c>
      <c r="H163" s="805">
        <v>574734754</v>
      </c>
      <c r="I163" s="806">
        <v>8.0961522964571233E-3</v>
      </c>
      <c r="J163" s="807" t="s">
        <v>1103</v>
      </c>
      <c r="K163" s="804"/>
      <c r="L163" s="776"/>
    </row>
    <row r="164" spans="2:12" x14ac:dyDescent="0.35">
      <c r="B164" s="1031">
        <v>53</v>
      </c>
      <c r="C164" s="1032" t="s">
        <v>1173</v>
      </c>
      <c r="D164" s="1010" t="s">
        <v>1174</v>
      </c>
      <c r="E164" s="1033" t="s">
        <v>1175</v>
      </c>
      <c r="F164" s="811" t="s">
        <v>1176</v>
      </c>
      <c r="G164" s="1034" t="s">
        <v>1177</v>
      </c>
      <c r="H164" s="813"/>
      <c r="I164" s="959"/>
      <c r="J164" s="811" t="s">
        <v>1178</v>
      </c>
      <c r="K164" s="1034" t="s">
        <v>1179</v>
      </c>
      <c r="L164" s="776"/>
    </row>
    <row r="165" spans="2:12" ht="16" thickBot="1" x14ac:dyDescent="0.4">
      <c r="B165" s="1035">
        <v>65</v>
      </c>
      <c r="C165" s="1036" t="s">
        <v>1180</v>
      </c>
      <c r="D165" s="1037"/>
      <c r="E165" s="1038"/>
      <c r="F165" s="987" t="s">
        <v>1176</v>
      </c>
      <c r="G165" s="988"/>
      <c r="H165" s="989"/>
      <c r="I165" s="990"/>
      <c r="J165" s="991" t="s">
        <v>1178</v>
      </c>
      <c r="K165" s="988"/>
      <c r="L165" s="776"/>
    </row>
    <row r="166" spans="2:12" ht="16" thickBot="1" x14ac:dyDescent="0.4">
      <c r="B166" s="934"/>
      <c r="C166" s="935"/>
      <c r="D166" s="935"/>
      <c r="E166" s="935"/>
      <c r="F166" s="795"/>
      <c r="G166" s="856"/>
      <c r="H166" s="857"/>
      <c r="I166" s="858"/>
      <c r="J166" s="856"/>
      <c r="K166" s="795"/>
      <c r="L166" s="776"/>
    </row>
    <row r="167" spans="2:12" ht="16" thickBot="1" x14ac:dyDescent="0.4">
      <c r="B167" s="859" t="s">
        <v>671</v>
      </c>
      <c r="C167" s="935"/>
      <c r="D167" s="935"/>
      <c r="E167" s="935"/>
      <c r="F167" s="786" t="s">
        <v>672</v>
      </c>
      <c r="G167" s="856"/>
      <c r="H167" s="788" t="s">
        <v>673</v>
      </c>
      <c r="I167" s="861" t="s">
        <v>462</v>
      </c>
      <c r="J167" s="1039" t="s">
        <v>1181</v>
      </c>
      <c r="K167" s="1040" t="s">
        <v>1182</v>
      </c>
      <c r="L167" s="776"/>
    </row>
    <row r="168" spans="2:12" s="1050" customFormat="1" x14ac:dyDescent="0.35">
      <c r="B168" s="1041" t="s">
        <v>1183</v>
      </c>
      <c r="C168" s="1042" t="s">
        <v>1184</v>
      </c>
      <c r="D168" s="1043">
        <v>5</v>
      </c>
      <c r="E168" s="1044" t="s">
        <v>325</v>
      </c>
      <c r="F168" s="1045" t="s">
        <v>1185</v>
      </c>
      <c r="G168" s="1046" t="s">
        <v>1186</v>
      </c>
      <c r="H168" s="1047">
        <v>28910552</v>
      </c>
      <c r="I168" s="1048">
        <v>4.0725609568173613E-4</v>
      </c>
      <c r="J168" s="830" t="s">
        <v>1187</v>
      </c>
      <c r="K168" s="1049" t="s">
        <v>1188</v>
      </c>
    </row>
    <row r="169" spans="2:12" s="1050" customFormat="1" x14ac:dyDescent="0.35">
      <c r="B169" s="1051"/>
      <c r="C169" s="830"/>
      <c r="D169" s="1052" t="s">
        <v>1189</v>
      </c>
      <c r="E169" s="1053" t="s">
        <v>1190</v>
      </c>
      <c r="F169" s="1054" t="s">
        <v>1185</v>
      </c>
      <c r="G169" s="1049"/>
      <c r="H169" s="1055"/>
      <c r="I169" s="1056"/>
      <c r="J169" s="1057" t="s">
        <v>1187</v>
      </c>
      <c r="K169" s="1049"/>
    </row>
    <row r="170" spans="2:12" s="1050" customFormat="1" x14ac:dyDescent="0.35">
      <c r="B170" s="1051"/>
      <c r="C170" s="830"/>
      <c r="D170" s="1052" t="s">
        <v>1191</v>
      </c>
      <c r="E170" s="1053" t="s">
        <v>1190</v>
      </c>
      <c r="F170" s="1054" t="s">
        <v>1185</v>
      </c>
      <c r="G170" s="1049"/>
      <c r="H170" s="1055"/>
      <c r="I170" s="1056"/>
      <c r="J170" s="1057" t="s">
        <v>1187</v>
      </c>
      <c r="K170" s="1049"/>
    </row>
    <row r="171" spans="2:12" s="1050" customFormat="1" x14ac:dyDescent="0.35">
      <c r="B171" s="909"/>
      <c r="C171" s="1058"/>
      <c r="D171" s="1052" t="s">
        <v>1192</v>
      </c>
      <c r="E171" s="1059" t="s">
        <v>1193</v>
      </c>
      <c r="F171" s="1054" t="s">
        <v>1185</v>
      </c>
      <c r="G171" s="1049"/>
      <c r="H171" s="1055"/>
      <c r="I171" s="1056"/>
      <c r="J171" s="1057" t="s">
        <v>1187</v>
      </c>
      <c r="K171" s="1049"/>
    </row>
    <row r="172" spans="2:12" s="1050" customFormat="1" x14ac:dyDescent="0.35">
      <c r="B172" s="1060" t="s">
        <v>1194</v>
      </c>
      <c r="C172" s="1061" t="s">
        <v>1195</v>
      </c>
      <c r="D172" s="1062" t="s">
        <v>1095</v>
      </c>
      <c r="E172" s="1063" t="s">
        <v>1195</v>
      </c>
      <c r="F172" s="1064" t="s">
        <v>1196</v>
      </c>
      <c r="G172" s="1065" t="s">
        <v>1197</v>
      </c>
      <c r="H172" s="1066">
        <v>2269685321</v>
      </c>
      <c r="I172" s="1067">
        <v>3.1972519316013338E-2</v>
      </c>
      <c r="J172" s="1068" t="s">
        <v>1198</v>
      </c>
      <c r="K172" s="1065" t="s">
        <v>1199</v>
      </c>
    </row>
    <row r="173" spans="2:12" s="1050" customFormat="1" x14ac:dyDescent="0.35">
      <c r="B173" s="1069" t="s">
        <v>1200</v>
      </c>
      <c r="C173" s="1070" t="s">
        <v>1201</v>
      </c>
      <c r="D173" s="1052" t="s">
        <v>1090</v>
      </c>
      <c r="E173" s="1071" t="s">
        <v>1201</v>
      </c>
      <c r="F173" s="1054" t="s">
        <v>1202</v>
      </c>
      <c r="G173" s="1049" t="s">
        <v>1203</v>
      </c>
      <c r="H173" s="1055">
        <v>928922364</v>
      </c>
      <c r="I173" s="1056">
        <v>1.3085509233932598E-2</v>
      </c>
      <c r="J173" s="1057" t="s">
        <v>1198</v>
      </c>
      <c r="K173" s="1049"/>
    </row>
    <row r="174" spans="2:12" s="1050" customFormat="1" x14ac:dyDescent="0.35">
      <c r="B174" s="1069" t="s">
        <v>1204</v>
      </c>
      <c r="C174" s="1072" t="s">
        <v>1205</v>
      </c>
      <c r="D174" s="1052" t="s">
        <v>1078</v>
      </c>
      <c r="E174" s="1071" t="s">
        <v>1206</v>
      </c>
      <c r="F174" s="1054" t="s">
        <v>1207</v>
      </c>
      <c r="G174" s="1049" t="s">
        <v>1208</v>
      </c>
      <c r="H174" s="1055">
        <v>1264221506</v>
      </c>
      <c r="I174" s="1056">
        <v>1.7808788798306049E-2</v>
      </c>
      <c r="J174" s="1057" t="s">
        <v>1198</v>
      </c>
      <c r="K174" s="1049"/>
    </row>
    <row r="175" spans="2:12" s="1050" customFormat="1" x14ac:dyDescent="0.35">
      <c r="B175" s="909"/>
      <c r="C175" s="1073"/>
      <c r="D175" s="1052" t="s">
        <v>1209</v>
      </c>
      <c r="E175" s="1071" t="s">
        <v>1210</v>
      </c>
      <c r="F175" s="1054" t="s">
        <v>1207</v>
      </c>
      <c r="G175" s="1049"/>
      <c r="H175" s="1055"/>
      <c r="I175" s="1056"/>
      <c r="J175" s="1057" t="s">
        <v>1198</v>
      </c>
      <c r="K175" s="1049"/>
    </row>
    <row r="176" spans="2:12" s="1050" customFormat="1" x14ac:dyDescent="0.35">
      <c r="B176" s="909"/>
      <c r="C176" s="1058"/>
      <c r="D176" s="1052" t="s">
        <v>1211</v>
      </c>
      <c r="E176" s="1071" t="s">
        <v>1212</v>
      </c>
      <c r="F176" s="1054" t="s">
        <v>1207</v>
      </c>
      <c r="G176" s="1049"/>
      <c r="H176" s="1055"/>
      <c r="I176" s="1056"/>
      <c r="J176" s="1057" t="s">
        <v>1198</v>
      </c>
      <c r="K176" s="1049"/>
    </row>
    <row r="177" spans="2:11" s="1050" customFormat="1" x14ac:dyDescent="0.35">
      <c r="B177" s="909"/>
      <c r="C177" s="1058"/>
      <c r="D177" s="1052" t="s">
        <v>1213</v>
      </c>
      <c r="E177" s="1071" t="s">
        <v>1214</v>
      </c>
      <c r="F177" s="1054" t="s">
        <v>1207</v>
      </c>
      <c r="G177" s="1049"/>
      <c r="H177" s="1055"/>
      <c r="I177" s="1056"/>
      <c r="J177" s="1057" t="s">
        <v>1198</v>
      </c>
      <c r="K177" s="1049"/>
    </row>
    <row r="178" spans="2:11" s="1050" customFormat="1" x14ac:dyDescent="0.35">
      <c r="B178" s="909"/>
      <c r="C178" s="1058"/>
      <c r="D178" s="1052" t="s">
        <v>1215</v>
      </c>
      <c r="E178" s="1071" t="s">
        <v>1216</v>
      </c>
      <c r="F178" s="1054" t="s">
        <v>1207</v>
      </c>
      <c r="G178" s="1049"/>
      <c r="H178" s="1055"/>
      <c r="I178" s="1056"/>
      <c r="J178" s="1057" t="s">
        <v>1198</v>
      </c>
      <c r="K178" s="1049"/>
    </row>
    <row r="179" spans="2:11" s="1050" customFormat="1" x14ac:dyDescent="0.35">
      <c r="B179" s="909"/>
      <c r="C179" s="1058"/>
      <c r="D179" s="1052" t="s">
        <v>1217</v>
      </c>
      <c r="E179" s="1071" t="s">
        <v>1218</v>
      </c>
      <c r="F179" s="1054" t="s">
        <v>1207</v>
      </c>
      <c r="G179" s="1049"/>
      <c r="H179" s="1055"/>
      <c r="I179" s="1056"/>
      <c r="J179" s="1057" t="s">
        <v>1198</v>
      </c>
      <c r="K179" s="1049"/>
    </row>
    <row r="180" spans="2:11" s="1050" customFormat="1" x14ac:dyDescent="0.35">
      <c r="B180" s="909"/>
      <c r="C180" s="1058"/>
      <c r="D180" s="1052" t="s">
        <v>1099</v>
      </c>
      <c r="E180" s="1071" t="s">
        <v>1219</v>
      </c>
      <c r="F180" s="1054" t="s">
        <v>1207</v>
      </c>
      <c r="G180" s="1049"/>
      <c r="H180" s="1055"/>
      <c r="I180" s="1056"/>
      <c r="J180" s="1057" t="s">
        <v>1198</v>
      </c>
      <c r="K180" s="1049"/>
    </row>
    <row r="181" spans="2:11" s="1050" customFormat="1" x14ac:dyDescent="0.35">
      <c r="B181" s="909"/>
      <c r="C181" s="1058"/>
      <c r="D181" s="1052" t="s">
        <v>1220</v>
      </c>
      <c r="E181" s="1071" t="s">
        <v>1221</v>
      </c>
      <c r="F181" s="1054" t="s">
        <v>1207</v>
      </c>
      <c r="G181" s="1049"/>
      <c r="H181" s="1055"/>
      <c r="I181" s="1056"/>
      <c r="J181" s="1057" t="s">
        <v>1198</v>
      </c>
      <c r="K181" s="1049"/>
    </row>
    <row r="182" spans="2:11" s="1050" customFormat="1" x14ac:dyDescent="0.35">
      <c r="B182" s="909"/>
      <c r="C182" s="1058"/>
      <c r="D182" s="1052" t="s">
        <v>1222</v>
      </c>
      <c r="E182" s="1071" t="s">
        <v>1223</v>
      </c>
      <c r="F182" s="1054" t="s">
        <v>1207</v>
      </c>
      <c r="G182" s="1049"/>
      <c r="H182" s="1055"/>
      <c r="I182" s="1056"/>
      <c r="J182" s="1057" t="s">
        <v>1198</v>
      </c>
      <c r="K182" s="1049"/>
    </row>
    <row r="183" spans="2:11" s="1050" customFormat="1" x14ac:dyDescent="0.35">
      <c r="B183" s="909"/>
      <c r="C183" s="1058"/>
      <c r="D183" s="1052" t="s">
        <v>1224</v>
      </c>
      <c r="E183" s="1071" t="s">
        <v>1225</v>
      </c>
      <c r="F183" s="1054" t="s">
        <v>1207</v>
      </c>
      <c r="G183" s="1049"/>
      <c r="H183" s="1055"/>
      <c r="I183" s="1056"/>
      <c r="J183" s="1057" t="s">
        <v>1198</v>
      </c>
      <c r="K183" s="1049"/>
    </row>
    <row r="184" spans="2:11" s="1050" customFormat="1" x14ac:dyDescent="0.35">
      <c r="B184" s="909"/>
      <c r="C184" s="1058"/>
      <c r="D184" s="1052" t="s">
        <v>1226</v>
      </c>
      <c r="E184" s="1071" t="s">
        <v>1227</v>
      </c>
      <c r="F184" s="1054" t="s">
        <v>1207</v>
      </c>
      <c r="G184" s="1049"/>
      <c r="H184" s="1055"/>
      <c r="I184" s="1056"/>
      <c r="J184" s="1057" t="s">
        <v>1198</v>
      </c>
      <c r="K184" s="1049"/>
    </row>
    <row r="185" spans="2:11" s="1050" customFormat="1" x14ac:dyDescent="0.35">
      <c r="B185" s="1074"/>
      <c r="C185" s="998"/>
      <c r="D185" s="1052" t="s">
        <v>1228</v>
      </c>
      <c r="E185" s="1071" t="s">
        <v>1229</v>
      </c>
      <c r="F185" s="1054" t="s">
        <v>1207</v>
      </c>
      <c r="G185" s="1049"/>
      <c r="H185" s="1055"/>
      <c r="I185" s="1056"/>
      <c r="J185" s="1057" t="s">
        <v>1198</v>
      </c>
      <c r="K185" s="1049"/>
    </row>
    <row r="186" spans="2:11" s="1050" customFormat="1" x14ac:dyDescent="0.35">
      <c r="B186" s="909"/>
      <c r="C186" s="1058"/>
      <c r="D186" s="1052" t="s">
        <v>1230</v>
      </c>
      <c r="E186" s="1071" t="s">
        <v>1231</v>
      </c>
      <c r="F186" s="1054" t="s">
        <v>1207</v>
      </c>
      <c r="G186" s="1049"/>
      <c r="H186" s="1055"/>
      <c r="I186" s="1056"/>
      <c r="J186" s="1057" t="s">
        <v>1198</v>
      </c>
      <c r="K186" s="1049"/>
    </row>
    <row r="187" spans="2:11" s="1050" customFormat="1" x14ac:dyDescent="0.35">
      <c r="B187" s="909"/>
      <c r="C187" s="1058"/>
      <c r="D187" s="1052" t="s">
        <v>1232</v>
      </c>
      <c r="E187" s="1071" t="s">
        <v>1233</v>
      </c>
      <c r="F187" s="1054" t="s">
        <v>1207</v>
      </c>
      <c r="G187" s="1049"/>
      <c r="H187" s="1055"/>
      <c r="I187" s="1056"/>
      <c r="J187" s="1057" t="s">
        <v>1198</v>
      </c>
      <c r="K187" s="1049"/>
    </row>
    <row r="188" spans="2:11" s="1050" customFormat="1" x14ac:dyDescent="0.35">
      <c r="B188" s="1075" t="s">
        <v>1234</v>
      </c>
      <c r="C188" s="1076" t="s">
        <v>1235</v>
      </c>
      <c r="D188" s="1062" t="s">
        <v>1236</v>
      </c>
      <c r="E188" s="1063" t="s">
        <v>1237</v>
      </c>
      <c r="F188" s="1064" t="s">
        <v>1238</v>
      </c>
      <c r="G188" s="1065" t="s">
        <v>1239</v>
      </c>
      <c r="H188" s="1066">
        <v>333531263</v>
      </c>
      <c r="I188" s="1067">
        <v>4.6983758717985841E-3</v>
      </c>
      <c r="J188" s="1068" t="s">
        <v>1240</v>
      </c>
      <c r="K188" s="1065" t="s">
        <v>1241</v>
      </c>
    </row>
    <row r="189" spans="2:11" s="1050" customFormat="1" x14ac:dyDescent="0.35">
      <c r="B189" s="1077" t="s">
        <v>1242</v>
      </c>
      <c r="C189" s="1078" t="s">
        <v>1243</v>
      </c>
      <c r="D189" s="820"/>
      <c r="E189" s="1079"/>
      <c r="F189" s="1054" t="s">
        <v>1238</v>
      </c>
      <c r="G189" s="1049"/>
      <c r="H189" s="1055"/>
      <c r="I189" s="1056"/>
      <c r="J189" s="1057" t="s">
        <v>1240</v>
      </c>
      <c r="K189" s="1049"/>
    </row>
    <row r="190" spans="2:11" s="1050" customFormat="1" x14ac:dyDescent="0.35">
      <c r="B190" s="909"/>
      <c r="C190" s="1058"/>
      <c r="D190" s="1052" t="s">
        <v>1244</v>
      </c>
      <c r="E190" s="1071" t="s">
        <v>1245</v>
      </c>
      <c r="F190" s="1054" t="s">
        <v>1238</v>
      </c>
      <c r="G190" s="1049"/>
      <c r="H190" s="1055"/>
      <c r="I190" s="1056"/>
      <c r="J190" s="1057" t="s">
        <v>1240</v>
      </c>
      <c r="K190" s="1049"/>
    </row>
    <row r="191" spans="2:11" s="1050" customFormat="1" x14ac:dyDescent="0.35">
      <c r="B191" s="909"/>
      <c r="C191" s="1058"/>
      <c r="D191" s="1052" t="s">
        <v>1246</v>
      </c>
      <c r="E191" s="1071" t="s">
        <v>1247</v>
      </c>
      <c r="F191" s="1080" t="s">
        <v>1238</v>
      </c>
      <c r="G191" s="1049"/>
      <c r="H191" s="1055"/>
      <c r="I191" s="1056"/>
      <c r="J191" s="1057" t="s">
        <v>1240</v>
      </c>
      <c r="K191" s="1049"/>
    </row>
    <row r="192" spans="2:11" s="1050" customFormat="1" x14ac:dyDescent="0.35">
      <c r="B192" s="1077" t="s">
        <v>1248</v>
      </c>
      <c r="C192" s="1078" t="s">
        <v>1249</v>
      </c>
      <c r="D192" s="1052" t="s">
        <v>1250</v>
      </c>
      <c r="E192" s="1071" t="s">
        <v>1251</v>
      </c>
      <c r="F192" s="1054" t="s">
        <v>1252</v>
      </c>
      <c r="G192" s="1049" t="s">
        <v>1253</v>
      </c>
      <c r="H192" s="1055">
        <v>221879759</v>
      </c>
      <c r="I192" s="1056">
        <v>3.1255675907241255E-3</v>
      </c>
      <c r="J192" s="1057" t="s">
        <v>1240</v>
      </c>
      <c r="K192" s="1049"/>
    </row>
    <row r="193" spans="2:12" s="1050" customFormat="1" x14ac:dyDescent="0.35">
      <c r="B193" s="1077" t="s">
        <v>1254</v>
      </c>
      <c r="C193" s="1078" t="s">
        <v>1255</v>
      </c>
      <c r="D193" s="1052" t="s">
        <v>1256</v>
      </c>
      <c r="E193" s="1071" t="s">
        <v>1255</v>
      </c>
      <c r="F193" s="1054" t="s">
        <v>1257</v>
      </c>
      <c r="G193" s="1049" t="s">
        <v>1258</v>
      </c>
      <c r="H193" s="1055">
        <v>101390768</v>
      </c>
      <c r="I193" s="1056">
        <v>1.4282677243192281E-3</v>
      </c>
      <c r="J193" s="1057" t="s">
        <v>1240</v>
      </c>
      <c r="K193" s="1049"/>
    </row>
    <row r="194" spans="2:12" s="1050" customFormat="1" x14ac:dyDescent="0.35">
      <c r="B194" s="1077" t="s">
        <v>1259</v>
      </c>
      <c r="C194" s="1078" t="s">
        <v>1260</v>
      </c>
      <c r="D194" s="1052" t="s">
        <v>1261</v>
      </c>
      <c r="E194" s="1071" t="s">
        <v>1260</v>
      </c>
      <c r="F194" s="1054" t="s">
        <v>1262</v>
      </c>
      <c r="G194" s="1049" t="s">
        <v>1263</v>
      </c>
      <c r="H194" s="1055">
        <v>4017491</v>
      </c>
      <c r="I194" s="1056">
        <v>5.6593443774318588E-5</v>
      </c>
      <c r="J194" s="1057" t="s">
        <v>1240</v>
      </c>
      <c r="K194" s="1049"/>
    </row>
    <row r="195" spans="2:12" s="1050" customFormat="1" ht="16" thickBot="1" x14ac:dyDescent="0.4">
      <c r="B195" s="1081" t="s">
        <v>1264</v>
      </c>
      <c r="C195" s="1082" t="s">
        <v>1265</v>
      </c>
      <c r="D195" s="1083" t="s">
        <v>1266</v>
      </c>
      <c r="E195" s="1084" t="s">
        <v>1267</v>
      </c>
      <c r="F195" s="1085" t="s">
        <v>1268</v>
      </c>
      <c r="G195" s="1086" t="s">
        <v>1269</v>
      </c>
      <c r="H195" s="1087"/>
      <c r="I195" s="1088"/>
      <c r="J195" s="1089" t="s">
        <v>1270</v>
      </c>
      <c r="K195" s="1086" t="s">
        <v>1271</v>
      </c>
    </row>
    <row r="196" spans="2:12" s="1050" customFormat="1" ht="16" thickBot="1" x14ac:dyDescent="0.4">
      <c r="B196" s="1090"/>
      <c r="C196" s="1091"/>
      <c r="D196" s="1092"/>
      <c r="E196" s="1093"/>
      <c r="F196" s="1094"/>
      <c r="G196" s="1045"/>
      <c r="H196" s="1095"/>
      <c r="I196" s="1096"/>
      <c r="J196" s="1097"/>
      <c r="K196" s="1098"/>
    </row>
    <row r="197" spans="2:12" s="1050" customFormat="1" ht="16" thickBot="1" x14ac:dyDescent="0.4">
      <c r="B197" s="859" t="s">
        <v>671</v>
      </c>
      <c r="C197" s="1099"/>
      <c r="D197" s="1100"/>
      <c r="E197" s="1101"/>
      <c r="F197" s="786" t="s">
        <v>672</v>
      </c>
      <c r="G197" s="1102"/>
      <c r="H197" s="788" t="s">
        <v>673</v>
      </c>
      <c r="I197" s="861" t="s">
        <v>462</v>
      </c>
      <c r="J197" s="1039" t="s">
        <v>1272</v>
      </c>
      <c r="K197" s="1040" t="s">
        <v>1273</v>
      </c>
    </row>
    <row r="198" spans="2:12" s="1050" customFormat="1" x14ac:dyDescent="0.35">
      <c r="B198" s="1103">
        <v>8</v>
      </c>
      <c r="C198" s="1104" t="s">
        <v>1274</v>
      </c>
      <c r="D198" s="1103">
        <v>7</v>
      </c>
      <c r="E198" s="1105" t="s">
        <v>329</v>
      </c>
      <c r="F198" s="1045" t="s">
        <v>1275</v>
      </c>
      <c r="G198" s="1046" t="s">
        <v>1276</v>
      </c>
      <c r="H198" s="1047">
        <v>558625471</v>
      </c>
      <c r="I198" s="1048">
        <v>7.8692246439234677E-3</v>
      </c>
      <c r="J198" s="1057" t="s">
        <v>1277</v>
      </c>
      <c r="K198" s="1049" t="s">
        <v>1278</v>
      </c>
    </row>
    <row r="199" spans="2:12" s="1050" customFormat="1" x14ac:dyDescent="0.35">
      <c r="B199" s="1069" t="s">
        <v>1279</v>
      </c>
      <c r="C199" s="1072" t="s">
        <v>1280</v>
      </c>
      <c r="D199" s="1106" t="s">
        <v>1242</v>
      </c>
      <c r="E199" s="1107" t="s">
        <v>1281</v>
      </c>
      <c r="F199" s="1054" t="s">
        <v>1275</v>
      </c>
      <c r="G199" s="1049"/>
      <c r="H199" s="1055"/>
      <c r="I199" s="1056"/>
      <c r="J199" s="1057" t="s">
        <v>1277</v>
      </c>
      <c r="K199" s="1049"/>
    </row>
    <row r="200" spans="2:12" s="1050" customFormat="1" x14ac:dyDescent="0.35">
      <c r="B200" s="1069" t="s">
        <v>1282</v>
      </c>
      <c r="C200" s="1108" t="s">
        <v>329</v>
      </c>
      <c r="D200" s="1069" t="s">
        <v>1248</v>
      </c>
      <c r="E200" s="1070" t="s">
        <v>1283</v>
      </c>
      <c r="F200" s="1054" t="s">
        <v>1275</v>
      </c>
      <c r="G200" s="1049"/>
      <c r="H200" s="1055"/>
      <c r="I200" s="1056"/>
      <c r="J200" s="1057" t="s">
        <v>1277</v>
      </c>
      <c r="K200" s="1049"/>
    </row>
    <row r="201" spans="2:12" s="877" customFormat="1" x14ac:dyDescent="0.35">
      <c r="B201" s="1109">
        <v>830</v>
      </c>
      <c r="C201" s="1108" t="s">
        <v>1281</v>
      </c>
      <c r="D201" s="1110"/>
      <c r="E201" s="1111"/>
      <c r="F201" s="1080" t="s">
        <v>1275</v>
      </c>
      <c r="G201" s="1049"/>
      <c r="H201" s="1055"/>
      <c r="I201" s="1056"/>
      <c r="J201" s="1057" t="s">
        <v>1277</v>
      </c>
      <c r="K201" s="1049"/>
    </row>
    <row r="202" spans="2:12" s="877" customFormat="1" x14ac:dyDescent="0.35">
      <c r="B202" s="1112">
        <v>832</v>
      </c>
      <c r="C202" s="1113" t="s">
        <v>1284</v>
      </c>
      <c r="D202" s="1114"/>
      <c r="E202" s="1115"/>
      <c r="F202" s="1116" t="s">
        <v>1275</v>
      </c>
      <c r="G202" s="1117"/>
      <c r="H202" s="1118"/>
      <c r="I202" s="1119"/>
      <c r="J202" s="1120" t="s">
        <v>1277</v>
      </c>
      <c r="K202" s="1117"/>
    </row>
    <row r="203" spans="2:12" x14ac:dyDescent="0.35">
      <c r="B203" s="1060" t="s">
        <v>1285</v>
      </c>
      <c r="C203" s="1121" t="s">
        <v>1286</v>
      </c>
      <c r="D203" s="1122" t="s">
        <v>1254</v>
      </c>
      <c r="E203" s="1123" t="s">
        <v>1287</v>
      </c>
      <c r="F203" s="1064" t="s">
        <v>1288</v>
      </c>
      <c r="G203" s="1065" t="s">
        <v>1289</v>
      </c>
      <c r="H203" s="1066">
        <v>598190810</v>
      </c>
      <c r="I203" s="1067">
        <v>8.4265721994272284E-3</v>
      </c>
      <c r="J203" s="1068" t="s">
        <v>1290</v>
      </c>
      <c r="K203" s="1065" t="s">
        <v>1291</v>
      </c>
      <c r="L203" s="776"/>
    </row>
    <row r="204" spans="2:12" x14ac:dyDescent="0.35">
      <c r="B204" s="909"/>
      <c r="C204" s="830"/>
      <c r="D204" s="1124" t="s">
        <v>1292</v>
      </c>
      <c r="E204" s="1107" t="s">
        <v>1293</v>
      </c>
      <c r="F204" s="1054" t="s">
        <v>1288</v>
      </c>
      <c r="G204" s="1049"/>
      <c r="H204" s="1055"/>
      <c r="I204" s="1056"/>
      <c r="J204" s="1057" t="s">
        <v>1290</v>
      </c>
      <c r="K204" s="1049"/>
      <c r="L204" s="776"/>
    </row>
    <row r="205" spans="2:12" x14ac:dyDescent="0.35">
      <c r="B205" s="1125"/>
      <c r="C205" s="877"/>
      <c r="D205" s="1124" t="s">
        <v>1294</v>
      </c>
      <c r="E205" s="1107" t="s">
        <v>371</v>
      </c>
      <c r="F205" s="1054" t="s">
        <v>1288</v>
      </c>
      <c r="G205" s="1049"/>
      <c r="H205" s="1055"/>
      <c r="I205" s="1056"/>
      <c r="J205" s="1057" t="s">
        <v>1290</v>
      </c>
      <c r="K205" s="1049"/>
      <c r="L205" s="776"/>
    </row>
    <row r="206" spans="2:12" x14ac:dyDescent="0.35">
      <c r="B206" s="909"/>
      <c r="C206" s="830"/>
      <c r="D206" s="1124" t="s">
        <v>1295</v>
      </c>
      <c r="E206" s="1107" t="s">
        <v>1296</v>
      </c>
      <c r="F206" s="1054" t="s">
        <v>1288</v>
      </c>
      <c r="G206" s="1049"/>
      <c r="H206" s="1055"/>
      <c r="I206" s="1056"/>
      <c r="J206" s="1057" t="s">
        <v>1290</v>
      </c>
      <c r="K206" s="1049"/>
      <c r="L206" s="776"/>
    </row>
    <row r="207" spans="2:12" x14ac:dyDescent="0.35">
      <c r="B207" s="909"/>
      <c r="C207" s="830"/>
      <c r="D207" s="1124" t="s">
        <v>1297</v>
      </c>
      <c r="E207" s="1107" t="s">
        <v>1298</v>
      </c>
      <c r="F207" s="1054" t="s">
        <v>1288</v>
      </c>
      <c r="G207" s="1049"/>
      <c r="H207" s="1055"/>
      <c r="I207" s="1056"/>
      <c r="J207" s="1057" t="s">
        <v>1290</v>
      </c>
      <c r="K207" s="1049"/>
      <c r="L207" s="776"/>
    </row>
    <row r="208" spans="2:12" x14ac:dyDescent="0.35">
      <c r="B208" s="909"/>
      <c r="C208" s="830"/>
      <c r="D208" s="1124" t="s">
        <v>1299</v>
      </c>
      <c r="E208" s="1107" t="s">
        <v>1300</v>
      </c>
      <c r="F208" s="1054" t="s">
        <v>1288</v>
      </c>
      <c r="G208" s="1049"/>
      <c r="H208" s="1055"/>
      <c r="I208" s="1056"/>
      <c r="J208" s="1057" t="s">
        <v>1290</v>
      </c>
      <c r="K208" s="1049"/>
      <c r="L208" s="776"/>
    </row>
    <row r="209" spans="2:12" x14ac:dyDescent="0.35">
      <c r="B209" s="1069" t="s">
        <v>1301</v>
      </c>
      <c r="C209" s="1107" t="s">
        <v>372</v>
      </c>
      <c r="D209" s="1124" t="s">
        <v>1302</v>
      </c>
      <c r="E209" s="1107" t="s">
        <v>372</v>
      </c>
      <c r="F209" s="1054" t="s">
        <v>1303</v>
      </c>
      <c r="G209" s="1049" t="s">
        <v>1304</v>
      </c>
      <c r="H209" s="1055">
        <v>836817803</v>
      </c>
      <c r="I209" s="1056">
        <v>1.1788054107259806E-2</v>
      </c>
      <c r="J209" s="1057" t="s">
        <v>1290</v>
      </c>
      <c r="K209" s="1049"/>
      <c r="L209" s="776"/>
    </row>
    <row r="210" spans="2:12" x14ac:dyDescent="0.35">
      <c r="B210" s="909"/>
      <c r="C210" s="830"/>
      <c r="D210" s="1124" t="s">
        <v>1305</v>
      </c>
      <c r="E210" s="1107" t="s">
        <v>1296</v>
      </c>
      <c r="F210" s="1054" t="s">
        <v>1303</v>
      </c>
      <c r="G210" s="1049"/>
      <c r="H210" s="1055"/>
      <c r="I210" s="1056"/>
      <c r="J210" s="1057" t="s">
        <v>1290</v>
      </c>
      <c r="K210" s="1049"/>
      <c r="L210" s="776"/>
    </row>
    <row r="211" spans="2:12" x14ac:dyDescent="0.35">
      <c r="B211" s="1126"/>
      <c r="C211" s="1127"/>
      <c r="D211" s="1128" t="s">
        <v>1306</v>
      </c>
      <c r="E211" s="1129" t="s">
        <v>1307</v>
      </c>
      <c r="F211" s="1130" t="s">
        <v>1303</v>
      </c>
      <c r="G211" s="1117"/>
      <c r="H211" s="1118"/>
      <c r="I211" s="1119"/>
      <c r="J211" s="1120" t="s">
        <v>1290</v>
      </c>
      <c r="K211" s="1117"/>
      <c r="L211" s="776"/>
    </row>
    <row r="212" spans="2:12" x14ac:dyDescent="0.35">
      <c r="B212" s="1060" t="s">
        <v>1308</v>
      </c>
      <c r="C212" s="1121" t="s">
        <v>1309</v>
      </c>
      <c r="D212" s="1122" t="s">
        <v>1259</v>
      </c>
      <c r="E212" s="1123" t="s">
        <v>332</v>
      </c>
      <c r="F212" s="1131" t="s">
        <v>1310</v>
      </c>
      <c r="G212" s="1065" t="s">
        <v>1311</v>
      </c>
      <c r="H212" s="1066">
        <v>251937812</v>
      </c>
      <c r="I212" s="1067">
        <v>3.5489882610930173E-3</v>
      </c>
      <c r="J212" s="1068" t="s">
        <v>1312</v>
      </c>
      <c r="K212" s="1065" t="s">
        <v>1313</v>
      </c>
      <c r="L212" s="776"/>
    </row>
    <row r="213" spans="2:12" x14ac:dyDescent="0.35">
      <c r="B213" s="1132"/>
      <c r="C213" s="998"/>
      <c r="D213" s="1124" t="s">
        <v>1314</v>
      </c>
      <c r="E213" s="1107" t="s">
        <v>1315</v>
      </c>
      <c r="F213" s="1054" t="s">
        <v>1310</v>
      </c>
      <c r="G213" s="1049"/>
      <c r="H213" s="1055"/>
      <c r="I213" s="1056"/>
      <c r="J213" s="1057" t="s">
        <v>1312</v>
      </c>
      <c r="K213" s="1049"/>
      <c r="L213" s="776"/>
    </row>
    <row r="214" spans="2:12" x14ac:dyDescent="0.35">
      <c r="B214" s="909"/>
      <c r="C214" s="830"/>
      <c r="D214" s="1124" t="s">
        <v>1316</v>
      </c>
      <c r="E214" s="1107" t="s">
        <v>1317</v>
      </c>
      <c r="F214" s="1054" t="s">
        <v>1310</v>
      </c>
      <c r="G214" s="1049"/>
      <c r="H214" s="1055"/>
      <c r="I214" s="1056"/>
      <c r="J214" s="1057" t="s">
        <v>1312</v>
      </c>
      <c r="K214" s="1049"/>
      <c r="L214" s="776"/>
    </row>
    <row r="215" spans="2:12" x14ac:dyDescent="0.35">
      <c r="B215" s="909"/>
      <c r="C215" s="830"/>
      <c r="D215" s="1124" t="s">
        <v>1318</v>
      </c>
      <c r="E215" s="1107" t="s">
        <v>1319</v>
      </c>
      <c r="F215" s="1054" t="s">
        <v>1310</v>
      </c>
      <c r="G215" s="1049"/>
      <c r="H215" s="1055"/>
      <c r="I215" s="1056"/>
      <c r="J215" s="1057" t="s">
        <v>1312</v>
      </c>
      <c r="K215" s="1049"/>
      <c r="L215" s="776"/>
    </row>
    <row r="216" spans="2:12" x14ac:dyDescent="0.35">
      <c r="B216" s="909"/>
      <c r="C216" s="830"/>
      <c r="D216" s="1124" t="s">
        <v>1320</v>
      </c>
      <c r="E216" s="1107" t="s">
        <v>1321</v>
      </c>
      <c r="F216" s="1054" t="s">
        <v>1310</v>
      </c>
      <c r="G216" s="1049"/>
      <c r="H216" s="1055"/>
      <c r="I216" s="1056"/>
      <c r="J216" s="1057" t="s">
        <v>1312</v>
      </c>
      <c r="K216" s="1049"/>
      <c r="L216" s="776"/>
    </row>
    <row r="217" spans="2:12" x14ac:dyDescent="0.35">
      <c r="B217" s="1069" t="s">
        <v>1322</v>
      </c>
      <c r="C217" s="1108" t="s">
        <v>1323</v>
      </c>
      <c r="D217" s="1124" t="s">
        <v>1324</v>
      </c>
      <c r="E217" s="1107" t="s">
        <v>1325</v>
      </c>
      <c r="F217" s="1054" t="s">
        <v>1310</v>
      </c>
      <c r="G217" s="1049"/>
      <c r="H217" s="1055"/>
      <c r="I217" s="1056"/>
      <c r="J217" s="1057" t="s">
        <v>1312</v>
      </c>
      <c r="K217" s="1049"/>
      <c r="L217" s="776"/>
    </row>
    <row r="218" spans="2:12" x14ac:dyDescent="0.35">
      <c r="B218" s="1060" t="s">
        <v>1326</v>
      </c>
      <c r="C218" s="1121" t="s">
        <v>1327</v>
      </c>
      <c r="D218" s="1122" t="s">
        <v>1328</v>
      </c>
      <c r="E218" s="1123" t="s">
        <v>1329</v>
      </c>
      <c r="F218" s="1064" t="s">
        <v>1330</v>
      </c>
      <c r="G218" s="1065" t="s">
        <v>1331</v>
      </c>
      <c r="H218" s="1066">
        <v>95483657</v>
      </c>
      <c r="I218" s="1067">
        <v>1.3450556513495168E-3</v>
      </c>
      <c r="J218" s="1068" t="s">
        <v>1332</v>
      </c>
      <c r="K218" s="1065" t="s">
        <v>1333</v>
      </c>
      <c r="L218" s="776"/>
    </row>
    <row r="219" spans="2:12" x14ac:dyDescent="0.35">
      <c r="B219" s="1109">
        <v>816</v>
      </c>
      <c r="C219" s="1108" t="s">
        <v>1334</v>
      </c>
      <c r="D219" s="1124" t="s">
        <v>1264</v>
      </c>
      <c r="E219" s="1107" t="s">
        <v>1335</v>
      </c>
      <c r="F219" s="830" t="s">
        <v>1336</v>
      </c>
      <c r="G219" s="1049" t="s">
        <v>1337</v>
      </c>
      <c r="H219" s="1055">
        <v>173977109</v>
      </c>
      <c r="I219" s="1056">
        <v>2.4507743106854493E-3</v>
      </c>
      <c r="J219" s="830" t="s">
        <v>1332</v>
      </c>
      <c r="K219" s="1049"/>
      <c r="L219" s="776"/>
    </row>
    <row r="220" spans="2:12" x14ac:dyDescent="0.35">
      <c r="B220" s="909"/>
      <c r="C220" s="830"/>
      <c r="D220" s="1124" t="s">
        <v>1338</v>
      </c>
      <c r="E220" s="1107" t="s">
        <v>1339</v>
      </c>
      <c r="F220" s="830" t="s">
        <v>1336</v>
      </c>
      <c r="G220" s="1049"/>
      <c r="H220" s="1055"/>
      <c r="I220" s="1056"/>
      <c r="J220" s="830" t="s">
        <v>1332</v>
      </c>
      <c r="K220" s="1049"/>
      <c r="L220" s="776"/>
    </row>
    <row r="221" spans="2:12" x14ac:dyDescent="0.35">
      <c r="B221" s="909"/>
      <c r="C221" s="830"/>
      <c r="D221" s="1124" t="s">
        <v>1340</v>
      </c>
      <c r="E221" s="1107" t="s">
        <v>1341</v>
      </c>
      <c r="F221" s="830" t="s">
        <v>1336</v>
      </c>
      <c r="G221" s="1049"/>
      <c r="H221" s="1055"/>
      <c r="I221" s="1056"/>
      <c r="J221" s="830" t="s">
        <v>1332</v>
      </c>
      <c r="K221" s="1049"/>
      <c r="L221" s="776"/>
    </row>
    <row r="222" spans="2:12" x14ac:dyDescent="0.35">
      <c r="B222" s="909"/>
      <c r="C222" s="830"/>
      <c r="D222" s="1124" t="s">
        <v>1342</v>
      </c>
      <c r="E222" s="1107" t="s">
        <v>1343</v>
      </c>
      <c r="F222" s="830" t="s">
        <v>1336</v>
      </c>
      <c r="G222" s="1049"/>
      <c r="H222" s="1055"/>
      <c r="I222" s="1056"/>
      <c r="J222" s="830" t="s">
        <v>1332</v>
      </c>
      <c r="K222" s="1049"/>
      <c r="L222" s="776"/>
    </row>
    <row r="223" spans="2:12" x14ac:dyDescent="0.35">
      <c r="B223" s="909"/>
      <c r="C223" s="830"/>
      <c r="D223" s="1124" t="s">
        <v>1344</v>
      </c>
      <c r="E223" s="1107" t="s">
        <v>1345</v>
      </c>
      <c r="F223" s="830" t="s">
        <v>1336</v>
      </c>
      <c r="G223" s="1049"/>
      <c r="H223" s="1055"/>
      <c r="I223" s="1056"/>
      <c r="J223" s="830" t="s">
        <v>1332</v>
      </c>
      <c r="K223" s="1049"/>
      <c r="L223" s="776"/>
    </row>
    <row r="224" spans="2:12" x14ac:dyDescent="0.35">
      <c r="B224" s="909"/>
      <c r="C224" s="830"/>
      <c r="D224" s="1124" t="s">
        <v>1346</v>
      </c>
      <c r="E224" s="1107" t="s">
        <v>1347</v>
      </c>
      <c r="F224" s="830" t="s">
        <v>1336</v>
      </c>
      <c r="G224" s="1049"/>
      <c r="H224" s="1055"/>
      <c r="I224" s="1056"/>
      <c r="J224" s="830" t="s">
        <v>1332</v>
      </c>
      <c r="K224" s="1049"/>
      <c r="L224" s="776"/>
    </row>
    <row r="225" spans="1:12" x14ac:dyDescent="0.35">
      <c r="B225" s="909"/>
      <c r="C225" s="830"/>
      <c r="D225" s="1124" t="s">
        <v>1348</v>
      </c>
      <c r="E225" s="1107" t="s">
        <v>1349</v>
      </c>
      <c r="F225" s="830" t="s">
        <v>1336</v>
      </c>
      <c r="G225" s="1049"/>
      <c r="H225" s="1055"/>
      <c r="I225" s="1056"/>
      <c r="J225" s="830" t="s">
        <v>1332</v>
      </c>
      <c r="K225" s="1049"/>
      <c r="L225" s="776"/>
    </row>
    <row r="226" spans="1:12" x14ac:dyDescent="0.35">
      <c r="B226" s="909"/>
      <c r="C226" s="830"/>
      <c r="D226" s="1124" t="s">
        <v>1350</v>
      </c>
      <c r="E226" s="1107" t="s">
        <v>1351</v>
      </c>
      <c r="F226" s="830" t="s">
        <v>1336</v>
      </c>
      <c r="G226" s="1049"/>
      <c r="H226" s="1055"/>
      <c r="I226" s="1056"/>
      <c r="J226" s="830" t="s">
        <v>1332</v>
      </c>
      <c r="K226" s="1049"/>
      <c r="L226" s="776"/>
    </row>
    <row r="227" spans="1:12" x14ac:dyDescent="0.35">
      <c r="B227" s="1132"/>
      <c r="C227" s="998"/>
      <c r="D227" s="1128" t="s">
        <v>1352</v>
      </c>
      <c r="E227" s="1129" t="s">
        <v>1353</v>
      </c>
      <c r="F227" s="830" t="s">
        <v>1336</v>
      </c>
      <c r="G227" s="1049"/>
      <c r="H227" s="1055"/>
      <c r="I227" s="1056"/>
      <c r="J227" s="830" t="s">
        <v>1332</v>
      </c>
      <c r="K227" s="1049"/>
      <c r="L227" s="776"/>
    </row>
    <row r="228" spans="1:12" ht="16" thickBot="1" x14ac:dyDescent="0.4">
      <c r="B228" s="1133" t="s">
        <v>1354</v>
      </c>
      <c r="C228" s="1134" t="s">
        <v>1355</v>
      </c>
      <c r="D228" s="1135" t="s">
        <v>1356</v>
      </c>
      <c r="E228" s="1136" t="s">
        <v>1357</v>
      </c>
      <c r="F228" s="1085" t="s">
        <v>1358</v>
      </c>
      <c r="G228" s="1086" t="s">
        <v>1359</v>
      </c>
      <c r="H228" s="1087"/>
      <c r="I228" s="1088"/>
      <c r="J228" s="1089" t="s">
        <v>1360</v>
      </c>
      <c r="K228" s="1086" t="s">
        <v>1361</v>
      </c>
      <c r="L228" s="776"/>
    </row>
    <row r="229" spans="1:12" ht="16" thickBot="1" x14ac:dyDescent="0.4">
      <c r="B229" s="1137"/>
      <c r="C229" s="830"/>
      <c r="D229" s="1057"/>
      <c r="E229" s="1138"/>
      <c r="F229" s="795"/>
      <c r="G229" s="795"/>
      <c r="H229" s="937"/>
      <c r="I229" s="798"/>
      <c r="J229" s="795"/>
      <c r="K229" s="795"/>
      <c r="L229" s="776"/>
    </row>
    <row r="230" spans="1:12" ht="16" thickBot="1" x14ac:dyDescent="0.4">
      <c r="B230" s="859" t="s">
        <v>671</v>
      </c>
      <c r="C230" s="830"/>
      <c r="D230" s="1057"/>
      <c r="E230" s="1138"/>
      <c r="F230" s="786" t="s">
        <v>672</v>
      </c>
      <c r="G230" s="795"/>
      <c r="H230" s="788" t="s">
        <v>673</v>
      </c>
      <c r="I230" s="861" t="s">
        <v>462</v>
      </c>
      <c r="J230" s="1039" t="s">
        <v>1362</v>
      </c>
      <c r="K230" s="1040" t="s">
        <v>1363</v>
      </c>
      <c r="L230" s="776"/>
    </row>
    <row r="231" spans="1:12" x14ac:dyDescent="0.35">
      <c r="B231" s="1139"/>
      <c r="C231" s="1140"/>
      <c r="D231" s="1141">
        <v>8</v>
      </c>
      <c r="E231" s="1142" t="s">
        <v>1364</v>
      </c>
      <c r="F231" s="1143" t="s">
        <v>1365</v>
      </c>
      <c r="G231" s="1046" t="s">
        <v>1366</v>
      </c>
      <c r="H231" s="1047">
        <v>937433291</v>
      </c>
      <c r="I231" s="1144">
        <v>1.3205400645921281E-2</v>
      </c>
      <c r="J231" s="1051" t="s">
        <v>1367</v>
      </c>
      <c r="K231" s="1049" t="s">
        <v>1368</v>
      </c>
      <c r="L231" s="776"/>
    </row>
    <row r="232" spans="1:12" x14ac:dyDescent="0.35">
      <c r="A232" s="877"/>
      <c r="B232" s="1069" t="s">
        <v>1369</v>
      </c>
      <c r="C232" s="1145" t="s">
        <v>1370</v>
      </c>
      <c r="D232" s="1110"/>
      <c r="E232" s="1111"/>
      <c r="F232" s="830" t="s">
        <v>1365</v>
      </c>
      <c r="G232" s="1049"/>
      <c r="H232" s="1055"/>
      <c r="I232" s="1144"/>
      <c r="J232" s="1051"/>
      <c r="K232" s="1049"/>
      <c r="L232" s="776"/>
    </row>
    <row r="233" spans="1:12" x14ac:dyDescent="0.35">
      <c r="A233" s="877"/>
      <c r="B233" s="1069" t="s">
        <v>1371</v>
      </c>
      <c r="C233" s="1146" t="s">
        <v>1372</v>
      </c>
      <c r="D233" s="1147" t="s">
        <v>1373</v>
      </c>
      <c r="E233" s="1148" t="s">
        <v>605</v>
      </c>
      <c r="F233" s="830" t="s">
        <v>1365</v>
      </c>
      <c r="G233" s="1049"/>
      <c r="H233" s="1055"/>
      <c r="I233" s="1144"/>
      <c r="J233" s="1051"/>
      <c r="K233" s="1049"/>
      <c r="L233" s="776"/>
    </row>
    <row r="234" spans="1:12" x14ac:dyDescent="0.35">
      <c r="B234" s="909"/>
      <c r="C234" s="829"/>
      <c r="D234" s="1147" t="s">
        <v>1374</v>
      </c>
      <c r="E234" s="1149" t="s">
        <v>1375</v>
      </c>
      <c r="F234" s="795" t="s">
        <v>1365</v>
      </c>
      <c r="G234" s="1049"/>
      <c r="H234" s="1055"/>
      <c r="I234" s="1144"/>
      <c r="J234" s="799"/>
      <c r="K234" s="1049"/>
      <c r="L234" s="776"/>
    </row>
    <row r="235" spans="1:12" x14ac:dyDescent="0.35">
      <c r="B235" s="1150" t="s">
        <v>877</v>
      </c>
      <c r="C235" s="1151" t="s">
        <v>335</v>
      </c>
      <c r="D235" s="1152" t="s">
        <v>1279</v>
      </c>
      <c r="E235" s="1153" t="s">
        <v>335</v>
      </c>
      <c r="F235" s="1154" t="s">
        <v>1376</v>
      </c>
      <c r="G235" s="1155" t="s">
        <v>1377</v>
      </c>
      <c r="H235" s="1156">
        <v>44129371</v>
      </c>
      <c r="I235" s="1157">
        <v>6.2163999284243457E-4</v>
      </c>
      <c r="J235" s="1158" t="s">
        <v>1378</v>
      </c>
      <c r="K235" s="1155" t="s">
        <v>1379</v>
      </c>
      <c r="L235" s="776"/>
    </row>
    <row r="236" spans="1:12" x14ac:dyDescent="0.35">
      <c r="B236" s="1069" t="s">
        <v>1380</v>
      </c>
      <c r="C236" s="1146" t="s">
        <v>1381</v>
      </c>
      <c r="D236" s="1147" t="s">
        <v>1369</v>
      </c>
      <c r="E236" s="1148" t="s">
        <v>1382</v>
      </c>
      <c r="F236" s="830" t="s">
        <v>1383</v>
      </c>
      <c r="G236" s="1049" t="s">
        <v>1384</v>
      </c>
      <c r="H236" s="1055">
        <v>585518354</v>
      </c>
      <c r="I236" s="1144">
        <v>8.2480583144879643E-3</v>
      </c>
      <c r="J236" s="1051" t="s">
        <v>1385</v>
      </c>
      <c r="K236" s="1049" t="s">
        <v>1386</v>
      </c>
      <c r="L236" s="776"/>
    </row>
    <row r="237" spans="1:12" x14ac:dyDescent="0.35">
      <c r="B237" s="909"/>
      <c r="D237" s="1147" t="s">
        <v>1371</v>
      </c>
      <c r="E237" s="1160" t="s">
        <v>1387</v>
      </c>
      <c r="F237" s="1051" t="s">
        <v>1383</v>
      </c>
      <c r="G237" s="1049"/>
      <c r="H237" s="1055"/>
      <c r="I237" s="1144"/>
      <c r="J237" s="1051" t="s">
        <v>1385</v>
      </c>
      <c r="K237" s="1049"/>
      <c r="L237" s="776"/>
    </row>
    <row r="238" spans="1:12" x14ac:dyDescent="0.35">
      <c r="B238" s="909"/>
      <c r="D238" s="1147" t="s">
        <v>1388</v>
      </c>
      <c r="E238" s="1148" t="s">
        <v>1389</v>
      </c>
      <c r="F238" s="830" t="s">
        <v>1383</v>
      </c>
      <c r="G238" s="1049"/>
      <c r="H238" s="1055"/>
      <c r="I238" s="1144"/>
      <c r="J238" s="1051" t="s">
        <v>1385</v>
      </c>
      <c r="K238" s="1049"/>
      <c r="L238" s="776"/>
    </row>
    <row r="239" spans="1:12" x14ac:dyDescent="0.35">
      <c r="B239" s="909"/>
      <c r="D239" s="1147" t="s">
        <v>1390</v>
      </c>
      <c r="E239" s="1148" t="s">
        <v>1391</v>
      </c>
      <c r="F239" s="830" t="s">
        <v>1383</v>
      </c>
      <c r="G239" s="1049"/>
      <c r="H239" s="1055"/>
      <c r="I239" s="1144"/>
      <c r="J239" s="1051" t="s">
        <v>1385</v>
      </c>
      <c r="K239" s="1049"/>
      <c r="L239" s="776"/>
    </row>
    <row r="240" spans="1:12" x14ac:dyDescent="0.35">
      <c r="B240" s="909"/>
      <c r="D240" s="1147" t="s">
        <v>1194</v>
      </c>
      <c r="E240" s="1148" t="s">
        <v>1392</v>
      </c>
      <c r="F240" s="830" t="s">
        <v>1383</v>
      </c>
      <c r="G240" s="1049"/>
      <c r="H240" s="1055"/>
      <c r="I240" s="1144"/>
      <c r="J240" s="1051" t="s">
        <v>1385</v>
      </c>
      <c r="K240" s="1049"/>
      <c r="L240" s="776"/>
    </row>
    <row r="241" spans="2:12" x14ac:dyDescent="0.35">
      <c r="B241" s="909"/>
      <c r="C241" s="829"/>
      <c r="D241" s="1147" t="s">
        <v>1393</v>
      </c>
      <c r="E241" s="1148" t="s">
        <v>1394</v>
      </c>
      <c r="F241" s="830" t="s">
        <v>1383</v>
      </c>
      <c r="G241" s="1049"/>
      <c r="H241" s="1055"/>
      <c r="I241" s="1144"/>
      <c r="J241" s="1051" t="s">
        <v>1385</v>
      </c>
      <c r="K241" s="1049"/>
      <c r="L241" s="776"/>
    </row>
    <row r="242" spans="2:12" x14ac:dyDescent="0.35">
      <c r="B242" s="909"/>
      <c r="C242" s="829"/>
      <c r="D242" s="1147" t="s">
        <v>1395</v>
      </c>
      <c r="E242" s="1148" t="s">
        <v>1396</v>
      </c>
      <c r="F242" s="830" t="s">
        <v>1383</v>
      </c>
      <c r="G242" s="1049"/>
      <c r="H242" s="1055"/>
      <c r="I242" s="1144"/>
      <c r="J242" s="1051" t="s">
        <v>1385</v>
      </c>
      <c r="K242" s="1049"/>
      <c r="L242" s="776"/>
    </row>
    <row r="243" spans="2:12" x14ac:dyDescent="0.35">
      <c r="B243" s="909"/>
      <c r="D243" s="1147" t="s">
        <v>1397</v>
      </c>
      <c r="E243" s="1148" t="s">
        <v>1398</v>
      </c>
      <c r="F243" s="830" t="s">
        <v>1383</v>
      </c>
      <c r="G243" s="1049"/>
      <c r="H243" s="1055"/>
      <c r="I243" s="1144"/>
      <c r="J243" s="1051" t="s">
        <v>1385</v>
      </c>
      <c r="K243" s="1049"/>
      <c r="L243" s="776"/>
    </row>
    <row r="244" spans="2:12" x14ac:dyDescent="0.35">
      <c r="B244" s="909"/>
      <c r="C244" s="829"/>
      <c r="D244" s="1147" t="s">
        <v>1282</v>
      </c>
      <c r="E244" s="1148" t="s">
        <v>1399</v>
      </c>
      <c r="F244" s="830" t="s">
        <v>1383</v>
      </c>
      <c r="G244" s="1049"/>
      <c r="H244" s="1055"/>
      <c r="I244" s="1144"/>
      <c r="J244" s="1051" t="s">
        <v>1385</v>
      </c>
      <c r="K244" s="1049"/>
      <c r="L244" s="776"/>
    </row>
    <row r="245" spans="2:12" x14ac:dyDescent="0.35">
      <c r="B245" s="909"/>
      <c r="C245" s="830"/>
      <c r="D245" s="1147" t="s">
        <v>1400</v>
      </c>
      <c r="E245" s="1148" t="s">
        <v>1401</v>
      </c>
      <c r="F245" s="830" t="s">
        <v>1383</v>
      </c>
      <c r="G245" s="1049"/>
      <c r="H245" s="1055"/>
      <c r="I245" s="1144"/>
      <c r="J245" s="1051" t="s">
        <v>1385</v>
      </c>
      <c r="K245" s="1049"/>
      <c r="L245" s="776"/>
    </row>
    <row r="246" spans="2:12" x14ac:dyDescent="0.35">
      <c r="B246" s="909"/>
      <c r="C246" s="829"/>
      <c r="D246" s="1147" t="s">
        <v>1322</v>
      </c>
      <c r="E246" s="1148" t="s">
        <v>1402</v>
      </c>
      <c r="F246" s="830" t="s">
        <v>1383</v>
      </c>
      <c r="G246" s="1049"/>
      <c r="H246" s="1055"/>
      <c r="I246" s="1144"/>
      <c r="J246" s="1051" t="s">
        <v>1385</v>
      </c>
      <c r="K246" s="1049"/>
      <c r="L246" s="776"/>
    </row>
    <row r="247" spans="2:12" x14ac:dyDescent="0.35">
      <c r="B247" s="909"/>
      <c r="C247" s="829"/>
      <c r="D247" s="1147" t="s">
        <v>1403</v>
      </c>
      <c r="E247" s="1148" t="s">
        <v>1404</v>
      </c>
      <c r="F247" s="830" t="s">
        <v>1383</v>
      </c>
      <c r="G247" s="1049"/>
      <c r="H247" s="1055"/>
      <c r="I247" s="1144"/>
      <c r="J247" s="1051" t="s">
        <v>1385</v>
      </c>
      <c r="K247" s="1049"/>
      <c r="L247" s="776"/>
    </row>
    <row r="248" spans="2:12" x14ac:dyDescent="0.35">
      <c r="B248" s="909"/>
      <c r="C248" s="829"/>
      <c r="D248" s="1147" t="s">
        <v>1326</v>
      </c>
      <c r="E248" s="1148" t="s">
        <v>1405</v>
      </c>
      <c r="F248" s="830" t="s">
        <v>1383</v>
      </c>
      <c r="G248" s="1049"/>
      <c r="H248" s="1055"/>
      <c r="I248" s="1144"/>
      <c r="J248" s="1051" t="s">
        <v>1385</v>
      </c>
      <c r="K248" s="1049"/>
      <c r="L248" s="776"/>
    </row>
    <row r="249" spans="2:12" x14ac:dyDescent="0.35">
      <c r="B249" s="909"/>
      <c r="C249" s="829"/>
      <c r="D249" s="1147" t="s">
        <v>1406</v>
      </c>
      <c r="E249" s="1148" t="s">
        <v>1407</v>
      </c>
      <c r="F249" s="830" t="s">
        <v>1383</v>
      </c>
      <c r="G249" s="1161"/>
      <c r="H249" s="1162"/>
      <c r="I249" s="1163"/>
      <c r="J249" s="1051" t="s">
        <v>1385</v>
      </c>
      <c r="K249" s="1049"/>
      <c r="L249" s="776"/>
    </row>
    <row r="250" spans="2:12" x14ac:dyDescent="0.35">
      <c r="B250" s="909"/>
      <c r="C250" s="829"/>
      <c r="D250" s="1147" t="s">
        <v>1408</v>
      </c>
      <c r="E250" s="1148" t="s">
        <v>1409</v>
      </c>
      <c r="F250" s="830" t="s">
        <v>1383</v>
      </c>
      <c r="G250" s="1161"/>
      <c r="H250" s="1162"/>
      <c r="I250" s="1163"/>
      <c r="J250" s="1051" t="s">
        <v>1385</v>
      </c>
      <c r="K250" s="1049"/>
      <c r="L250" s="776"/>
    </row>
    <row r="251" spans="2:12" x14ac:dyDescent="0.35">
      <c r="B251" s="909"/>
      <c r="C251" s="829"/>
      <c r="D251" s="1147" t="s">
        <v>1410</v>
      </c>
      <c r="E251" s="1148" t="s">
        <v>1411</v>
      </c>
      <c r="F251" s="830" t="s">
        <v>1383</v>
      </c>
      <c r="G251" s="1161"/>
      <c r="H251" s="1162"/>
      <c r="I251" s="1163"/>
      <c r="J251" s="1051" t="s">
        <v>1385</v>
      </c>
      <c r="K251" s="1049"/>
      <c r="L251" s="776"/>
    </row>
    <row r="252" spans="2:12" x14ac:dyDescent="0.35">
      <c r="B252" s="1060" t="s">
        <v>1390</v>
      </c>
      <c r="C252" s="1164" t="s">
        <v>1412</v>
      </c>
      <c r="D252" s="1165" t="s">
        <v>1413</v>
      </c>
      <c r="E252" s="1166" t="s">
        <v>1414</v>
      </c>
      <c r="F252" s="1167" t="s">
        <v>1415</v>
      </c>
      <c r="G252" s="1065" t="s">
        <v>1416</v>
      </c>
      <c r="H252" s="1066">
        <v>3364392602</v>
      </c>
      <c r="I252" s="1168">
        <v>4.7393401393063583E-2</v>
      </c>
      <c r="J252" s="1169" t="s">
        <v>1417</v>
      </c>
      <c r="K252" s="1065" t="s">
        <v>1418</v>
      </c>
      <c r="L252" s="776"/>
    </row>
    <row r="253" spans="2:12" x14ac:dyDescent="0.35">
      <c r="B253" s="1069" t="s">
        <v>1388</v>
      </c>
      <c r="C253" s="1146" t="s">
        <v>1419</v>
      </c>
      <c r="D253" s="1147" t="s">
        <v>1420</v>
      </c>
      <c r="E253" s="1148" t="s">
        <v>1419</v>
      </c>
      <c r="F253" s="830" t="s">
        <v>1415</v>
      </c>
      <c r="G253" s="1049"/>
      <c r="H253" s="1055"/>
      <c r="I253" s="1144"/>
      <c r="J253" s="1051" t="s">
        <v>1417</v>
      </c>
      <c r="K253" s="1049"/>
      <c r="L253" s="776"/>
    </row>
    <row r="254" spans="2:12" x14ac:dyDescent="0.35">
      <c r="B254" s="1170"/>
      <c r="C254" s="1171"/>
      <c r="D254" s="1147" t="s">
        <v>1354</v>
      </c>
      <c r="E254" s="1148" t="s">
        <v>1421</v>
      </c>
      <c r="F254" s="830" t="s">
        <v>1415</v>
      </c>
      <c r="G254" s="1161"/>
      <c r="H254" s="1162"/>
      <c r="I254" s="1163"/>
      <c r="J254" s="1051" t="s">
        <v>1417</v>
      </c>
      <c r="K254" s="1049"/>
      <c r="L254" s="776"/>
    </row>
    <row r="255" spans="2:12" x14ac:dyDescent="0.35">
      <c r="B255" s="909"/>
      <c r="C255" s="829"/>
      <c r="D255" s="1147" t="s">
        <v>1422</v>
      </c>
      <c r="E255" s="1148" t="s">
        <v>1423</v>
      </c>
      <c r="F255" s="830" t="s">
        <v>1415</v>
      </c>
      <c r="G255" s="1161"/>
      <c r="H255" s="1162"/>
      <c r="I255" s="1163"/>
      <c r="J255" s="1051" t="s">
        <v>1417</v>
      </c>
      <c r="K255" s="1049"/>
      <c r="L255" s="776"/>
    </row>
    <row r="256" spans="2:12" x14ac:dyDescent="0.35">
      <c r="B256" s="909"/>
      <c r="C256" s="829"/>
      <c r="D256" s="1147" t="s">
        <v>1424</v>
      </c>
      <c r="E256" s="1148" t="s">
        <v>1425</v>
      </c>
      <c r="F256" s="830" t="s">
        <v>1415</v>
      </c>
      <c r="G256" s="1161"/>
      <c r="H256" s="1162"/>
      <c r="I256" s="1163"/>
      <c r="J256" s="1051" t="s">
        <v>1417</v>
      </c>
      <c r="K256" s="1049"/>
      <c r="L256" s="776"/>
    </row>
    <row r="257" spans="2:12" x14ac:dyDescent="0.35">
      <c r="B257" s="909"/>
      <c r="C257" s="829"/>
      <c r="D257" s="1147" t="s">
        <v>1426</v>
      </c>
      <c r="E257" s="1148" t="s">
        <v>1427</v>
      </c>
      <c r="F257" s="830" t="s">
        <v>1415</v>
      </c>
      <c r="G257" s="1049"/>
      <c r="H257" s="1055"/>
      <c r="I257" s="1144"/>
      <c r="J257" s="1051" t="s">
        <v>1417</v>
      </c>
      <c r="K257" s="1049"/>
      <c r="L257" s="776"/>
    </row>
    <row r="258" spans="2:12" x14ac:dyDescent="0.35">
      <c r="B258" s="909"/>
      <c r="C258" s="829"/>
      <c r="D258" s="1147" t="s">
        <v>1428</v>
      </c>
      <c r="E258" s="1148" t="s">
        <v>1429</v>
      </c>
      <c r="F258" s="830" t="s">
        <v>1415</v>
      </c>
      <c r="G258" s="1049"/>
      <c r="H258" s="1055"/>
      <c r="I258" s="1144"/>
      <c r="J258" s="1051" t="s">
        <v>1417</v>
      </c>
      <c r="K258" s="1049"/>
      <c r="L258" s="776"/>
    </row>
    <row r="259" spans="2:12" x14ac:dyDescent="0.35">
      <c r="B259" s="909"/>
      <c r="C259" s="829"/>
      <c r="D259" s="1147" t="s">
        <v>1430</v>
      </c>
      <c r="E259" s="1148" t="s">
        <v>1431</v>
      </c>
      <c r="F259" s="830" t="s">
        <v>1415</v>
      </c>
      <c r="G259" s="1049"/>
      <c r="H259" s="1055"/>
      <c r="I259" s="1144"/>
      <c r="J259" s="1051" t="s">
        <v>1417</v>
      </c>
      <c r="K259" s="1049"/>
      <c r="L259" s="776"/>
    </row>
    <row r="260" spans="2:12" x14ac:dyDescent="0.35">
      <c r="B260" s="1126"/>
      <c r="C260" s="1172"/>
      <c r="D260" s="1173" t="s">
        <v>1432</v>
      </c>
      <c r="E260" s="1174" t="s">
        <v>1433</v>
      </c>
      <c r="F260" s="1127" t="s">
        <v>1415</v>
      </c>
      <c r="G260" s="1117"/>
      <c r="H260" s="1118"/>
      <c r="I260" s="1175"/>
      <c r="J260" s="1176" t="s">
        <v>1417</v>
      </c>
      <c r="K260" s="1117"/>
      <c r="L260" s="776"/>
    </row>
    <row r="261" spans="2:12" x14ac:dyDescent="0.35">
      <c r="B261" s="1069" t="s">
        <v>1393</v>
      </c>
      <c r="C261" s="1146" t="s">
        <v>1434</v>
      </c>
      <c r="D261" s="1147" t="s">
        <v>1435</v>
      </c>
      <c r="E261" s="1148" t="s">
        <v>1436</v>
      </c>
      <c r="F261" s="830" t="s">
        <v>1437</v>
      </c>
      <c r="G261" s="1049" t="s">
        <v>1438</v>
      </c>
      <c r="H261" s="1055">
        <v>1480576735</v>
      </c>
      <c r="I261" s="1144">
        <v>2.085653364395507E-2</v>
      </c>
      <c r="J261" s="1051" t="s">
        <v>1439</v>
      </c>
      <c r="K261" s="1049" t="s">
        <v>1440</v>
      </c>
      <c r="L261" s="776"/>
    </row>
    <row r="262" spans="2:12" x14ac:dyDescent="0.35">
      <c r="B262" s="909"/>
      <c r="C262" s="829"/>
      <c r="D262" s="1147" t="s">
        <v>1441</v>
      </c>
      <c r="E262" s="1148" t="s">
        <v>1442</v>
      </c>
      <c r="F262" s="830" t="s">
        <v>1437</v>
      </c>
      <c r="G262" s="1049"/>
      <c r="H262" s="1055"/>
      <c r="I262" s="1144"/>
      <c r="J262" s="1051" t="s">
        <v>1439</v>
      </c>
      <c r="K262" s="1049"/>
      <c r="L262" s="776"/>
    </row>
    <row r="263" spans="2:12" x14ac:dyDescent="0.35">
      <c r="B263" s="909"/>
      <c r="C263" s="829"/>
      <c r="D263" s="1147" t="s">
        <v>1443</v>
      </c>
      <c r="E263" s="1148" t="s">
        <v>1444</v>
      </c>
      <c r="F263" s="830" t="s">
        <v>1437</v>
      </c>
      <c r="G263" s="1049"/>
      <c r="H263" s="1055"/>
      <c r="I263" s="1144"/>
      <c r="J263" s="1051" t="s">
        <v>1439</v>
      </c>
      <c r="K263" s="1049"/>
      <c r="L263" s="776"/>
    </row>
    <row r="264" spans="2:12" x14ac:dyDescent="0.35">
      <c r="B264" s="909"/>
      <c r="C264" s="829"/>
      <c r="D264" s="1147" t="s">
        <v>1445</v>
      </c>
      <c r="E264" s="1148" t="s">
        <v>1446</v>
      </c>
      <c r="F264" s="830" t="s">
        <v>1437</v>
      </c>
      <c r="G264" s="1049"/>
      <c r="H264" s="1055"/>
      <c r="I264" s="1144"/>
      <c r="J264" s="1051" t="s">
        <v>1439</v>
      </c>
      <c r="K264" s="1049"/>
      <c r="L264" s="776"/>
    </row>
    <row r="265" spans="2:12" x14ac:dyDescent="0.35">
      <c r="B265" s="909"/>
      <c r="C265" s="829"/>
      <c r="D265" s="1147" t="s">
        <v>1447</v>
      </c>
      <c r="E265" s="1148" t="s">
        <v>1448</v>
      </c>
      <c r="F265" s="830" t="s">
        <v>1437</v>
      </c>
      <c r="G265" s="1049"/>
      <c r="H265" s="1055"/>
      <c r="I265" s="1144"/>
      <c r="J265" s="1051" t="s">
        <v>1439</v>
      </c>
      <c r="K265" s="1049"/>
      <c r="L265" s="776"/>
    </row>
    <row r="266" spans="2:12" x14ac:dyDescent="0.35">
      <c r="B266" s="909"/>
      <c r="C266" s="829"/>
      <c r="D266" s="1147" t="s">
        <v>1449</v>
      </c>
      <c r="E266" s="1148" t="s">
        <v>1450</v>
      </c>
      <c r="F266" s="830" t="s">
        <v>1437</v>
      </c>
      <c r="G266" s="1049"/>
      <c r="H266" s="1055"/>
      <c r="I266" s="1144"/>
      <c r="J266" s="1051" t="s">
        <v>1439</v>
      </c>
      <c r="K266" s="1049"/>
      <c r="L266" s="776"/>
    </row>
    <row r="267" spans="2:12" x14ac:dyDescent="0.35">
      <c r="B267" s="909"/>
      <c r="C267" s="829"/>
      <c r="D267" s="1147" t="s">
        <v>1451</v>
      </c>
      <c r="E267" s="1148" t="s">
        <v>1452</v>
      </c>
      <c r="F267" s="830" t="s">
        <v>1437</v>
      </c>
      <c r="G267" s="1049"/>
      <c r="H267" s="1055"/>
      <c r="I267" s="1144"/>
      <c r="J267" s="1051" t="s">
        <v>1439</v>
      </c>
      <c r="K267" s="1049"/>
      <c r="L267" s="776"/>
    </row>
    <row r="268" spans="2:12" x14ac:dyDescent="0.35">
      <c r="B268" s="909"/>
      <c r="C268" s="829"/>
      <c r="D268" s="1147" t="s">
        <v>1453</v>
      </c>
      <c r="E268" s="1148" t="s">
        <v>1454</v>
      </c>
      <c r="F268" s="830" t="s">
        <v>1437</v>
      </c>
      <c r="G268" s="1049"/>
      <c r="H268" s="1055"/>
      <c r="I268" s="1144"/>
      <c r="J268" s="1051" t="s">
        <v>1439</v>
      </c>
      <c r="K268" s="1049"/>
      <c r="L268" s="776"/>
    </row>
    <row r="269" spans="2:12" ht="16" thickBot="1" x14ac:dyDescent="0.4">
      <c r="B269" s="1177" t="s">
        <v>1183</v>
      </c>
      <c r="C269" s="1178" t="s">
        <v>1455</v>
      </c>
      <c r="D269" s="1179" t="s">
        <v>1456</v>
      </c>
      <c r="E269" s="1180" t="s">
        <v>1457</v>
      </c>
      <c r="F269" s="1181" t="s">
        <v>1458</v>
      </c>
      <c r="G269" s="1086" t="s">
        <v>1459</v>
      </c>
      <c r="H269" s="1087"/>
      <c r="I269" s="1182"/>
      <c r="J269" s="1183" t="s">
        <v>1460</v>
      </c>
      <c r="K269" s="1086" t="s">
        <v>1461</v>
      </c>
      <c r="L269" s="776"/>
    </row>
    <row r="270" spans="2:12" ht="16" thickBot="1" x14ac:dyDescent="0.4">
      <c r="B270" s="776"/>
      <c r="C270" s="856"/>
      <c r="D270" s="856"/>
      <c r="E270" s="856"/>
      <c r="F270" s="856"/>
      <c r="G270" s="856"/>
      <c r="H270" s="857"/>
      <c r="I270" s="858"/>
      <c r="J270" s="856"/>
      <c r="K270" s="856"/>
      <c r="L270" s="776"/>
    </row>
    <row r="271" spans="2:12" ht="16" thickBot="1" x14ac:dyDescent="0.4">
      <c r="B271" s="859" t="s">
        <v>671</v>
      </c>
      <c r="C271" s="856"/>
      <c r="D271" s="856"/>
      <c r="E271" s="856"/>
      <c r="F271" s="786" t="s">
        <v>672</v>
      </c>
      <c r="G271" s="856"/>
      <c r="H271" s="788" t="s">
        <v>673</v>
      </c>
      <c r="I271" s="861" t="s">
        <v>462</v>
      </c>
      <c r="J271" s="1039" t="s">
        <v>1462</v>
      </c>
      <c r="K271" s="1040" t="s">
        <v>1463</v>
      </c>
      <c r="L271" s="776"/>
    </row>
    <row r="272" spans="2:12" ht="28" x14ac:dyDescent="0.35">
      <c r="B272" s="1184">
        <v>9</v>
      </c>
      <c r="C272" s="1185" t="s">
        <v>341</v>
      </c>
      <c r="D272" s="1186">
        <v>6</v>
      </c>
      <c r="E272" s="1187" t="s">
        <v>341</v>
      </c>
      <c r="F272" s="1045" t="s">
        <v>1464</v>
      </c>
      <c r="G272" s="1188" t="s">
        <v>1465</v>
      </c>
      <c r="H272" s="1189">
        <v>311925402</v>
      </c>
      <c r="I272" s="1190">
        <v>4.3940192273906088E-3</v>
      </c>
      <c r="J272" s="799" t="s">
        <v>1466</v>
      </c>
      <c r="K272" s="1191" t="s">
        <v>1467</v>
      </c>
      <c r="L272" s="776"/>
    </row>
    <row r="273" spans="2:12" x14ac:dyDescent="0.35">
      <c r="B273" s="1192" t="s">
        <v>1468</v>
      </c>
      <c r="C273" s="1193" t="s">
        <v>1469</v>
      </c>
      <c r="D273" s="1194" t="s">
        <v>1470</v>
      </c>
      <c r="E273" s="1195" t="s">
        <v>297</v>
      </c>
      <c r="F273" s="795" t="s">
        <v>1464</v>
      </c>
      <c r="G273" s="796"/>
      <c r="H273" s="819"/>
      <c r="I273" s="798"/>
      <c r="J273" s="799" t="s">
        <v>1466</v>
      </c>
      <c r="K273" s="796"/>
      <c r="L273" s="776"/>
    </row>
    <row r="274" spans="2:12" x14ac:dyDescent="0.35">
      <c r="B274" s="1196"/>
      <c r="C274" s="935"/>
      <c r="D274" s="1194" t="s">
        <v>1144</v>
      </c>
      <c r="E274" s="1195" t="s">
        <v>1471</v>
      </c>
      <c r="F274" s="795" t="s">
        <v>1464</v>
      </c>
      <c r="G274" s="796"/>
      <c r="H274" s="819"/>
      <c r="I274" s="798"/>
      <c r="J274" s="799" t="s">
        <v>1466</v>
      </c>
      <c r="K274" s="796"/>
      <c r="L274" s="776"/>
    </row>
    <row r="275" spans="2:12" x14ac:dyDescent="0.35">
      <c r="B275" s="1196"/>
      <c r="C275" s="935"/>
      <c r="D275" s="1194" t="s">
        <v>1120</v>
      </c>
      <c r="E275" s="1195" t="s">
        <v>1472</v>
      </c>
      <c r="F275" s="795" t="s">
        <v>1464</v>
      </c>
      <c r="G275" s="796"/>
      <c r="H275" s="819"/>
      <c r="I275" s="798"/>
      <c r="J275" s="799" t="s">
        <v>1466</v>
      </c>
      <c r="K275" s="796"/>
      <c r="L275" s="776"/>
    </row>
    <row r="276" spans="2:12" x14ac:dyDescent="0.35">
      <c r="B276" s="1197"/>
      <c r="C276" s="830"/>
      <c r="D276" s="1198" t="s">
        <v>1139</v>
      </c>
      <c r="E276" s="1199" t="s">
        <v>1473</v>
      </c>
      <c r="F276" s="830" t="s">
        <v>1464</v>
      </c>
      <c r="G276" s="1049"/>
      <c r="H276" s="1055"/>
      <c r="I276" s="1144"/>
      <c r="J276" s="1051" t="s">
        <v>1466</v>
      </c>
      <c r="K276" s="1049"/>
      <c r="L276" s="776"/>
    </row>
    <row r="277" spans="2:12" x14ac:dyDescent="0.35">
      <c r="B277" s="1197"/>
      <c r="C277" s="830"/>
      <c r="D277" s="1198" t="s">
        <v>1474</v>
      </c>
      <c r="E277" s="1199" t="s">
        <v>1475</v>
      </c>
      <c r="F277" s="830" t="s">
        <v>1464</v>
      </c>
      <c r="G277" s="1049"/>
      <c r="H277" s="1055"/>
      <c r="I277" s="1144"/>
      <c r="J277" s="1051" t="s">
        <v>1466</v>
      </c>
      <c r="K277" s="1049"/>
      <c r="L277" s="776"/>
    </row>
    <row r="278" spans="2:12" s="877" customFormat="1" x14ac:dyDescent="0.35">
      <c r="B278" s="1200"/>
      <c r="C278" s="830"/>
      <c r="D278" s="1198" t="s">
        <v>1476</v>
      </c>
      <c r="E278" s="1199" t="s">
        <v>1477</v>
      </c>
      <c r="F278" s="830" t="s">
        <v>1464</v>
      </c>
      <c r="G278" s="1049"/>
      <c r="H278" s="1055"/>
      <c r="I278" s="1144"/>
      <c r="J278" s="1051" t="s">
        <v>1466</v>
      </c>
      <c r="K278" s="1049"/>
    </row>
    <row r="279" spans="2:12" x14ac:dyDescent="0.35">
      <c r="B279" s="1200"/>
      <c r="C279" s="830"/>
      <c r="D279" s="1198" t="s">
        <v>1478</v>
      </c>
      <c r="E279" s="1199" t="s">
        <v>1479</v>
      </c>
      <c r="F279" s="830" t="s">
        <v>1464</v>
      </c>
      <c r="G279" s="1049"/>
      <c r="H279" s="1055"/>
      <c r="I279" s="1144"/>
      <c r="J279" s="1051" t="s">
        <v>1466</v>
      </c>
      <c r="K279" s="1049"/>
    </row>
    <row r="280" spans="2:12" x14ac:dyDescent="0.35">
      <c r="B280" s="1201" t="s">
        <v>1480</v>
      </c>
      <c r="C280" s="1193" t="s">
        <v>373</v>
      </c>
      <c r="D280" s="1198" t="s">
        <v>1115</v>
      </c>
      <c r="E280" s="1199" t="s">
        <v>1481</v>
      </c>
      <c r="F280" s="830" t="s">
        <v>1482</v>
      </c>
      <c r="G280" s="1049" t="s">
        <v>1483</v>
      </c>
      <c r="H280" s="1055">
        <v>161748141</v>
      </c>
      <c r="I280" s="1144">
        <v>2.2785077361179044E-3</v>
      </c>
      <c r="J280" s="1051" t="s">
        <v>1466</v>
      </c>
      <c r="K280" s="796"/>
      <c r="L280" s="776"/>
    </row>
    <row r="281" spans="2:12" s="877" customFormat="1" x14ac:dyDescent="0.35">
      <c r="B281" s="1202" t="s">
        <v>1484</v>
      </c>
      <c r="C281" s="1193" t="s">
        <v>1485</v>
      </c>
      <c r="D281" s="1198" t="s">
        <v>1486</v>
      </c>
      <c r="E281" s="1199" t="s">
        <v>1487</v>
      </c>
      <c r="F281" s="830" t="s">
        <v>1488</v>
      </c>
      <c r="G281" s="1049" t="s">
        <v>1489</v>
      </c>
      <c r="H281" s="1055">
        <v>16786806</v>
      </c>
      <c r="I281" s="1144">
        <v>2.364717584958856E-4</v>
      </c>
      <c r="J281" s="1051" t="s">
        <v>1466</v>
      </c>
      <c r="K281" s="1049"/>
    </row>
    <row r="282" spans="2:12" x14ac:dyDescent="0.35">
      <c r="B282" s="1203" t="s">
        <v>1490</v>
      </c>
      <c r="C282" s="1204" t="s">
        <v>1491</v>
      </c>
      <c r="D282" s="1205" t="s">
        <v>1492</v>
      </c>
      <c r="E282" s="1206" t="s">
        <v>343</v>
      </c>
      <c r="F282" s="811" t="s">
        <v>1493</v>
      </c>
      <c r="G282" s="812" t="s">
        <v>1494</v>
      </c>
      <c r="H282" s="813">
        <v>21557777</v>
      </c>
      <c r="I282" s="814">
        <v>3.0367929649345783E-4</v>
      </c>
      <c r="J282" s="815" t="s">
        <v>1495</v>
      </c>
      <c r="K282" s="812" t="s">
        <v>1496</v>
      </c>
      <c r="L282" s="776"/>
    </row>
    <row r="283" spans="2:12" x14ac:dyDescent="0.35">
      <c r="B283" s="1197"/>
      <c r="C283" s="830"/>
      <c r="D283" s="1198" t="s">
        <v>1497</v>
      </c>
      <c r="E283" s="1199" t="s">
        <v>1498</v>
      </c>
      <c r="F283" s="795" t="s">
        <v>1493</v>
      </c>
      <c r="G283" s="796"/>
      <c r="H283" s="819"/>
      <c r="I283" s="798"/>
      <c r="J283" s="799" t="s">
        <v>1495</v>
      </c>
      <c r="K283" s="796"/>
      <c r="L283" s="776"/>
    </row>
    <row r="284" spans="2:12" x14ac:dyDescent="0.35">
      <c r="B284" s="1197"/>
      <c r="C284" s="1049"/>
      <c r="D284" s="1198" t="s">
        <v>1499</v>
      </c>
      <c r="E284" s="1199" t="s">
        <v>1500</v>
      </c>
      <c r="F284" s="795" t="s">
        <v>1493</v>
      </c>
      <c r="G284" s="796"/>
      <c r="H284" s="819"/>
      <c r="I284" s="798"/>
      <c r="J284" s="799" t="s">
        <v>1495</v>
      </c>
      <c r="K284" s="796"/>
      <c r="L284" s="776"/>
    </row>
    <row r="285" spans="2:12" x14ac:dyDescent="0.35">
      <c r="B285" s="1203" t="s">
        <v>1501</v>
      </c>
      <c r="C285" s="1207" t="s">
        <v>1502</v>
      </c>
      <c r="D285" s="1205" t="s">
        <v>1503</v>
      </c>
      <c r="E285" s="1206" t="s">
        <v>344</v>
      </c>
      <c r="F285" s="811" t="s">
        <v>1504</v>
      </c>
      <c r="G285" s="812" t="s">
        <v>1505</v>
      </c>
      <c r="H285" s="813">
        <v>169416085</v>
      </c>
      <c r="I285" s="814">
        <v>2.3865242463300298E-3</v>
      </c>
      <c r="J285" s="815" t="s">
        <v>1506</v>
      </c>
      <c r="K285" s="812" t="s">
        <v>1507</v>
      </c>
      <c r="L285" s="776"/>
    </row>
    <row r="286" spans="2:12" x14ac:dyDescent="0.35">
      <c r="B286" s="1201" t="s">
        <v>1508</v>
      </c>
      <c r="C286" s="1208" t="s">
        <v>1509</v>
      </c>
      <c r="D286" s="909"/>
      <c r="E286" s="1209"/>
      <c r="F286" s="795" t="s">
        <v>1504</v>
      </c>
      <c r="G286" s="796"/>
      <c r="H286" s="819"/>
      <c r="I286" s="798"/>
      <c r="J286" s="799" t="s">
        <v>1506</v>
      </c>
      <c r="K286" s="796"/>
      <c r="L286" s="776"/>
    </row>
    <row r="287" spans="2:12" x14ac:dyDescent="0.35">
      <c r="B287" s="1210" t="s">
        <v>1510</v>
      </c>
      <c r="C287" s="1211" t="s">
        <v>1511</v>
      </c>
      <c r="D287" s="1212" t="s">
        <v>1512</v>
      </c>
      <c r="E287" s="1213" t="s">
        <v>345</v>
      </c>
      <c r="F287" s="1214" t="s">
        <v>1513</v>
      </c>
      <c r="G287" s="1155" t="s">
        <v>1514</v>
      </c>
      <c r="H287" s="1156">
        <v>199305178</v>
      </c>
      <c r="I287" s="1157">
        <v>2.8075648172139174E-3</v>
      </c>
      <c r="J287" s="1215" t="s">
        <v>1515</v>
      </c>
      <c r="K287" s="1155" t="s">
        <v>1516</v>
      </c>
      <c r="L287" s="776"/>
    </row>
    <row r="288" spans="2:12" ht="16" thickBot="1" x14ac:dyDescent="0.4">
      <c r="B288" s="1216">
        <v>97</v>
      </c>
      <c r="C288" s="1217" t="s">
        <v>1517</v>
      </c>
      <c r="D288" s="1218" t="s">
        <v>1518</v>
      </c>
      <c r="E288" s="1217" t="s">
        <v>1517</v>
      </c>
      <c r="F288" s="991" t="s">
        <v>1519</v>
      </c>
      <c r="G288" s="988" t="s">
        <v>1520</v>
      </c>
      <c r="H288" s="989"/>
      <c r="I288" s="990"/>
      <c r="J288" s="991" t="s">
        <v>1521</v>
      </c>
      <c r="K288" s="988" t="s">
        <v>1522</v>
      </c>
      <c r="L288" s="776"/>
    </row>
    <row r="289" spans="7:8" ht="16" thickBot="1" x14ac:dyDescent="0.4"/>
    <row r="290" spans="7:8" ht="16" thickBot="1" x14ac:dyDescent="0.4">
      <c r="G290" s="1221" t="s">
        <v>1523</v>
      </c>
      <c r="H290" s="1222">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sqref="A1:XFD1048576"/>
    </sheetView>
  </sheetViews>
  <sheetFormatPr baseColWidth="10" defaultColWidth="11.453125" defaultRowHeight="15.5" x14ac:dyDescent="0.35"/>
  <cols>
    <col min="1" max="1" width="4.7265625" style="776" customWidth="1"/>
    <col min="2" max="2" width="13.1796875" style="1159" customWidth="1"/>
    <col min="3" max="3" width="63.08984375" style="1159" customWidth="1"/>
    <col min="4" max="4" width="20.453125" style="1159" customWidth="1"/>
    <col min="5" max="5" width="77.7265625" style="1159" customWidth="1"/>
    <col min="6" max="6" width="6.54296875" style="776" customWidth="1"/>
    <col min="7" max="7" width="75.1796875" style="776" customWidth="1"/>
    <col min="8" max="8" width="16.54296875" style="1219" customWidth="1"/>
    <col min="9" max="9" width="8.453125" style="1219" customWidth="1"/>
    <col min="10" max="10" width="4.26953125" style="776" bestFit="1" customWidth="1"/>
    <col min="11" max="11" width="77.08984375" style="776" customWidth="1"/>
    <col min="13" max="13" width="52.81640625" style="776" customWidth="1"/>
    <col min="14" max="14" width="4.54296875" style="776" customWidth="1"/>
    <col min="15" max="15" width="2" style="776" customWidth="1"/>
    <col min="16" max="16" width="11.453125" style="776"/>
    <col min="17" max="17" width="11.1796875" style="776" customWidth="1"/>
    <col min="18" max="16384" width="11.453125" style="776"/>
  </cols>
  <sheetData>
    <row r="1" spans="2:12" ht="23.5" thickBot="1" x14ac:dyDescent="0.4">
      <c r="B1" s="1715" t="s">
        <v>1524</v>
      </c>
      <c r="C1" s="1716"/>
      <c r="D1" s="1716"/>
      <c r="E1" s="1716"/>
      <c r="F1" s="1716"/>
      <c r="G1" s="1716"/>
      <c r="H1" s="1716"/>
      <c r="I1" s="1716"/>
      <c r="J1" s="1716"/>
      <c r="K1" s="1717"/>
    </row>
    <row r="2" spans="2:12" ht="20.5" thickBot="1" x14ac:dyDescent="0.4">
      <c r="B2" s="1718" t="s">
        <v>663</v>
      </c>
      <c r="C2" s="1719"/>
      <c r="D2" s="1719"/>
      <c r="E2" s="1720"/>
      <c r="F2" s="1718" t="s">
        <v>664</v>
      </c>
      <c r="G2" s="1719"/>
      <c r="H2" s="1719"/>
      <c r="I2" s="1719"/>
      <c r="J2" s="1719"/>
      <c r="K2" s="1720"/>
    </row>
    <row r="3" spans="2:12" ht="20.5" thickBot="1" x14ac:dyDescent="0.4">
      <c r="B3" s="1721" t="s">
        <v>665</v>
      </c>
      <c r="C3" s="1722"/>
      <c r="D3" s="1721" t="s">
        <v>666</v>
      </c>
      <c r="E3" s="1722"/>
      <c r="F3" s="1723" t="s">
        <v>667</v>
      </c>
      <c r="G3" s="1724"/>
      <c r="H3" s="777" t="s">
        <v>668</v>
      </c>
      <c r="I3" s="777"/>
      <c r="J3" s="1723" t="s">
        <v>669</v>
      </c>
      <c r="K3" s="1724"/>
    </row>
    <row r="4" spans="2:12" ht="23.5" thickBot="1" x14ac:dyDescent="0.4">
      <c r="B4" s="779"/>
      <c r="C4" s="779"/>
      <c r="D4" s="779"/>
      <c r="E4" s="779"/>
      <c r="F4" s="780"/>
      <c r="G4" s="780"/>
      <c r="H4" s="781" t="s">
        <v>1525</v>
      </c>
      <c r="I4" s="781"/>
      <c r="J4" s="780"/>
      <c r="K4" s="780"/>
      <c r="L4" s="783"/>
    </row>
    <row r="5" spans="2:12" ht="23.5" thickBot="1" x14ac:dyDescent="0.4">
      <c r="B5" s="784" t="s">
        <v>671</v>
      </c>
      <c r="C5" s="776"/>
      <c r="D5" s="785"/>
      <c r="E5" s="785"/>
      <c r="F5" s="786" t="s">
        <v>672</v>
      </c>
      <c r="G5" s="787"/>
      <c r="H5" s="788" t="s">
        <v>673</v>
      </c>
      <c r="I5" s="1223"/>
      <c r="J5" s="790" t="s">
        <v>675</v>
      </c>
      <c r="K5" s="791" t="s">
        <v>676</v>
      </c>
      <c r="L5" s="776"/>
    </row>
    <row r="6" spans="2:12" x14ac:dyDescent="0.35">
      <c r="B6" s="792" t="s">
        <v>677</v>
      </c>
      <c r="C6" s="793" t="s">
        <v>678</v>
      </c>
      <c r="D6" s="794" t="s">
        <v>677</v>
      </c>
      <c r="E6" s="793" t="s">
        <v>678</v>
      </c>
      <c r="F6" s="795" t="s">
        <v>679</v>
      </c>
      <c r="G6" s="796" t="s">
        <v>680</v>
      </c>
      <c r="H6" s="819">
        <v>118301700</v>
      </c>
      <c r="I6" s="1224">
        <v>3.3823656604444249E-3</v>
      </c>
      <c r="J6" s="799" t="s">
        <v>681</v>
      </c>
      <c r="K6" s="796" t="s">
        <v>682</v>
      </c>
      <c r="L6" s="776"/>
    </row>
    <row r="7" spans="2:12" x14ac:dyDescent="0.35">
      <c r="B7" s="800" t="s">
        <v>683</v>
      </c>
      <c r="C7" s="801" t="s">
        <v>290</v>
      </c>
      <c r="D7" s="800" t="s">
        <v>684</v>
      </c>
      <c r="E7" s="802" t="s">
        <v>290</v>
      </c>
      <c r="F7" s="803" t="s">
        <v>685</v>
      </c>
      <c r="G7" s="804" t="s">
        <v>686</v>
      </c>
      <c r="H7" s="805">
        <v>1578117046</v>
      </c>
      <c r="I7" s="1225">
        <v>4.5119967883406532E-2</v>
      </c>
      <c r="J7" s="807" t="s">
        <v>681</v>
      </c>
      <c r="K7" s="804"/>
      <c r="L7" s="776"/>
    </row>
    <row r="8" spans="2:12" x14ac:dyDescent="0.35">
      <c r="B8" s="808">
        <v>0</v>
      </c>
      <c r="C8" s="809" t="s">
        <v>289</v>
      </c>
      <c r="D8" s="808">
        <v>0</v>
      </c>
      <c r="E8" s="810" t="s">
        <v>289</v>
      </c>
      <c r="F8" s="811" t="s">
        <v>687</v>
      </c>
      <c r="G8" s="812" t="s">
        <v>688</v>
      </c>
      <c r="H8" s="813">
        <v>6628458713</v>
      </c>
      <c r="I8" s="1226">
        <v>0.18951436143795775</v>
      </c>
      <c r="J8" s="815" t="s">
        <v>689</v>
      </c>
      <c r="K8" s="812" t="s">
        <v>690</v>
      </c>
      <c r="L8" s="776"/>
    </row>
    <row r="9" spans="2:12" x14ac:dyDescent="0.35">
      <c r="B9" s="816" t="s">
        <v>691</v>
      </c>
      <c r="C9" s="817" t="s">
        <v>291</v>
      </c>
      <c r="D9" s="816" t="s">
        <v>691</v>
      </c>
      <c r="E9" s="818" t="s">
        <v>291</v>
      </c>
      <c r="F9" s="795" t="s">
        <v>687</v>
      </c>
      <c r="G9" s="796"/>
      <c r="H9" s="819"/>
      <c r="I9" s="937"/>
      <c r="J9" s="799" t="s">
        <v>689</v>
      </c>
      <c r="K9" s="796"/>
      <c r="L9" s="776"/>
    </row>
    <row r="10" spans="2:12" x14ac:dyDescent="0.35">
      <c r="B10" s="816" t="s">
        <v>692</v>
      </c>
      <c r="C10" s="817" t="s">
        <v>693</v>
      </c>
      <c r="D10" s="816" t="s">
        <v>692</v>
      </c>
      <c r="E10" s="818" t="s">
        <v>693</v>
      </c>
      <c r="F10" s="795" t="s">
        <v>687</v>
      </c>
      <c r="G10" s="796"/>
      <c r="H10" s="819"/>
      <c r="I10" s="937"/>
      <c r="J10" s="799" t="s">
        <v>689</v>
      </c>
      <c r="K10" s="796"/>
      <c r="L10" s="776"/>
    </row>
    <row r="11" spans="2:12" x14ac:dyDescent="0.35">
      <c r="B11" s="820"/>
      <c r="C11" s="821"/>
      <c r="D11" s="816" t="s">
        <v>694</v>
      </c>
      <c r="E11" s="818" t="s">
        <v>695</v>
      </c>
      <c r="F11" s="795" t="s">
        <v>687</v>
      </c>
      <c r="G11" s="796"/>
      <c r="H11" s="819"/>
      <c r="I11" s="937"/>
      <c r="J11" s="799" t="s">
        <v>689</v>
      </c>
      <c r="K11" s="796"/>
      <c r="L11" s="776"/>
    </row>
    <row r="12" spans="2:12" x14ac:dyDescent="0.35">
      <c r="B12" s="820"/>
      <c r="C12" s="821"/>
      <c r="D12" s="816" t="s">
        <v>696</v>
      </c>
      <c r="E12" s="818" t="s">
        <v>697</v>
      </c>
      <c r="F12" s="795" t="s">
        <v>687</v>
      </c>
      <c r="G12" s="796"/>
      <c r="H12" s="819"/>
      <c r="I12" s="937"/>
      <c r="J12" s="799" t="s">
        <v>689</v>
      </c>
      <c r="K12" s="796"/>
      <c r="L12" s="776"/>
    </row>
    <row r="13" spans="2:12" x14ac:dyDescent="0.35">
      <c r="B13" s="816" t="s">
        <v>698</v>
      </c>
      <c r="C13" s="822" t="s">
        <v>699</v>
      </c>
      <c r="D13" s="816" t="s">
        <v>700</v>
      </c>
      <c r="E13" s="818" t="s">
        <v>699</v>
      </c>
      <c r="F13" s="795" t="s">
        <v>701</v>
      </c>
      <c r="G13" s="796" t="s">
        <v>702</v>
      </c>
      <c r="H13" s="819">
        <v>178259531</v>
      </c>
      <c r="I13" s="1224">
        <v>5.0966208964142393E-3</v>
      </c>
      <c r="J13" s="799" t="s">
        <v>689</v>
      </c>
      <c r="K13" s="796"/>
      <c r="L13" s="776"/>
    </row>
    <row r="14" spans="2:12" x14ac:dyDescent="0.35">
      <c r="B14" s="816" t="s">
        <v>703</v>
      </c>
      <c r="C14" s="822" t="s">
        <v>704</v>
      </c>
      <c r="D14" s="816" t="s">
        <v>698</v>
      </c>
      <c r="E14" s="818" t="s">
        <v>704</v>
      </c>
      <c r="F14" s="795" t="s">
        <v>705</v>
      </c>
      <c r="G14" s="796" t="s">
        <v>706</v>
      </c>
      <c r="H14" s="819">
        <v>12669681</v>
      </c>
      <c r="I14" s="1224">
        <v>3.6223903750483028E-4</v>
      </c>
      <c r="J14" s="799" t="s">
        <v>689</v>
      </c>
      <c r="K14" s="796"/>
      <c r="L14" s="776"/>
    </row>
    <row r="15" spans="2:12" x14ac:dyDescent="0.35">
      <c r="B15" s="816" t="s">
        <v>707</v>
      </c>
      <c r="C15" s="822" t="s">
        <v>708</v>
      </c>
      <c r="D15" s="816" t="s">
        <v>703</v>
      </c>
      <c r="E15" s="818" t="s">
        <v>709</v>
      </c>
      <c r="F15" s="795" t="s">
        <v>710</v>
      </c>
      <c r="G15" s="796" t="s">
        <v>711</v>
      </c>
      <c r="H15" s="819">
        <v>25569036</v>
      </c>
      <c r="I15" s="1224">
        <v>7.3104468775230848E-4</v>
      </c>
      <c r="J15" s="799" t="s">
        <v>689</v>
      </c>
      <c r="K15" s="796"/>
      <c r="L15" s="776"/>
    </row>
    <row r="16" spans="2:12" x14ac:dyDescent="0.35">
      <c r="B16" s="816" t="s">
        <v>712</v>
      </c>
      <c r="C16" s="822" t="s">
        <v>713</v>
      </c>
      <c r="D16" s="816" t="s">
        <v>707</v>
      </c>
      <c r="E16" s="818" t="s">
        <v>713</v>
      </c>
      <c r="F16" s="795" t="s">
        <v>714</v>
      </c>
      <c r="G16" s="796" t="s">
        <v>715</v>
      </c>
      <c r="H16" s="819">
        <v>21640233</v>
      </c>
      <c r="I16" s="1224">
        <v>6.1871622287098355E-4</v>
      </c>
      <c r="J16" s="799" t="s">
        <v>689</v>
      </c>
      <c r="K16" s="796"/>
      <c r="L16" s="776"/>
    </row>
    <row r="17" spans="2:12" x14ac:dyDescent="0.35">
      <c r="B17" s="800" t="s">
        <v>700</v>
      </c>
      <c r="C17" s="823" t="s">
        <v>716</v>
      </c>
      <c r="D17" s="800" t="s">
        <v>712</v>
      </c>
      <c r="E17" s="824" t="s">
        <v>716</v>
      </c>
      <c r="F17" s="803" t="s">
        <v>717</v>
      </c>
      <c r="G17" s="804" t="s">
        <v>718</v>
      </c>
      <c r="H17" s="805">
        <v>10741143</v>
      </c>
      <c r="I17" s="1225">
        <v>3.0710017892492678E-4</v>
      </c>
      <c r="J17" s="807" t="s">
        <v>689</v>
      </c>
      <c r="K17" s="804"/>
      <c r="L17" s="776"/>
    </row>
    <row r="18" spans="2:12" x14ac:dyDescent="0.35">
      <c r="B18" s="825" t="s">
        <v>694</v>
      </c>
      <c r="C18" s="826" t="s">
        <v>719</v>
      </c>
      <c r="D18" s="825" t="s">
        <v>720</v>
      </c>
      <c r="E18" s="827" t="s">
        <v>721</v>
      </c>
      <c r="F18" s="811" t="s">
        <v>722</v>
      </c>
      <c r="G18" s="812" t="s">
        <v>723</v>
      </c>
      <c r="H18" s="813">
        <v>191258296</v>
      </c>
      <c r="I18" s="1226">
        <v>5.468268779447086E-3</v>
      </c>
      <c r="J18" s="815" t="s">
        <v>724</v>
      </c>
      <c r="K18" s="812" t="s">
        <v>725</v>
      </c>
      <c r="L18" s="776"/>
    </row>
    <row r="19" spans="2:12" x14ac:dyDescent="0.35">
      <c r="B19" s="828"/>
      <c r="C19" s="829"/>
      <c r="D19" s="816" t="s">
        <v>726</v>
      </c>
      <c r="E19" s="818" t="s">
        <v>727</v>
      </c>
      <c r="F19" s="795" t="s">
        <v>722</v>
      </c>
      <c r="G19" s="796"/>
      <c r="H19" s="819"/>
      <c r="I19" s="937"/>
      <c r="J19" s="799" t="s">
        <v>724</v>
      </c>
      <c r="K19" s="796"/>
      <c r="L19" s="776"/>
    </row>
    <row r="20" spans="2:12" x14ac:dyDescent="0.35">
      <c r="B20" s="828"/>
      <c r="C20" s="830"/>
      <c r="D20" s="816" t="s">
        <v>728</v>
      </c>
      <c r="E20" s="818" t="s">
        <v>729</v>
      </c>
      <c r="F20" s="795" t="s">
        <v>722</v>
      </c>
      <c r="G20" s="796"/>
      <c r="H20" s="819"/>
      <c r="I20" s="937"/>
      <c r="J20" s="799" t="s">
        <v>724</v>
      </c>
      <c r="K20" s="796"/>
      <c r="L20" s="776"/>
    </row>
    <row r="21" spans="2:12" x14ac:dyDescent="0.35">
      <c r="B21" s="828"/>
      <c r="C21" s="830"/>
      <c r="D21" s="816" t="s">
        <v>730</v>
      </c>
      <c r="E21" s="831" t="s">
        <v>731</v>
      </c>
      <c r="F21" s="795" t="s">
        <v>722</v>
      </c>
      <c r="G21" s="796"/>
      <c r="H21" s="819"/>
      <c r="I21" s="937"/>
      <c r="J21" s="799" t="s">
        <v>724</v>
      </c>
      <c r="K21" s="796"/>
      <c r="L21" s="776"/>
    </row>
    <row r="22" spans="2:12" x14ac:dyDescent="0.35">
      <c r="B22" s="828"/>
      <c r="C22" s="830"/>
      <c r="D22" s="816" t="s">
        <v>732</v>
      </c>
      <c r="E22" s="831" t="s">
        <v>733</v>
      </c>
      <c r="F22" s="795" t="s">
        <v>722</v>
      </c>
      <c r="G22" s="796"/>
      <c r="H22" s="819"/>
      <c r="I22" s="937"/>
      <c r="J22" s="799" t="s">
        <v>724</v>
      </c>
      <c r="K22" s="796"/>
      <c r="L22" s="776"/>
    </row>
    <row r="23" spans="2:12" x14ac:dyDescent="0.35">
      <c r="B23" s="828"/>
      <c r="C23" s="832"/>
      <c r="D23" s="833" t="s">
        <v>734</v>
      </c>
      <c r="E23" s="831" t="s">
        <v>735</v>
      </c>
      <c r="F23" s="795" t="s">
        <v>722</v>
      </c>
      <c r="G23" s="796"/>
      <c r="H23" s="819"/>
      <c r="I23" s="937"/>
      <c r="J23" s="799" t="s">
        <v>724</v>
      </c>
      <c r="K23" s="796"/>
      <c r="L23" s="776"/>
    </row>
    <row r="24" spans="2:12" x14ac:dyDescent="0.35">
      <c r="B24" s="828"/>
      <c r="C24" s="832"/>
      <c r="D24" s="833" t="s">
        <v>736</v>
      </c>
      <c r="E24" s="818" t="s">
        <v>737</v>
      </c>
      <c r="F24" s="795" t="s">
        <v>722</v>
      </c>
      <c r="G24" s="796"/>
      <c r="H24" s="819"/>
      <c r="I24" s="937"/>
      <c r="J24" s="799" t="s">
        <v>724</v>
      </c>
      <c r="K24" s="796"/>
      <c r="L24" s="776"/>
    </row>
    <row r="25" spans="2:12" x14ac:dyDescent="0.35">
      <c r="B25" s="828"/>
      <c r="C25" s="832"/>
      <c r="D25" s="816" t="s">
        <v>738</v>
      </c>
      <c r="E25" s="818" t="s">
        <v>739</v>
      </c>
      <c r="F25" s="795" t="s">
        <v>722</v>
      </c>
      <c r="G25" s="796"/>
      <c r="H25" s="819"/>
      <c r="I25" s="937"/>
      <c r="J25" s="799" t="s">
        <v>724</v>
      </c>
      <c r="K25" s="796"/>
      <c r="L25" s="776"/>
    </row>
    <row r="26" spans="2:12" x14ac:dyDescent="0.35">
      <c r="B26" s="834"/>
      <c r="C26" s="835"/>
      <c r="D26" s="800" t="s">
        <v>740</v>
      </c>
      <c r="E26" s="802" t="s">
        <v>741</v>
      </c>
      <c r="F26" s="803" t="s">
        <v>722</v>
      </c>
      <c r="G26" s="804"/>
      <c r="H26" s="805"/>
      <c r="I26" s="1227"/>
      <c r="J26" s="807" t="s">
        <v>724</v>
      </c>
      <c r="K26" s="804"/>
      <c r="L26" s="776"/>
    </row>
    <row r="27" spans="2:12" ht="28" x14ac:dyDescent="0.35">
      <c r="B27" s="836" t="s">
        <v>742</v>
      </c>
      <c r="C27" s="837" t="s">
        <v>743</v>
      </c>
      <c r="D27" s="836" t="s">
        <v>744</v>
      </c>
      <c r="E27" s="838" t="s">
        <v>745</v>
      </c>
      <c r="F27" s="811" t="s">
        <v>746</v>
      </c>
      <c r="G27" s="839" t="s">
        <v>747</v>
      </c>
      <c r="H27" s="840">
        <v>1048345</v>
      </c>
      <c r="I27" s="1228">
        <v>2.9973247453744201E-5</v>
      </c>
      <c r="J27" s="815" t="s">
        <v>748</v>
      </c>
      <c r="K27" s="839" t="s">
        <v>749</v>
      </c>
      <c r="L27" s="776"/>
    </row>
    <row r="28" spans="2:12" x14ac:dyDescent="0.35">
      <c r="B28" s="816" t="s">
        <v>750</v>
      </c>
      <c r="C28" s="817" t="s">
        <v>751</v>
      </c>
      <c r="D28" s="816" t="s">
        <v>752</v>
      </c>
      <c r="E28" s="818" t="s">
        <v>753</v>
      </c>
      <c r="F28" s="795" t="s">
        <v>754</v>
      </c>
      <c r="G28" s="796" t="s">
        <v>755</v>
      </c>
      <c r="H28" s="819">
        <v>15927623</v>
      </c>
      <c r="I28" s="1224">
        <v>4.5538690557874324E-4</v>
      </c>
      <c r="J28" s="799" t="s">
        <v>748</v>
      </c>
      <c r="K28" s="796"/>
      <c r="L28" s="776"/>
    </row>
    <row r="29" spans="2:12" x14ac:dyDescent="0.35">
      <c r="B29" s="828"/>
      <c r="C29" s="829"/>
      <c r="D29" s="816" t="s">
        <v>756</v>
      </c>
      <c r="E29" s="818" t="s">
        <v>757</v>
      </c>
      <c r="F29" s="795" t="s">
        <v>754</v>
      </c>
      <c r="G29" s="796"/>
      <c r="H29" s="819"/>
      <c r="I29" s="937"/>
      <c r="J29" s="799" t="s">
        <v>748</v>
      </c>
      <c r="K29" s="796"/>
      <c r="L29" s="776"/>
    </row>
    <row r="30" spans="2:12" x14ac:dyDescent="0.35">
      <c r="B30" s="828"/>
      <c r="C30" s="830"/>
      <c r="D30" s="816" t="s">
        <v>758</v>
      </c>
      <c r="E30" s="831" t="s">
        <v>759</v>
      </c>
      <c r="F30" s="795" t="s">
        <v>754</v>
      </c>
      <c r="G30" s="796"/>
      <c r="H30" s="819"/>
      <c r="I30" s="937"/>
      <c r="J30" s="799" t="s">
        <v>748</v>
      </c>
      <c r="K30" s="796"/>
      <c r="L30" s="776"/>
    </row>
    <row r="31" spans="2:12" x14ac:dyDescent="0.35">
      <c r="B31" s="828"/>
      <c r="C31" s="830"/>
      <c r="D31" s="816" t="s">
        <v>760</v>
      </c>
      <c r="E31" s="831" t="s">
        <v>761</v>
      </c>
      <c r="F31" s="795" t="s">
        <v>754</v>
      </c>
      <c r="G31" s="796"/>
      <c r="H31" s="819"/>
      <c r="I31" s="937"/>
      <c r="J31" s="799" t="s">
        <v>748</v>
      </c>
      <c r="K31" s="796"/>
      <c r="L31" s="776"/>
    </row>
    <row r="32" spans="2:12" x14ac:dyDescent="0.35">
      <c r="B32" s="828"/>
      <c r="C32" s="830"/>
      <c r="D32" s="816" t="s">
        <v>762</v>
      </c>
      <c r="E32" s="831" t="s">
        <v>763</v>
      </c>
      <c r="F32" s="795" t="s">
        <v>754</v>
      </c>
      <c r="G32" s="796"/>
      <c r="H32" s="819"/>
      <c r="I32" s="937"/>
      <c r="J32" s="799" t="s">
        <v>748</v>
      </c>
      <c r="K32" s="796"/>
      <c r="L32" s="776"/>
    </row>
    <row r="33" spans="2:12" x14ac:dyDescent="0.35">
      <c r="B33" s="828"/>
      <c r="C33" s="830"/>
      <c r="D33" s="833" t="s">
        <v>764</v>
      </c>
      <c r="E33" s="831" t="s">
        <v>765</v>
      </c>
      <c r="F33" s="795" t="s">
        <v>754</v>
      </c>
      <c r="G33" s="796"/>
      <c r="H33" s="819"/>
      <c r="I33" s="937"/>
      <c r="J33" s="799" t="s">
        <v>748</v>
      </c>
      <c r="K33" s="796"/>
      <c r="L33" s="776"/>
    </row>
    <row r="34" spans="2:12" x14ac:dyDescent="0.35">
      <c r="B34" s="828"/>
      <c r="C34" s="830"/>
      <c r="D34" s="833" t="s">
        <v>766</v>
      </c>
      <c r="E34" s="831" t="s">
        <v>767</v>
      </c>
      <c r="F34" s="795" t="s">
        <v>754</v>
      </c>
      <c r="G34" s="796"/>
      <c r="H34" s="819"/>
      <c r="I34" s="937"/>
      <c r="J34" s="799" t="s">
        <v>748</v>
      </c>
      <c r="K34" s="796"/>
      <c r="L34" s="776"/>
    </row>
    <row r="35" spans="2:12" x14ac:dyDescent="0.35">
      <c r="B35" s="816" t="s">
        <v>768</v>
      </c>
      <c r="C35" s="842" t="s">
        <v>769</v>
      </c>
      <c r="D35" s="816" t="s">
        <v>770</v>
      </c>
      <c r="E35" s="818" t="s">
        <v>771</v>
      </c>
      <c r="F35" s="795" t="s">
        <v>772</v>
      </c>
      <c r="G35" s="796" t="s">
        <v>773</v>
      </c>
      <c r="H35" s="819">
        <v>13011192</v>
      </c>
      <c r="I35" s="1224">
        <v>3.7200318357427843E-4</v>
      </c>
      <c r="J35" s="799" t="s">
        <v>748</v>
      </c>
      <c r="K35" s="796"/>
      <c r="L35" s="776"/>
    </row>
    <row r="36" spans="2:12" x14ac:dyDescent="0.35">
      <c r="B36" s="828"/>
      <c r="C36" s="832"/>
      <c r="D36" s="816" t="s">
        <v>774</v>
      </c>
      <c r="E36" s="818" t="s">
        <v>775</v>
      </c>
      <c r="F36" s="795" t="s">
        <v>772</v>
      </c>
      <c r="G36" s="796"/>
      <c r="H36" s="819"/>
      <c r="I36" s="937"/>
      <c r="J36" s="799" t="s">
        <v>748</v>
      </c>
      <c r="K36" s="796"/>
      <c r="L36" s="776"/>
    </row>
    <row r="37" spans="2:12" x14ac:dyDescent="0.35">
      <c r="B37" s="828"/>
      <c r="C37" s="832"/>
      <c r="D37" s="816" t="s">
        <v>776</v>
      </c>
      <c r="E37" s="818" t="s">
        <v>777</v>
      </c>
      <c r="F37" s="795" t="s">
        <v>772</v>
      </c>
      <c r="G37" s="796"/>
      <c r="H37" s="819"/>
      <c r="I37" s="937"/>
      <c r="J37" s="799" t="s">
        <v>748</v>
      </c>
      <c r="K37" s="796"/>
      <c r="L37" s="776"/>
    </row>
    <row r="38" spans="2:12" x14ac:dyDescent="0.35">
      <c r="B38" s="843"/>
      <c r="C38" s="844"/>
      <c r="D38" s="800" t="s">
        <v>778</v>
      </c>
      <c r="E38" s="802" t="s">
        <v>779</v>
      </c>
      <c r="F38" s="803" t="s">
        <v>772</v>
      </c>
      <c r="G38" s="804"/>
      <c r="H38" s="805"/>
      <c r="I38" s="1227"/>
      <c r="J38" s="807" t="s">
        <v>748</v>
      </c>
      <c r="K38" s="804"/>
      <c r="L38" s="776"/>
    </row>
    <row r="39" spans="2:12" ht="16" thickBot="1" x14ac:dyDescent="0.4">
      <c r="B39" s="845" t="s">
        <v>756</v>
      </c>
      <c r="C39" s="846" t="s">
        <v>780</v>
      </c>
      <c r="D39" s="845" t="s">
        <v>781</v>
      </c>
      <c r="E39" s="847" t="s">
        <v>780</v>
      </c>
      <c r="F39" s="848" t="s">
        <v>782</v>
      </c>
      <c r="G39" s="849" t="s">
        <v>783</v>
      </c>
      <c r="H39" s="850"/>
      <c r="I39" s="1229"/>
      <c r="J39" s="852" t="s">
        <v>784</v>
      </c>
      <c r="K39" s="849" t="s">
        <v>785</v>
      </c>
      <c r="L39" s="776"/>
    </row>
    <row r="40" spans="2:12" ht="16" thickBot="1" x14ac:dyDescent="0.4">
      <c r="B40" s="853"/>
      <c r="C40" s="854"/>
      <c r="D40" s="855"/>
      <c r="E40" s="854"/>
      <c r="F40" s="795"/>
      <c r="G40" s="856"/>
      <c r="H40" s="857"/>
      <c r="I40" s="857"/>
      <c r="J40" s="856"/>
      <c r="K40" s="795"/>
      <c r="L40" s="776"/>
    </row>
    <row r="41" spans="2:12" ht="23.5" thickBot="1" x14ac:dyDescent="0.4">
      <c r="B41" s="859" t="s">
        <v>671</v>
      </c>
      <c r="C41" s="776"/>
      <c r="D41" s="860"/>
      <c r="E41" s="860"/>
      <c r="F41" s="786" t="s">
        <v>672</v>
      </c>
      <c r="G41" s="787"/>
      <c r="H41" s="788" t="s">
        <v>673</v>
      </c>
      <c r="I41" s="1230"/>
      <c r="J41" s="862" t="s">
        <v>786</v>
      </c>
      <c r="K41" s="791" t="s">
        <v>787</v>
      </c>
      <c r="L41" s="776"/>
    </row>
    <row r="42" spans="2:12" x14ac:dyDescent="0.35">
      <c r="B42" s="863">
        <v>1</v>
      </c>
      <c r="C42" s="864" t="s">
        <v>788</v>
      </c>
      <c r="D42" s="863">
        <v>1</v>
      </c>
      <c r="E42" s="864" t="s">
        <v>788</v>
      </c>
      <c r="F42" s="865" t="s">
        <v>789</v>
      </c>
      <c r="G42" s="866" t="s">
        <v>790</v>
      </c>
      <c r="H42" s="797">
        <v>71368497</v>
      </c>
      <c r="I42" s="1224">
        <v>2.0404977569242959E-3</v>
      </c>
      <c r="J42" s="799" t="s">
        <v>791</v>
      </c>
      <c r="K42" s="796" t="s">
        <v>792</v>
      </c>
      <c r="L42" s="776"/>
    </row>
    <row r="43" spans="2:12" x14ac:dyDescent="0.35">
      <c r="B43" s="867" t="s">
        <v>793</v>
      </c>
      <c r="C43" s="868" t="s">
        <v>358</v>
      </c>
      <c r="D43" s="869" t="s">
        <v>794</v>
      </c>
      <c r="E43" s="868" t="s">
        <v>358</v>
      </c>
      <c r="F43" s="795" t="s">
        <v>789</v>
      </c>
      <c r="G43" s="796"/>
      <c r="H43" s="819"/>
      <c r="I43" s="937"/>
      <c r="J43" s="799" t="s">
        <v>791</v>
      </c>
      <c r="K43" s="796"/>
      <c r="L43" s="776"/>
    </row>
    <row r="44" spans="2:12" x14ac:dyDescent="0.3">
      <c r="B44" s="867" t="s">
        <v>795</v>
      </c>
      <c r="C44" s="868" t="s">
        <v>796</v>
      </c>
      <c r="D44" s="867" t="s">
        <v>795</v>
      </c>
      <c r="E44" s="868" t="s">
        <v>359</v>
      </c>
      <c r="F44" s="870" t="s">
        <v>797</v>
      </c>
      <c r="G44" s="871" t="s">
        <v>798</v>
      </c>
      <c r="H44" s="872">
        <v>47476038</v>
      </c>
      <c r="I44" s="1231">
        <v>1.357388107061476E-3</v>
      </c>
      <c r="J44" s="874" t="s">
        <v>791</v>
      </c>
      <c r="K44" s="871"/>
      <c r="L44" s="776"/>
    </row>
    <row r="45" spans="2:12" x14ac:dyDescent="0.3">
      <c r="B45" s="867" t="s">
        <v>799</v>
      </c>
      <c r="C45" s="868" t="s">
        <v>800</v>
      </c>
      <c r="D45" s="875"/>
      <c r="E45" s="832"/>
      <c r="F45" s="870" t="s">
        <v>797</v>
      </c>
      <c r="G45" s="871"/>
      <c r="H45" s="872"/>
      <c r="I45" s="1232"/>
      <c r="J45" s="874" t="s">
        <v>791</v>
      </c>
      <c r="K45" s="871"/>
      <c r="L45" s="776"/>
    </row>
    <row r="46" spans="2:12" x14ac:dyDescent="0.3">
      <c r="B46" s="867" t="s">
        <v>801</v>
      </c>
      <c r="C46" s="868" t="s">
        <v>802</v>
      </c>
      <c r="D46" s="875"/>
      <c r="E46" s="832"/>
      <c r="F46" s="870" t="s">
        <v>797</v>
      </c>
      <c r="G46" s="871"/>
      <c r="H46" s="872"/>
      <c r="I46" s="1232"/>
      <c r="J46" s="874" t="s">
        <v>791</v>
      </c>
      <c r="K46" s="871"/>
      <c r="L46" s="776"/>
    </row>
    <row r="47" spans="2:12" x14ac:dyDescent="0.3">
      <c r="B47" s="876" t="s">
        <v>720</v>
      </c>
      <c r="C47" s="817" t="s">
        <v>803</v>
      </c>
      <c r="D47" s="875"/>
      <c r="E47" s="832"/>
      <c r="F47" s="870" t="s">
        <v>797</v>
      </c>
      <c r="G47" s="871"/>
      <c r="H47" s="872"/>
      <c r="I47" s="1232"/>
      <c r="J47" s="874" t="s">
        <v>791</v>
      </c>
      <c r="K47" s="871"/>
      <c r="L47" s="776"/>
    </row>
    <row r="48" spans="2:12" x14ac:dyDescent="0.3">
      <c r="B48" s="867" t="s">
        <v>804</v>
      </c>
      <c r="C48" s="868" t="s">
        <v>805</v>
      </c>
      <c r="D48" s="867" t="s">
        <v>806</v>
      </c>
      <c r="E48" s="868" t="s">
        <v>294</v>
      </c>
      <c r="F48" s="870" t="s">
        <v>807</v>
      </c>
      <c r="G48" s="871" t="s">
        <v>808</v>
      </c>
      <c r="H48" s="872">
        <v>1213531048</v>
      </c>
      <c r="I48" s="1231">
        <v>3.4696084203678687E-2</v>
      </c>
      <c r="J48" s="874" t="s">
        <v>791</v>
      </c>
      <c r="K48" s="871"/>
      <c r="L48" s="776"/>
    </row>
    <row r="49" spans="1:13" x14ac:dyDescent="0.3">
      <c r="B49" s="867" t="s">
        <v>806</v>
      </c>
      <c r="C49" s="868" t="s">
        <v>360</v>
      </c>
      <c r="D49" s="867" t="s">
        <v>809</v>
      </c>
      <c r="E49" s="868" t="s">
        <v>360</v>
      </c>
      <c r="F49" s="870" t="s">
        <v>810</v>
      </c>
      <c r="G49" s="871" t="s">
        <v>811</v>
      </c>
      <c r="H49" s="872">
        <v>28327944</v>
      </c>
      <c r="I49" s="1231">
        <v>8.09924667325936E-4</v>
      </c>
      <c r="J49" s="874" t="s">
        <v>791</v>
      </c>
      <c r="K49" s="871"/>
      <c r="L49" s="776"/>
    </row>
    <row r="50" spans="1:13" x14ac:dyDescent="0.3">
      <c r="A50" s="877"/>
      <c r="B50" s="878" t="s">
        <v>812</v>
      </c>
      <c r="C50" s="879" t="s">
        <v>813</v>
      </c>
      <c r="D50" s="880" t="s">
        <v>814</v>
      </c>
      <c r="E50" s="879" t="s">
        <v>815</v>
      </c>
      <c r="F50" s="881" t="s">
        <v>816</v>
      </c>
      <c r="G50" s="882" t="s">
        <v>817</v>
      </c>
      <c r="H50" s="883">
        <v>35918101</v>
      </c>
      <c r="I50" s="1233">
        <v>1.0269349587603098E-3</v>
      </c>
      <c r="J50" s="885" t="s">
        <v>791</v>
      </c>
      <c r="K50" s="882"/>
      <c r="L50" s="877"/>
      <c r="M50" s="877"/>
    </row>
    <row r="51" spans="1:13" ht="16" thickBot="1" x14ac:dyDescent="0.35">
      <c r="B51" s="886">
        <v>13</v>
      </c>
      <c r="C51" s="887" t="s">
        <v>818</v>
      </c>
      <c r="D51" s="886">
        <v>14</v>
      </c>
      <c r="E51" s="887" t="s">
        <v>818</v>
      </c>
      <c r="F51" s="888" t="s">
        <v>819</v>
      </c>
      <c r="G51" s="889" t="s">
        <v>820</v>
      </c>
      <c r="H51" s="890"/>
      <c r="I51" s="1234"/>
      <c r="J51" s="892" t="s">
        <v>821</v>
      </c>
      <c r="K51" s="889" t="s">
        <v>822</v>
      </c>
      <c r="L51" s="776"/>
    </row>
    <row r="52" spans="1:13" s="899" customFormat="1" ht="16" thickBot="1" x14ac:dyDescent="0.4">
      <c r="A52" s="877"/>
      <c r="B52" s="893"/>
      <c r="C52" s="894"/>
      <c r="D52" s="895"/>
      <c r="E52" s="895"/>
      <c r="F52" s="865"/>
      <c r="G52" s="865"/>
      <c r="H52" s="896"/>
      <c r="I52" s="896"/>
      <c r="J52" s="898"/>
      <c r="K52" s="898"/>
      <c r="L52" s="877"/>
      <c r="M52" s="877"/>
    </row>
    <row r="53" spans="1:13" ht="23.5" thickBot="1" x14ac:dyDescent="0.4">
      <c r="A53" s="877"/>
      <c r="B53" s="859" t="s">
        <v>671</v>
      </c>
      <c r="C53" s="877"/>
      <c r="D53" s="860"/>
      <c r="E53" s="860"/>
      <c r="F53" s="786" t="s">
        <v>672</v>
      </c>
      <c r="G53" s="787"/>
      <c r="H53" s="788" t="s">
        <v>673</v>
      </c>
      <c r="I53" s="1230"/>
      <c r="J53" s="862" t="s">
        <v>823</v>
      </c>
      <c r="K53" s="791" t="s">
        <v>824</v>
      </c>
      <c r="L53" s="877"/>
      <c r="M53" s="877"/>
    </row>
    <row r="54" spans="1:13" x14ac:dyDescent="0.35">
      <c r="B54" s="900">
        <v>2</v>
      </c>
      <c r="C54" s="901" t="s">
        <v>825</v>
      </c>
      <c r="D54" s="900">
        <v>2</v>
      </c>
      <c r="E54" s="902" t="s">
        <v>826</v>
      </c>
      <c r="F54" s="903" t="s">
        <v>827</v>
      </c>
      <c r="G54" s="866" t="s">
        <v>828</v>
      </c>
      <c r="H54" s="797">
        <v>39236611</v>
      </c>
      <c r="I54" s="1224">
        <v>1.1218145274211274E-3</v>
      </c>
      <c r="J54" s="799" t="s">
        <v>829</v>
      </c>
      <c r="K54" s="796" t="s">
        <v>830</v>
      </c>
      <c r="L54" s="776"/>
    </row>
    <row r="55" spans="1:13" x14ac:dyDescent="0.35">
      <c r="B55" s="904" t="s">
        <v>831</v>
      </c>
      <c r="C55" s="905" t="s">
        <v>297</v>
      </c>
      <c r="D55" s="904" t="s">
        <v>832</v>
      </c>
      <c r="E55" s="906" t="s">
        <v>833</v>
      </c>
      <c r="F55" s="799" t="s">
        <v>827</v>
      </c>
      <c r="G55" s="796"/>
      <c r="H55" s="819"/>
      <c r="I55" s="819"/>
      <c r="J55" s="776" t="s">
        <v>829</v>
      </c>
      <c r="K55" s="908"/>
      <c r="L55" s="776"/>
    </row>
    <row r="56" spans="1:13" x14ac:dyDescent="0.35">
      <c r="B56" s="909"/>
      <c r="C56" s="910"/>
      <c r="D56" s="904" t="s">
        <v>834</v>
      </c>
      <c r="E56" s="906" t="s">
        <v>833</v>
      </c>
      <c r="F56" s="799" t="s">
        <v>827</v>
      </c>
      <c r="G56" s="796"/>
      <c r="H56" s="819"/>
      <c r="I56" s="819"/>
      <c r="J56" s="776" t="s">
        <v>829</v>
      </c>
      <c r="K56" s="908"/>
      <c r="L56" s="776"/>
    </row>
    <row r="57" spans="1:13" x14ac:dyDescent="0.35">
      <c r="B57" s="834"/>
      <c r="C57" s="911"/>
      <c r="D57" s="912" t="s">
        <v>835</v>
      </c>
      <c r="E57" s="913" t="s">
        <v>836</v>
      </c>
      <c r="F57" s="803" t="s">
        <v>827</v>
      </c>
      <c r="G57" s="914"/>
      <c r="H57" s="915"/>
      <c r="I57" s="1235"/>
      <c r="J57" s="807" t="s">
        <v>829</v>
      </c>
      <c r="K57" s="804"/>
      <c r="L57" s="776"/>
    </row>
    <row r="58" spans="1:13" x14ac:dyDescent="0.35">
      <c r="B58" s="917" t="s">
        <v>837</v>
      </c>
      <c r="C58" s="918" t="s">
        <v>298</v>
      </c>
      <c r="D58" s="917" t="s">
        <v>837</v>
      </c>
      <c r="E58" s="918" t="s">
        <v>298</v>
      </c>
      <c r="F58" s="811" t="s">
        <v>838</v>
      </c>
      <c r="G58" s="812" t="s">
        <v>839</v>
      </c>
      <c r="H58" s="813">
        <v>3738485</v>
      </c>
      <c r="I58" s="1226">
        <v>1.0688708011876901E-4</v>
      </c>
      <c r="J58" s="815" t="s">
        <v>840</v>
      </c>
      <c r="K58" s="812" t="s">
        <v>841</v>
      </c>
      <c r="L58" s="776"/>
    </row>
    <row r="59" spans="1:13" x14ac:dyDescent="0.35">
      <c r="B59" s="904" t="s">
        <v>842</v>
      </c>
      <c r="C59" s="919" t="s">
        <v>843</v>
      </c>
      <c r="D59" s="904" t="s">
        <v>842</v>
      </c>
      <c r="E59" s="919" t="s">
        <v>843</v>
      </c>
      <c r="F59" s="795" t="s">
        <v>844</v>
      </c>
      <c r="G59" s="796" t="s">
        <v>845</v>
      </c>
      <c r="H59" s="819">
        <v>63482714</v>
      </c>
      <c r="I59" s="1224">
        <v>1.815035218136464E-3</v>
      </c>
      <c r="J59" s="799" t="s">
        <v>840</v>
      </c>
      <c r="K59" s="796"/>
      <c r="L59" s="776"/>
    </row>
    <row r="60" spans="1:13" x14ac:dyDescent="0.35">
      <c r="B60" s="904" t="s">
        <v>846</v>
      </c>
      <c r="C60" s="919" t="s">
        <v>847</v>
      </c>
      <c r="D60" s="904" t="s">
        <v>846</v>
      </c>
      <c r="E60" s="919" t="s">
        <v>847</v>
      </c>
      <c r="F60" s="795" t="s">
        <v>848</v>
      </c>
      <c r="G60" s="796" t="s">
        <v>849</v>
      </c>
      <c r="H60" s="819">
        <v>86070923</v>
      </c>
      <c r="I60" s="1224">
        <v>2.4608550368925911E-3</v>
      </c>
      <c r="J60" s="799" t="s">
        <v>840</v>
      </c>
      <c r="K60" s="796"/>
      <c r="L60" s="776"/>
    </row>
    <row r="61" spans="1:13" x14ac:dyDescent="0.35">
      <c r="B61" s="920" t="s">
        <v>850</v>
      </c>
      <c r="C61" s="921" t="s">
        <v>851</v>
      </c>
      <c r="D61" s="920" t="s">
        <v>850</v>
      </c>
      <c r="E61" s="921" t="s">
        <v>851</v>
      </c>
      <c r="F61" s="803" t="s">
        <v>852</v>
      </c>
      <c r="G61" s="804" t="s">
        <v>853</v>
      </c>
      <c r="H61" s="805">
        <v>116712661</v>
      </c>
      <c r="I61" s="1225">
        <v>3.3369334228121089E-3</v>
      </c>
      <c r="J61" s="807" t="s">
        <v>840</v>
      </c>
      <c r="K61" s="804"/>
      <c r="L61" s="776"/>
    </row>
    <row r="62" spans="1:13" x14ac:dyDescent="0.35">
      <c r="B62" s="917" t="s">
        <v>854</v>
      </c>
      <c r="C62" s="922" t="s">
        <v>299</v>
      </c>
      <c r="D62" s="917" t="s">
        <v>854</v>
      </c>
      <c r="E62" s="918" t="s">
        <v>299</v>
      </c>
      <c r="F62" s="811" t="s">
        <v>855</v>
      </c>
      <c r="G62" s="812" t="s">
        <v>856</v>
      </c>
      <c r="H62" s="813">
        <v>128080427</v>
      </c>
      <c r="I62" s="1226">
        <v>3.6619493892299008E-3</v>
      </c>
      <c r="J62" s="815" t="s">
        <v>857</v>
      </c>
      <c r="K62" s="812" t="s">
        <v>858</v>
      </c>
      <c r="L62" s="776"/>
    </row>
    <row r="63" spans="1:13" x14ac:dyDescent="0.35">
      <c r="B63" s="909"/>
      <c r="C63" s="910"/>
      <c r="D63" s="904" t="s">
        <v>859</v>
      </c>
      <c r="E63" s="919" t="s">
        <v>860</v>
      </c>
      <c r="F63" s="795" t="s">
        <v>855</v>
      </c>
      <c r="G63" s="796"/>
      <c r="H63" s="819"/>
      <c r="I63" s="937"/>
      <c r="J63" s="799" t="s">
        <v>857</v>
      </c>
      <c r="K63" s="796"/>
      <c r="L63" s="776"/>
    </row>
    <row r="64" spans="1:13" x14ac:dyDescent="0.35">
      <c r="B64" s="909"/>
      <c r="C64" s="910"/>
      <c r="D64" s="904" t="s">
        <v>861</v>
      </c>
      <c r="E64" s="919" t="s">
        <v>862</v>
      </c>
      <c r="F64" s="795" t="s">
        <v>855</v>
      </c>
      <c r="G64" s="796"/>
      <c r="H64" s="819"/>
      <c r="I64" s="937"/>
      <c r="J64" s="799" t="s">
        <v>857</v>
      </c>
      <c r="K64" s="796"/>
      <c r="L64" s="776"/>
    </row>
    <row r="65" spans="2:12" x14ac:dyDescent="0.35">
      <c r="B65" s="834"/>
      <c r="C65" s="923"/>
      <c r="D65" s="920" t="s">
        <v>863</v>
      </c>
      <c r="E65" s="921" t="s">
        <v>864</v>
      </c>
      <c r="F65" s="803" t="s">
        <v>855</v>
      </c>
      <c r="G65" s="804"/>
      <c r="H65" s="805"/>
      <c r="I65" s="1227"/>
      <c r="J65" s="807" t="s">
        <v>857</v>
      </c>
      <c r="K65" s="804"/>
      <c r="L65" s="776"/>
    </row>
    <row r="66" spans="2:12" x14ac:dyDescent="0.35">
      <c r="B66" s="924" t="s">
        <v>865</v>
      </c>
      <c r="C66" s="922" t="s">
        <v>866</v>
      </c>
      <c r="D66" s="917" t="s">
        <v>865</v>
      </c>
      <c r="E66" s="925" t="s">
        <v>866</v>
      </c>
      <c r="F66" s="811" t="s">
        <v>867</v>
      </c>
      <c r="G66" s="812" t="s">
        <v>868</v>
      </c>
      <c r="H66" s="813">
        <v>221448402</v>
      </c>
      <c r="I66" s="1226">
        <v>6.3314345481518229E-3</v>
      </c>
      <c r="J66" s="815" t="s">
        <v>869</v>
      </c>
      <c r="K66" s="812" t="s">
        <v>870</v>
      </c>
      <c r="L66" s="776"/>
    </row>
    <row r="67" spans="2:12" x14ac:dyDescent="0.35">
      <c r="B67" s="926" t="s">
        <v>871</v>
      </c>
      <c r="C67" s="905" t="s">
        <v>872</v>
      </c>
      <c r="D67" s="904" t="s">
        <v>873</v>
      </c>
      <c r="E67" s="919" t="s">
        <v>874</v>
      </c>
      <c r="F67" s="795" t="s">
        <v>867</v>
      </c>
      <c r="G67" s="796"/>
      <c r="H67" s="819"/>
      <c r="I67" s="937"/>
      <c r="J67" s="799" t="s">
        <v>869</v>
      </c>
      <c r="K67" s="796"/>
      <c r="L67" s="776"/>
    </row>
    <row r="68" spans="2:12" x14ac:dyDescent="0.35">
      <c r="B68" s="820"/>
      <c r="C68" s="854"/>
      <c r="D68" s="926" t="s">
        <v>875</v>
      </c>
      <c r="E68" s="919" t="s">
        <v>876</v>
      </c>
      <c r="F68" s="795" t="s">
        <v>867</v>
      </c>
      <c r="G68" s="796"/>
      <c r="H68" s="819"/>
      <c r="I68" s="937"/>
      <c r="J68" s="799" t="s">
        <v>869</v>
      </c>
      <c r="K68" s="796"/>
      <c r="L68" s="776"/>
    </row>
    <row r="69" spans="2:12" x14ac:dyDescent="0.35">
      <c r="B69" s="820"/>
      <c r="C69" s="854"/>
      <c r="D69" s="926" t="s">
        <v>877</v>
      </c>
      <c r="E69" s="919" t="s">
        <v>878</v>
      </c>
      <c r="F69" s="795" t="s">
        <v>867</v>
      </c>
      <c r="G69" s="796"/>
      <c r="H69" s="819"/>
      <c r="I69" s="937"/>
      <c r="J69" s="799" t="s">
        <v>869</v>
      </c>
      <c r="K69" s="796"/>
      <c r="L69" s="776"/>
    </row>
    <row r="70" spans="2:12" x14ac:dyDescent="0.35">
      <c r="B70" s="820"/>
      <c r="C70" s="854"/>
      <c r="D70" s="926" t="s">
        <v>879</v>
      </c>
      <c r="E70" s="919" t="s">
        <v>880</v>
      </c>
      <c r="F70" s="795" t="s">
        <v>867</v>
      </c>
      <c r="G70" s="796"/>
      <c r="H70" s="819"/>
      <c r="I70" s="937"/>
      <c r="J70" s="799" t="s">
        <v>869</v>
      </c>
      <c r="K70" s="796"/>
      <c r="L70" s="776"/>
    </row>
    <row r="71" spans="2:12" x14ac:dyDescent="0.35">
      <c r="B71" s="820"/>
      <c r="C71" s="854"/>
      <c r="D71" s="926" t="s">
        <v>881</v>
      </c>
      <c r="E71" s="919" t="s">
        <v>882</v>
      </c>
      <c r="F71" s="795" t="s">
        <v>867</v>
      </c>
      <c r="G71" s="796"/>
      <c r="H71" s="819"/>
      <c r="I71" s="937"/>
      <c r="J71" s="799" t="s">
        <v>869</v>
      </c>
      <c r="K71" s="796"/>
      <c r="L71" s="776"/>
    </row>
    <row r="72" spans="2:12" x14ac:dyDescent="0.35">
      <c r="B72" s="820"/>
      <c r="C72" s="854"/>
      <c r="D72" s="926" t="s">
        <v>883</v>
      </c>
      <c r="E72" s="919" t="s">
        <v>884</v>
      </c>
      <c r="F72" s="795" t="s">
        <v>867</v>
      </c>
      <c r="G72" s="796"/>
      <c r="H72" s="819"/>
      <c r="I72" s="937"/>
      <c r="J72" s="799" t="s">
        <v>869</v>
      </c>
      <c r="K72" s="796"/>
      <c r="L72" s="776"/>
    </row>
    <row r="73" spans="2:12" x14ac:dyDescent="0.35">
      <c r="B73" s="820"/>
      <c r="C73" s="854"/>
      <c r="D73" s="926" t="s">
        <v>885</v>
      </c>
      <c r="E73" s="919" t="s">
        <v>886</v>
      </c>
      <c r="F73" s="795" t="s">
        <v>867</v>
      </c>
      <c r="G73" s="796"/>
      <c r="H73" s="819"/>
      <c r="I73" s="937"/>
      <c r="J73" s="799" t="s">
        <v>869</v>
      </c>
      <c r="K73" s="796"/>
      <c r="L73" s="776"/>
    </row>
    <row r="74" spans="2:12" x14ac:dyDescent="0.35">
      <c r="B74" s="828"/>
      <c r="C74" s="910"/>
      <c r="D74" s="904" t="s">
        <v>887</v>
      </c>
      <c r="E74" s="919" t="s">
        <v>888</v>
      </c>
      <c r="F74" s="795" t="s">
        <v>867</v>
      </c>
      <c r="G74" s="796"/>
      <c r="H74" s="819"/>
      <c r="I74" s="937"/>
      <c r="J74" s="799" t="s">
        <v>869</v>
      </c>
      <c r="K74" s="796"/>
      <c r="L74" s="776"/>
    </row>
    <row r="75" spans="2:12" x14ac:dyDescent="0.35">
      <c r="B75" s="834"/>
      <c r="C75" s="923"/>
      <c r="D75" s="920" t="s">
        <v>889</v>
      </c>
      <c r="E75" s="921" t="s">
        <v>890</v>
      </c>
      <c r="F75" s="803" t="s">
        <v>867</v>
      </c>
      <c r="G75" s="804"/>
      <c r="H75" s="805"/>
      <c r="I75" s="1227"/>
      <c r="J75" s="807" t="s">
        <v>869</v>
      </c>
      <c r="K75" s="804"/>
      <c r="L75" s="776"/>
    </row>
    <row r="76" spans="2:12" x14ac:dyDescent="0.35">
      <c r="B76" s="917" t="s">
        <v>875</v>
      </c>
      <c r="C76" s="922" t="s">
        <v>891</v>
      </c>
      <c r="D76" s="917" t="s">
        <v>892</v>
      </c>
      <c r="E76" s="918" t="s">
        <v>363</v>
      </c>
      <c r="F76" s="811" t="s">
        <v>894</v>
      </c>
      <c r="G76" s="812" t="s">
        <v>1526</v>
      </c>
      <c r="H76" s="813">
        <v>185711618</v>
      </c>
      <c r="I76" s="1226">
        <v>5.3096836264294829E-3</v>
      </c>
      <c r="J76" s="815" t="s">
        <v>896</v>
      </c>
      <c r="K76" s="812" t="s">
        <v>897</v>
      </c>
      <c r="L76" s="776"/>
    </row>
    <row r="77" spans="2:12" x14ac:dyDescent="0.35">
      <c r="B77" s="926" t="s">
        <v>879</v>
      </c>
      <c r="C77" s="927" t="s">
        <v>898</v>
      </c>
      <c r="D77" s="926" t="s">
        <v>899</v>
      </c>
      <c r="E77" s="919" t="s">
        <v>898</v>
      </c>
      <c r="F77" s="795" t="s">
        <v>900</v>
      </c>
      <c r="G77" s="796" t="s">
        <v>901</v>
      </c>
      <c r="H77" s="819">
        <v>13328516</v>
      </c>
      <c r="I77" s="1224">
        <v>3.8107579876776144E-4</v>
      </c>
      <c r="J77" s="799" t="s">
        <v>896</v>
      </c>
      <c r="K77" s="796"/>
      <c r="L77" s="776"/>
    </row>
    <row r="78" spans="2:12" x14ac:dyDescent="0.35">
      <c r="B78" s="926" t="s">
        <v>881</v>
      </c>
      <c r="C78" s="928" t="s">
        <v>902</v>
      </c>
      <c r="D78" s="926" t="s">
        <v>903</v>
      </c>
      <c r="E78" s="919" t="s">
        <v>902</v>
      </c>
      <c r="F78" s="795" t="s">
        <v>904</v>
      </c>
      <c r="G78" s="796" t="s">
        <v>905</v>
      </c>
      <c r="H78" s="819">
        <v>127915</v>
      </c>
      <c r="I78" s="1224">
        <v>3.6572196634177581E-6</v>
      </c>
      <c r="J78" s="799" t="s">
        <v>906</v>
      </c>
      <c r="K78" s="796"/>
      <c r="L78" s="776"/>
    </row>
    <row r="79" spans="2:12" x14ac:dyDescent="0.35">
      <c r="B79" s="926" t="s">
        <v>883</v>
      </c>
      <c r="C79" s="927" t="s">
        <v>907</v>
      </c>
      <c r="D79" s="926" t="s">
        <v>908</v>
      </c>
      <c r="E79" s="919" t="s">
        <v>909</v>
      </c>
      <c r="F79" s="795" t="s">
        <v>910</v>
      </c>
      <c r="G79" s="796" t="s">
        <v>911</v>
      </c>
      <c r="H79" s="819">
        <v>35074428</v>
      </c>
      <c r="I79" s="1224">
        <v>1.0028134914961528E-3</v>
      </c>
      <c r="J79" s="799" t="s">
        <v>896</v>
      </c>
      <c r="K79" s="796"/>
      <c r="L79" s="776"/>
    </row>
    <row r="80" spans="2:12" x14ac:dyDescent="0.35">
      <c r="B80" s="929"/>
      <c r="C80" s="830"/>
      <c r="D80" s="926" t="s">
        <v>912</v>
      </c>
      <c r="E80" s="919" t="s">
        <v>301</v>
      </c>
      <c r="F80" s="795" t="s">
        <v>910</v>
      </c>
      <c r="G80" s="796"/>
      <c r="H80" s="819"/>
      <c r="I80" s="937"/>
      <c r="J80" s="799" t="s">
        <v>896</v>
      </c>
      <c r="K80" s="796"/>
      <c r="L80" s="776"/>
    </row>
    <row r="81" spans="2:12" x14ac:dyDescent="0.35">
      <c r="B81" s="929"/>
      <c r="C81" s="830"/>
      <c r="D81" s="926" t="s">
        <v>871</v>
      </c>
      <c r="E81" s="919" t="s">
        <v>913</v>
      </c>
      <c r="F81" s="795" t="s">
        <v>910</v>
      </c>
      <c r="G81" s="796"/>
      <c r="H81" s="819"/>
      <c r="I81" s="937"/>
      <c r="J81" s="799" t="s">
        <v>896</v>
      </c>
      <c r="K81" s="796"/>
      <c r="L81" s="776"/>
    </row>
    <row r="82" spans="2:12" x14ac:dyDescent="0.35">
      <c r="B82" s="912" t="s">
        <v>873</v>
      </c>
      <c r="C82" s="930" t="s">
        <v>914</v>
      </c>
      <c r="D82" s="912" t="s">
        <v>915</v>
      </c>
      <c r="E82" s="921" t="s">
        <v>916</v>
      </c>
      <c r="F82" s="803" t="s">
        <v>910</v>
      </c>
      <c r="G82" s="804"/>
      <c r="H82" s="805"/>
      <c r="I82" s="1227"/>
      <c r="J82" s="807" t="s">
        <v>896</v>
      </c>
      <c r="K82" s="804"/>
      <c r="L82" s="776"/>
    </row>
    <row r="83" spans="2:12" ht="16" thickBot="1" x14ac:dyDescent="0.4">
      <c r="B83" s="931" t="s">
        <v>887</v>
      </c>
      <c r="C83" s="932" t="s">
        <v>917</v>
      </c>
      <c r="D83" s="931" t="s">
        <v>918</v>
      </c>
      <c r="E83" s="933" t="s">
        <v>919</v>
      </c>
      <c r="F83" s="852" t="s">
        <v>920</v>
      </c>
      <c r="G83" s="849" t="s">
        <v>921</v>
      </c>
      <c r="H83" s="850"/>
      <c r="I83" s="1229"/>
      <c r="J83" s="852" t="s">
        <v>922</v>
      </c>
      <c r="K83" s="849" t="s">
        <v>923</v>
      </c>
      <c r="L83" s="776"/>
    </row>
    <row r="84" spans="2:12" ht="16" thickBot="1" x14ac:dyDescent="0.4">
      <c r="B84" s="934"/>
      <c r="C84" s="935"/>
      <c r="D84" s="855"/>
      <c r="E84" s="936"/>
      <c r="F84" s="795"/>
      <c r="G84" s="795"/>
      <c r="H84" s="937"/>
      <c r="I84" s="937"/>
      <c r="J84" s="856"/>
      <c r="K84" s="795"/>
      <c r="L84" s="776"/>
    </row>
    <row r="85" spans="2:12" ht="16" thickBot="1" x14ac:dyDescent="0.4">
      <c r="B85" s="859" t="s">
        <v>671</v>
      </c>
      <c r="C85" s="935"/>
      <c r="D85" s="855"/>
      <c r="E85" s="936"/>
      <c r="F85" s="786" t="s">
        <v>672</v>
      </c>
      <c r="G85" s="795"/>
      <c r="H85" s="788" t="s">
        <v>673</v>
      </c>
      <c r="I85" s="1230"/>
      <c r="J85" s="862" t="s">
        <v>924</v>
      </c>
      <c r="K85" s="791" t="s">
        <v>925</v>
      </c>
      <c r="L85" s="776"/>
    </row>
    <row r="86" spans="2:12" x14ac:dyDescent="0.35">
      <c r="B86" s="938"/>
      <c r="C86" s="939"/>
      <c r="D86" s="940">
        <v>3</v>
      </c>
      <c r="E86" s="941" t="s">
        <v>926</v>
      </c>
      <c r="F86" s="865" t="s">
        <v>927</v>
      </c>
      <c r="G86" s="866" t="s">
        <v>928</v>
      </c>
      <c r="H86" s="797">
        <v>259352965</v>
      </c>
      <c r="I86" s="1236">
        <v>7.4151644714357005E-3</v>
      </c>
      <c r="J86" s="795" t="s">
        <v>929</v>
      </c>
      <c r="K86" s="796" t="s">
        <v>930</v>
      </c>
      <c r="L86" s="776"/>
    </row>
    <row r="87" spans="2:12" x14ac:dyDescent="0.35">
      <c r="B87" s="828"/>
      <c r="C87" s="910"/>
      <c r="D87" s="943" t="s">
        <v>931</v>
      </c>
      <c r="E87" s="944" t="s">
        <v>932</v>
      </c>
      <c r="F87" s="795" t="s">
        <v>927</v>
      </c>
      <c r="G87" s="796"/>
      <c r="H87" s="819"/>
      <c r="I87" s="819"/>
      <c r="J87" s="795" t="s">
        <v>929</v>
      </c>
      <c r="K87" s="796"/>
      <c r="L87" s="776"/>
    </row>
    <row r="88" spans="2:12" x14ac:dyDescent="0.35">
      <c r="B88" s="945" t="s">
        <v>933</v>
      </c>
      <c r="C88" s="946" t="s">
        <v>934</v>
      </c>
      <c r="D88" s="947"/>
      <c r="E88" s="948"/>
      <c r="F88" s="795" t="s">
        <v>927</v>
      </c>
      <c r="G88" s="796"/>
      <c r="H88" s="819"/>
      <c r="I88" s="819"/>
      <c r="J88" s="795" t="s">
        <v>929</v>
      </c>
      <c r="K88" s="796"/>
      <c r="L88" s="776"/>
    </row>
    <row r="89" spans="2:12" x14ac:dyDescent="0.35">
      <c r="B89" s="949" t="s">
        <v>935</v>
      </c>
      <c r="C89" s="946" t="s">
        <v>936</v>
      </c>
      <c r="D89" s="947"/>
      <c r="E89" s="948"/>
      <c r="F89" s="795" t="s">
        <v>927</v>
      </c>
      <c r="G89" s="796"/>
      <c r="H89" s="819"/>
      <c r="I89" s="819"/>
      <c r="J89" s="795" t="s">
        <v>929</v>
      </c>
      <c r="K89" s="796"/>
      <c r="L89" s="776"/>
    </row>
    <row r="90" spans="2:12" x14ac:dyDescent="0.35">
      <c r="B90" s="947"/>
      <c r="C90" s="950"/>
      <c r="D90" s="943" t="s">
        <v>937</v>
      </c>
      <c r="E90" s="944" t="s">
        <v>938</v>
      </c>
      <c r="F90" s="795" t="s">
        <v>927</v>
      </c>
      <c r="G90" s="796"/>
      <c r="H90" s="819"/>
      <c r="I90" s="819"/>
      <c r="J90" s="795" t="s">
        <v>929</v>
      </c>
      <c r="K90" s="796"/>
      <c r="L90" s="776"/>
    </row>
    <row r="91" spans="2:12" x14ac:dyDescent="0.35">
      <c r="B91" s="947"/>
      <c r="C91" s="950"/>
      <c r="D91" s="943" t="s">
        <v>939</v>
      </c>
      <c r="E91" s="944" t="s">
        <v>940</v>
      </c>
      <c r="F91" s="795" t="s">
        <v>927</v>
      </c>
      <c r="G91" s="796"/>
      <c r="H91" s="819"/>
      <c r="I91" s="819"/>
      <c r="J91" s="795" t="s">
        <v>929</v>
      </c>
      <c r="K91" s="796"/>
      <c r="L91" s="776"/>
    </row>
    <row r="92" spans="2:12" x14ac:dyDescent="0.35">
      <c r="B92" s="947"/>
      <c r="C92" s="950"/>
      <c r="D92" s="943" t="s">
        <v>941</v>
      </c>
      <c r="E92" s="944" t="s">
        <v>942</v>
      </c>
      <c r="F92" s="795" t="s">
        <v>927</v>
      </c>
      <c r="G92" s="796"/>
      <c r="H92" s="819"/>
      <c r="I92" s="819"/>
      <c r="J92" s="795" t="s">
        <v>929</v>
      </c>
      <c r="K92" s="796"/>
      <c r="L92" s="776"/>
    </row>
    <row r="93" spans="2:12" x14ac:dyDescent="0.35">
      <c r="B93" s="951"/>
      <c r="C93" s="952"/>
      <c r="D93" s="953" t="s">
        <v>943</v>
      </c>
      <c r="E93" s="954" t="s">
        <v>944</v>
      </c>
      <c r="F93" s="803" t="s">
        <v>927</v>
      </c>
      <c r="G93" s="804"/>
      <c r="H93" s="805"/>
      <c r="I93" s="805"/>
      <c r="J93" s="803" t="s">
        <v>929</v>
      </c>
      <c r="K93" s="804"/>
      <c r="L93" s="776"/>
    </row>
    <row r="94" spans="2:12" x14ac:dyDescent="0.35">
      <c r="B94" s="956">
        <v>3</v>
      </c>
      <c r="C94" s="957" t="s">
        <v>304</v>
      </c>
      <c r="D94" s="956" t="s">
        <v>945</v>
      </c>
      <c r="E94" s="958" t="s">
        <v>304</v>
      </c>
      <c r="F94" s="811" t="s">
        <v>946</v>
      </c>
      <c r="G94" s="812" t="s">
        <v>947</v>
      </c>
      <c r="H94" s="813">
        <v>981633458</v>
      </c>
      <c r="I94" s="1237">
        <v>2.8065896766339912E-2</v>
      </c>
      <c r="J94" s="811" t="s">
        <v>948</v>
      </c>
      <c r="K94" s="812" t="s">
        <v>949</v>
      </c>
      <c r="L94" s="776"/>
    </row>
    <row r="95" spans="2:12" x14ac:dyDescent="0.35">
      <c r="B95" s="943" t="s">
        <v>931</v>
      </c>
      <c r="C95" s="960" t="s">
        <v>950</v>
      </c>
      <c r="D95" s="943" t="s">
        <v>951</v>
      </c>
      <c r="E95" s="944" t="s">
        <v>952</v>
      </c>
      <c r="F95" s="795" t="s">
        <v>946</v>
      </c>
      <c r="G95" s="796"/>
      <c r="H95" s="819"/>
      <c r="I95" s="819"/>
      <c r="J95" s="795" t="s">
        <v>948</v>
      </c>
      <c r="K95" s="796"/>
      <c r="L95" s="776"/>
    </row>
    <row r="96" spans="2:12" x14ac:dyDescent="0.35">
      <c r="B96" s="961" t="s">
        <v>945</v>
      </c>
      <c r="C96" s="962" t="s">
        <v>953</v>
      </c>
      <c r="D96" s="828"/>
      <c r="E96" s="963"/>
      <c r="F96" s="795" t="s">
        <v>946</v>
      </c>
      <c r="G96" s="796"/>
      <c r="H96" s="819"/>
      <c r="I96" s="819"/>
      <c r="J96" s="795" t="s">
        <v>948</v>
      </c>
      <c r="K96" s="796"/>
      <c r="L96" s="776"/>
    </row>
    <row r="97" spans="2:12" x14ac:dyDescent="0.35">
      <c r="B97" s="943" t="s">
        <v>951</v>
      </c>
      <c r="C97" s="960" t="s">
        <v>954</v>
      </c>
      <c r="D97" s="828"/>
      <c r="E97" s="963"/>
      <c r="F97" s="795" t="s">
        <v>946</v>
      </c>
      <c r="G97" s="796"/>
      <c r="H97" s="819"/>
      <c r="I97" s="937"/>
      <c r="J97" s="799" t="s">
        <v>948</v>
      </c>
      <c r="K97" s="796"/>
      <c r="L97" s="776"/>
    </row>
    <row r="98" spans="2:12" x14ac:dyDescent="0.35">
      <c r="B98" s="943" t="s">
        <v>955</v>
      </c>
      <c r="C98" s="960" t="s">
        <v>956</v>
      </c>
      <c r="D98" s="820"/>
      <c r="E98" s="964"/>
      <c r="F98" s="795" t="s">
        <v>946</v>
      </c>
      <c r="G98" s="796"/>
      <c r="H98" s="819"/>
      <c r="I98" s="937"/>
      <c r="J98" s="799" t="s">
        <v>948</v>
      </c>
      <c r="K98" s="796"/>
      <c r="L98" s="776"/>
    </row>
    <row r="99" spans="2:12" x14ac:dyDescent="0.35">
      <c r="B99" s="943" t="s">
        <v>957</v>
      </c>
      <c r="C99" s="960" t="s">
        <v>958</v>
      </c>
      <c r="D99" s="820"/>
      <c r="E99" s="964"/>
      <c r="F99" s="795" t="s">
        <v>946</v>
      </c>
      <c r="G99" s="796"/>
      <c r="H99" s="819"/>
      <c r="I99" s="937"/>
      <c r="J99" s="799" t="s">
        <v>948</v>
      </c>
      <c r="K99" s="796"/>
      <c r="L99" s="776"/>
    </row>
    <row r="100" spans="2:12" x14ac:dyDescent="0.35">
      <c r="B100" s="943" t="s">
        <v>959</v>
      </c>
      <c r="C100" s="960" t="s">
        <v>960</v>
      </c>
      <c r="D100" s="943" t="s">
        <v>961</v>
      </c>
      <c r="E100" s="944" t="s">
        <v>962</v>
      </c>
      <c r="F100" s="795" t="s">
        <v>963</v>
      </c>
      <c r="G100" s="796" t="s">
        <v>964</v>
      </c>
      <c r="H100" s="819">
        <v>124603723</v>
      </c>
      <c r="I100" s="1224">
        <v>3.5625468935672872E-3</v>
      </c>
      <c r="J100" s="799" t="s">
        <v>948</v>
      </c>
      <c r="K100" s="796"/>
      <c r="L100" s="776"/>
    </row>
    <row r="101" spans="2:12" x14ac:dyDescent="0.35">
      <c r="B101" s="943" t="s">
        <v>965</v>
      </c>
      <c r="C101" s="965" t="s">
        <v>966</v>
      </c>
      <c r="D101" s="943" t="s">
        <v>967</v>
      </c>
      <c r="E101" s="944" t="s">
        <v>966</v>
      </c>
      <c r="F101" s="795" t="s">
        <v>968</v>
      </c>
      <c r="G101" s="796" t="s">
        <v>969</v>
      </c>
      <c r="H101" s="819">
        <v>98802157</v>
      </c>
      <c r="I101" s="1224">
        <v>2.8248539371339442E-3</v>
      </c>
      <c r="J101" s="799" t="s">
        <v>948</v>
      </c>
      <c r="K101" s="796"/>
      <c r="L101" s="776"/>
    </row>
    <row r="102" spans="2:12" x14ac:dyDescent="0.35">
      <c r="B102" s="943" t="s">
        <v>970</v>
      </c>
      <c r="C102" s="960" t="s">
        <v>971</v>
      </c>
      <c r="D102" s="943" t="s">
        <v>955</v>
      </c>
      <c r="E102" s="944" t="s">
        <v>972</v>
      </c>
      <c r="F102" s="795" t="s">
        <v>973</v>
      </c>
      <c r="G102" s="796" t="s">
        <v>974</v>
      </c>
      <c r="H102" s="819">
        <v>46386159</v>
      </c>
      <c r="I102" s="1224">
        <v>1.3262273603973154E-3</v>
      </c>
      <c r="J102" s="799" t="s">
        <v>948</v>
      </c>
      <c r="K102" s="796"/>
      <c r="L102" s="776"/>
    </row>
    <row r="103" spans="2:12" x14ac:dyDescent="0.35">
      <c r="B103" s="943" t="s">
        <v>975</v>
      </c>
      <c r="C103" s="960" t="s">
        <v>976</v>
      </c>
      <c r="D103" s="820"/>
      <c r="E103" s="964"/>
      <c r="F103" s="795" t="s">
        <v>973</v>
      </c>
      <c r="G103" s="796"/>
      <c r="H103" s="819"/>
      <c r="I103" s="937"/>
      <c r="J103" s="799" t="s">
        <v>948</v>
      </c>
      <c r="K103" s="796"/>
      <c r="L103" s="776"/>
    </row>
    <row r="104" spans="2:12" x14ac:dyDescent="0.35">
      <c r="B104" s="828"/>
      <c r="C104" s="830"/>
      <c r="D104" s="943" t="s">
        <v>977</v>
      </c>
      <c r="E104" s="944" t="s">
        <v>978</v>
      </c>
      <c r="F104" s="795" t="s">
        <v>973</v>
      </c>
      <c r="G104" s="796"/>
      <c r="H104" s="819"/>
      <c r="I104" s="937"/>
      <c r="J104" s="799" t="s">
        <v>948</v>
      </c>
      <c r="K104" s="796"/>
      <c r="L104" s="776"/>
    </row>
    <row r="105" spans="2:12" x14ac:dyDescent="0.35">
      <c r="B105" s="943" t="s">
        <v>979</v>
      </c>
      <c r="C105" s="960" t="s">
        <v>980</v>
      </c>
      <c r="D105" s="943" t="s">
        <v>959</v>
      </c>
      <c r="E105" s="944" t="s">
        <v>981</v>
      </c>
      <c r="F105" s="795" t="s">
        <v>982</v>
      </c>
      <c r="G105" s="796" t="s">
        <v>983</v>
      </c>
      <c r="H105" s="819">
        <v>441039653</v>
      </c>
      <c r="I105" s="1224">
        <v>1.2609771264500214E-2</v>
      </c>
      <c r="J105" s="799" t="s">
        <v>948</v>
      </c>
      <c r="K105" s="796"/>
      <c r="L105" s="776"/>
    </row>
    <row r="106" spans="2:12" x14ac:dyDescent="0.35">
      <c r="B106" s="943" t="s">
        <v>984</v>
      </c>
      <c r="C106" s="960" t="s">
        <v>985</v>
      </c>
      <c r="D106" s="943" t="s">
        <v>965</v>
      </c>
      <c r="E106" s="944" t="s">
        <v>985</v>
      </c>
      <c r="F106" s="795" t="s">
        <v>986</v>
      </c>
      <c r="G106" s="796" t="s">
        <v>987</v>
      </c>
      <c r="H106" s="819">
        <v>191891327</v>
      </c>
      <c r="I106" s="1224">
        <v>5.4863677781630529E-3</v>
      </c>
      <c r="J106" s="799" t="s">
        <v>948</v>
      </c>
      <c r="K106" s="796"/>
      <c r="L106" s="776"/>
    </row>
    <row r="107" spans="2:12" x14ac:dyDescent="0.35">
      <c r="B107" s="953" t="s">
        <v>988</v>
      </c>
      <c r="C107" s="966" t="s">
        <v>989</v>
      </c>
      <c r="D107" s="967" t="s">
        <v>990</v>
      </c>
      <c r="E107" s="968" t="s">
        <v>991</v>
      </c>
      <c r="F107" s="803" t="s">
        <v>992</v>
      </c>
      <c r="G107" s="804" t="s">
        <v>993</v>
      </c>
      <c r="H107" s="805">
        <v>11929830</v>
      </c>
      <c r="I107" s="1225">
        <v>3.4108594658352085E-4</v>
      </c>
      <c r="J107" s="807" t="s">
        <v>948</v>
      </c>
      <c r="K107" s="804"/>
      <c r="L107" s="776"/>
    </row>
    <row r="108" spans="2:12" x14ac:dyDescent="0.35">
      <c r="B108" s="969" t="s">
        <v>994</v>
      </c>
      <c r="C108" s="970" t="s">
        <v>305</v>
      </c>
      <c r="D108" s="971" t="s">
        <v>970</v>
      </c>
      <c r="E108" s="972" t="s">
        <v>995</v>
      </c>
      <c r="F108" s="811" t="s">
        <v>996</v>
      </c>
      <c r="G108" s="812" t="s">
        <v>997</v>
      </c>
      <c r="H108" s="813">
        <v>12740466</v>
      </c>
      <c r="I108" s="1226">
        <v>3.6426285249036776E-4</v>
      </c>
      <c r="J108" s="815" t="s">
        <v>998</v>
      </c>
      <c r="K108" s="812" t="s">
        <v>999</v>
      </c>
      <c r="L108" s="776"/>
    </row>
    <row r="109" spans="2:12" x14ac:dyDescent="0.35">
      <c r="B109" s="973"/>
      <c r="C109" s="974"/>
      <c r="D109" s="943" t="s">
        <v>975</v>
      </c>
      <c r="E109" s="944" t="s">
        <v>1000</v>
      </c>
      <c r="F109" s="795" t="s">
        <v>996</v>
      </c>
      <c r="G109" s="796"/>
      <c r="H109" s="819"/>
      <c r="I109" s="937"/>
      <c r="J109" s="799" t="s">
        <v>998</v>
      </c>
      <c r="K109" s="796"/>
      <c r="L109" s="776"/>
    </row>
    <row r="110" spans="2:12" x14ac:dyDescent="0.35">
      <c r="B110" s="973" t="s">
        <v>1001</v>
      </c>
      <c r="C110" s="974" t="s">
        <v>1002</v>
      </c>
      <c r="D110" s="943" t="s">
        <v>979</v>
      </c>
      <c r="E110" s="944" t="s">
        <v>1003</v>
      </c>
      <c r="F110" s="795" t="s">
        <v>1004</v>
      </c>
      <c r="G110" s="796" t="s">
        <v>1005</v>
      </c>
      <c r="H110" s="819">
        <v>174907149</v>
      </c>
      <c r="I110" s="1224">
        <v>5.0007728928987191E-3</v>
      </c>
      <c r="J110" s="799" t="s">
        <v>998</v>
      </c>
      <c r="K110" s="796"/>
      <c r="L110" s="776"/>
    </row>
    <row r="111" spans="2:12" x14ac:dyDescent="0.35">
      <c r="B111" s="973" t="s">
        <v>1006</v>
      </c>
      <c r="C111" s="975" t="s">
        <v>1007</v>
      </c>
      <c r="D111" s="943" t="s">
        <v>984</v>
      </c>
      <c r="E111" s="944" t="s">
        <v>1007</v>
      </c>
      <c r="F111" s="795" t="s">
        <v>1008</v>
      </c>
      <c r="G111" s="796" t="s">
        <v>1009</v>
      </c>
      <c r="H111" s="819">
        <v>131124411</v>
      </c>
      <c r="I111" s="1224">
        <v>3.7489799809504107E-3</v>
      </c>
      <c r="J111" s="799" t="s">
        <v>998</v>
      </c>
      <c r="K111" s="796"/>
      <c r="L111" s="776"/>
    </row>
    <row r="112" spans="2:12" x14ac:dyDescent="0.35">
      <c r="B112" s="973" t="s">
        <v>1010</v>
      </c>
      <c r="C112" s="975" t="s">
        <v>1011</v>
      </c>
      <c r="D112" s="943" t="s">
        <v>988</v>
      </c>
      <c r="E112" s="944" t="s">
        <v>1011</v>
      </c>
      <c r="F112" s="795" t="s">
        <v>1012</v>
      </c>
      <c r="G112" s="796" t="s">
        <v>1013</v>
      </c>
      <c r="H112" s="819">
        <v>1001172518</v>
      </c>
      <c r="I112" s="1224">
        <v>2.8624538320783877E-2</v>
      </c>
      <c r="J112" s="799" t="s">
        <v>998</v>
      </c>
      <c r="K112" s="796"/>
      <c r="L112" s="776"/>
    </row>
    <row r="113" spans="2:12" x14ac:dyDescent="0.35">
      <c r="B113" s="973" t="s">
        <v>1014</v>
      </c>
      <c r="C113" s="975" t="s">
        <v>1015</v>
      </c>
      <c r="D113" s="943" t="s">
        <v>1016</v>
      </c>
      <c r="E113" s="944" t="s">
        <v>1015</v>
      </c>
      <c r="F113" s="795" t="s">
        <v>1017</v>
      </c>
      <c r="G113" s="796" t="s">
        <v>1018</v>
      </c>
      <c r="H113" s="819">
        <v>238609845</v>
      </c>
      <c r="I113" s="1224">
        <v>6.8220976196619902E-3</v>
      </c>
      <c r="J113" s="799" t="s">
        <v>998</v>
      </c>
      <c r="K113" s="796"/>
      <c r="L113" s="776"/>
    </row>
    <row r="114" spans="2:12" x14ac:dyDescent="0.35">
      <c r="B114" s="976" t="s">
        <v>1019</v>
      </c>
      <c r="C114" s="977" t="s">
        <v>1020</v>
      </c>
      <c r="D114" s="953" t="s">
        <v>1021</v>
      </c>
      <c r="E114" s="954" t="s">
        <v>1020</v>
      </c>
      <c r="F114" s="803" t="s">
        <v>1022</v>
      </c>
      <c r="G114" s="804" t="s">
        <v>1023</v>
      </c>
      <c r="H114" s="805">
        <v>38618017</v>
      </c>
      <c r="I114" s="1225">
        <v>1.1041282971864226E-3</v>
      </c>
      <c r="J114" s="807" t="s">
        <v>998</v>
      </c>
      <c r="K114" s="804"/>
      <c r="L114" s="776"/>
    </row>
    <row r="115" spans="2:12" x14ac:dyDescent="0.35">
      <c r="B115" s="978" t="s">
        <v>1024</v>
      </c>
      <c r="C115" s="979" t="s">
        <v>1025</v>
      </c>
      <c r="D115" s="971" t="s">
        <v>957</v>
      </c>
      <c r="E115" s="972" t="s">
        <v>1026</v>
      </c>
      <c r="F115" s="811" t="s">
        <v>1027</v>
      </c>
      <c r="G115" s="812" t="s">
        <v>1028</v>
      </c>
      <c r="H115" s="813">
        <v>10587734</v>
      </c>
      <c r="I115" s="1226">
        <v>3.0271405992914632E-4</v>
      </c>
      <c r="J115" s="815" t="s">
        <v>1029</v>
      </c>
      <c r="K115" s="812" t="s">
        <v>1030</v>
      </c>
      <c r="L115" s="776"/>
    </row>
    <row r="116" spans="2:12" x14ac:dyDescent="0.35">
      <c r="B116" s="980" t="s">
        <v>1031</v>
      </c>
      <c r="C116" s="975" t="s">
        <v>1032</v>
      </c>
      <c r="D116" s="943" t="s">
        <v>1033</v>
      </c>
      <c r="E116" s="981" t="s">
        <v>1032</v>
      </c>
      <c r="F116" s="795" t="s">
        <v>1034</v>
      </c>
      <c r="G116" s="796" t="s">
        <v>1035</v>
      </c>
      <c r="H116" s="819">
        <v>305700990</v>
      </c>
      <c r="I116" s="1224">
        <v>8.740301542073059E-3</v>
      </c>
      <c r="J116" s="799" t="s">
        <v>1029</v>
      </c>
      <c r="K116" s="796"/>
      <c r="L116" s="776"/>
    </row>
    <row r="117" spans="2:12" x14ac:dyDescent="0.35">
      <c r="B117" s="973" t="s">
        <v>1036</v>
      </c>
      <c r="C117" s="975" t="s">
        <v>1037</v>
      </c>
      <c r="D117" s="943" t="s">
        <v>1038</v>
      </c>
      <c r="E117" s="944" t="s">
        <v>1037</v>
      </c>
      <c r="F117" s="795" t="s">
        <v>1039</v>
      </c>
      <c r="G117" s="796" t="s">
        <v>1040</v>
      </c>
      <c r="H117" s="819">
        <v>3176527</v>
      </c>
      <c r="I117" s="1224">
        <v>9.0820130600613075E-5</v>
      </c>
      <c r="J117" s="799" t="s">
        <v>1029</v>
      </c>
      <c r="K117" s="796"/>
      <c r="L117" s="776"/>
    </row>
    <row r="118" spans="2:12" x14ac:dyDescent="0.35">
      <c r="B118" s="976" t="s">
        <v>1041</v>
      </c>
      <c r="C118" s="977" t="s">
        <v>1042</v>
      </c>
      <c r="D118" s="953" t="s">
        <v>1043</v>
      </c>
      <c r="E118" s="954" t="s">
        <v>1044</v>
      </c>
      <c r="F118" s="803" t="s">
        <v>1045</v>
      </c>
      <c r="G118" s="804" t="s">
        <v>1046</v>
      </c>
      <c r="H118" s="805">
        <v>125256685</v>
      </c>
      <c r="I118" s="1225">
        <v>3.5812157398000559E-3</v>
      </c>
      <c r="J118" s="807" t="s">
        <v>1029</v>
      </c>
      <c r="K118" s="804"/>
      <c r="L118" s="776"/>
    </row>
    <row r="119" spans="2:12" x14ac:dyDescent="0.35">
      <c r="B119" s="971" t="s">
        <v>937</v>
      </c>
      <c r="C119" s="982" t="s">
        <v>1047</v>
      </c>
      <c r="D119" s="971" t="s">
        <v>1048</v>
      </c>
      <c r="E119" s="972" t="s">
        <v>1049</v>
      </c>
      <c r="F119" s="811" t="s">
        <v>1050</v>
      </c>
      <c r="G119" s="812" t="s">
        <v>1051</v>
      </c>
      <c r="H119" s="813"/>
      <c r="I119" s="1238"/>
      <c r="J119" s="815" t="s">
        <v>1052</v>
      </c>
      <c r="K119" s="812" t="s">
        <v>1051</v>
      </c>
      <c r="L119" s="776"/>
    </row>
    <row r="120" spans="2:12" ht="16" thickBot="1" x14ac:dyDescent="0.4">
      <c r="B120" s="983" t="s">
        <v>1053</v>
      </c>
      <c r="C120" s="984" t="s">
        <v>1054</v>
      </c>
      <c r="D120" s="985"/>
      <c r="E120" s="986"/>
      <c r="F120" s="987" t="s">
        <v>1050</v>
      </c>
      <c r="G120" s="988"/>
      <c r="H120" s="989"/>
      <c r="I120" s="1239"/>
      <c r="J120" s="991" t="s">
        <v>1052</v>
      </c>
      <c r="K120" s="988"/>
      <c r="L120" s="776"/>
    </row>
    <row r="121" spans="2:12" ht="16" thickBot="1" x14ac:dyDescent="0.4">
      <c r="B121" s="934"/>
      <c r="C121" s="935"/>
      <c r="D121" s="935"/>
      <c r="E121" s="935"/>
      <c r="F121" s="795"/>
      <c r="G121" s="856"/>
      <c r="H121" s="857"/>
      <c r="I121" s="857"/>
      <c r="J121" s="856"/>
      <c r="K121" s="795"/>
      <c r="L121" s="776"/>
    </row>
    <row r="122" spans="2:12" ht="16" thickBot="1" x14ac:dyDescent="0.4">
      <c r="B122" s="859" t="s">
        <v>671</v>
      </c>
      <c r="C122" s="935"/>
      <c r="D122" s="935"/>
      <c r="E122" s="935"/>
      <c r="F122" s="786" t="s">
        <v>672</v>
      </c>
      <c r="G122" s="856"/>
      <c r="H122" s="788" t="s">
        <v>673</v>
      </c>
      <c r="I122" s="1230"/>
      <c r="J122" s="992" t="s">
        <v>1055</v>
      </c>
      <c r="K122" s="791" t="s">
        <v>1056</v>
      </c>
      <c r="L122" s="776"/>
    </row>
    <row r="123" spans="2:12" x14ac:dyDescent="0.35">
      <c r="B123" s="993">
        <v>5</v>
      </c>
      <c r="C123" s="994" t="s">
        <v>1057</v>
      </c>
      <c r="D123" s="995">
        <v>4</v>
      </c>
      <c r="E123" s="996" t="s">
        <v>1058</v>
      </c>
      <c r="F123" s="865" t="s">
        <v>1059</v>
      </c>
      <c r="G123" s="866" t="s">
        <v>1060</v>
      </c>
      <c r="H123" s="797">
        <v>415387888</v>
      </c>
      <c r="I123" s="1236">
        <v>1.1876361270681104E-2</v>
      </c>
      <c r="J123" s="795" t="s">
        <v>1061</v>
      </c>
      <c r="K123" s="796" t="s">
        <v>1527</v>
      </c>
      <c r="L123" s="776"/>
    </row>
    <row r="124" spans="2:12" x14ac:dyDescent="0.35">
      <c r="B124" s="997"/>
      <c r="C124" s="998"/>
      <c r="D124" s="999">
        <v>43</v>
      </c>
      <c r="E124" s="1000" t="s">
        <v>1063</v>
      </c>
      <c r="F124" s="795" t="s">
        <v>1059</v>
      </c>
      <c r="G124" s="796"/>
      <c r="H124" s="819"/>
      <c r="I124" s="819"/>
      <c r="J124" s="795" t="s">
        <v>1061</v>
      </c>
      <c r="K124" s="796"/>
      <c r="L124" s="776"/>
    </row>
    <row r="125" spans="2:12" x14ac:dyDescent="0.35">
      <c r="B125" s="997"/>
      <c r="C125" s="998"/>
      <c r="D125" s="999">
        <v>430</v>
      </c>
      <c r="E125" s="1000" t="s">
        <v>1064</v>
      </c>
      <c r="F125" s="795" t="s">
        <v>1059</v>
      </c>
      <c r="G125" s="796"/>
      <c r="H125" s="819"/>
      <c r="I125" s="819"/>
      <c r="J125" s="795" t="s">
        <v>1061</v>
      </c>
      <c r="K125" s="796"/>
      <c r="L125" s="776"/>
    </row>
    <row r="126" spans="2:12" x14ac:dyDescent="0.35">
      <c r="B126" s="997"/>
      <c r="C126" s="998"/>
      <c r="D126" s="999">
        <v>431</v>
      </c>
      <c r="E126" s="1001" t="s">
        <v>1065</v>
      </c>
      <c r="F126" s="795" t="s">
        <v>1059</v>
      </c>
      <c r="G126" s="796"/>
      <c r="H126" s="819"/>
      <c r="I126" s="819"/>
      <c r="J126" s="795" t="s">
        <v>1061</v>
      </c>
      <c r="K126" s="796"/>
      <c r="L126" s="776"/>
    </row>
    <row r="127" spans="2:12" x14ac:dyDescent="0.35">
      <c r="B127" s="997"/>
      <c r="C127" s="998"/>
      <c r="D127" s="999">
        <v>432</v>
      </c>
      <c r="E127" s="1001" t="s">
        <v>1066</v>
      </c>
      <c r="F127" s="795" t="s">
        <v>1059</v>
      </c>
      <c r="G127" s="796"/>
      <c r="H127" s="819"/>
      <c r="I127" s="819"/>
      <c r="J127" s="795" t="s">
        <v>1061</v>
      </c>
      <c r="K127" s="796"/>
      <c r="L127" s="776"/>
    </row>
    <row r="128" spans="2:12" x14ac:dyDescent="0.35">
      <c r="B128" s="1002"/>
      <c r="C128" s="935"/>
      <c r="D128" s="999">
        <v>433</v>
      </c>
      <c r="E128" s="1000" t="s">
        <v>1067</v>
      </c>
      <c r="F128" s="795" t="s">
        <v>1059</v>
      </c>
      <c r="G128" s="796"/>
      <c r="H128" s="819"/>
      <c r="I128" s="819"/>
      <c r="J128" s="795" t="s">
        <v>1061</v>
      </c>
      <c r="K128" s="796"/>
      <c r="L128" s="776"/>
    </row>
    <row r="129" spans="2:12" x14ac:dyDescent="0.35">
      <c r="B129" s="997"/>
      <c r="C129" s="998"/>
      <c r="D129" s="999">
        <v>44</v>
      </c>
      <c r="E129" s="1000" t="s">
        <v>1068</v>
      </c>
      <c r="F129" s="795" t="s">
        <v>1059</v>
      </c>
      <c r="G129" s="796"/>
      <c r="H129" s="819"/>
      <c r="I129" s="819"/>
      <c r="J129" s="795" t="s">
        <v>1061</v>
      </c>
      <c r="K129" s="796"/>
      <c r="L129" s="776"/>
    </row>
    <row r="130" spans="2:12" x14ac:dyDescent="0.35">
      <c r="B130" s="997"/>
      <c r="C130" s="998"/>
      <c r="D130" s="999">
        <v>441</v>
      </c>
      <c r="E130" s="1003" t="s">
        <v>1069</v>
      </c>
      <c r="F130" s="795" t="s">
        <v>1059</v>
      </c>
      <c r="G130" s="796"/>
      <c r="H130" s="819"/>
      <c r="I130" s="819"/>
      <c r="J130" s="795" t="s">
        <v>1061</v>
      </c>
      <c r="K130" s="796"/>
      <c r="L130" s="776"/>
    </row>
    <row r="131" spans="2:12" x14ac:dyDescent="0.35">
      <c r="B131" s="997"/>
      <c r="C131" s="998"/>
      <c r="D131" s="999">
        <v>442</v>
      </c>
      <c r="E131" s="1001" t="s">
        <v>1070</v>
      </c>
      <c r="F131" s="795" t="s">
        <v>1059</v>
      </c>
      <c r="G131" s="796"/>
      <c r="H131" s="819"/>
      <c r="I131" s="819"/>
      <c r="J131" s="795" t="s">
        <v>1061</v>
      </c>
      <c r="K131" s="796"/>
      <c r="L131" s="776"/>
    </row>
    <row r="132" spans="2:12" x14ac:dyDescent="0.35">
      <c r="B132" s="997"/>
      <c r="C132" s="998"/>
      <c r="D132" s="999">
        <v>443</v>
      </c>
      <c r="E132" s="1003" t="s">
        <v>1071</v>
      </c>
      <c r="F132" s="795" t="s">
        <v>1059</v>
      </c>
      <c r="G132" s="796"/>
      <c r="H132" s="819"/>
      <c r="I132" s="819"/>
      <c r="J132" s="795" t="s">
        <v>1061</v>
      </c>
      <c r="K132" s="796"/>
      <c r="L132" s="776"/>
    </row>
    <row r="133" spans="2:12" x14ac:dyDescent="0.35">
      <c r="B133" s="997"/>
      <c r="C133" s="998"/>
      <c r="D133" s="999">
        <v>444</v>
      </c>
      <c r="E133" s="1003" t="s">
        <v>1072</v>
      </c>
      <c r="F133" s="795" t="s">
        <v>1059</v>
      </c>
      <c r="G133" s="796"/>
      <c r="H133" s="819"/>
      <c r="I133" s="819"/>
      <c r="J133" s="795" t="s">
        <v>1061</v>
      </c>
      <c r="K133" s="796"/>
      <c r="L133" s="776"/>
    </row>
    <row r="134" spans="2:12" x14ac:dyDescent="0.35">
      <c r="B134" s="997"/>
      <c r="C134" s="998"/>
      <c r="D134" s="999">
        <v>445</v>
      </c>
      <c r="E134" s="1003" t="s">
        <v>1073</v>
      </c>
      <c r="F134" s="795" t="s">
        <v>1059</v>
      </c>
      <c r="G134" s="796"/>
      <c r="H134" s="819"/>
      <c r="I134" s="819"/>
      <c r="J134" s="795" t="s">
        <v>1061</v>
      </c>
      <c r="K134" s="796"/>
      <c r="L134" s="776"/>
    </row>
    <row r="135" spans="2:12" x14ac:dyDescent="0.35">
      <c r="B135" s="997"/>
      <c r="C135" s="998"/>
      <c r="D135" s="999">
        <v>446</v>
      </c>
      <c r="E135" s="1003" t="s">
        <v>1074</v>
      </c>
      <c r="F135" s="795" t="s">
        <v>1059</v>
      </c>
      <c r="G135" s="796"/>
      <c r="H135" s="819"/>
      <c r="I135" s="819"/>
      <c r="J135" s="795" t="s">
        <v>1061</v>
      </c>
      <c r="K135" s="796"/>
      <c r="L135" s="776"/>
    </row>
    <row r="136" spans="2:12" x14ac:dyDescent="0.35">
      <c r="B136" s="997"/>
      <c r="C136" s="998"/>
      <c r="D136" s="999" t="s">
        <v>1075</v>
      </c>
      <c r="E136" s="1003" t="s">
        <v>1076</v>
      </c>
      <c r="F136" s="795" t="s">
        <v>1059</v>
      </c>
      <c r="G136" s="796"/>
      <c r="H136" s="819"/>
      <c r="I136" s="819"/>
      <c r="J136" s="795" t="s">
        <v>1061</v>
      </c>
      <c r="K136" s="796"/>
      <c r="L136" s="776"/>
    </row>
    <row r="137" spans="2:12" x14ac:dyDescent="0.35">
      <c r="B137" s="1004"/>
      <c r="C137" s="1005"/>
      <c r="D137" s="1006">
        <v>448</v>
      </c>
      <c r="E137" s="1007" t="s">
        <v>1077</v>
      </c>
      <c r="F137" s="803" t="s">
        <v>1059</v>
      </c>
      <c r="G137" s="804"/>
      <c r="H137" s="805"/>
      <c r="I137" s="805"/>
      <c r="J137" s="803" t="s">
        <v>1061</v>
      </c>
      <c r="K137" s="804"/>
      <c r="L137" s="776"/>
    </row>
    <row r="138" spans="2:12" x14ac:dyDescent="0.3">
      <c r="B138" s="1008" t="s">
        <v>1078</v>
      </c>
      <c r="C138" s="1009" t="s">
        <v>367</v>
      </c>
      <c r="D138" s="1010" t="s">
        <v>994</v>
      </c>
      <c r="E138" s="1011" t="s">
        <v>367</v>
      </c>
      <c r="F138" s="811" t="s">
        <v>1079</v>
      </c>
      <c r="G138" s="812" t="s">
        <v>1080</v>
      </c>
      <c r="H138" s="813">
        <v>73789094</v>
      </c>
      <c r="I138" s="1237">
        <v>2.1097050816759671E-3</v>
      </c>
      <c r="J138" s="811" t="s">
        <v>1081</v>
      </c>
      <c r="K138" s="812" t="s">
        <v>1082</v>
      </c>
      <c r="L138" s="776"/>
    </row>
    <row r="139" spans="2:12" x14ac:dyDescent="0.3">
      <c r="B139" s="1012" t="s">
        <v>1083</v>
      </c>
      <c r="C139" s="1013" t="s">
        <v>1084</v>
      </c>
      <c r="D139" s="1014" t="s">
        <v>1085</v>
      </c>
      <c r="E139" s="1015" t="s">
        <v>1084</v>
      </c>
      <c r="F139" s="795" t="s">
        <v>1079</v>
      </c>
      <c r="G139" s="796"/>
      <c r="H139" s="819"/>
      <c r="I139" s="819"/>
      <c r="J139" s="795" t="s">
        <v>1081</v>
      </c>
      <c r="K139" s="796"/>
      <c r="L139" s="776"/>
    </row>
    <row r="140" spans="2:12" x14ac:dyDescent="0.35">
      <c r="B140" s="997"/>
      <c r="C140" s="998"/>
      <c r="D140" s="1014" t="s">
        <v>1001</v>
      </c>
      <c r="E140" s="1015" t="s">
        <v>1086</v>
      </c>
      <c r="F140" s="795" t="s">
        <v>1079</v>
      </c>
      <c r="G140" s="796"/>
      <c r="H140" s="819"/>
      <c r="I140" s="819"/>
      <c r="J140" s="795" t="s">
        <v>1081</v>
      </c>
      <c r="K140" s="796"/>
      <c r="L140" s="776"/>
    </row>
    <row r="141" spans="2:12" x14ac:dyDescent="0.35">
      <c r="B141" s="1016"/>
      <c r="C141" s="1017"/>
      <c r="D141" s="1014" t="s">
        <v>1010</v>
      </c>
      <c r="E141" s="1015" t="s">
        <v>1087</v>
      </c>
      <c r="F141" s="795" t="s">
        <v>1079</v>
      </c>
      <c r="G141" s="796"/>
      <c r="H141" s="819"/>
      <c r="I141" s="819"/>
      <c r="J141" s="795" t="s">
        <v>1081</v>
      </c>
      <c r="K141" s="796"/>
      <c r="L141" s="776"/>
    </row>
    <row r="142" spans="2:12" x14ac:dyDescent="0.35">
      <c r="B142" s="997"/>
      <c r="C142" s="776"/>
      <c r="D142" s="1014" t="s">
        <v>1088</v>
      </c>
      <c r="E142" s="1015" t="s">
        <v>1089</v>
      </c>
      <c r="F142" s="795" t="s">
        <v>1079</v>
      </c>
      <c r="G142" s="796"/>
      <c r="H142" s="819"/>
      <c r="I142" s="819"/>
      <c r="J142" s="795" t="s">
        <v>1081</v>
      </c>
      <c r="K142" s="796"/>
      <c r="L142" s="776"/>
    </row>
    <row r="143" spans="2:12" x14ac:dyDescent="0.35">
      <c r="B143" s="1018" t="s">
        <v>1090</v>
      </c>
      <c r="C143" s="1019" t="s">
        <v>1091</v>
      </c>
      <c r="D143" s="1014" t="s">
        <v>1006</v>
      </c>
      <c r="E143" s="1015" t="s">
        <v>1092</v>
      </c>
      <c r="F143" s="795" t="s">
        <v>1093</v>
      </c>
      <c r="G143" s="796" t="s">
        <v>1094</v>
      </c>
      <c r="H143" s="819">
        <v>13990325</v>
      </c>
      <c r="I143" s="1240">
        <v>3.9999758970883046E-4</v>
      </c>
      <c r="J143" s="795" t="s">
        <v>1081</v>
      </c>
      <c r="K143" s="796"/>
      <c r="L143" s="776"/>
    </row>
    <row r="144" spans="2:12" x14ac:dyDescent="0.35">
      <c r="B144" s="1020" t="s">
        <v>1095</v>
      </c>
      <c r="C144" s="1021" t="s">
        <v>1096</v>
      </c>
      <c r="D144" s="1022" t="s">
        <v>1014</v>
      </c>
      <c r="E144" s="1023" t="s">
        <v>1096</v>
      </c>
      <c r="F144" s="803" t="s">
        <v>1097</v>
      </c>
      <c r="G144" s="804" t="s">
        <v>1098</v>
      </c>
      <c r="H144" s="805">
        <v>31505279</v>
      </c>
      <c r="I144" s="1241">
        <v>9.0076789946654076E-4</v>
      </c>
      <c r="J144" s="803" t="s">
        <v>1081</v>
      </c>
      <c r="K144" s="804"/>
      <c r="L144" s="776"/>
    </row>
    <row r="145" spans="2:12" x14ac:dyDescent="0.35">
      <c r="B145" s="1024" t="s">
        <v>1099</v>
      </c>
      <c r="C145" s="1025" t="s">
        <v>1100</v>
      </c>
      <c r="D145" s="1010" t="s">
        <v>1024</v>
      </c>
      <c r="E145" s="1011" t="s">
        <v>380</v>
      </c>
      <c r="F145" s="811" t="s">
        <v>1101</v>
      </c>
      <c r="G145" s="812" t="s">
        <v>1102</v>
      </c>
      <c r="H145" s="813">
        <v>219242536</v>
      </c>
      <c r="I145" s="1237">
        <v>6.2683666006080269E-3</v>
      </c>
      <c r="J145" s="811" t="s">
        <v>1103</v>
      </c>
      <c r="K145" s="812" t="s">
        <v>1104</v>
      </c>
      <c r="L145" s="776"/>
    </row>
    <row r="146" spans="2:12" x14ac:dyDescent="0.35">
      <c r="B146" s="1018" t="s">
        <v>1105</v>
      </c>
      <c r="C146" s="1019" t="s">
        <v>1106</v>
      </c>
      <c r="D146" s="1014" t="s">
        <v>1107</v>
      </c>
      <c r="E146" s="1015" t="s">
        <v>1108</v>
      </c>
      <c r="F146" s="795" t="s">
        <v>1101</v>
      </c>
      <c r="G146" s="796"/>
      <c r="H146" s="819"/>
      <c r="I146" s="819"/>
      <c r="J146" s="795" t="s">
        <v>1103</v>
      </c>
      <c r="K146" s="796"/>
      <c r="L146" s="776"/>
    </row>
    <row r="147" spans="2:12" x14ac:dyDescent="0.35">
      <c r="B147" s="1014" t="s">
        <v>1109</v>
      </c>
      <c r="C147" s="1026" t="s">
        <v>1110</v>
      </c>
      <c r="D147" s="1014" t="s">
        <v>1031</v>
      </c>
      <c r="E147" s="1015" t="s">
        <v>1111</v>
      </c>
      <c r="F147" s="795" t="s">
        <v>1112</v>
      </c>
      <c r="G147" s="796" t="s">
        <v>1113</v>
      </c>
      <c r="H147" s="819">
        <v>40538759</v>
      </c>
      <c r="I147" s="1240">
        <v>1.1590442602146239E-3</v>
      </c>
      <c r="J147" s="795" t="s">
        <v>1103</v>
      </c>
      <c r="K147" s="796"/>
      <c r="L147" s="776"/>
    </row>
    <row r="148" spans="2:12" x14ac:dyDescent="0.35">
      <c r="B148" s="1014">
        <v>60</v>
      </c>
      <c r="C148" s="1026" t="s">
        <v>1114</v>
      </c>
      <c r="D148" s="820"/>
      <c r="E148" s="1027"/>
      <c r="F148" s="795" t="s">
        <v>1112</v>
      </c>
      <c r="G148" s="796"/>
      <c r="H148" s="819"/>
      <c r="I148" s="819"/>
      <c r="J148" s="795" t="s">
        <v>1103</v>
      </c>
      <c r="K148" s="796"/>
      <c r="L148" s="776"/>
    </row>
    <row r="149" spans="2:12" x14ac:dyDescent="0.35">
      <c r="B149" s="1014" t="s">
        <v>1115</v>
      </c>
      <c r="C149" s="1026" t="s">
        <v>1116</v>
      </c>
      <c r="D149" s="999" t="s">
        <v>1117</v>
      </c>
      <c r="E149" s="1015" t="s">
        <v>1116</v>
      </c>
      <c r="F149" s="795" t="s">
        <v>1118</v>
      </c>
      <c r="G149" s="796" t="s">
        <v>1119</v>
      </c>
      <c r="H149" s="819">
        <v>5239441</v>
      </c>
      <c r="I149" s="1240">
        <v>1.4980093539082362E-4</v>
      </c>
      <c r="J149" s="795" t="s">
        <v>1103</v>
      </c>
      <c r="K149" s="796"/>
      <c r="L149" s="776"/>
    </row>
    <row r="150" spans="2:12" x14ac:dyDescent="0.35">
      <c r="B150" s="1014" t="s">
        <v>1120</v>
      </c>
      <c r="C150" s="1026" t="s">
        <v>1121</v>
      </c>
      <c r="D150" s="999" t="s">
        <v>1122</v>
      </c>
      <c r="E150" s="1015" t="s">
        <v>1121</v>
      </c>
      <c r="F150" s="795" t="s">
        <v>1123</v>
      </c>
      <c r="G150" s="796" t="s">
        <v>1124</v>
      </c>
      <c r="H150" s="819">
        <v>179985979</v>
      </c>
      <c r="I150" s="1240">
        <v>5.1459817968048755E-3</v>
      </c>
      <c r="J150" s="795" t="s">
        <v>1103</v>
      </c>
      <c r="K150" s="796"/>
      <c r="L150" s="776"/>
    </row>
    <row r="151" spans="2:12" x14ac:dyDescent="0.35">
      <c r="B151" s="1018" t="s">
        <v>1125</v>
      </c>
      <c r="C151" s="1019" t="s">
        <v>1126</v>
      </c>
      <c r="D151" s="999" t="s">
        <v>1127</v>
      </c>
      <c r="E151" s="1015" t="s">
        <v>1128</v>
      </c>
      <c r="F151" s="795" t="s">
        <v>1129</v>
      </c>
      <c r="G151" s="796" t="s">
        <v>1130</v>
      </c>
      <c r="H151" s="819">
        <v>108989593</v>
      </c>
      <c r="I151" s="1240">
        <v>3.1161230710041701E-3</v>
      </c>
      <c r="J151" s="795" t="s">
        <v>1103</v>
      </c>
      <c r="K151" s="796"/>
      <c r="L151" s="776"/>
    </row>
    <row r="152" spans="2:12" x14ac:dyDescent="0.35">
      <c r="B152" s="997"/>
      <c r="C152" s="998"/>
      <c r="D152" s="999" t="s">
        <v>1131</v>
      </c>
      <c r="E152" s="1015" t="s">
        <v>1132</v>
      </c>
      <c r="F152" s="795" t="s">
        <v>1129</v>
      </c>
      <c r="G152" s="796"/>
      <c r="H152" s="819"/>
      <c r="I152" s="819"/>
      <c r="J152" s="795" t="s">
        <v>1103</v>
      </c>
      <c r="K152" s="796"/>
      <c r="L152" s="776"/>
    </row>
    <row r="153" spans="2:12" x14ac:dyDescent="0.35">
      <c r="B153" s="997"/>
      <c r="C153" s="998"/>
      <c r="D153" s="999" t="s">
        <v>1133</v>
      </c>
      <c r="E153" s="1015" t="s">
        <v>1134</v>
      </c>
      <c r="F153" s="795" t="s">
        <v>1129</v>
      </c>
      <c r="G153" s="796"/>
      <c r="H153" s="819"/>
      <c r="I153" s="819"/>
      <c r="J153" s="795" t="s">
        <v>1103</v>
      </c>
      <c r="K153" s="796"/>
      <c r="L153" s="776"/>
    </row>
    <row r="154" spans="2:12" x14ac:dyDescent="0.35">
      <c r="B154" s="997"/>
      <c r="C154" s="998"/>
      <c r="D154" s="999" t="s">
        <v>1135</v>
      </c>
      <c r="E154" s="1015" t="s">
        <v>1136</v>
      </c>
      <c r="F154" s="795" t="s">
        <v>1129</v>
      </c>
      <c r="G154" s="796"/>
      <c r="H154" s="819"/>
      <c r="I154" s="819"/>
      <c r="J154" s="795" t="s">
        <v>1103</v>
      </c>
      <c r="K154" s="796"/>
      <c r="L154" s="776"/>
    </row>
    <row r="155" spans="2:12" x14ac:dyDescent="0.35">
      <c r="B155" s="997"/>
      <c r="C155" s="998"/>
      <c r="D155" s="999" t="s">
        <v>1137</v>
      </c>
      <c r="E155" s="1015" t="s">
        <v>1138</v>
      </c>
      <c r="F155" s="795" t="s">
        <v>1129</v>
      </c>
      <c r="G155" s="796"/>
      <c r="H155" s="819"/>
      <c r="I155" s="819"/>
      <c r="J155" s="795" t="s">
        <v>1103</v>
      </c>
      <c r="K155" s="796"/>
      <c r="L155" s="776"/>
    </row>
    <row r="156" spans="2:12" ht="28" x14ac:dyDescent="0.35">
      <c r="B156" s="1014" t="s">
        <v>1139</v>
      </c>
      <c r="C156" s="1026" t="s">
        <v>1140</v>
      </c>
      <c r="D156" s="1028" t="s">
        <v>1141</v>
      </c>
      <c r="E156" s="1015" t="s">
        <v>1140</v>
      </c>
      <c r="F156" s="795" t="s">
        <v>1142</v>
      </c>
      <c r="G156" s="796" t="s">
        <v>1143</v>
      </c>
      <c r="H156" s="819">
        <v>735931691</v>
      </c>
      <c r="I156" s="1240">
        <v>2.1041033899522978E-2</v>
      </c>
      <c r="J156" s="795" t="s">
        <v>1103</v>
      </c>
      <c r="K156" s="796"/>
      <c r="L156" s="776"/>
    </row>
    <row r="157" spans="2:12" x14ac:dyDescent="0.35">
      <c r="B157" s="1014" t="s">
        <v>1144</v>
      </c>
      <c r="C157" s="1026" t="s">
        <v>1145</v>
      </c>
      <c r="D157" s="999" t="s">
        <v>1036</v>
      </c>
      <c r="E157" s="1015" t="s">
        <v>1146</v>
      </c>
      <c r="F157" s="795" t="s">
        <v>1147</v>
      </c>
      <c r="G157" s="796" t="s">
        <v>1148</v>
      </c>
      <c r="H157" s="819">
        <v>139046921</v>
      </c>
      <c r="I157" s="1240">
        <v>3.9754925819403169E-3</v>
      </c>
      <c r="J157" s="795" t="s">
        <v>1103</v>
      </c>
      <c r="K157" s="796"/>
      <c r="L157" s="776"/>
    </row>
    <row r="158" spans="2:12" x14ac:dyDescent="0.35">
      <c r="B158" s="997"/>
      <c r="C158" s="998"/>
      <c r="D158" s="999" t="s">
        <v>1149</v>
      </c>
      <c r="E158" s="1015" t="s">
        <v>1150</v>
      </c>
      <c r="F158" s="795" t="s">
        <v>1147</v>
      </c>
      <c r="G158" s="796"/>
      <c r="H158" s="819"/>
      <c r="I158" s="819"/>
      <c r="J158" s="795" t="s">
        <v>1103</v>
      </c>
      <c r="K158" s="796"/>
      <c r="L158" s="776"/>
    </row>
    <row r="159" spans="2:12" x14ac:dyDescent="0.35">
      <c r="B159" s="997"/>
      <c r="C159" s="998"/>
      <c r="D159" s="999" t="s">
        <v>1151</v>
      </c>
      <c r="E159" s="1015" t="s">
        <v>1152</v>
      </c>
      <c r="F159" s="795" t="s">
        <v>1147</v>
      </c>
      <c r="G159" s="796"/>
      <c r="H159" s="819"/>
      <c r="I159" s="819"/>
      <c r="J159" s="795" t="s">
        <v>1103</v>
      </c>
      <c r="K159" s="796"/>
      <c r="L159" s="776"/>
    </row>
    <row r="160" spans="2:12" x14ac:dyDescent="0.35">
      <c r="B160" s="997"/>
      <c r="C160" s="998"/>
      <c r="D160" s="999" t="s">
        <v>1153</v>
      </c>
      <c r="E160" s="1015" t="s">
        <v>1154</v>
      </c>
      <c r="F160" s="795" t="s">
        <v>1147</v>
      </c>
      <c r="G160" s="796"/>
      <c r="H160" s="819"/>
      <c r="I160" s="819"/>
      <c r="J160" s="795" t="s">
        <v>1103</v>
      </c>
      <c r="K160" s="796"/>
      <c r="L160" s="776"/>
    </row>
    <row r="161" spans="2:12" ht="28" x14ac:dyDescent="0.35">
      <c r="B161" s="1018" t="s">
        <v>1155</v>
      </c>
      <c r="C161" s="1019" t="s">
        <v>1156</v>
      </c>
      <c r="D161" s="1028" t="s">
        <v>1157</v>
      </c>
      <c r="E161" s="1015" t="s">
        <v>1158</v>
      </c>
      <c r="F161" s="795" t="s">
        <v>1159</v>
      </c>
      <c r="G161" s="796" t="s">
        <v>1160</v>
      </c>
      <c r="H161" s="819">
        <v>225147810</v>
      </c>
      <c r="I161" s="1240">
        <v>6.4372043771836404E-3</v>
      </c>
      <c r="J161" s="795" t="s">
        <v>1103</v>
      </c>
      <c r="K161" s="796"/>
      <c r="L161" s="776"/>
    </row>
    <row r="162" spans="2:12" x14ac:dyDescent="0.35">
      <c r="B162" s="1018" t="s">
        <v>1161</v>
      </c>
      <c r="C162" s="1019" t="s">
        <v>1162</v>
      </c>
      <c r="D162" s="1014" t="s">
        <v>1163</v>
      </c>
      <c r="E162" s="1015" t="s">
        <v>1164</v>
      </c>
      <c r="F162" s="795" t="s">
        <v>1165</v>
      </c>
      <c r="G162" s="796" t="s">
        <v>1166</v>
      </c>
      <c r="H162" s="819">
        <v>108552374</v>
      </c>
      <c r="I162" s="1240">
        <v>3.1036225360862963E-3</v>
      </c>
      <c r="J162" s="795" t="s">
        <v>1103</v>
      </c>
      <c r="K162" s="796"/>
      <c r="L162" s="776"/>
    </row>
    <row r="163" spans="2:12" x14ac:dyDescent="0.35">
      <c r="B163" s="1029" t="s">
        <v>1167</v>
      </c>
      <c r="C163" s="1030" t="s">
        <v>1168</v>
      </c>
      <c r="D163" s="1006" t="s">
        <v>1169</v>
      </c>
      <c r="E163" s="1023" t="s">
        <v>1170</v>
      </c>
      <c r="F163" s="807" t="s">
        <v>1171</v>
      </c>
      <c r="G163" s="804" t="s">
        <v>1172</v>
      </c>
      <c r="H163" s="805">
        <v>161740710</v>
      </c>
      <c r="I163" s="1241">
        <v>4.6243310400433824E-3</v>
      </c>
      <c r="J163" s="803" t="s">
        <v>1103</v>
      </c>
      <c r="K163" s="804"/>
      <c r="L163" s="776"/>
    </row>
    <row r="164" spans="2:12" x14ac:dyDescent="0.35">
      <c r="B164" s="1031">
        <v>53</v>
      </c>
      <c r="C164" s="1032" t="s">
        <v>1173</v>
      </c>
      <c r="D164" s="1010" t="s">
        <v>1174</v>
      </c>
      <c r="E164" s="1033" t="s">
        <v>1175</v>
      </c>
      <c r="F164" s="811" t="s">
        <v>1176</v>
      </c>
      <c r="G164" s="1034" t="s">
        <v>1177</v>
      </c>
      <c r="H164" s="813"/>
      <c r="I164" s="813"/>
      <c r="J164" s="811" t="s">
        <v>1178</v>
      </c>
      <c r="K164" s="1034" t="s">
        <v>1179</v>
      </c>
      <c r="L164" s="776"/>
    </row>
    <row r="165" spans="2:12" ht="16" thickBot="1" x14ac:dyDescent="0.4">
      <c r="B165" s="1035">
        <v>65</v>
      </c>
      <c r="C165" s="1036" t="s">
        <v>1180</v>
      </c>
      <c r="D165" s="1037"/>
      <c r="E165" s="1038"/>
      <c r="F165" s="987" t="s">
        <v>1176</v>
      </c>
      <c r="G165" s="988"/>
      <c r="H165" s="989"/>
      <c r="I165" s="989"/>
      <c r="J165" s="987" t="s">
        <v>1178</v>
      </c>
      <c r="K165" s="988"/>
      <c r="L165" s="776"/>
    </row>
    <row r="166" spans="2:12" ht="16" thickBot="1" x14ac:dyDescent="0.4">
      <c r="B166" s="934"/>
      <c r="C166" s="935"/>
      <c r="D166" s="935"/>
      <c r="E166" s="935"/>
      <c r="F166" s="795"/>
      <c r="G166" s="856"/>
      <c r="H166" s="857"/>
      <c r="I166" s="857"/>
      <c r="J166" s="856"/>
      <c r="K166" s="795"/>
      <c r="L166" s="776"/>
    </row>
    <row r="167" spans="2:12" ht="16" thickBot="1" x14ac:dyDescent="0.4">
      <c r="B167" s="859" t="s">
        <v>671</v>
      </c>
      <c r="C167" s="935"/>
      <c r="D167" s="935"/>
      <c r="E167" s="935"/>
      <c r="F167" s="786" t="s">
        <v>672</v>
      </c>
      <c r="G167" s="856"/>
      <c r="H167" s="788" t="s">
        <v>673</v>
      </c>
      <c r="I167" s="1230"/>
      <c r="J167" s="1039" t="s">
        <v>1181</v>
      </c>
      <c r="K167" s="1040" t="s">
        <v>1182</v>
      </c>
      <c r="L167" s="776"/>
    </row>
    <row r="168" spans="2:12" s="1050" customFormat="1" x14ac:dyDescent="0.35">
      <c r="B168" s="1041" t="s">
        <v>1183</v>
      </c>
      <c r="C168" s="1042" t="s">
        <v>1184</v>
      </c>
      <c r="D168" s="1043">
        <v>5</v>
      </c>
      <c r="E168" s="1044" t="s">
        <v>325</v>
      </c>
      <c r="F168" s="1045" t="s">
        <v>1185</v>
      </c>
      <c r="G168" s="1046" t="s">
        <v>1186</v>
      </c>
      <c r="H168" s="1047">
        <v>123444376</v>
      </c>
      <c r="I168" s="1242">
        <v>3.5293999862841354E-3</v>
      </c>
      <c r="J168" s="830" t="s">
        <v>1187</v>
      </c>
      <c r="K168" s="1049" t="s">
        <v>1188</v>
      </c>
    </row>
    <row r="169" spans="2:12" s="1050" customFormat="1" x14ac:dyDescent="0.35">
      <c r="B169" s="1051"/>
      <c r="C169" s="830"/>
      <c r="D169" s="1052" t="s">
        <v>1189</v>
      </c>
      <c r="E169" s="1053" t="s">
        <v>1190</v>
      </c>
      <c r="F169" s="1054" t="s">
        <v>1185</v>
      </c>
      <c r="G169" s="1049"/>
      <c r="H169" s="1055"/>
      <c r="I169" s="1055"/>
      <c r="J169" s="1057" t="s">
        <v>1187</v>
      </c>
      <c r="K169" s="1049"/>
    </row>
    <row r="170" spans="2:12" s="1050" customFormat="1" x14ac:dyDescent="0.35">
      <c r="B170" s="1051"/>
      <c r="C170" s="830"/>
      <c r="D170" s="1052" t="s">
        <v>1191</v>
      </c>
      <c r="E170" s="1053" t="s">
        <v>1190</v>
      </c>
      <c r="F170" s="1054" t="s">
        <v>1185</v>
      </c>
      <c r="G170" s="1049"/>
      <c r="H170" s="1055"/>
      <c r="I170" s="1055"/>
      <c r="J170" s="1057" t="s">
        <v>1187</v>
      </c>
      <c r="K170" s="1049"/>
    </row>
    <row r="171" spans="2:12" s="1050" customFormat="1" x14ac:dyDescent="0.35">
      <c r="B171" s="909"/>
      <c r="C171" s="1058"/>
      <c r="D171" s="1052" t="s">
        <v>1192</v>
      </c>
      <c r="E171" s="1059" t="s">
        <v>1193</v>
      </c>
      <c r="F171" s="1054" t="s">
        <v>1185</v>
      </c>
      <c r="G171" s="1049"/>
      <c r="H171" s="1055"/>
      <c r="I171" s="1055"/>
      <c r="J171" s="1057" t="s">
        <v>1187</v>
      </c>
      <c r="K171" s="1049"/>
    </row>
    <row r="172" spans="2:12" s="1050" customFormat="1" x14ac:dyDescent="0.35">
      <c r="B172" s="1060" t="s">
        <v>1194</v>
      </c>
      <c r="C172" s="1061" t="s">
        <v>1195</v>
      </c>
      <c r="D172" s="1062" t="s">
        <v>1095</v>
      </c>
      <c r="E172" s="1063" t="s">
        <v>1195</v>
      </c>
      <c r="F172" s="1064" t="s">
        <v>1196</v>
      </c>
      <c r="G172" s="1065" t="s">
        <v>1197</v>
      </c>
      <c r="H172" s="1066">
        <v>295576124</v>
      </c>
      <c r="I172" s="1243">
        <v>8.4508213480014513E-3</v>
      </c>
      <c r="J172" s="1068" t="s">
        <v>1198</v>
      </c>
      <c r="K172" s="1065" t="s">
        <v>1199</v>
      </c>
    </row>
    <row r="173" spans="2:12" s="1050" customFormat="1" x14ac:dyDescent="0.35">
      <c r="B173" s="1069" t="s">
        <v>1200</v>
      </c>
      <c r="C173" s="1070" t="s">
        <v>1201</v>
      </c>
      <c r="D173" s="1052" t="s">
        <v>1090</v>
      </c>
      <c r="E173" s="1071" t="s">
        <v>1201</v>
      </c>
      <c r="F173" s="1054" t="s">
        <v>1202</v>
      </c>
      <c r="G173" s="1049" t="s">
        <v>1203</v>
      </c>
      <c r="H173" s="1055">
        <v>331454408</v>
      </c>
      <c r="I173" s="1244">
        <v>9.4766178983238265E-3</v>
      </c>
      <c r="J173" s="1057" t="s">
        <v>1198</v>
      </c>
      <c r="K173" s="1049"/>
    </row>
    <row r="174" spans="2:12" s="1050" customFormat="1" x14ac:dyDescent="0.35">
      <c r="B174" s="1069" t="s">
        <v>1204</v>
      </c>
      <c r="C174" s="1072" t="s">
        <v>1205</v>
      </c>
      <c r="D174" s="1052" t="s">
        <v>1078</v>
      </c>
      <c r="E174" s="1071" t="s">
        <v>1206</v>
      </c>
      <c r="F174" s="1054" t="s">
        <v>1207</v>
      </c>
      <c r="G174" s="1049" t="s">
        <v>1208</v>
      </c>
      <c r="H174" s="1055">
        <v>1153471623</v>
      </c>
      <c r="I174" s="1244">
        <v>3.2978924292147091E-2</v>
      </c>
      <c r="J174" s="1057" t="s">
        <v>1198</v>
      </c>
      <c r="K174" s="1049"/>
    </row>
    <row r="175" spans="2:12" s="1050" customFormat="1" x14ac:dyDescent="0.35">
      <c r="B175" s="909"/>
      <c r="C175" s="1073"/>
      <c r="D175" s="1052" t="s">
        <v>1209</v>
      </c>
      <c r="E175" s="1071" t="s">
        <v>1210</v>
      </c>
      <c r="F175" s="1054" t="s">
        <v>1207</v>
      </c>
      <c r="G175" s="1049"/>
      <c r="H175" s="1055"/>
      <c r="I175" s="1055"/>
      <c r="J175" s="1057" t="s">
        <v>1198</v>
      </c>
      <c r="K175" s="1049"/>
    </row>
    <row r="176" spans="2:12" s="1050" customFormat="1" x14ac:dyDescent="0.35">
      <c r="B176" s="909"/>
      <c r="C176" s="1058"/>
      <c r="D176" s="1052" t="s">
        <v>1211</v>
      </c>
      <c r="E176" s="1071" t="s">
        <v>1212</v>
      </c>
      <c r="F176" s="1054" t="s">
        <v>1207</v>
      </c>
      <c r="G176" s="1049"/>
      <c r="H176" s="1055"/>
      <c r="I176" s="1055"/>
      <c r="J176" s="1057" t="s">
        <v>1198</v>
      </c>
      <c r="K176" s="1049"/>
    </row>
    <row r="177" spans="2:11" s="1050" customFormat="1" x14ac:dyDescent="0.35">
      <c r="B177" s="909"/>
      <c r="C177" s="1058"/>
      <c r="D177" s="1052" t="s">
        <v>1213</v>
      </c>
      <c r="E177" s="1071" t="s">
        <v>1214</v>
      </c>
      <c r="F177" s="1054" t="s">
        <v>1207</v>
      </c>
      <c r="G177" s="1049"/>
      <c r="H177" s="1055"/>
      <c r="I177" s="1055"/>
      <c r="J177" s="1057" t="s">
        <v>1198</v>
      </c>
      <c r="K177" s="1049"/>
    </row>
    <row r="178" spans="2:11" s="1050" customFormat="1" x14ac:dyDescent="0.35">
      <c r="B178" s="909"/>
      <c r="C178" s="1058"/>
      <c r="D178" s="1052" t="s">
        <v>1215</v>
      </c>
      <c r="E178" s="1071" t="s">
        <v>1216</v>
      </c>
      <c r="F178" s="1054" t="s">
        <v>1207</v>
      </c>
      <c r="G178" s="1049"/>
      <c r="H178" s="1055"/>
      <c r="I178" s="1055"/>
      <c r="J178" s="1057" t="s">
        <v>1198</v>
      </c>
      <c r="K178" s="1049"/>
    </row>
    <row r="179" spans="2:11" s="1050" customFormat="1" x14ac:dyDescent="0.35">
      <c r="B179" s="909"/>
      <c r="C179" s="1058"/>
      <c r="D179" s="1052" t="s">
        <v>1217</v>
      </c>
      <c r="E179" s="1071" t="s">
        <v>1218</v>
      </c>
      <c r="F179" s="1054" t="s">
        <v>1207</v>
      </c>
      <c r="G179" s="1049"/>
      <c r="H179" s="1055"/>
      <c r="I179" s="1055"/>
      <c r="J179" s="1057" t="s">
        <v>1198</v>
      </c>
      <c r="K179" s="1049"/>
    </row>
    <row r="180" spans="2:11" s="1050" customFormat="1" x14ac:dyDescent="0.35">
      <c r="B180" s="909"/>
      <c r="C180" s="1058"/>
      <c r="D180" s="1052" t="s">
        <v>1099</v>
      </c>
      <c r="E180" s="1071" t="s">
        <v>1219</v>
      </c>
      <c r="F180" s="1054" t="s">
        <v>1207</v>
      </c>
      <c r="G180" s="1049"/>
      <c r="H180" s="1055"/>
      <c r="I180" s="1055"/>
      <c r="J180" s="1057" t="s">
        <v>1198</v>
      </c>
      <c r="K180" s="1049"/>
    </row>
    <row r="181" spans="2:11" s="1050" customFormat="1" x14ac:dyDescent="0.35">
      <c r="B181" s="909"/>
      <c r="C181" s="1058"/>
      <c r="D181" s="1052" t="s">
        <v>1220</v>
      </c>
      <c r="E181" s="1071" t="s">
        <v>1221</v>
      </c>
      <c r="F181" s="1054" t="s">
        <v>1207</v>
      </c>
      <c r="G181" s="1049"/>
      <c r="H181" s="1055"/>
      <c r="I181" s="1055"/>
      <c r="J181" s="1057" t="s">
        <v>1198</v>
      </c>
      <c r="K181" s="1049"/>
    </row>
    <row r="182" spans="2:11" s="1050" customFormat="1" x14ac:dyDescent="0.35">
      <c r="B182" s="909"/>
      <c r="C182" s="1058"/>
      <c r="D182" s="1052" t="s">
        <v>1222</v>
      </c>
      <c r="E182" s="1071" t="s">
        <v>1223</v>
      </c>
      <c r="F182" s="1054" t="s">
        <v>1207</v>
      </c>
      <c r="G182" s="1049"/>
      <c r="H182" s="1055"/>
      <c r="I182" s="1055"/>
      <c r="J182" s="1057" t="s">
        <v>1198</v>
      </c>
      <c r="K182" s="1049"/>
    </row>
    <row r="183" spans="2:11" s="1050" customFormat="1" x14ac:dyDescent="0.35">
      <c r="B183" s="909"/>
      <c r="C183" s="1058"/>
      <c r="D183" s="1052" t="s">
        <v>1224</v>
      </c>
      <c r="E183" s="1071" t="s">
        <v>1225</v>
      </c>
      <c r="F183" s="1054" t="s">
        <v>1207</v>
      </c>
      <c r="G183" s="1049"/>
      <c r="H183" s="1055"/>
      <c r="I183" s="1055"/>
      <c r="J183" s="1057" t="s">
        <v>1198</v>
      </c>
      <c r="K183" s="1049"/>
    </row>
    <row r="184" spans="2:11" s="1050" customFormat="1" x14ac:dyDescent="0.35">
      <c r="B184" s="909"/>
      <c r="C184" s="1058"/>
      <c r="D184" s="1052" t="s">
        <v>1226</v>
      </c>
      <c r="E184" s="1071" t="s">
        <v>1227</v>
      </c>
      <c r="F184" s="1054" t="s">
        <v>1207</v>
      </c>
      <c r="G184" s="1049"/>
      <c r="H184" s="1055"/>
      <c r="I184" s="1055"/>
      <c r="J184" s="1057" t="s">
        <v>1198</v>
      </c>
      <c r="K184" s="1049"/>
    </row>
    <row r="185" spans="2:11" s="1050" customFormat="1" x14ac:dyDescent="0.35">
      <c r="B185" s="1074"/>
      <c r="C185" s="998"/>
      <c r="D185" s="1052" t="s">
        <v>1228</v>
      </c>
      <c r="E185" s="1071" t="s">
        <v>1229</v>
      </c>
      <c r="F185" s="1054" t="s">
        <v>1207</v>
      </c>
      <c r="G185" s="1049"/>
      <c r="H185" s="1055"/>
      <c r="I185" s="1055"/>
      <c r="J185" s="1057" t="s">
        <v>1198</v>
      </c>
      <c r="K185" s="1049"/>
    </row>
    <row r="186" spans="2:11" s="1050" customFormat="1" x14ac:dyDescent="0.35">
      <c r="B186" s="909"/>
      <c r="C186" s="1058"/>
      <c r="D186" s="1052" t="s">
        <v>1230</v>
      </c>
      <c r="E186" s="1071" t="s">
        <v>1231</v>
      </c>
      <c r="F186" s="1054" t="s">
        <v>1207</v>
      </c>
      <c r="G186" s="1049"/>
      <c r="H186" s="1055"/>
      <c r="I186" s="1055"/>
      <c r="J186" s="1057" t="s">
        <v>1198</v>
      </c>
      <c r="K186" s="1049"/>
    </row>
    <row r="187" spans="2:11" s="1050" customFormat="1" x14ac:dyDescent="0.35">
      <c r="B187" s="909"/>
      <c r="C187" s="1058"/>
      <c r="D187" s="1052" t="s">
        <v>1232</v>
      </c>
      <c r="E187" s="1071" t="s">
        <v>1233</v>
      </c>
      <c r="F187" s="1054" t="s">
        <v>1207</v>
      </c>
      <c r="G187" s="1049"/>
      <c r="H187" s="1055"/>
      <c r="I187" s="1055"/>
      <c r="J187" s="1057" t="s">
        <v>1198</v>
      </c>
      <c r="K187" s="1049"/>
    </row>
    <row r="188" spans="2:11" s="1050" customFormat="1" x14ac:dyDescent="0.35">
      <c r="B188" s="1075" t="s">
        <v>1234</v>
      </c>
      <c r="C188" s="1076" t="s">
        <v>1235</v>
      </c>
      <c r="D188" s="1062" t="s">
        <v>1236</v>
      </c>
      <c r="E188" s="1063" t="s">
        <v>1237</v>
      </c>
      <c r="F188" s="1064" t="s">
        <v>1238</v>
      </c>
      <c r="G188" s="1065" t="s">
        <v>1239</v>
      </c>
      <c r="H188" s="1066">
        <v>286816238</v>
      </c>
      <c r="I188" s="1243">
        <v>8.2003673173678421E-3</v>
      </c>
      <c r="J188" s="1068" t="s">
        <v>1240</v>
      </c>
      <c r="K188" s="1065" t="s">
        <v>1241</v>
      </c>
    </row>
    <row r="189" spans="2:11" s="1050" customFormat="1" x14ac:dyDescent="0.35">
      <c r="B189" s="1077" t="s">
        <v>1242</v>
      </c>
      <c r="C189" s="1078" t="s">
        <v>1243</v>
      </c>
      <c r="D189" s="820"/>
      <c r="E189" s="1079"/>
      <c r="F189" s="1054" t="s">
        <v>1238</v>
      </c>
      <c r="G189" s="1049"/>
      <c r="H189" s="1055"/>
      <c r="I189" s="1055"/>
      <c r="J189" s="1057" t="s">
        <v>1240</v>
      </c>
      <c r="K189" s="1049"/>
    </row>
    <row r="190" spans="2:11" s="1050" customFormat="1" x14ac:dyDescent="0.35">
      <c r="B190" s="909"/>
      <c r="C190" s="1058"/>
      <c r="D190" s="1052" t="s">
        <v>1244</v>
      </c>
      <c r="E190" s="1071" t="s">
        <v>1245</v>
      </c>
      <c r="F190" s="1054" t="s">
        <v>1238</v>
      </c>
      <c r="G190" s="1049"/>
      <c r="H190" s="1055"/>
      <c r="I190" s="1055"/>
      <c r="J190" s="1057" t="s">
        <v>1240</v>
      </c>
      <c r="K190" s="1049"/>
    </row>
    <row r="191" spans="2:11" s="1050" customFormat="1" x14ac:dyDescent="0.35">
      <c r="B191" s="909"/>
      <c r="C191" s="1058"/>
      <c r="D191" s="1052" t="s">
        <v>1246</v>
      </c>
      <c r="E191" s="1071" t="s">
        <v>1247</v>
      </c>
      <c r="F191" s="1080" t="s">
        <v>1238</v>
      </c>
      <c r="G191" s="1049"/>
      <c r="H191" s="1055"/>
      <c r="I191" s="1055"/>
      <c r="J191" s="1057" t="s">
        <v>1240</v>
      </c>
      <c r="K191" s="1049"/>
    </row>
    <row r="192" spans="2:11" s="1050" customFormat="1" x14ac:dyDescent="0.35">
      <c r="B192" s="1077" t="s">
        <v>1248</v>
      </c>
      <c r="C192" s="1078" t="s">
        <v>1249</v>
      </c>
      <c r="D192" s="1052" t="s">
        <v>1250</v>
      </c>
      <c r="E192" s="1071" t="s">
        <v>1251</v>
      </c>
      <c r="F192" s="1054" t="s">
        <v>1252</v>
      </c>
      <c r="G192" s="1049" t="s">
        <v>1253</v>
      </c>
      <c r="H192" s="1055">
        <v>33072201</v>
      </c>
      <c r="I192" s="1244">
        <v>9.4556778962361294E-4</v>
      </c>
      <c r="J192" s="1057" t="s">
        <v>1240</v>
      </c>
      <c r="K192" s="1049"/>
    </row>
    <row r="193" spans="2:12" s="1050" customFormat="1" x14ac:dyDescent="0.35">
      <c r="B193" s="1077" t="s">
        <v>1254</v>
      </c>
      <c r="C193" s="1078" t="s">
        <v>1255</v>
      </c>
      <c r="D193" s="1052" t="s">
        <v>1256</v>
      </c>
      <c r="E193" s="1071" t="s">
        <v>1255</v>
      </c>
      <c r="F193" s="1054" t="s">
        <v>1257</v>
      </c>
      <c r="G193" s="1049" t="s">
        <v>1258</v>
      </c>
      <c r="H193" s="1055">
        <v>418456167</v>
      </c>
      <c r="I193" s="1244">
        <v>1.1964086481107182E-2</v>
      </c>
      <c r="J193" s="1057" t="s">
        <v>1240</v>
      </c>
      <c r="K193" s="1049"/>
    </row>
    <row r="194" spans="2:12" s="1050" customFormat="1" x14ac:dyDescent="0.35">
      <c r="B194" s="1077" t="s">
        <v>1259</v>
      </c>
      <c r="C194" s="1078" t="s">
        <v>1260</v>
      </c>
      <c r="D194" s="1052" t="s">
        <v>1261</v>
      </c>
      <c r="E194" s="1071" t="s">
        <v>1260</v>
      </c>
      <c r="F194" s="1054" t="s">
        <v>1262</v>
      </c>
      <c r="G194" s="1049" t="s">
        <v>1263</v>
      </c>
      <c r="H194" s="1055">
        <v>20084676</v>
      </c>
      <c r="I194" s="1244">
        <v>5.7424126959758218E-4</v>
      </c>
      <c r="J194" s="1057" t="s">
        <v>1240</v>
      </c>
      <c r="K194" s="1049"/>
    </row>
    <row r="195" spans="2:12" s="1050" customFormat="1" ht="16" thickBot="1" x14ac:dyDescent="0.4">
      <c r="B195" s="1081" t="s">
        <v>1264</v>
      </c>
      <c r="C195" s="1082" t="s">
        <v>1265</v>
      </c>
      <c r="D195" s="1083" t="s">
        <v>1266</v>
      </c>
      <c r="E195" s="1084" t="s">
        <v>1267</v>
      </c>
      <c r="F195" s="1085" t="s">
        <v>1268</v>
      </c>
      <c r="G195" s="1086" t="s">
        <v>1269</v>
      </c>
      <c r="H195" s="1087"/>
      <c r="I195" s="1087"/>
      <c r="J195" s="1089" t="s">
        <v>1270</v>
      </c>
      <c r="K195" s="1086" t="s">
        <v>1271</v>
      </c>
    </row>
    <row r="196" spans="2:12" s="1050" customFormat="1" ht="16" thickBot="1" x14ac:dyDescent="0.4">
      <c r="B196" s="1090"/>
      <c r="C196" s="1091"/>
      <c r="D196" s="1092"/>
      <c r="E196" s="1093"/>
      <c r="F196" s="1094"/>
      <c r="G196" s="1045"/>
      <c r="H196" s="1095"/>
      <c r="I196" s="1095"/>
      <c r="J196" s="1097"/>
      <c r="K196" s="1098"/>
    </row>
    <row r="197" spans="2:12" s="1050" customFormat="1" ht="16" thickBot="1" x14ac:dyDescent="0.4">
      <c r="B197" s="859" t="s">
        <v>671</v>
      </c>
      <c r="C197" s="1099"/>
      <c r="D197" s="1100"/>
      <c r="E197" s="1101"/>
      <c r="F197" s="786" t="s">
        <v>672</v>
      </c>
      <c r="G197" s="1102"/>
      <c r="H197" s="788" t="s">
        <v>673</v>
      </c>
      <c r="I197" s="1230"/>
      <c r="J197" s="1039" t="s">
        <v>1272</v>
      </c>
      <c r="K197" s="1040" t="s">
        <v>1273</v>
      </c>
    </row>
    <row r="198" spans="2:12" s="1050" customFormat="1" x14ac:dyDescent="0.35">
      <c r="B198" s="1103">
        <v>8</v>
      </c>
      <c r="C198" s="1104" t="s">
        <v>1274</v>
      </c>
      <c r="D198" s="1103">
        <v>7</v>
      </c>
      <c r="E198" s="1105" t="s">
        <v>329</v>
      </c>
      <c r="F198" s="1045" t="s">
        <v>1275</v>
      </c>
      <c r="G198" s="1046" t="s">
        <v>1276</v>
      </c>
      <c r="H198" s="1047">
        <v>376402459</v>
      </c>
      <c r="I198" s="1242">
        <v>1.0761728291549829E-2</v>
      </c>
      <c r="J198" s="1057" t="s">
        <v>1277</v>
      </c>
      <c r="K198" s="1049" t="s">
        <v>1278</v>
      </c>
    </row>
    <row r="199" spans="2:12" s="1050" customFormat="1" x14ac:dyDescent="0.35">
      <c r="B199" s="1069" t="s">
        <v>1279</v>
      </c>
      <c r="C199" s="1072" t="s">
        <v>1280</v>
      </c>
      <c r="D199" s="1106" t="s">
        <v>1242</v>
      </c>
      <c r="E199" s="1107" t="s">
        <v>1281</v>
      </c>
      <c r="F199" s="1054" t="s">
        <v>1275</v>
      </c>
      <c r="G199" s="1049"/>
      <c r="H199" s="1055"/>
      <c r="I199" s="1055"/>
      <c r="J199" s="1057" t="s">
        <v>1277</v>
      </c>
      <c r="K199" s="1049"/>
    </row>
    <row r="200" spans="2:12" s="1050" customFormat="1" x14ac:dyDescent="0.35">
      <c r="B200" s="1069" t="s">
        <v>1282</v>
      </c>
      <c r="C200" s="1108" t="s">
        <v>329</v>
      </c>
      <c r="D200" s="1069" t="s">
        <v>1248</v>
      </c>
      <c r="E200" s="1070" t="s">
        <v>1283</v>
      </c>
      <c r="F200" s="1054" t="s">
        <v>1275</v>
      </c>
      <c r="G200" s="1049"/>
      <c r="H200" s="1055"/>
      <c r="I200" s="1055"/>
      <c r="J200" s="1057" t="s">
        <v>1277</v>
      </c>
      <c r="K200" s="1049"/>
    </row>
    <row r="201" spans="2:12" s="877" customFormat="1" x14ac:dyDescent="0.35">
      <c r="B201" s="1109">
        <v>830</v>
      </c>
      <c r="C201" s="1108" t="s">
        <v>1281</v>
      </c>
      <c r="D201" s="1110"/>
      <c r="E201" s="1111"/>
      <c r="F201" s="1080" t="s">
        <v>1275</v>
      </c>
      <c r="G201" s="1049"/>
      <c r="H201" s="1055"/>
      <c r="I201" s="1055"/>
      <c r="J201" s="1057" t="s">
        <v>1277</v>
      </c>
      <c r="K201" s="1049"/>
    </row>
    <row r="202" spans="2:12" s="877" customFormat="1" x14ac:dyDescent="0.35">
      <c r="B202" s="1112">
        <v>832</v>
      </c>
      <c r="C202" s="1113" t="s">
        <v>1284</v>
      </c>
      <c r="D202" s="1114"/>
      <c r="E202" s="1115"/>
      <c r="F202" s="1116" t="s">
        <v>1275</v>
      </c>
      <c r="G202" s="1117"/>
      <c r="H202" s="1118"/>
      <c r="I202" s="1118"/>
      <c r="J202" s="1120" t="s">
        <v>1277</v>
      </c>
      <c r="K202" s="1117"/>
    </row>
    <row r="203" spans="2:12" x14ac:dyDescent="0.35">
      <c r="B203" s="1060" t="s">
        <v>1285</v>
      </c>
      <c r="C203" s="1121" t="s">
        <v>1286</v>
      </c>
      <c r="D203" s="1122" t="s">
        <v>1254</v>
      </c>
      <c r="E203" s="1123" t="s">
        <v>1287</v>
      </c>
      <c r="F203" s="1064" t="s">
        <v>1288</v>
      </c>
      <c r="G203" s="1065" t="s">
        <v>1289</v>
      </c>
      <c r="H203" s="1066">
        <v>4277471452</v>
      </c>
      <c r="I203" s="1243">
        <v>0.12229724976713059</v>
      </c>
      <c r="J203" s="1068" t="s">
        <v>1290</v>
      </c>
      <c r="K203" s="1065" t="s">
        <v>1291</v>
      </c>
      <c r="L203" s="776"/>
    </row>
    <row r="204" spans="2:12" x14ac:dyDescent="0.35">
      <c r="B204" s="909"/>
      <c r="C204" s="830"/>
      <c r="D204" s="1124" t="s">
        <v>1292</v>
      </c>
      <c r="E204" s="1107" t="s">
        <v>1293</v>
      </c>
      <c r="F204" s="1054" t="s">
        <v>1288</v>
      </c>
      <c r="G204" s="1049"/>
      <c r="H204" s="1055"/>
      <c r="I204" s="1055"/>
      <c r="J204" s="1057" t="s">
        <v>1290</v>
      </c>
      <c r="K204" s="1049"/>
      <c r="L204" s="776"/>
    </row>
    <row r="205" spans="2:12" x14ac:dyDescent="0.35">
      <c r="B205" s="1125"/>
      <c r="C205" s="877"/>
      <c r="D205" s="1124" t="s">
        <v>1294</v>
      </c>
      <c r="E205" s="1107" t="s">
        <v>371</v>
      </c>
      <c r="F205" s="1054" t="s">
        <v>1288</v>
      </c>
      <c r="G205" s="1049"/>
      <c r="H205" s="1055"/>
      <c r="I205" s="1055"/>
      <c r="J205" s="1057" t="s">
        <v>1290</v>
      </c>
      <c r="K205" s="1049"/>
      <c r="L205" s="776"/>
    </row>
    <row r="206" spans="2:12" x14ac:dyDescent="0.35">
      <c r="B206" s="909"/>
      <c r="C206" s="830"/>
      <c r="D206" s="1124" t="s">
        <v>1295</v>
      </c>
      <c r="E206" s="1107" t="s">
        <v>1296</v>
      </c>
      <c r="F206" s="1054" t="s">
        <v>1288</v>
      </c>
      <c r="G206" s="1049"/>
      <c r="H206" s="1055"/>
      <c r="I206" s="1055"/>
      <c r="J206" s="1057" t="s">
        <v>1290</v>
      </c>
      <c r="K206" s="1049"/>
      <c r="L206" s="776"/>
    </row>
    <row r="207" spans="2:12" x14ac:dyDescent="0.35">
      <c r="B207" s="909"/>
      <c r="C207" s="830"/>
      <c r="D207" s="1124" t="s">
        <v>1297</v>
      </c>
      <c r="E207" s="1107" t="s">
        <v>1298</v>
      </c>
      <c r="F207" s="1054" t="s">
        <v>1288</v>
      </c>
      <c r="G207" s="1049"/>
      <c r="H207" s="1055"/>
      <c r="I207" s="1055"/>
      <c r="J207" s="1057" t="s">
        <v>1290</v>
      </c>
      <c r="K207" s="1049"/>
      <c r="L207" s="776"/>
    </row>
    <row r="208" spans="2:12" x14ac:dyDescent="0.35">
      <c r="B208" s="909"/>
      <c r="C208" s="830"/>
      <c r="D208" s="1124" t="s">
        <v>1299</v>
      </c>
      <c r="E208" s="1107" t="s">
        <v>1300</v>
      </c>
      <c r="F208" s="1054" t="s">
        <v>1288</v>
      </c>
      <c r="G208" s="1049"/>
      <c r="H208" s="1055"/>
      <c r="I208" s="1055"/>
      <c r="J208" s="1057" t="s">
        <v>1290</v>
      </c>
      <c r="K208" s="1049"/>
      <c r="L208" s="776"/>
    </row>
    <row r="209" spans="2:12" x14ac:dyDescent="0.35">
      <c r="B209" s="1069" t="s">
        <v>1301</v>
      </c>
      <c r="C209" s="1107" t="s">
        <v>372</v>
      </c>
      <c r="D209" s="1124" t="s">
        <v>1302</v>
      </c>
      <c r="E209" s="1107" t="s">
        <v>372</v>
      </c>
      <c r="F209" s="1054" t="s">
        <v>1303</v>
      </c>
      <c r="G209" s="1049" t="s">
        <v>1304</v>
      </c>
      <c r="H209" s="1055">
        <v>491664124</v>
      </c>
      <c r="I209" s="1244">
        <v>1.4057176266191353E-2</v>
      </c>
      <c r="J209" s="1057" t="s">
        <v>1290</v>
      </c>
      <c r="K209" s="1049"/>
      <c r="L209" s="776"/>
    </row>
    <row r="210" spans="2:12" x14ac:dyDescent="0.35">
      <c r="B210" s="909"/>
      <c r="C210" s="830"/>
      <c r="D210" s="1124" t="s">
        <v>1305</v>
      </c>
      <c r="E210" s="1107" t="s">
        <v>1296</v>
      </c>
      <c r="F210" s="1054" t="s">
        <v>1303</v>
      </c>
      <c r="G210" s="1049"/>
      <c r="H210" s="1055"/>
      <c r="I210" s="1055"/>
      <c r="J210" s="1057" t="s">
        <v>1290</v>
      </c>
      <c r="K210" s="1049"/>
      <c r="L210" s="776"/>
    </row>
    <row r="211" spans="2:12" x14ac:dyDescent="0.35">
      <c r="B211" s="1126"/>
      <c r="C211" s="1127"/>
      <c r="D211" s="1128" t="s">
        <v>1306</v>
      </c>
      <c r="E211" s="1129" t="s">
        <v>1307</v>
      </c>
      <c r="F211" s="1130" t="s">
        <v>1303</v>
      </c>
      <c r="G211" s="1117"/>
      <c r="H211" s="1118"/>
      <c r="I211" s="1118"/>
      <c r="J211" s="1120" t="s">
        <v>1290</v>
      </c>
      <c r="K211" s="1117"/>
      <c r="L211" s="776"/>
    </row>
    <row r="212" spans="2:12" x14ac:dyDescent="0.35">
      <c r="B212" s="1060" t="s">
        <v>1308</v>
      </c>
      <c r="C212" s="1121" t="s">
        <v>1309</v>
      </c>
      <c r="D212" s="1122" t="s">
        <v>1259</v>
      </c>
      <c r="E212" s="1123" t="s">
        <v>332</v>
      </c>
      <c r="F212" s="1131" t="s">
        <v>1310</v>
      </c>
      <c r="G212" s="1065" t="s">
        <v>1311</v>
      </c>
      <c r="H212" s="1066">
        <v>801980724</v>
      </c>
      <c r="I212" s="1243">
        <v>2.2929442782275808E-2</v>
      </c>
      <c r="J212" s="1068" t="s">
        <v>1312</v>
      </c>
      <c r="K212" s="1065" t="s">
        <v>1313</v>
      </c>
      <c r="L212" s="776"/>
    </row>
    <row r="213" spans="2:12" x14ac:dyDescent="0.35">
      <c r="B213" s="1132"/>
      <c r="C213" s="998"/>
      <c r="D213" s="1124" t="s">
        <v>1314</v>
      </c>
      <c r="E213" s="1107" t="s">
        <v>1315</v>
      </c>
      <c r="F213" s="1054" t="s">
        <v>1310</v>
      </c>
      <c r="G213" s="1049"/>
      <c r="H213" s="1055"/>
      <c r="I213" s="1055"/>
      <c r="J213" s="1057" t="s">
        <v>1312</v>
      </c>
      <c r="K213" s="1049"/>
      <c r="L213" s="776"/>
    </row>
    <row r="214" spans="2:12" x14ac:dyDescent="0.35">
      <c r="B214" s="909"/>
      <c r="C214" s="830"/>
      <c r="D214" s="1124" t="s">
        <v>1316</v>
      </c>
      <c r="E214" s="1107" t="s">
        <v>1317</v>
      </c>
      <c r="F214" s="1054" t="s">
        <v>1310</v>
      </c>
      <c r="G214" s="1049"/>
      <c r="H214" s="1055"/>
      <c r="I214" s="1055"/>
      <c r="J214" s="1057" t="s">
        <v>1312</v>
      </c>
      <c r="K214" s="1049"/>
      <c r="L214" s="776"/>
    </row>
    <row r="215" spans="2:12" x14ac:dyDescent="0.35">
      <c r="B215" s="909"/>
      <c r="C215" s="830"/>
      <c r="D215" s="1124" t="s">
        <v>1318</v>
      </c>
      <c r="E215" s="1107" t="s">
        <v>1319</v>
      </c>
      <c r="F215" s="1054" t="s">
        <v>1310</v>
      </c>
      <c r="G215" s="1049"/>
      <c r="H215" s="1055"/>
      <c r="I215" s="1055"/>
      <c r="J215" s="1057" t="s">
        <v>1312</v>
      </c>
      <c r="K215" s="1049"/>
      <c r="L215" s="776"/>
    </row>
    <row r="216" spans="2:12" x14ac:dyDescent="0.35">
      <c r="B216" s="909"/>
      <c r="C216" s="830"/>
      <c r="D216" s="1124" t="s">
        <v>1320</v>
      </c>
      <c r="E216" s="1107" t="s">
        <v>1321</v>
      </c>
      <c r="F216" s="1054" t="s">
        <v>1310</v>
      </c>
      <c r="G216" s="1049"/>
      <c r="H216" s="1055"/>
      <c r="I216" s="1055"/>
      <c r="J216" s="1057" t="s">
        <v>1312</v>
      </c>
      <c r="K216" s="1049"/>
      <c r="L216" s="776"/>
    </row>
    <row r="217" spans="2:12" x14ac:dyDescent="0.35">
      <c r="B217" s="1069" t="s">
        <v>1322</v>
      </c>
      <c r="C217" s="1108" t="s">
        <v>1323</v>
      </c>
      <c r="D217" s="1124" t="s">
        <v>1324</v>
      </c>
      <c r="E217" s="1107" t="s">
        <v>1325</v>
      </c>
      <c r="F217" s="1054" t="s">
        <v>1310</v>
      </c>
      <c r="G217" s="1049"/>
      <c r="H217" s="1055"/>
      <c r="I217" s="1055"/>
      <c r="J217" s="1057" t="s">
        <v>1312</v>
      </c>
      <c r="K217" s="1049"/>
      <c r="L217" s="776"/>
    </row>
    <row r="218" spans="2:12" x14ac:dyDescent="0.35">
      <c r="B218" s="1060" t="s">
        <v>1326</v>
      </c>
      <c r="C218" s="1121" t="s">
        <v>1327</v>
      </c>
      <c r="D218" s="1122" t="s">
        <v>1328</v>
      </c>
      <c r="E218" s="1123" t="s">
        <v>1329</v>
      </c>
      <c r="F218" s="1064" t="s">
        <v>1330</v>
      </c>
      <c r="G218" s="1065" t="s">
        <v>1331</v>
      </c>
      <c r="H218" s="1066">
        <v>216232149</v>
      </c>
      <c r="I218" s="1243">
        <v>6.1822965812131378E-3</v>
      </c>
      <c r="J218" s="1068" t="s">
        <v>1332</v>
      </c>
      <c r="K218" s="1065" t="s">
        <v>1333</v>
      </c>
      <c r="L218" s="776"/>
    </row>
    <row r="219" spans="2:12" x14ac:dyDescent="0.35">
      <c r="B219" s="1109">
        <v>816</v>
      </c>
      <c r="C219" s="1108" t="s">
        <v>1334</v>
      </c>
      <c r="D219" s="1124" t="s">
        <v>1264</v>
      </c>
      <c r="E219" s="1107" t="s">
        <v>1335</v>
      </c>
      <c r="F219" s="830" t="s">
        <v>1336</v>
      </c>
      <c r="G219" s="1049" t="s">
        <v>1337</v>
      </c>
      <c r="H219" s="1055">
        <v>176284295</v>
      </c>
      <c r="I219" s="1244">
        <v>5.0401468946232797E-3</v>
      </c>
      <c r="J219" s="830" t="s">
        <v>1332</v>
      </c>
      <c r="K219" s="1049"/>
      <c r="L219" s="776"/>
    </row>
    <row r="220" spans="2:12" x14ac:dyDescent="0.35">
      <c r="B220" s="909"/>
      <c r="C220" s="830"/>
      <c r="D220" s="1124" t="s">
        <v>1338</v>
      </c>
      <c r="E220" s="1107" t="s">
        <v>1339</v>
      </c>
      <c r="F220" s="830" t="s">
        <v>1336</v>
      </c>
      <c r="G220" s="1049"/>
      <c r="H220" s="1055"/>
      <c r="I220" s="1055"/>
      <c r="J220" s="830" t="s">
        <v>1332</v>
      </c>
      <c r="K220" s="1049"/>
      <c r="L220" s="776"/>
    </row>
    <row r="221" spans="2:12" x14ac:dyDescent="0.35">
      <c r="B221" s="909"/>
      <c r="C221" s="830"/>
      <c r="D221" s="1124" t="s">
        <v>1340</v>
      </c>
      <c r="E221" s="1107" t="s">
        <v>1341</v>
      </c>
      <c r="F221" s="830" t="s">
        <v>1336</v>
      </c>
      <c r="G221" s="1049"/>
      <c r="H221" s="1055"/>
      <c r="I221" s="1055"/>
      <c r="J221" s="830" t="s">
        <v>1332</v>
      </c>
      <c r="K221" s="1049"/>
      <c r="L221" s="776"/>
    </row>
    <row r="222" spans="2:12" x14ac:dyDescent="0.35">
      <c r="B222" s="909"/>
      <c r="C222" s="830"/>
      <c r="D222" s="1124" t="s">
        <v>1342</v>
      </c>
      <c r="E222" s="1107" t="s">
        <v>1343</v>
      </c>
      <c r="F222" s="830" t="s">
        <v>1336</v>
      </c>
      <c r="G222" s="1049"/>
      <c r="H222" s="1055"/>
      <c r="I222" s="1055"/>
      <c r="J222" s="830" t="s">
        <v>1332</v>
      </c>
      <c r="K222" s="1049"/>
      <c r="L222" s="776"/>
    </row>
    <row r="223" spans="2:12" x14ac:dyDescent="0.35">
      <c r="B223" s="909"/>
      <c r="C223" s="830"/>
      <c r="D223" s="1124" t="s">
        <v>1344</v>
      </c>
      <c r="E223" s="1107" t="s">
        <v>1345</v>
      </c>
      <c r="F223" s="830" t="s">
        <v>1336</v>
      </c>
      <c r="G223" s="1049"/>
      <c r="H223" s="1055"/>
      <c r="I223" s="1055"/>
      <c r="J223" s="830" t="s">
        <v>1332</v>
      </c>
      <c r="K223" s="1049"/>
      <c r="L223" s="776"/>
    </row>
    <row r="224" spans="2:12" x14ac:dyDescent="0.35">
      <c r="B224" s="909"/>
      <c r="C224" s="830"/>
      <c r="D224" s="1124" t="s">
        <v>1346</v>
      </c>
      <c r="E224" s="1107" t="s">
        <v>1347</v>
      </c>
      <c r="F224" s="830" t="s">
        <v>1336</v>
      </c>
      <c r="G224" s="1049"/>
      <c r="H224" s="1055"/>
      <c r="I224" s="1055"/>
      <c r="J224" s="830" t="s">
        <v>1332</v>
      </c>
      <c r="K224" s="1049"/>
      <c r="L224" s="776"/>
    </row>
    <row r="225" spans="1:12" x14ac:dyDescent="0.35">
      <c r="B225" s="909"/>
      <c r="C225" s="830"/>
      <c r="D225" s="1124" t="s">
        <v>1348</v>
      </c>
      <c r="E225" s="1107" t="s">
        <v>1349</v>
      </c>
      <c r="F225" s="830" t="s">
        <v>1336</v>
      </c>
      <c r="G225" s="1049"/>
      <c r="H225" s="1055"/>
      <c r="I225" s="1055"/>
      <c r="J225" s="830" t="s">
        <v>1332</v>
      </c>
      <c r="K225" s="1049"/>
      <c r="L225" s="776"/>
    </row>
    <row r="226" spans="1:12" x14ac:dyDescent="0.35">
      <c r="B226" s="909"/>
      <c r="C226" s="830"/>
      <c r="D226" s="1124" t="s">
        <v>1350</v>
      </c>
      <c r="E226" s="1107" t="s">
        <v>1351</v>
      </c>
      <c r="F226" s="830" t="s">
        <v>1336</v>
      </c>
      <c r="G226" s="1049"/>
      <c r="H226" s="1055"/>
      <c r="I226" s="1055"/>
      <c r="J226" s="830" t="s">
        <v>1332</v>
      </c>
      <c r="K226" s="1049"/>
      <c r="L226" s="776"/>
    </row>
    <row r="227" spans="1:12" x14ac:dyDescent="0.35">
      <c r="B227" s="1132"/>
      <c r="C227" s="998"/>
      <c r="D227" s="1128" t="s">
        <v>1352</v>
      </c>
      <c r="E227" s="1129" t="s">
        <v>1353</v>
      </c>
      <c r="F227" s="830" t="s">
        <v>1336</v>
      </c>
      <c r="G227" s="1049"/>
      <c r="H227" s="1055"/>
      <c r="I227" s="1055"/>
      <c r="J227" s="830" t="s">
        <v>1332</v>
      </c>
      <c r="K227" s="1049"/>
      <c r="L227" s="776"/>
    </row>
    <row r="228" spans="1:12" ht="16" thickBot="1" x14ac:dyDescent="0.4">
      <c r="B228" s="1133" t="s">
        <v>1354</v>
      </c>
      <c r="C228" s="1134" t="s">
        <v>1355</v>
      </c>
      <c r="D228" s="1135" t="s">
        <v>1356</v>
      </c>
      <c r="E228" s="1136" t="s">
        <v>1357</v>
      </c>
      <c r="F228" s="1085" t="s">
        <v>1358</v>
      </c>
      <c r="G228" s="1086" t="s">
        <v>1359</v>
      </c>
      <c r="H228" s="1087"/>
      <c r="I228" s="1087"/>
      <c r="J228" s="1089" t="s">
        <v>1360</v>
      </c>
      <c r="K228" s="1086" t="s">
        <v>1361</v>
      </c>
      <c r="L228" s="776"/>
    </row>
    <row r="229" spans="1:12" ht="16" thickBot="1" x14ac:dyDescent="0.4">
      <c r="B229" s="1137"/>
      <c r="C229" s="830"/>
      <c r="D229" s="1057"/>
      <c r="E229" s="1138"/>
      <c r="F229" s="795"/>
      <c r="G229" s="795"/>
      <c r="H229" s="937"/>
      <c r="I229" s="937"/>
      <c r="J229" s="795"/>
      <c r="K229" s="795"/>
      <c r="L229" s="776"/>
    </row>
    <row r="230" spans="1:12" ht="16" thickBot="1" x14ac:dyDescent="0.4">
      <c r="B230" s="859" t="s">
        <v>671</v>
      </c>
      <c r="C230" s="830"/>
      <c r="D230" s="1057"/>
      <c r="E230" s="1138"/>
      <c r="F230" s="786" t="s">
        <v>672</v>
      </c>
      <c r="G230" s="795"/>
      <c r="H230" s="788" t="s">
        <v>673</v>
      </c>
      <c r="I230" s="1230"/>
      <c r="J230" s="1039" t="s">
        <v>1362</v>
      </c>
      <c r="K230" s="1040" t="s">
        <v>1363</v>
      </c>
      <c r="L230" s="776"/>
    </row>
    <row r="231" spans="1:12" x14ac:dyDescent="0.35">
      <c r="B231" s="1139"/>
      <c r="C231" s="1140"/>
      <c r="D231" s="1141">
        <v>8</v>
      </c>
      <c r="E231" s="1142" t="s">
        <v>1364</v>
      </c>
      <c r="F231" s="1143" t="s">
        <v>1365</v>
      </c>
      <c r="G231" s="1046" t="s">
        <v>1366</v>
      </c>
      <c r="H231" s="1047">
        <v>551277627</v>
      </c>
      <c r="I231" s="1245">
        <v>1.576158681520291E-2</v>
      </c>
      <c r="J231" s="1051" t="s">
        <v>1367</v>
      </c>
      <c r="K231" s="1049" t="s">
        <v>1368</v>
      </c>
      <c r="L231" s="776"/>
    </row>
    <row r="232" spans="1:12" x14ac:dyDescent="0.35">
      <c r="A232" s="877"/>
      <c r="B232" s="1069" t="s">
        <v>1369</v>
      </c>
      <c r="C232" s="1145" t="s">
        <v>1370</v>
      </c>
      <c r="D232" s="1110"/>
      <c r="E232" s="1111"/>
      <c r="F232" s="830" t="s">
        <v>1365</v>
      </c>
      <c r="G232" s="1049"/>
      <c r="H232" s="1055"/>
      <c r="I232" s="1246"/>
      <c r="J232" s="1051"/>
      <c r="K232" s="1049"/>
      <c r="L232" s="776"/>
    </row>
    <row r="233" spans="1:12" x14ac:dyDescent="0.35">
      <c r="A233" s="877"/>
      <c r="B233" s="1069" t="s">
        <v>1371</v>
      </c>
      <c r="C233" s="1146" t="s">
        <v>1372</v>
      </c>
      <c r="D233" s="1147" t="s">
        <v>1373</v>
      </c>
      <c r="E233" s="1148" t="s">
        <v>605</v>
      </c>
      <c r="F233" s="830" t="s">
        <v>1365</v>
      </c>
      <c r="G233" s="1049"/>
      <c r="H233" s="1055"/>
      <c r="I233" s="1246"/>
      <c r="J233" s="1051"/>
      <c r="K233" s="1049"/>
      <c r="L233" s="776"/>
    </row>
    <row r="234" spans="1:12" x14ac:dyDescent="0.35">
      <c r="B234" s="909"/>
      <c r="C234" s="829"/>
      <c r="D234" s="1147" t="s">
        <v>1374</v>
      </c>
      <c r="E234" s="1149" t="s">
        <v>1375</v>
      </c>
      <c r="F234" s="795" t="s">
        <v>1365</v>
      </c>
      <c r="G234" s="1049"/>
      <c r="H234" s="1055"/>
      <c r="I234" s="1246"/>
      <c r="J234" s="799"/>
      <c r="K234" s="1049"/>
      <c r="L234" s="776"/>
    </row>
    <row r="235" spans="1:12" x14ac:dyDescent="0.35">
      <c r="B235" s="1150" t="s">
        <v>877</v>
      </c>
      <c r="C235" s="1151" t="s">
        <v>335</v>
      </c>
      <c r="D235" s="1152" t="s">
        <v>1279</v>
      </c>
      <c r="E235" s="1153" t="s">
        <v>335</v>
      </c>
      <c r="F235" s="1154" t="s">
        <v>1376</v>
      </c>
      <c r="G235" s="1155" t="s">
        <v>1377</v>
      </c>
      <c r="H235" s="1156">
        <v>129239666</v>
      </c>
      <c r="I235" s="1247">
        <v>3.6950932086834498E-3</v>
      </c>
      <c r="J235" s="1158" t="s">
        <v>1378</v>
      </c>
      <c r="K235" s="1155" t="s">
        <v>1379</v>
      </c>
      <c r="L235" s="776"/>
    </row>
    <row r="236" spans="1:12" x14ac:dyDescent="0.35">
      <c r="B236" s="1069" t="s">
        <v>1380</v>
      </c>
      <c r="C236" s="1146" t="s">
        <v>1381</v>
      </c>
      <c r="D236" s="1147" t="s">
        <v>1369</v>
      </c>
      <c r="E236" s="1148" t="s">
        <v>1382</v>
      </c>
      <c r="F236" s="830" t="s">
        <v>1383</v>
      </c>
      <c r="G236" s="1049" t="s">
        <v>1384</v>
      </c>
      <c r="H236" s="1055">
        <v>1542303449</v>
      </c>
      <c r="I236" s="1245">
        <v>4.4096020800061191E-2</v>
      </c>
      <c r="J236" s="1051" t="s">
        <v>1385</v>
      </c>
      <c r="K236" s="1049" t="s">
        <v>1386</v>
      </c>
      <c r="L236" s="776"/>
    </row>
    <row r="237" spans="1:12" x14ac:dyDescent="0.35">
      <c r="B237" s="909"/>
      <c r="D237" s="1147" t="s">
        <v>1371</v>
      </c>
      <c r="E237" s="1160" t="s">
        <v>1387</v>
      </c>
      <c r="F237" s="1051" t="s">
        <v>1383</v>
      </c>
      <c r="G237" s="1049"/>
      <c r="H237" s="1055"/>
      <c r="I237" s="1246"/>
      <c r="J237" s="1051" t="s">
        <v>1385</v>
      </c>
      <c r="K237" s="1049"/>
      <c r="L237" s="776"/>
    </row>
    <row r="238" spans="1:12" x14ac:dyDescent="0.35">
      <c r="B238" s="909"/>
      <c r="D238" s="1147" t="s">
        <v>1388</v>
      </c>
      <c r="E238" s="1148" t="s">
        <v>1389</v>
      </c>
      <c r="F238" s="830" t="s">
        <v>1383</v>
      </c>
      <c r="G238" s="1049"/>
      <c r="H238" s="1055"/>
      <c r="I238" s="1246"/>
      <c r="J238" s="1051" t="s">
        <v>1385</v>
      </c>
      <c r="K238" s="1049"/>
      <c r="L238" s="776"/>
    </row>
    <row r="239" spans="1:12" x14ac:dyDescent="0.35">
      <c r="B239" s="909"/>
      <c r="D239" s="1147" t="s">
        <v>1390</v>
      </c>
      <c r="E239" s="1148" t="s">
        <v>1391</v>
      </c>
      <c r="F239" s="830" t="s">
        <v>1383</v>
      </c>
      <c r="G239" s="1049"/>
      <c r="H239" s="1055"/>
      <c r="I239" s="1246"/>
      <c r="J239" s="1051" t="s">
        <v>1385</v>
      </c>
      <c r="K239" s="1049"/>
      <c r="L239" s="776"/>
    </row>
    <row r="240" spans="1:12" x14ac:dyDescent="0.35">
      <c r="B240" s="909"/>
      <c r="D240" s="1147" t="s">
        <v>1194</v>
      </c>
      <c r="E240" s="1148" t="s">
        <v>1392</v>
      </c>
      <c r="F240" s="830" t="s">
        <v>1383</v>
      </c>
      <c r="G240" s="1049"/>
      <c r="H240" s="1055"/>
      <c r="I240" s="1246"/>
      <c r="J240" s="1051" t="s">
        <v>1385</v>
      </c>
      <c r="K240" s="1049"/>
      <c r="L240" s="776"/>
    </row>
    <row r="241" spans="2:12" x14ac:dyDescent="0.35">
      <c r="B241" s="909"/>
      <c r="C241" s="829"/>
      <c r="D241" s="1147" t="s">
        <v>1393</v>
      </c>
      <c r="E241" s="1148" t="s">
        <v>1394</v>
      </c>
      <c r="F241" s="830" t="s">
        <v>1383</v>
      </c>
      <c r="G241" s="1049"/>
      <c r="H241" s="1055"/>
      <c r="I241" s="1246"/>
      <c r="J241" s="1051" t="s">
        <v>1385</v>
      </c>
      <c r="K241" s="1049"/>
      <c r="L241" s="776"/>
    </row>
    <row r="242" spans="2:12" x14ac:dyDescent="0.35">
      <c r="B242" s="909"/>
      <c r="C242" s="829"/>
      <c r="D242" s="1147" t="s">
        <v>1395</v>
      </c>
      <c r="E242" s="1148" t="s">
        <v>1396</v>
      </c>
      <c r="F242" s="830" t="s">
        <v>1383</v>
      </c>
      <c r="G242" s="1049"/>
      <c r="H242" s="1055"/>
      <c r="I242" s="1246"/>
      <c r="J242" s="1051" t="s">
        <v>1385</v>
      </c>
      <c r="K242" s="1049"/>
      <c r="L242" s="776"/>
    </row>
    <row r="243" spans="2:12" x14ac:dyDescent="0.35">
      <c r="B243" s="909"/>
      <c r="D243" s="1147" t="s">
        <v>1397</v>
      </c>
      <c r="E243" s="1148" t="s">
        <v>1398</v>
      </c>
      <c r="F243" s="830" t="s">
        <v>1383</v>
      </c>
      <c r="G243" s="1049"/>
      <c r="H243" s="1055"/>
      <c r="I243" s="1246"/>
      <c r="J243" s="1051" t="s">
        <v>1385</v>
      </c>
      <c r="K243" s="1049"/>
      <c r="L243" s="776"/>
    </row>
    <row r="244" spans="2:12" x14ac:dyDescent="0.35">
      <c r="B244" s="909"/>
      <c r="C244" s="829"/>
      <c r="D244" s="1147" t="s">
        <v>1282</v>
      </c>
      <c r="E244" s="1148" t="s">
        <v>1399</v>
      </c>
      <c r="F244" s="830" t="s">
        <v>1383</v>
      </c>
      <c r="G244" s="1049"/>
      <c r="H244" s="1055"/>
      <c r="I244" s="1246"/>
      <c r="J244" s="1051" t="s">
        <v>1385</v>
      </c>
      <c r="K244" s="1049"/>
      <c r="L244" s="776"/>
    </row>
    <row r="245" spans="2:12" x14ac:dyDescent="0.35">
      <c r="B245" s="909"/>
      <c r="C245" s="830"/>
      <c r="D245" s="1147" t="s">
        <v>1400</v>
      </c>
      <c r="E245" s="1148" t="s">
        <v>1401</v>
      </c>
      <c r="F245" s="830" t="s">
        <v>1383</v>
      </c>
      <c r="G245" s="1049"/>
      <c r="H245" s="1055"/>
      <c r="I245" s="1246"/>
      <c r="J245" s="1051" t="s">
        <v>1385</v>
      </c>
      <c r="K245" s="1049"/>
      <c r="L245" s="776"/>
    </row>
    <row r="246" spans="2:12" x14ac:dyDescent="0.35">
      <c r="B246" s="909"/>
      <c r="C246" s="829"/>
      <c r="D246" s="1147" t="s">
        <v>1322</v>
      </c>
      <c r="E246" s="1148" t="s">
        <v>1402</v>
      </c>
      <c r="F246" s="830" t="s">
        <v>1383</v>
      </c>
      <c r="G246" s="1049"/>
      <c r="H246" s="1055"/>
      <c r="I246" s="1246"/>
      <c r="J246" s="1051" t="s">
        <v>1385</v>
      </c>
      <c r="K246" s="1049"/>
      <c r="L246" s="776"/>
    </row>
    <row r="247" spans="2:12" x14ac:dyDescent="0.35">
      <c r="B247" s="909"/>
      <c r="C247" s="829"/>
      <c r="D247" s="1147" t="s">
        <v>1403</v>
      </c>
      <c r="E247" s="1148" t="s">
        <v>1404</v>
      </c>
      <c r="F247" s="830" t="s">
        <v>1383</v>
      </c>
      <c r="G247" s="1049"/>
      <c r="H247" s="1055"/>
      <c r="I247" s="1246"/>
      <c r="J247" s="1051" t="s">
        <v>1385</v>
      </c>
      <c r="K247" s="1049"/>
      <c r="L247" s="776"/>
    </row>
    <row r="248" spans="2:12" x14ac:dyDescent="0.35">
      <c r="B248" s="909"/>
      <c r="C248" s="829"/>
      <c r="D248" s="1147" t="s">
        <v>1326</v>
      </c>
      <c r="E248" s="1148" t="s">
        <v>1405</v>
      </c>
      <c r="F248" s="830" t="s">
        <v>1383</v>
      </c>
      <c r="G248" s="1049"/>
      <c r="H248" s="1055"/>
      <c r="I248" s="1246"/>
      <c r="J248" s="1051" t="s">
        <v>1385</v>
      </c>
      <c r="K248" s="1049"/>
      <c r="L248" s="776"/>
    </row>
    <row r="249" spans="2:12" x14ac:dyDescent="0.35">
      <c r="B249" s="909"/>
      <c r="C249" s="829"/>
      <c r="D249" s="1147" t="s">
        <v>1406</v>
      </c>
      <c r="E249" s="1148" t="s">
        <v>1407</v>
      </c>
      <c r="F249" s="830" t="s">
        <v>1383</v>
      </c>
      <c r="G249" s="1161"/>
      <c r="H249" s="1162"/>
      <c r="I249" s="1248"/>
      <c r="J249" s="1051" t="s">
        <v>1385</v>
      </c>
      <c r="K249" s="1049"/>
      <c r="L249" s="776"/>
    </row>
    <row r="250" spans="2:12" x14ac:dyDescent="0.35">
      <c r="B250" s="909"/>
      <c r="C250" s="829"/>
      <c r="D250" s="1147" t="s">
        <v>1408</v>
      </c>
      <c r="E250" s="1148" t="s">
        <v>1409</v>
      </c>
      <c r="F250" s="830" t="s">
        <v>1383</v>
      </c>
      <c r="G250" s="1161"/>
      <c r="H250" s="1162"/>
      <c r="I250" s="1248"/>
      <c r="J250" s="1051" t="s">
        <v>1385</v>
      </c>
      <c r="K250" s="1049"/>
      <c r="L250" s="776"/>
    </row>
    <row r="251" spans="2:12" x14ac:dyDescent="0.35">
      <c r="B251" s="909"/>
      <c r="C251" s="829"/>
      <c r="D251" s="1147" t="s">
        <v>1410</v>
      </c>
      <c r="E251" s="1148" t="s">
        <v>1411</v>
      </c>
      <c r="F251" s="830" t="s">
        <v>1383</v>
      </c>
      <c r="G251" s="1161"/>
      <c r="H251" s="1162"/>
      <c r="I251" s="1248"/>
      <c r="J251" s="1051" t="s">
        <v>1385</v>
      </c>
      <c r="K251" s="1049"/>
      <c r="L251" s="776"/>
    </row>
    <row r="252" spans="2:12" x14ac:dyDescent="0.35">
      <c r="B252" s="1060" t="s">
        <v>1390</v>
      </c>
      <c r="C252" s="1164" t="s">
        <v>1412</v>
      </c>
      <c r="D252" s="1165" t="s">
        <v>1413</v>
      </c>
      <c r="E252" s="1166" t="s">
        <v>1414</v>
      </c>
      <c r="F252" s="1167" t="s">
        <v>1415</v>
      </c>
      <c r="G252" s="1065" t="s">
        <v>1416</v>
      </c>
      <c r="H252" s="1066">
        <v>2815753122</v>
      </c>
      <c r="I252" s="1245">
        <v>8.0505239300381823E-2</v>
      </c>
      <c r="J252" s="1169" t="s">
        <v>1417</v>
      </c>
      <c r="K252" s="1065" t="s">
        <v>1418</v>
      </c>
      <c r="L252" s="776"/>
    </row>
    <row r="253" spans="2:12" x14ac:dyDescent="0.35">
      <c r="B253" s="1069" t="s">
        <v>1388</v>
      </c>
      <c r="C253" s="1146" t="s">
        <v>1419</v>
      </c>
      <c r="D253" s="1147" t="s">
        <v>1420</v>
      </c>
      <c r="E253" s="1148" t="s">
        <v>1419</v>
      </c>
      <c r="F253" s="830" t="s">
        <v>1415</v>
      </c>
      <c r="G253" s="1049"/>
      <c r="H253" s="1055"/>
      <c r="I253" s="1245"/>
      <c r="J253" s="1051" t="s">
        <v>1417</v>
      </c>
      <c r="K253" s="1049"/>
      <c r="L253" s="776"/>
    </row>
    <row r="254" spans="2:12" x14ac:dyDescent="0.35">
      <c r="B254" s="1170"/>
      <c r="C254" s="1171"/>
      <c r="D254" s="1147" t="s">
        <v>1354</v>
      </c>
      <c r="E254" s="1148" t="s">
        <v>1421</v>
      </c>
      <c r="F254" s="830" t="s">
        <v>1415</v>
      </c>
      <c r="G254" s="1161"/>
      <c r="H254" s="1162"/>
      <c r="I254" s="1249"/>
      <c r="J254" s="1051" t="s">
        <v>1417</v>
      </c>
      <c r="K254" s="1049"/>
      <c r="L254" s="776"/>
    </row>
    <row r="255" spans="2:12" x14ac:dyDescent="0.35">
      <c r="B255" s="909"/>
      <c r="C255" s="829"/>
      <c r="D255" s="1147" t="s">
        <v>1422</v>
      </c>
      <c r="E255" s="1148" t="s">
        <v>1423</v>
      </c>
      <c r="F255" s="830" t="s">
        <v>1415</v>
      </c>
      <c r="G255" s="1161"/>
      <c r="H255" s="1162"/>
      <c r="I255" s="1248"/>
      <c r="J255" s="1051" t="s">
        <v>1417</v>
      </c>
      <c r="K255" s="1049"/>
      <c r="L255" s="776"/>
    </row>
    <row r="256" spans="2:12" x14ac:dyDescent="0.35">
      <c r="B256" s="909"/>
      <c r="C256" s="829"/>
      <c r="D256" s="1147" t="s">
        <v>1424</v>
      </c>
      <c r="E256" s="1148" t="s">
        <v>1425</v>
      </c>
      <c r="F256" s="830" t="s">
        <v>1415</v>
      </c>
      <c r="G256" s="1161"/>
      <c r="H256" s="1162"/>
      <c r="I256" s="1248"/>
      <c r="J256" s="1051" t="s">
        <v>1417</v>
      </c>
      <c r="K256" s="1049"/>
      <c r="L256" s="776"/>
    </row>
    <row r="257" spans="2:12" x14ac:dyDescent="0.35">
      <c r="B257" s="909"/>
      <c r="C257" s="829"/>
      <c r="D257" s="1147" t="s">
        <v>1426</v>
      </c>
      <c r="E257" s="1148" t="s">
        <v>1427</v>
      </c>
      <c r="F257" s="830" t="s">
        <v>1415</v>
      </c>
      <c r="G257" s="1049"/>
      <c r="H257" s="1055"/>
      <c r="I257" s="1246"/>
      <c r="J257" s="1051" t="s">
        <v>1417</v>
      </c>
      <c r="K257" s="1049"/>
      <c r="L257" s="776"/>
    </row>
    <row r="258" spans="2:12" x14ac:dyDescent="0.35">
      <c r="B258" s="909"/>
      <c r="C258" s="829"/>
      <c r="D258" s="1147" t="s">
        <v>1428</v>
      </c>
      <c r="E258" s="1148" t="s">
        <v>1429</v>
      </c>
      <c r="F258" s="830" t="s">
        <v>1415</v>
      </c>
      <c r="G258" s="1049"/>
      <c r="H258" s="1055"/>
      <c r="I258" s="1246"/>
      <c r="J258" s="1051" t="s">
        <v>1417</v>
      </c>
      <c r="K258" s="1049"/>
      <c r="L258" s="776"/>
    </row>
    <row r="259" spans="2:12" x14ac:dyDescent="0.35">
      <c r="B259" s="909"/>
      <c r="C259" s="829"/>
      <c r="D259" s="1147" t="s">
        <v>1430</v>
      </c>
      <c r="E259" s="1148" t="s">
        <v>1431</v>
      </c>
      <c r="F259" s="830" t="s">
        <v>1415</v>
      </c>
      <c r="G259" s="1049"/>
      <c r="H259" s="1055"/>
      <c r="I259" s="1246"/>
      <c r="J259" s="1051" t="s">
        <v>1417</v>
      </c>
      <c r="K259" s="1049"/>
      <c r="L259" s="776"/>
    </row>
    <row r="260" spans="2:12" x14ac:dyDescent="0.35">
      <c r="B260" s="1126"/>
      <c r="C260" s="1172"/>
      <c r="D260" s="1173" t="s">
        <v>1432</v>
      </c>
      <c r="E260" s="1174" t="s">
        <v>1433</v>
      </c>
      <c r="F260" s="1127" t="s">
        <v>1415</v>
      </c>
      <c r="G260" s="1117"/>
      <c r="H260" s="1118"/>
      <c r="I260" s="1250"/>
      <c r="J260" s="1176" t="s">
        <v>1417</v>
      </c>
      <c r="K260" s="1117"/>
      <c r="L260" s="776"/>
    </row>
    <row r="261" spans="2:12" x14ac:dyDescent="0.35">
      <c r="B261" s="1069" t="s">
        <v>1393</v>
      </c>
      <c r="C261" s="1146" t="s">
        <v>1434</v>
      </c>
      <c r="D261" s="1147" t="s">
        <v>1435</v>
      </c>
      <c r="E261" s="1148" t="s">
        <v>1436</v>
      </c>
      <c r="F261" s="830" t="s">
        <v>1437</v>
      </c>
      <c r="G261" s="1049" t="s">
        <v>1438</v>
      </c>
      <c r="H261" s="1055">
        <v>570418776</v>
      </c>
      <c r="I261" s="1245">
        <v>1.6308851690340378E-2</v>
      </c>
      <c r="J261" s="1051" t="s">
        <v>1439</v>
      </c>
      <c r="K261" s="1049" t="s">
        <v>1440</v>
      </c>
      <c r="L261" s="776"/>
    </row>
    <row r="262" spans="2:12" x14ac:dyDescent="0.35">
      <c r="B262" s="909"/>
      <c r="C262" s="829"/>
      <c r="D262" s="1147" t="s">
        <v>1441</v>
      </c>
      <c r="E262" s="1148" t="s">
        <v>1442</v>
      </c>
      <c r="F262" s="830" t="s">
        <v>1437</v>
      </c>
      <c r="G262" s="1049"/>
      <c r="H262" s="1055"/>
      <c r="I262" s="1246"/>
      <c r="J262" s="1051" t="s">
        <v>1439</v>
      </c>
      <c r="K262" s="1049"/>
      <c r="L262" s="776"/>
    </row>
    <row r="263" spans="2:12" x14ac:dyDescent="0.35">
      <c r="B263" s="909"/>
      <c r="C263" s="829"/>
      <c r="D263" s="1147" t="s">
        <v>1443</v>
      </c>
      <c r="E263" s="1148" t="s">
        <v>1444</v>
      </c>
      <c r="F263" s="830" t="s">
        <v>1437</v>
      </c>
      <c r="G263" s="1049"/>
      <c r="H263" s="1055"/>
      <c r="I263" s="1246"/>
      <c r="J263" s="1051" t="s">
        <v>1439</v>
      </c>
      <c r="K263" s="1049"/>
      <c r="L263" s="776"/>
    </row>
    <row r="264" spans="2:12" x14ac:dyDescent="0.35">
      <c r="B264" s="909"/>
      <c r="C264" s="829"/>
      <c r="D264" s="1147" t="s">
        <v>1445</v>
      </c>
      <c r="E264" s="1148" t="s">
        <v>1446</v>
      </c>
      <c r="F264" s="830" t="s">
        <v>1437</v>
      </c>
      <c r="G264" s="1049"/>
      <c r="H264" s="1055"/>
      <c r="I264" s="1246"/>
      <c r="J264" s="1051" t="s">
        <v>1439</v>
      </c>
      <c r="K264" s="1049"/>
      <c r="L264" s="776"/>
    </row>
    <row r="265" spans="2:12" x14ac:dyDescent="0.35">
      <c r="B265" s="909"/>
      <c r="C265" s="829"/>
      <c r="D265" s="1147" t="s">
        <v>1447</v>
      </c>
      <c r="E265" s="1148" t="s">
        <v>1448</v>
      </c>
      <c r="F265" s="830" t="s">
        <v>1437</v>
      </c>
      <c r="G265" s="1049"/>
      <c r="H265" s="1055"/>
      <c r="I265" s="1246"/>
      <c r="J265" s="1051" t="s">
        <v>1439</v>
      </c>
      <c r="K265" s="1049"/>
      <c r="L265" s="776"/>
    </row>
    <row r="266" spans="2:12" x14ac:dyDescent="0.35">
      <c r="B266" s="909"/>
      <c r="C266" s="829"/>
      <c r="D266" s="1147" t="s">
        <v>1449</v>
      </c>
      <c r="E266" s="1148" t="s">
        <v>1450</v>
      </c>
      <c r="F266" s="830" t="s">
        <v>1437</v>
      </c>
      <c r="G266" s="1049"/>
      <c r="H266" s="1055"/>
      <c r="I266" s="1246"/>
      <c r="J266" s="1051" t="s">
        <v>1439</v>
      </c>
      <c r="K266" s="1049"/>
      <c r="L266" s="776"/>
    </row>
    <row r="267" spans="2:12" x14ac:dyDescent="0.35">
      <c r="B267" s="909"/>
      <c r="C267" s="829"/>
      <c r="D267" s="1147" t="s">
        <v>1451</v>
      </c>
      <c r="E267" s="1148" t="s">
        <v>1452</v>
      </c>
      <c r="F267" s="830" t="s">
        <v>1437</v>
      </c>
      <c r="G267" s="1049"/>
      <c r="H267" s="1055"/>
      <c r="I267" s="1246"/>
      <c r="J267" s="1051" t="s">
        <v>1439</v>
      </c>
      <c r="K267" s="1049"/>
      <c r="L267" s="776"/>
    </row>
    <row r="268" spans="2:12" x14ac:dyDescent="0.35">
      <c r="B268" s="909"/>
      <c r="C268" s="829"/>
      <c r="D268" s="1147" t="s">
        <v>1453</v>
      </c>
      <c r="E268" s="1148" t="s">
        <v>1454</v>
      </c>
      <c r="F268" s="830" t="s">
        <v>1437</v>
      </c>
      <c r="G268" s="1049"/>
      <c r="H268" s="1055"/>
      <c r="I268" s="1246"/>
      <c r="J268" s="1051" t="s">
        <v>1439</v>
      </c>
      <c r="K268" s="1049"/>
      <c r="L268" s="776"/>
    </row>
    <row r="269" spans="2:12" ht="16" thickBot="1" x14ac:dyDescent="0.4">
      <c r="B269" s="1177" t="s">
        <v>1183</v>
      </c>
      <c r="C269" s="1178" t="s">
        <v>1455</v>
      </c>
      <c r="D269" s="1179" t="s">
        <v>1456</v>
      </c>
      <c r="E269" s="1180" t="s">
        <v>1457</v>
      </c>
      <c r="F269" s="1181" t="s">
        <v>1458</v>
      </c>
      <c r="G269" s="1086" t="s">
        <v>1459</v>
      </c>
      <c r="H269" s="1087"/>
      <c r="I269" s="1251"/>
      <c r="J269" s="1183" t="s">
        <v>1460</v>
      </c>
      <c r="K269" s="1086" t="s">
        <v>1461</v>
      </c>
      <c r="L269" s="776"/>
    </row>
    <row r="270" spans="2:12" ht="16" thickBot="1" x14ac:dyDescent="0.4">
      <c r="B270" s="776"/>
      <c r="C270" s="856"/>
      <c r="D270" s="856"/>
      <c r="E270" s="856"/>
      <c r="F270" s="856"/>
      <c r="G270" s="856"/>
      <c r="H270" s="857"/>
      <c r="I270" s="857"/>
      <c r="J270" s="856"/>
      <c r="K270" s="856"/>
      <c r="L270" s="776"/>
    </row>
    <row r="271" spans="2:12" ht="16" thickBot="1" x14ac:dyDescent="0.4">
      <c r="B271" s="859" t="s">
        <v>671</v>
      </c>
      <c r="C271" s="856"/>
      <c r="D271" s="856"/>
      <c r="E271" s="856"/>
      <c r="F271" s="786" t="s">
        <v>672</v>
      </c>
      <c r="G271" s="856"/>
      <c r="H271" s="788" t="s">
        <v>673</v>
      </c>
      <c r="I271" s="1230"/>
      <c r="J271" s="1039" t="s">
        <v>1462</v>
      </c>
      <c r="K271" s="1040" t="s">
        <v>1463</v>
      </c>
      <c r="L271" s="776"/>
    </row>
    <row r="272" spans="2:12" ht="28" x14ac:dyDescent="0.35">
      <c r="B272" s="1184">
        <v>9</v>
      </c>
      <c r="C272" s="1185" t="s">
        <v>341</v>
      </c>
      <c r="D272" s="1186">
        <v>6</v>
      </c>
      <c r="E272" s="1187" t="s">
        <v>341</v>
      </c>
      <c r="F272" s="1045" t="s">
        <v>1464</v>
      </c>
      <c r="G272" s="1188" t="s">
        <v>1465</v>
      </c>
      <c r="H272" s="1189">
        <v>1820683792</v>
      </c>
      <c r="I272" s="1252">
        <v>5.2055197318284854E-2</v>
      </c>
      <c r="J272" s="799" t="s">
        <v>1466</v>
      </c>
      <c r="K272" s="1191" t="s">
        <v>1467</v>
      </c>
      <c r="L272" s="776"/>
    </row>
    <row r="273" spans="2:12" x14ac:dyDescent="0.35">
      <c r="B273" s="1192" t="s">
        <v>1468</v>
      </c>
      <c r="C273" s="1193" t="s">
        <v>1469</v>
      </c>
      <c r="D273" s="1194" t="s">
        <v>1470</v>
      </c>
      <c r="E273" s="1195" t="s">
        <v>297</v>
      </c>
      <c r="F273" s="795" t="s">
        <v>1464</v>
      </c>
      <c r="G273" s="796"/>
      <c r="H273" s="819"/>
      <c r="I273" s="937"/>
      <c r="J273" s="799" t="s">
        <v>1466</v>
      </c>
      <c r="K273" s="796"/>
      <c r="L273" s="776"/>
    </row>
    <row r="274" spans="2:12" x14ac:dyDescent="0.35">
      <c r="B274" s="1196"/>
      <c r="C274" s="935"/>
      <c r="D274" s="1194" t="s">
        <v>1144</v>
      </c>
      <c r="E274" s="1195" t="s">
        <v>1471</v>
      </c>
      <c r="F274" s="795" t="s">
        <v>1464</v>
      </c>
      <c r="G274" s="796"/>
      <c r="H274" s="819"/>
      <c r="I274" s="937"/>
      <c r="J274" s="799" t="s">
        <v>1466</v>
      </c>
      <c r="K274" s="796"/>
      <c r="L274" s="776"/>
    </row>
    <row r="275" spans="2:12" x14ac:dyDescent="0.35">
      <c r="B275" s="1196"/>
      <c r="C275" s="935"/>
      <c r="D275" s="1194" t="s">
        <v>1120</v>
      </c>
      <c r="E275" s="1195" t="s">
        <v>1472</v>
      </c>
      <c r="F275" s="795" t="s">
        <v>1464</v>
      </c>
      <c r="G275" s="796"/>
      <c r="H275" s="819"/>
      <c r="I275" s="937"/>
      <c r="J275" s="799"/>
      <c r="K275" s="796"/>
      <c r="L275" s="776"/>
    </row>
    <row r="276" spans="2:12" x14ac:dyDescent="0.35">
      <c r="B276" s="1197"/>
      <c r="C276" s="830"/>
      <c r="D276" s="1198" t="s">
        <v>1139</v>
      </c>
      <c r="E276" s="1199" t="s">
        <v>1473</v>
      </c>
      <c r="F276" s="830" t="s">
        <v>1464</v>
      </c>
      <c r="G276" s="1049"/>
      <c r="H276" s="1055"/>
      <c r="I276" s="1246"/>
      <c r="J276" s="1051" t="s">
        <v>1466</v>
      </c>
      <c r="K276" s="1049"/>
      <c r="L276" s="776"/>
    </row>
    <row r="277" spans="2:12" x14ac:dyDescent="0.35">
      <c r="B277" s="1197"/>
      <c r="C277" s="830"/>
      <c r="D277" s="1198" t="s">
        <v>1474</v>
      </c>
      <c r="E277" s="1199" t="s">
        <v>1475</v>
      </c>
      <c r="F277" s="830" t="s">
        <v>1464</v>
      </c>
      <c r="G277" s="1049"/>
      <c r="H277" s="1055"/>
      <c r="I277" s="1246"/>
      <c r="J277" s="1051" t="s">
        <v>1466</v>
      </c>
      <c r="K277" s="1049"/>
      <c r="L277" s="776"/>
    </row>
    <row r="278" spans="2:12" s="877" customFormat="1" x14ac:dyDescent="0.35">
      <c r="B278" s="1200"/>
      <c r="C278" s="830"/>
      <c r="D278" s="1198" t="s">
        <v>1476</v>
      </c>
      <c r="E278" s="1199" t="s">
        <v>1477</v>
      </c>
      <c r="F278" s="830" t="s">
        <v>1464</v>
      </c>
      <c r="G278" s="1049"/>
      <c r="H278" s="1055"/>
      <c r="I278" s="1246"/>
      <c r="J278" s="1051" t="s">
        <v>1466</v>
      </c>
      <c r="K278" s="1049"/>
    </row>
    <row r="279" spans="2:12" x14ac:dyDescent="0.35">
      <c r="B279" s="1200"/>
      <c r="C279" s="830"/>
      <c r="D279" s="1198" t="s">
        <v>1478</v>
      </c>
      <c r="E279" s="1199" t="s">
        <v>1479</v>
      </c>
      <c r="F279" s="830" t="s">
        <v>1464</v>
      </c>
      <c r="G279" s="1049"/>
      <c r="H279" s="1055"/>
      <c r="I279" s="1246"/>
      <c r="J279" s="1051" t="s">
        <v>1466</v>
      </c>
      <c r="K279" s="1049"/>
    </row>
    <row r="280" spans="2:12" x14ac:dyDescent="0.35">
      <c r="B280" s="1201" t="s">
        <v>1480</v>
      </c>
      <c r="C280" s="1193" t="s">
        <v>373</v>
      </c>
      <c r="D280" s="1198" t="s">
        <v>1115</v>
      </c>
      <c r="E280" s="1199" t="s">
        <v>1481</v>
      </c>
      <c r="F280" s="830" t="s">
        <v>1482</v>
      </c>
      <c r="G280" s="1049" t="s">
        <v>1483</v>
      </c>
      <c r="H280" s="1055">
        <v>49891031</v>
      </c>
      <c r="I280" s="1245">
        <v>1.4264352077659769E-3</v>
      </c>
      <c r="J280" s="1051" t="s">
        <v>1466</v>
      </c>
      <c r="K280" s="796"/>
      <c r="L280" s="776"/>
    </row>
    <row r="281" spans="2:12" s="877" customFormat="1" x14ac:dyDescent="0.35">
      <c r="B281" s="1202" t="s">
        <v>1484</v>
      </c>
      <c r="C281" s="1193" t="s">
        <v>1485</v>
      </c>
      <c r="D281" s="1198" t="s">
        <v>1486</v>
      </c>
      <c r="E281" s="1199" t="s">
        <v>1487</v>
      </c>
      <c r="F281" s="830" t="s">
        <v>1488</v>
      </c>
      <c r="G281" s="1049" t="s">
        <v>1489</v>
      </c>
      <c r="H281" s="1055">
        <v>21678312</v>
      </c>
      <c r="I281" s="1245">
        <v>6.1980494012512332E-4</v>
      </c>
      <c r="J281" s="1051" t="s">
        <v>1466</v>
      </c>
      <c r="K281" s="1049"/>
    </row>
    <row r="282" spans="2:12" x14ac:dyDescent="0.35">
      <c r="B282" s="1203" t="s">
        <v>1490</v>
      </c>
      <c r="C282" s="1204" t="s">
        <v>1491</v>
      </c>
      <c r="D282" s="1205" t="s">
        <v>1492</v>
      </c>
      <c r="E282" s="1206" t="s">
        <v>343</v>
      </c>
      <c r="F282" s="811" t="s">
        <v>1493</v>
      </c>
      <c r="G282" s="812" t="s">
        <v>1494</v>
      </c>
      <c r="H282" s="813">
        <v>37884076</v>
      </c>
      <c r="I282" s="1253">
        <v>1.0831441791628251E-3</v>
      </c>
      <c r="J282" s="815" t="s">
        <v>1495</v>
      </c>
      <c r="K282" s="812" t="s">
        <v>1496</v>
      </c>
      <c r="L282" s="776"/>
    </row>
    <row r="283" spans="2:12" x14ac:dyDescent="0.35">
      <c r="B283" s="1197"/>
      <c r="C283" s="830"/>
      <c r="D283" s="1198" t="s">
        <v>1497</v>
      </c>
      <c r="E283" s="1199" t="s">
        <v>1498</v>
      </c>
      <c r="F283" s="795" t="s">
        <v>1493</v>
      </c>
      <c r="G283" s="796"/>
      <c r="H283" s="819"/>
      <c r="I283" s="1254"/>
      <c r="J283" s="799" t="s">
        <v>1495</v>
      </c>
      <c r="K283" s="796"/>
      <c r="L283" s="776"/>
    </row>
    <row r="284" spans="2:12" x14ac:dyDescent="0.35">
      <c r="B284" s="1197"/>
      <c r="C284" s="1049"/>
      <c r="D284" s="1198" t="s">
        <v>1499</v>
      </c>
      <c r="E284" s="1199" t="s">
        <v>1500</v>
      </c>
      <c r="F284" s="795" t="s">
        <v>1493</v>
      </c>
      <c r="G284" s="796"/>
      <c r="H284" s="805"/>
      <c r="I284" s="1255"/>
      <c r="J284" s="799" t="s">
        <v>1495</v>
      </c>
      <c r="K284" s="796"/>
      <c r="L284" s="776"/>
    </row>
    <row r="285" spans="2:12" x14ac:dyDescent="0.35">
      <c r="B285" s="1203" t="s">
        <v>1501</v>
      </c>
      <c r="C285" s="1207" t="s">
        <v>1502</v>
      </c>
      <c r="D285" s="1205" t="s">
        <v>1503</v>
      </c>
      <c r="E285" s="1206" t="s">
        <v>344</v>
      </c>
      <c r="F285" s="811" t="s">
        <v>1504</v>
      </c>
      <c r="G285" s="812" t="s">
        <v>1505</v>
      </c>
      <c r="H285" s="819">
        <v>160820237</v>
      </c>
      <c r="I285" s="1224">
        <v>4.5980137828394172E-3</v>
      </c>
      <c r="J285" s="815" t="s">
        <v>1506</v>
      </c>
      <c r="K285" s="812" t="s">
        <v>1507</v>
      </c>
      <c r="L285" s="776"/>
    </row>
    <row r="286" spans="2:12" x14ac:dyDescent="0.35">
      <c r="B286" s="1201" t="s">
        <v>1508</v>
      </c>
      <c r="C286" s="1208" t="s">
        <v>1509</v>
      </c>
      <c r="D286" s="909"/>
      <c r="E286" s="1209"/>
      <c r="F286" s="795" t="s">
        <v>1504</v>
      </c>
      <c r="G286" s="796"/>
      <c r="H286" s="819"/>
      <c r="I286" s="937"/>
      <c r="J286" s="799" t="s">
        <v>1506</v>
      </c>
      <c r="K286" s="796"/>
      <c r="L286" s="776"/>
    </row>
    <row r="287" spans="2:12" x14ac:dyDescent="0.35">
      <c r="B287" s="1210" t="s">
        <v>1510</v>
      </c>
      <c r="C287" s="1211" t="s">
        <v>1511</v>
      </c>
      <c r="D287" s="1212" t="s">
        <v>1512</v>
      </c>
      <c r="E287" s="1213" t="s">
        <v>345</v>
      </c>
      <c r="F287" s="1214" t="s">
        <v>1513</v>
      </c>
      <c r="G287" s="1155" t="s">
        <v>1514</v>
      </c>
      <c r="H287" s="1156">
        <v>532403231</v>
      </c>
      <c r="I287" s="1256">
        <v>1.522194867904739E-2</v>
      </c>
      <c r="J287" s="1215" t="s">
        <v>1515</v>
      </c>
      <c r="K287" s="1155" t="s">
        <v>1516</v>
      </c>
      <c r="L287" s="776"/>
    </row>
    <row r="288" spans="2:12" ht="16" thickBot="1" x14ac:dyDescent="0.4">
      <c r="B288" s="1216">
        <v>97</v>
      </c>
      <c r="C288" s="1217" t="s">
        <v>1517</v>
      </c>
      <c r="D288" s="1218" t="s">
        <v>1518</v>
      </c>
      <c r="E288" s="1217" t="s">
        <v>1517</v>
      </c>
      <c r="F288" s="991" t="s">
        <v>1519</v>
      </c>
      <c r="G288" s="988" t="s">
        <v>1520</v>
      </c>
      <c r="H288" s="989"/>
      <c r="I288" s="1239"/>
      <c r="J288" s="991" t="s">
        <v>1521</v>
      </c>
      <c r="K288" s="988" t="s">
        <v>1522</v>
      </c>
      <c r="L288" s="776"/>
    </row>
    <row r="290" spans="7:9" x14ac:dyDescent="0.35">
      <c r="G290" s="1221" t="s">
        <v>1528</v>
      </c>
      <c r="H290" s="1219">
        <v>34976023256</v>
      </c>
      <c r="I290" s="1257">
        <v>1</v>
      </c>
    </row>
  </sheetData>
  <mergeCells count="7">
    <mergeCell ref="B1:K1"/>
    <mergeCell ref="B2:E2"/>
    <mergeCell ref="F2:K2"/>
    <mergeCell ref="B3:C3"/>
    <mergeCell ref="D3:E3"/>
    <mergeCell ref="F3:G3"/>
    <mergeCell ref="J3:K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53125" defaultRowHeight="15.5" x14ac:dyDescent="0.35"/>
  <cols>
    <col min="1" max="1" width="4.7265625" style="776" customWidth="1"/>
    <col min="2" max="2" width="13.1796875" style="1159" customWidth="1"/>
    <col min="3" max="3" width="63.08984375" style="1159" customWidth="1"/>
    <col min="4" max="4" width="20.453125" style="1159" customWidth="1"/>
    <col min="5" max="5" width="74.90625" style="1159" customWidth="1"/>
    <col min="6" max="6" width="6.54296875" style="776" customWidth="1"/>
    <col min="7" max="7" width="83.36328125" style="776" customWidth="1"/>
    <col min="8" max="8" width="18.6328125" style="1384" customWidth="1"/>
    <col min="9" max="9" width="4.26953125" style="776" customWidth="1"/>
    <col min="10" max="10" width="82.90625" style="776" customWidth="1"/>
    <col min="12" max="12" width="52.81640625" style="776" customWidth="1"/>
    <col min="13" max="13" width="4.54296875" style="776" customWidth="1"/>
    <col min="14" max="14" width="2" style="776" customWidth="1"/>
    <col min="15" max="15" width="11.453125" style="776"/>
    <col min="16" max="16" width="11.1796875" style="776" customWidth="1"/>
    <col min="17" max="16384" width="11.453125" style="776"/>
  </cols>
  <sheetData>
    <row r="1" spans="2:11" ht="23.5" thickBot="1" x14ac:dyDescent="0.4">
      <c r="B1" s="1715" t="s">
        <v>1529</v>
      </c>
      <c r="C1" s="1716"/>
      <c r="D1" s="1716"/>
      <c r="E1" s="1716"/>
      <c r="F1" s="1716"/>
      <c r="G1" s="1716"/>
      <c r="H1" s="1716"/>
      <c r="I1" s="1716"/>
      <c r="J1" s="1717"/>
    </row>
    <row r="2" spans="2:11" ht="20.5" thickBot="1" x14ac:dyDescent="0.4">
      <c r="B2" s="1718" t="s">
        <v>1530</v>
      </c>
      <c r="C2" s="1719"/>
      <c r="D2" s="1719"/>
      <c r="E2" s="1720"/>
      <c r="F2" s="1718" t="s">
        <v>664</v>
      </c>
      <c r="G2" s="1719"/>
      <c r="H2" s="1719"/>
      <c r="I2" s="1719"/>
      <c r="J2" s="1720"/>
    </row>
    <row r="3" spans="2:11" ht="20.5" thickBot="1" x14ac:dyDescent="0.4">
      <c r="B3" s="1721" t="s">
        <v>1531</v>
      </c>
      <c r="C3" s="1722"/>
      <c r="D3" s="1721" t="s">
        <v>666</v>
      </c>
      <c r="E3" s="1722"/>
      <c r="F3" s="1723" t="s">
        <v>1532</v>
      </c>
      <c r="G3" s="1724"/>
      <c r="H3" s="1258" t="s">
        <v>668</v>
      </c>
      <c r="I3" s="1723" t="s">
        <v>669</v>
      </c>
      <c r="J3" s="1724"/>
    </row>
    <row r="4" spans="2:11" ht="23.5" thickBot="1" x14ac:dyDescent="0.4">
      <c r="B4" s="779"/>
      <c r="C4" s="779"/>
      <c r="D4" s="779"/>
      <c r="E4" s="779"/>
      <c r="F4" s="780"/>
      <c r="G4" s="780"/>
      <c r="H4" s="1259"/>
      <c r="I4" s="780"/>
      <c r="J4" s="780"/>
      <c r="K4" s="783"/>
    </row>
    <row r="5" spans="2:11" ht="23.5" thickBot="1" x14ac:dyDescent="0.4">
      <c r="B5" s="784" t="s">
        <v>671</v>
      </c>
      <c r="C5" s="776"/>
      <c r="D5" s="785"/>
      <c r="E5" s="785"/>
      <c r="F5" s="786" t="s">
        <v>672</v>
      </c>
      <c r="G5" s="1260"/>
      <c r="H5" s="1261" t="s">
        <v>673</v>
      </c>
      <c r="I5" s="790" t="s">
        <v>675</v>
      </c>
      <c r="J5" s="791" t="s">
        <v>676</v>
      </c>
      <c r="K5" s="776"/>
    </row>
    <row r="6" spans="2:11" x14ac:dyDescent="0.35">
      <c r="B6" s="792" t="s">
        <v>677</v>
      </c>
      <c r="C6" s="1262" t="s">
        <v>1533</v>
      </c>
      <c r="D6" s="794" t="s">
        <v>677</v>
      </c>
      <c r="E6" s="1262" t="s">
        <v>1533</v>
      </c>
      <c r="F6" s="795" t="s">
        <v>679</v>
      </c>
      <c r="G6" s="796" t="s">
        <v>680</v>
      </c>
      <c r="H6" s="1263">
        <v>278539848</v>
      </c>
      <c r="I6" s="799" t="s">
        <v>681</v>
      </c>
      <c r="J6" s="796" t="s">
        <v>682</v>
      </c>
      <c r="K6" s="776"/>
    </row>
    <row r="7" spans="2:11" x14ac:dyDescent="0.35">
      <c r="B7" s="800" t="s">
        <v>683</v>
      </c>
      <c r="C7" s="801" t="s">
        <v>290</v>
      </c>
      <c r="D7" s="800" t="s">
        <v>684</v>
      </c>
      <c r="E7" s="802" t="s">
        <v>290</v>
      </c>
      <c r="F7" s="803" t="s">
        <v>685</v>
      </c>
      <c r="G7" s="804" t="s">
        <v>686</v>
      </c>
      <c r="H7" s="1264">
        <v>945916133</v>
      </c>
      <c r="I7" s="807" t="s">
        <v>681</v>
      </c>
      <c r="J7" s="804"/>
      <c r="K7" s="776"/>
    </row>
    <row r="8" spans="2:11" x14ac:dyDescent="0.35">
      <c r="B8" s="808">
        <v>0</v>
      </c>
      <c r="C8" s="809" t="s">
        <v>289</v>
      </c>
      <c r="D8" s="808">
        <v>0</v>
      </c>
      <c r="E8" s="810" t="s">
        <v>289</v>
      </c>
      <c r="F8" s="811" t="s">
        <v>687</v>
      </c>
      <c r="G8" s="812" t="s">
        <v>688</v>
      </c>
      <c r="H8" s="1265">
        <v>2346062667</v>
      </c>
      <c r="I8" s="815" t="s">
        <v>689</v>
      </c>
      <c r="J8" s="812" t="s">
        <v>1534</v>
      </c>
      <c r="K8" s="776"/>
    </row>
    <row r="9" spans="2:11" x14ac:dyDescent="0.35">
      <c r="B9" s="816" t="s">
        <v>1535</v>
      </c>
      <c r="C9" s="817" t="s">
        <v>291</v>
      </c>
      <c r="D9" s="816" t="s">
        <v>691</v>
      </c>
      <c r="E9" s="818" t="s">
        <v>291</v>
      </c>
      <c r="F9" s="795" t="s">
        <v>687</v>
      </c>
      <c r="G9" s="796"/>
      <c r="H9" s="1266"/>
      <c r="I9" s="799" t="s">
        <v>689</v>
      </c>
      <c r="J9" s="796"/>
      <c r="K9" s="776"/>
    </row>
    <row r="10" spans="2:11" x14ac:dyDescent="0.35">
      <c r="B10" s="816" t="s">
        <v>1536</v>
      </c>
      <c r="C10" s="817" t="s">
        <v>693</v>
      </c>
      <c r="D10" s="816" t="s">
        <v>692</v>
      </c>
      <c r="E10" s="818" t="s">
        <v>693</v>
      </c>
      <c r="F10" s="795" t="s">
        <v>687</v>
      </c>
      <c r="G10" s="796"/>
      <c r="H10" s="1266"/>
      <c r="I10" s="799" t="s">
        <v>689</v>
      </c>
      <c r="J10" s="796"/>
      <c r="K10" s="776"/>
    </row>
    <row r="11" spans="2:11" x14ac:dyDescent="0.35">
      <c r="B11" s="816" t="s">
        <v>1537</v>
      </c>
      <c r="C11" s="817" t="s">
        <v>1538</v>
      </c>
      <c r="D11" s="816" t="s">
        <v>698</v>
      </c>
      <c r="E11" s="818" t="s">
        <v>704</v>
      </c>
      <c r="F11" s="795" t="s">
        <v>687</v>
      </c>
      <c r="G11" s="796"/>
      <c r="H11" s="1266"/>
      <c r="I11" s="799" t="s">
        <v>689</v>
      </c>
      <c r="J11" s="796"/>
      <c r="K11" s="776"/>
    </row>
    <row r="12" spans="2:11" x14ac:dyDescent="0.35">
      <c r="B12" s="828"/>
      <c r="C12" s="830"/>
      <c r="D12" s="816" t="s">
        <v>703</v>
      </c>
      <c r="E12" s="818" t="s">
        <v>1539</v>
      </c>
      <c r="F12" s="795" t="s">
        <v>687</v>
      </c>
      <c r="G12" s="796"/>
      <c r="H12" s="1266"/>
      <c r="I12" s="799" t="s">
        <v>689</v>
      </c>
      <c r="J12" s="796"/>
      <c r="K12" s="776"/>
    </row>
    <row r="13" spans="2:11" x14ac:dyDescent="0.35">
      <c r="B13" s="828"/>
      <c r="C13" s="1017"/>
      <c r="D13" s="816" t="s">
        <v>707</v>
      </c>
      <c r="E13" s="818" t="s">
        <v>713</v>
      </c>
      <c r="F13" s="795" t="s">
        <v>687</v>
      </c>
      <c r="G13" s="796"/>
      <c r="H13" s="1266"/>
      <c r="I13" s="799" t="s">
        <v>689</v>
      </c>
      <c r="J13" s="796"/>
      <c r="K13" s="776"/>
    </row>
    <row r="14" spans="2:11" x14ac:dyDescent="0.35">
      <c r="B14" s="828"/>
      <c r="C14" s="910"/>
      <c r="D14" s="816" t="s">
        <v>712</v>
      </c>
      <c r="E14" s="818" t="s">
        <v>1540</v>
      </c>
      <c r="F14" s="795" t="s">
        <v>687</v>
      </c>
      <c r="G14" s="796"/>
      <c r="H14" s="1266"/>
      <c r="I14" s="799" t="s">
        <v>689</v>
      </c>
      <c r="J14" s="796"/>
      <c r="K14" s="776"/>
    </row>
    <row r="15" spans="2:11" x14ac:dyDescent="0.35">
      <c r="B15" s="828"/>
      <c r="C15" s="776"/>
      <c r="D15" s="816" t="s">
        <v>696</v>
      </c>
      <c r="E15" s="818" t="s">
        <v>697</v>
      </c>
      <c r="F15" s="795" t="s">
        <v>687</v>
      </c>
      <c r="G15" s="796"/>
      <c r="H15" s="1266"/>
      <c r="I15" s="799" t="s">
        <v>689</v>
      </c>
      <c r="J15" s="796"/>
      <c r="K15" s="776"/>
    </row>
    <row r="16" spans="2:11" x14ac:dyDescent="0.35">
      <c r="B16" s="816" t="s">
        <v>1541</v>
      </c>
      <c r="C16" s="817" t="s">
        <v>1542</v>
      </c>
      <c r="D16" s="816" t="s">
        <v>694</v>
      </c>
      <c r="E16" s="831" t="s">
        <v>695</v>
      </c>
      <c r="F16" s="795" t="s">
        <v>1543</v>
      </c>
      <c r="G16" s="796" t="s">
        <v>1544</v>
      </c>
      <c r="H16" s="1263">
        <v>2701874025</v>
      </c>
      <c r="I16" s="799" t="s">
        <v>689</v>
      </c>
      <c r="J16" s="796"/>
      <c r="K16" s="776"/>
    </row>
    <row r="17" spans="2:11" x14ac:dyDescent="0.35">
      <c r="B17" s="800" t="s">
        <v>1545</v>
      </c>
      <c r="C17" s="1267" t="s">
        <v>699</v>
      </c>
      <c r="D17" s="800" t="s">
        <v>700</v>
      </c>
      <c r="E17" s="802" t="s">
        <v>699</v>
      </c>
      <c r="F17" s="803" t="s">
        <v>701</v>
      </c>
      <c r="G17" s="804" t="s">
        <v>702</v>
      </c>
      <c r="H17" s="1264">
        <v>142168329</v>
      </c>
      <c r="I17" s="807" t="s">
        <v>689</v>
      </c>
      <c r="J17" s="804"/>
      <c r="K17" s="776"/>
    </row>
    <row r="18" spans="2:11" x14ac:dyDescent="0.35">
      <c r="B18" s="825" t="s">
        <v>1546</v>
      </c>
      <c r="C18" s="826" t="s">
        <v>719</v>
      </c>
      <c r="D18" s="825" t="s">
        <v>720</v>
      </c>
      <c r="E18" s="827" t="s">
        <v>721</v>
      </c>
      <c r="F18" s="811" t="s">
        <v>722</v>
      </c>
      <c r="G18" s="812" t="s">
        <v>1547</v>
      </c>
      <c r="H18" s="1265">
        <v>199190052</v>
      </c>
      <c r="I18" s="815" t="s">
        <v>724</v>
      </c>
      <c r="J18" s="812" t="s">
        <v>725</v>
      </c>
      <c r="K18" s="776"/>
    </row>
    <row r="19" spans="2:11" x14ac:dyDescent="0.35">
      <c r="B19" s="828"/>
      <c r="C19" s="829"/>
      <c r="D19" s="816" t="s">
        <v>726</v>
      </c>
      <c r="E19" s="818" t="s">
        <v>727</v>
      </c>
      <c r="F19" s="795" t="s">
        <v>722</v>
      </c>
      <c r="G19" s="796"/>
      <c r="H19" s="1266"/>
      <c r="I19" s="799" t="s">
        <v>724</v>
      </c>
      <c r="J19" s="796"/>
      <c r="K19" s="776"/>
    </row>
    <row r="20" spans="2:11" x14ac:dyDescent="0.35">
      <c r="B20" s="828"/>
      <c r="C20" s="830"/>
      <c r="D20" s="816" t="s">
        <v>728</v>
      </c>
      <c r="E20" s="818" t="s">
        <v>729</v>
      </c>
      <c r="F20" s="795" t="s">
        <v>722</v>
      </c>
      <c r="G20" s="796"/>
      <c r="H20" s="1266"/>
      <c r="I20" s="799" t="s">
        <v>724</v>
      </c>
      <c r="J20" s="796"/>
      <c r="K20" s="776"/>
    </row>
    <row r="21" spans="2:11" x14ac:dyDescent="0.35">
      <c r="B21" s="828"/>
      <c r="C21" s="830"/>
      <c r="D21" s="816" t="s">
        <v>730</v>
      </c>
      <c r="E21" s="831" t="s">
        <v>731</v>
      </c>
      <c r="F21" s="795" t="s">
        <v>722</v>
      </c>
      <c r="G21" s="796"/>
      <c r="H21" s="1266"/>
      <c r="I21" s="799" t="s">
        <v>724</v>
      </c>
      <c r="J21" s="796"/>
      <c r="K21" s="776"/>
    </row>
    <row r="22" spans="2:11" x14ac:dyDescent="0.35">
      <c r="B22" s="828"/>
      <c r="C22" s="830"/>
      <c r="D22" s="816" t="s">
        <v>732</v>
      </c>
      <c r="E22" s="831" t="s">
        <v>733</v>
      </c>
      <c r="F22" s="795" t="s">
        <v>722</v>
      </c>
      <c r="G22" s="796"/>
      <c r="H22" s="1266"/>
      <c r="I22" s="799" t="s">
        <v>724</v>
      </c>
      <c r="J22" s="796"/>
      <c r="K22" s="776"/>
    </row>
    <row r="23" spans="2:11" x14ac:dyDescent="0.35">
      <c r="B23" s="828"/>
      <c r="C23" s="832"/>
      <c r="D23" s="833" t="s">
        <v>734</v>
      </c>
      <c r="E23" s="831" t="s">
        <v>735</v>
      </c>
      <c r="F23" s="795" t="s">
        <v>722</v>
      </c>
      <c r="G23" s="796"/>
      <c r="H23" s="1266"/>
      <c r="I23" s="799" t="s">
        <v>724</v>
      </c>
      <c r="J23" s="796"/>
      <c r="K23" s="776"/>
    </row>
    <row r="24" spans="2:11" x14ac:dyDescent="0.35">
      <c r="B24" s="828"/>
      <c r="C24" s="832"/>
      <c r="D24" s="833" t="s">
        <v>736</v>
      </c>
      <c r="E24" s="818" t="s">
        <v>737</v>
      </c>
      <c r="F24" s="795" t="s">
        <v>722</v>
      </c>
      <c r="G24" s="796"/>
      <c r="H24" s="1266"/>
      <c r="I24" s="799" t="s">
        <v>724</v>
      </c>
      <c r="J24" s="796"/>
      <c r="K24" s="776"/>
    </row>
    <row r="25" spans="2:11" x14ac:dyDescent="0.35">
      <c r="B25" s="828"/>
      <c r="C25" s="832"/>
      <c r="D25" s="816" t="s">
        <v>738</v>
      </c>
      <c r="E25" s="818" t="s">
        <v>739</v>
      </c>
      <c r="F25" s="795" t="s">
        <v>722</v>
      </c>
      <c r="G25" s="796"/>
      <c r="H25" s="1266"/>
      <c r="I25" s="799" t="s">
        <v>724</v>
      </c>
      <c r="J25" s="796"/>
      <c r="K25" s="776"/>
    </row>
    <row r="26" spans="2:11" x14ac:dyDescent="0.35">
      <c r="B26" s="834"/>
      <c r="C26" s="835"/>
      <c r="D26" s="800" t="s">
        <v>740</v>
      </c>
      <c r="E26" s="802" t="s">
        <v>741</v>
      </c>
      <c r="F26" s="803" t="s">
        <v>722</v>
      </c>
      <c r="G26" s="804"/>
      <c r="H26" s="1268"/>
      <c r="I26" s="807" t="s">
        <v>724</v>
      </c>
      <c r="J26" s="804"/>
      <c r="K26" s="776"/>
    </row>
    <row r="27" spans="2:11" ht="28" x14ac:dyDescent="0.35">
      <c r="B27" s="825" t="s">
        <v>742</v>
      </c>
      <c r="C27" s="826" t="s">
        <v>1548</v>
      </c>
      <c r="D27" s="825" t="s">
        <v>744</v>
      </c>
      <c r="E27" s="827" t="s">
        <v>745</v>
      </c>
      <c r="F27" s="811" t="s">
        <v>746</v>
      </c>
      <c r="G27" s="839" t="s">
        <v>747</v>
      </c>
      <c r="H27" s="1265">
        <v>26428</v>
      </c>
      <c r="I27" s="815" t="s">
        <v>748</v>
      </c>
      <c r="J27" s="839" t="s">
        <v>749</v>
      </c>
      <c r="K27" s="776"/>
    </row>
    <row r="28" spans="2:11" x14ac:dyDescent="0.35">
      <c r="B28" s="816" t="s">
        <v>750</v>
      </c>
      <c r="C28" s="817" t="s">
        <v>751</v>
      </c>
      <c r="D28" s="816" t="s">
        <v>752</v>
      </c>
      <c r="E28" s="818" t="s">
        <v>753</v>
      </c>
      <c r="F28" s="795" t="s">
        <v>754</v>
      </c>
      <c r="G28" s="796" t="s">
        <v>755</v>
      </c>
      <c r="H28" s="1263">
        <v>60341526</v>
      </c>
      <c r="I28" s="799" t="s">
        <v>748</v>
      </c>
      <c r="J28" s="796"/>
      <c r="K28" s="776"/>
    </row>
    <row r="29" spans="2:11" x14ac:dyDescent="0.35">
      <c r="B29" s="828"/>
      <c r="C29" s="829"/>
      <c r="D29" s="816" t="s">
        <v>756</v>
      </c>
      <c r="E29" s="818" t="s">
        <v>757</v>
      </c>
      <c r="F29" s="795" t="s">
        <v>754</v>
      </c>
      <c r="G29" s="796"/>
      <c r="H29" s="1266"/>
      <c r="I29" s="799" t="s">
        <v>748</v>
      </c>
      <c r="J29" s="796"/>
      <c r="K29" s="776"/>
    </row>
    <row r="30" spans="2:11" x14ac:dyDescent="0.35">
      <c r="B30" s="828"/>
      <c r="C30" s="830"/>
      <c r="D30" s="816" t="s">
        <v>758</v>
      </c>
      <c r="E30" s="831" t="s">
        <v>759</v>
      </c>
      <c r="F30" s="795" t="s">
        <v>754</v>
      </c>
      <c r="G30" s="796"/>
      <c r="H30" s="1266"/>
      <c r="I30" s="799" t="s">
        <v>748</v>
      </c>
      <c r="J30" s="796"/>
      <c r="K30" s="776"/>
    </row>
    <row r="31" spans="2:11" x14ac:dyDescent="0.35">
      <c r="B31" s="828"/>
      <c r="C31" s="830"/>
      <c r="D31" s="816" t="s">
        <v>760</v>
      </c>
      <c r="E31" s="831" t="s">
        <v>761</v>
      </c>
      <c r="F31" s="795" t="s">
        <v>754</v>
      </c>
      <c r="G31" s="796"/>
      <c r="H31" s="1266"/>
      <c r="I31" s="799" t="s">
        <v>748</v>
      </c>
      <c r="J31" s="796"/>
      <c r="K31" s="776"/>
    </row>
    <row r="32" spans="2:11" x14ac:dyDescent="0.35">
      <c r="B32" s="828"/>
      <c r="C32" s="830"/>
      <c r="D32" s="816" t="s">
        <v>762</v>
      </c>
      <c r="E32" s="831" t="s">
        <v>763</v>
      </c>
      <c r="F32" s="795" t="s">
        <v>754</v>
      </c>
      <c r="G32" s="796"/>
      <c r="H32" s="1266"/>
      <c r="I32" s="799" t="s">
        <v>748</v>
      </c>
      <c r="J32" s="796"/>
      <c r="K32" s="776"/>
    </row>
    <row r="33" spans="1:12" x14ac:dyDescent="0.35">
      <c r="B33" s="828"/>
      <c r="C33" s="830"/>
      <c r="D33" s="833" t="s">
        <v>764</v>
      </c>
      <c r="E33" s="831" t="s">
        <v>765</v>
      </c>
      <c r="F33" s="795" t="s">
        <v>754</v>
      </c>
      <c r="G33" s="796"/>
      <c r="H33" s="1266"/>
      <c r="I33" s="799" t="s">
        <v>748</v>
      </c>
      <c r="J33" s="796"/>
      <c r="K33" s="776"/>
    </row>
    <row r="34" spans="1:12" x14ac:dyDescent="0.35">
      <c r="B34" s="828"/>
      <c r="C34" s="830"/>
      <c r="D34" s="833" t="s">
        <v>766</v>
      </c>
      <c r="E34" s="831" t="s">
        <v>767</v>
      </c>
      <c r="F34" s="795" t="s">
        <v>754</v>
      </c>
      <c r="G34" s="796"/>
      <c r="H34" s="1266"/>
      <c r="I34" s="799" t="s">
        <v>748</v>
      </c>
      <c r="J34" s="796"/>
      <c r="K34" s="776"/>
    </row>
    <row r="35" spans="1:12" x14ac:dyDescent="0.35">
      <c r="B35" s="816" t="s">
        <v>768</v>
      </c>
      <c r="C35" s="817" t="s">
        <v>1549</v>
      </c>
      <c r="D35" s="816" t="s">
        <v>770</v>
      </c>
      <c r="E35" s="818" t="s">
        <v>771</v>
      </c>
      <c r="F35" s="795" t="s">
        <v>772</v>
      </c>
      <c r="G35" s="796" t="s">
        <v>773</v>
      </c>
      <c r="H35" s="1263">
        <v>22433975</v>
      </c>
      <c r="I35" s="799" t="s">
        <v>748</v>
      </c>
      <c r="J35" s="796"/>
      <c r="K35" s="776"/>
    </row>
    <row r="36" spans="1:12" x14ac:dyDescent="0.35">
      <c r="B36" s="828"/>
      <c r="C36" s="832"/>
      <c r="D36" s="816" t="s">
        <v>774</v>
      </c>
      <c r="E36" s="818" t="s">
        <v>775</v>
      </c>
      <c r="F36" s="795" t="s">
        <v>772</v>
      </c>
      <c r="G36" s="796"/>
      <c r="H36" s="1266"/>
      <c r="I36" s="799" t="s">
        <v>748</v>
      </c>
      <c r="J36" s="796"/>
      <c r="K36" s="776"/>
    </row>
    <row r="37" spans="1:12" x14ac:dyDescent="0.35">
      <c r="B37" s="828"/>
      <c r="C37" s="832"/>
      <c r="D37" s="816" t="s">
        <v>776</v>
      </c>
      <c r="E37" s="818" t="s">
        <v>777</v>
      </c>
      <c r="F37" s="795" t="s">
        <v>772</v>
      </c>
      <c r="G37" s="796"/>
      <c r="H37" s="1266"/>
      <c r="I37" s="799" t="s">
        <v>748</v>
      </c>
      <c r="J37" s="796"/>
      <c r="K37" s="776"/>
    </row>
    <row r="38" spans="1:12" x14ac:dyDescent="0.35">
      <c r="B38" s="834"/>
      <c r="C38" s="1269"/>
      <c r="D38" s="800" t="s">
        <v>778</v>
      </c>
      <c r="E38" s="802" t="s">
        <v>779</v>
      </c>
      <c r="F38" s="803" t="s">
        <v>772</v>
      </c>
      <c r="G38" s="804"/>
      <c r="H38" s="1268"/>
      <c r="I38" s="807" t="s">
        <v>748</v>
      </c>
      <c r="J38" s="804"/>
      <c r="K38" s="776"/>
    </row>
    <row r="39" spans="1:12" ht="16" thickBot="1" x14ac:dyDescent="0.4">
      <c r="B39" s="845" t="s">
        <v>756</v>
      </c>
      <c r="C39" s="1270" t="s">
        <v>780</v>
      </c>
      <c r="D39" s="845" t="s">
        <v>781</v>
      </c>
      <c r="E39" s="1271" t="s">
        <v>780</v>
      </c>
      <c r="F39" s="848" t="s">
        <v>782</v>
      </c>
      <c r="G39" s="849" t="s">
        <v>783</v>
      </c>
      <c r="H39" s="1272"/>
      <c r="I39" s="852" t="s">
        <v>784</v>
      </c>
      <c r="J39" s="849" t="s">
        <v>785</v>
      </c>
      <c r="K39" s="776"/>
    </row>
    <row r="40" spans="1:12" ht="16" thickBot="1" x14ac:dyDescent="0.4">
      <c r="B40" s="855"/>
      <c r="C40" s="854"/>
      <c r="D40" s="855"/>
      <c r="E40" s="854"/>
      <c r="F40" s="795"/>
      <c r="G40" s="856"/>
      <c r="H40" s="1273"/>
      <c r="I40" s="856"/>
      <c r="J40" s="795"/>
      <c r="K40" s="776"/>
    </row>
    <row r="41" spans="1:12" ht="23.5" thickBot="1" x14ac:dyDescent="0.4">
      <c r="B41" s="859" t="s">
        <v>671</v>
      </c>
      <c r="C41" s="776"/>
      <c r="D41" s="860"/>
      <c r="E41" s="860"/>
      <c r="F41" s="786" t="s">
        <v>672</v>
      </c>
      <c r="G41" s="787"/>
      <c r="H41" s="1261" t="s">
        <v>673</v>
      </c>
      <c r="I41" s="862" t="s">
        <v>786</v>
      </c>
      <c r="J41" s="791" t="s">
        <v>787</v>
      </c>
      <c r="K41" s="776"/>
    </row>
    <row r="42" spans="1:12" x14ac:dyDescent="0.35">
      <c r="B42" s="863">
        <v>1</v>
      </c>
      <c r="C42" s="864" t="s">
        <v>788</v>
      </c>
      <c r="D42" s="863">
        <v>1</v>
      </c>
      <c r="E42" s="864" t="s">
        <v>788</v>
      </c>
      <c r="F42" s="865" t="s">
        <v>789</v>
      </c>
      <c r="G42" s="866" t="s">
        <v>790</v>
      </c>
      <c r="H42" s="1263">
        <v>5265492</v>
      </c>
      <c r="I42" s="799" t="s">
        <v>791</v>
      </c>
      <c r="J42" s="796" t="s">
        <v>792</v>
      </c>
      <c r="K42" s="776"/>
    </row>
    <row r="43" spans="1:12" x14ac:dyDescent="0.35">
      <c r="B43" s="867">
        <v>10</v>
      </c>
      <c r="C43" s="868" t="s">
        <v>358</v>
      </c>
      <c r="D43" s="869" t="s">
        <v>794</v>
      </c>
      <c r="E43" s="868" t="s">
        <v>358</v>
      </c>
      <c r="F43" s="795" t="s">
        <v>789</v>
      </c>
      <c r="G43" s="796"/>
      <c r="H43" s="1266"/>
      <c r="I43" s="799" t="s">
        <v>791</v>
      </c>
      <c r="J43" s="796"/>
      <c r="K43" s="776"/>
    </row>
    <row r="44" spans="1:12" x14ac:dyDescent="0.35">
      <c r="B44" s="875"/>
      <c r="C44" s="832"/>
      <c r="D44" s="867">
        <v>13</v>
      </c>
      <c r="E44" s="868" t="s">
        <v>360</v>
      </c>
      <c r="F44" s="795" t="s">
        <v>789</v>
      </c>
      <c r="G44" s="796"/>
      <c r="H44" s="1266"/>
      <c r="I44" s="799" t="s">
        <v>791</v>
      </c>
      <c r="J44" s="796"/>
      <c r="K44" s="776"/>
    </row>
    <row r="45" spans="1:12" x14ac:dyDescent="0.35">
      <c r="B45" s="867">
        <v>11</v>
      </c>
      <c r="C45" s="868" t="s">
        <v>1550</v>
      </c>
      <c r="D45" s="867">
        <v>11</v>
      </c>
      <c r="E45" s="868" t="s">
        <v>359</v>
      </c>
      <c r="F45" s="795" t="s">
        <v>797</v>
      </c>
      <c r="G45" s="796" t="s">
        <v>798</v>
      </c>
      <c r="H45" s="1263">
        <v>36936676</v>
      </c>
      <c r="I45" s="799" t="s">
        <v>791</v>
      </c>
      <c r="J45" s="796"/>
      <c r="K45" s="776"/>
    </row>
    <row r="46" spans="1:12" x14ac:dyDescent="0.35">
      <c r="B46" s="867">
        <v>12</v>
      </c>
      <c r="C46" s="868" t="s">
        <v>1551</v>
      </c>
      <c r="D46" s="867">
        <v>12</v>
      </c>
      <c r="E46" s="868" t="s">
        <v>294</v>
      </c>
      <c r="F46" s="795" t="s">
        <v>807</v>
      </c>
      <c r="G46" s="796" t="s">
        <v>1552</v>
      </c>
      <c r="H46" s="1263">
        <v>2770987244</v>
      </c>
      <c r="I46" s="799" t="s">
        <v>791</v>
      </c>
      <c r="J46" s="796"/>
      <c r="K46" s="776"/>
    </row>
    <row r="47" spans="1:12" x14ac:dyDescent="0.35">
      <c r="A47" s="877"/>
      <c r="B47" s="878">
        <v>18</v>
      </c>
      <c r="C47" s="879" t="s">
        <v>1553</v>
      </c>
      <c r="D47" s="880" t="s">
        <v>814</v>
      </c>
      <c r="E47" s="879" t="s">
        <v>1554</v>
      </c>
      <c r="F47" s="803" t="s">
        <v>816</v>
      </c>
      <c r="G47" s="804" t="s">
        <v>1555</v>
      </c>
      <c r="H47" s="1264">
        <v>20999848</v>
      </c>
      <c r="I47" s="807" t="s">
        <v>791</v>
      </c>
      <c r="J47" s="804"/>
      <c r="K47" s="877"/>
      <c r="L47" s="877"/>
    </row>
    <row r="48" spans="1:12" ht="16" thickBot="1" x14ac:dyDescent="0.35">
      <c r="B48" s="886">
        <v>13</v>
      </c>
      <c r="C48" s="887" t="s">
        <v>818</v>
      </c>
      <c r="D48" s="886">
        <v>14</v>
      </c>
      <c r="E48" s="887" t="s">
        <v>818</v>
      </c>
      <c r="F48" s="888" t="s">
        <v>819</v>
      </c>
      <c r="G48" s="889" t="s">
        <v>820</v>
      </c>
      <c r="H48" s="1274"/>
      <c r="I48" s="892" t="s">
        <v>821</v>
      </c>
      <c r="J48" s="889" t="s">
        <v>822</v>
      </c>
      <c r="K48" s="776"/>
    </row>
    <row r="49" spans="1:12" s="899" customFormat="1" ht="16" thickBot="1" x14ac:dyDescent="0.4">
      <c r="A49" s="877"/>
      <c r="B49" s="855"/>
      <c r="C49" s="854"/>
      <c r="D49" s="935"/>
      <c r="E49" s="935"/>
      <c r="F49" s="795"/>
      <c r="G49" s="795"/>
      <c r="H49" s="1266"/>
      <c r="I49" s="987"/>
      <c r="J49" s="987"/>
      <c r="K49" s="877"/>
      <c r="L49" s="877"/>
    </row>
    <row r="50" spans="1:12" ht="23.5" thickBot="1" x14ac:dyDescent="0.4">
      <c r="A50" s="877"/>
      <c r="B50" s="859" t="s">
        <v>671</v>
      </c>
      <c r="C50" s="877"/>
      <c r="D50" s="860"/>
      <c r="E50" s="860"/>
      <c r="F50" s="786" t="s">
        <v>672</v>
      </c>
      <c r="G50" s="787"/>
      <c r="H50" s="1261" t="s">
        <v>673</v>
      </c>
      <c r="I50" s="862" t="s">
        <v>823</v>
      </c>
      <c r="J50" s="791" t="s">
        <v>824</v>
      </c>
      <c r="K50" s="877"/>
      <c r="L50" s="877"/>
    </row>
    <row r="51" spans="1:12" x14ac:dyDescent="0.35">
      <c r="B51" s="900">
        <v>2</v>
      </c>
      <c r="C51" s="901" t="s">
        <v>825</v>
      </c>
      <c r="D51" s="900">
        <v>2</v>
      </c>
      <c r="E51" s="902" t="s">
        <v>826</v>
      </c>
      <c r="F51" s="903" t="s">
        <v>827</v>
      </c>
      <c r="G51" s="866" t="s">
        <v>828</v>
      </c>
      <c r="H51" s="1263">
        <v>662633821</v>
      </c>
      <c r="I51" s="799" t="s">
        <v>829</v>
      </c>
      <c r="J51" s="796" t="s">
        <v>830</v>
      </c>
      <c r="K51" s="776"/>
    </row>
    <row r="52" spans="1:12" x14ac:dyDescent="0.35">
      <c r="B52" s="904" t="s">
        <v>831</v>
      </c>
      <c r="C52" s="905" t="s">
        <v>297</v>
      </c>
      <c r="D52" s="904" t="s">
        <v>832</v>
      </c>
      <c r="E52" s="906" t="s">
        <v>833</v>
      </c>
      <c r="F52" s="799" t="s">
        <v>827</v>
      </c>
      <c r="G52" s="796"/>
      <c r="H52" s="1275"/>
      <c r="I52" s="856" t="s">
        <v>829</v>
      </c>
      <c r="J52" s="908"/>
      <c r="K52" s="776"/>
    </row>
    <row r="53" spans="1:12" x14ac:dyDescent="0.35">
      <c r="B53" s="909"/>
      <c r="C53" s="910"/>
      <c r="D53" s="904" t="s">
        <v>834</v>
      </c>
      <c r="E53" s="906" t="s">
        <v>833</v>
      </c>
      <c r="F53" s="799" t="s">
        <v>827</v>
      </c>
      <c r="G53" s="796"/>
      <c r="H53" s="1275"/>
      <c r="I53" s="856" t="s">
        <v>829</v>
      </c>
      <c r="J53" s="908"/>
      <c r="K53" s="776"/>
    </row>
    <row r="54" spans="1:12" x14ac:dyDescent="0.35">
      <c r="B54" s="834"/>
      <c r="C54" s="911"/>
      <c r="D54" s="912" t="s">
        <v>835</v>
      </c>
      <c r="E54" s="913" t="s">
        <v>836</v>
      </c>
      <c r="F54" s="803" t="s">
        <v>827</v>
      </c>
      <c r="G54" s="914"/>
      <c r="H54" s="1276"/>
      <c r="I54" s="807" t="s">
        <v>829</v>
      </c>
      <c r="J54" s="804"/>
      <c r="K54" s="776"/>
    </row>
    <row r="55" spans="1:12" x14ac:dyDescent="0.35">
      <c r="B55" s="917" t="s">
        <v>1556</v>
      </c>
      <c r="C55" s="922" t="s">
        <v>298</v>
      </c>
      <c r="D55" s="917" t="s">
        <v>837</v>
      </c>
      <c r="E55" s="918" t="s">
        <v>298</v>
      </c>
      <c r="F55" s="811" t="s">
        <v>838</v>
      </c>
      <c r="G55" s="812" t="s">
        <v>1557</v>
      </c>
      <c r="H55" s="1265">
        <v>78629560</v>
      </c>
      <c r="I55" s="815" t="s">
        <v>840</v>
      </c>
      <c r="J55" s="812" t="s">
        <v>841</v>
      </c>
      <c r="K55" s="776"/>
    </row>
    <row r="56" spans="1:12" x14ac:dyDescent="0.35">
      <c r="B56" s="909"/>
      <c r="C56" s="910"/>
      <c r="D56" s="904" t="s">
        <v>842</v>
      </c>
      <c r="E56" s="919" t="s">
        <v>1558</v>
      </c>
      <c r="F56" s="795" t="s">
        <v>838</v>
      </c>
      <c r="G56" s="796"/>
      <c r="H56" s="1266"/>
      <c r="I56" s="799" t="s">
        <v>840</v>
      </c>
      <c r="J56" s="796"/>
      <c r="K56" s="776"/>
    </row>
    <row r="57" spans="1:12" x14ac:dyDescent="0.35">
      <c r="B57" s="909"/>
      <c r="C57" s="910"/>
      <c r="D57" s="904" t="s">
        <v>846</v>
      </c>
      <c r="E57" s="919" t="s">
        <v>1559</v>
      </c>
      <c r="F57" s="795" t="s">
        <v>838</v>
      </c>
      <c r="G57" s="796"/>
      <c r="H57" s="1266"/>
      <c r="I57" s="799" t="s">
        <v>840</v>
      </c>
      <c r="J57" s="796"/>
      <c r="K57" s="776"/>
    </row>
    <row r="58" spans="1:12" x14ac:dyDescent="0.35">
      <c r="B58" s="1126"/>
      <c r="C58" s="923"/>
      <c r="D58" s="920" t="s">
        <v>850</v>
      </c>
      <c r="E58" s="921" t="s">
        <v>851</v>
      </c>
      <c r="F58" s="803" t="s">
        <v>838</v>
      </c>
      <c r="G58" s="804"/>
      <c r="H58" s="1268"/>
      <c r="I58" s="807" t="s">
        <v>840</v>
      </c>
      <c r="J58" s="804"/>
      <c r="K58" s="776"/>
    </row>
    <row r="59" spans="1:12" x14ac:dyDescent="0.35">
      <c r="B59" s="917" t="s">
        <v>1560</v>
      </c>
      <c r="C59" s="922" t="s">
        <v>299</v>
      </c>
      <c r="D59" s="917" t="s">
        <v>854</v>
      </c>
      <c r="E59" s="918" t="s">
        <v>299</v>
      </c>
      <c r="F59" s="811" t="s">
        <v>855</v>
      </c>
      <c r="G59" s="812" t="s">
        <v>1561</v>
      </c>
      <c r="H59" s="1265">
        <v>243594</v>
      </c>
      <c r="I59" s="815" t="s">
        <v>857</v>
      </c>
      <c r="J59" s="812" t="s">
        <v>858</v>
      </c>
      <c r="K59" s="776"/>
    </row>
    <row r="60" spans="1:12" x14ac:dyDescent="0.35">
      <c r="B60" s="904" t="s">
        <v>1562</v>
      </c>
      <c r="C60" s="905" t="s">
        <v>860</v>
      </c>
      <c r="D60" s="904" t="s">
        <v>859</v>
      </c>
      <c r="E60" s="919" t="s">
        <v>860</v>
      </c>
      <c r="F60" s="795" t="s">
        <v>1563</v>
      </c>
      <c r="G60" s="796" t="s">
        <v>1564</v>
      </c>
      <c r="H60" s="1263">
        <v>4431429963</v>
      </c>
      <c r="I60" s="799" t="s">
        <v>857</v>
      </c>
      <c r="J60" s="796"/>
      <c r="K60" s="776"/>
    </row>
    <row r="61" spans="1:12" x14ac:dyDescent="0.35">
      <c r="B61" s="904" t="s">
        <v>1565</v>
      </c>
      <c r="C61" s="905" t="s">
        <v>1566</v>
      </c>
      <c r="D61" s="904" t="s">
        <v>861</v>
      </c>
      <c r="E61" s="919" t="s">
        <v>862</v>
      </c>
      <c r="F61" s="795" t="s">
        <v>1567</v>
      </c>
      <c r="G61" s="796" t="s">
        <v>1568</v>
      </c>
      <c r="H61" s="1263">
        <v>4718508</v>
      </c>
      <c r="I61" s="799" t="s">
        <v>857</v>
      </c>
      <c r="J61" s="796"/>
      <c r="K61" s="776"/>
    </row>
    <row r="62" spans="1:12" x14ac:dyDescent="0.35">
      <c r="B62" s="834"/>
      <c r="C62" s="923"/>
      <c r="D62" s="920" t="s">
        <v>863</v>
      </c>
      <c r="E62" s="921" t="s">
        <v>864</v>
      </c>
      <c r="F62" s="803" t="s">
        <v>1567</v>
      </c>
      <c r="G62" s="804"/>
      <c r="H62" s="1268"/>
      <c r="I62" s="807" t="s">
        <v>857</v>
      </c>
      <c r="J62" s="804"/>
      <c r="K62" s="776"/>
    </row>
    <row r="63" spans="1:12" x14ac:dyDescent="0.35">
      <c r="B63" s="917" t="s">
        <v>1569</v>
      </c>
      <c r="C63" s="922" t="s">
        <v>866</v>
      </c>
      <c r="D63" s="917" t="s">
        <v>865</v>
      </c>
      <c r="E63" s="918" t="s">
        <v>866</v>
      </c>
      <c r="F63" s="811" t="s">
        <v>1570</v>
      </c>
      <c r="G63" s="812" t="s">
        <v>1571</v>
      </c>
      <c r="H63" s="1265">
        <v>109869870</v>
      </c>
      <c r="I63" s="815" t="s">
        <v>869</v>
      </c>
      <c r="J63" s="812" t="s">
        <v>1572</v>
      </c>
      <c r="K63" s="776"/>
    </row>
    <row r="64" spans="1:12" x14ac:dyDescent="0.35">
      <c r="B64" s="904" t="s">
        <v>1573</v>
      </c>
      <c r="C64" s="905" t="s">
        <v>1574</v>
      </c>
      <c r="D64" s="904" t="s">
        <v>873</v>
      </c>
      <c r="E64" s="906" t="s">
        <v>874</v>
      </c>
      <c r="F64" s="795" t="s">
        <v>1575</v>
      </c>
      <c r="G64" s="796" t="s">
        <v>1576</v>
      </c>
      <c r="H64" s="1263">
        <v>17688632</v>
      </c>
      <c r="I64" s="799" t="s">
        <v>869</v>
      </c>
      <c r="J64" s="796"/>
      <c r="K64" s="776"/>
    </row>
    <row r="65" spans="2:11" x14ac:dyDescent="0.35">
      <c r="B65" s="828"/>
      <c r="C65" s="1017"/>
      <c r="D65" s="926" t="s">
        <v>875</v>
      </c>
      <c r="E65" s="919" t="s">
        <v>876</v>
      </c>
      <c r="F65" s="795" t="s">
        <v>1575</v>
      </c>
      <c r="G65" s="796"/>
      <c r="H65" s="1266"/>
      <c r="I65" s="799" t="s">
        <v>869</v>
      </c>
      <c r="J65" s="796"/>
      <c r="K65" s="776"/>
    </row>
    <row r="66" spans="2:11" x14ac:dyDescent="0.35">
      <c r="B66" s="828"/>
      <c r="C66" s="1017"/>
      <c r="D66" s="926" t="s">
        <v>877</v>
      </c>
      <c r="E66" s="919" t="s">
        <v>878</v>
      </c>
      <c r="F66" s="795" t="s">
        <v>1575</v>
      </c>
      <c r="G66" s="796"/>
      <c r="H66" s="1266"/>
      <c r="I66" s="799" t="s">
        <v>869</v>
      </c>
      <c r="J66" s="796"/>
      <c r="K66" s="776"/>
    </row>
    <row r="67" spans="2:11" x14ac:dyDescent="0.35">
      <c r="B67" s="828"/>
      <c r="C67" s="1017"/>
      <c r="D67" s="926" t="s">
        <v>879</v>
      </c>
      <c r="E67" s="919" t="s">
        <v>880</v>
      </c>
      <c r="F67" s="795" t="s">
        <v>1575</v>
      </c>
      <c r="G67" s="796"/>
      <c r="H67" s="1266"/>
      <c r="I67" s="799" t="s">
        <v>869</v>
      </c>
      <c r="J67" s="796"/>
      <c r="K67" s="776"/>
    </row>
    <row r="68" spans="2:11" x14ac:dyDescent="0.35">
      <c r="B68" s="828"/>
      <c r="C68" s="830"/>
      <c r="D68" s="926" t="s">
        <v>881</v>
      </c>
      <c r="E68" s="919" t="s">
        <v>882</v>
      </c>
      <c r="F68" s="795" t="s">
        <v>1575</v>
      </c>
      <c r="G68" s="796"/>
      <c r="H68" s="1266"/>
      <c r="I68" s="799" t="s">
        <v>869</v>
      </c>
      <c r="J68" s="796"/>
      <c r="K68" s="776"/>
    </row>
    <row r="69" spans="2:11" x14ac:dyDescent="0.35">
      <c r="B69" s="828"/>
      <c r="C69" s="830"/>
      <c r="D69" s="926" t="s">
        <v>883</v>
      </c>
      <c r="E69" s="919" t="s">
        <v>884</v>
      </c>
      <c r="F69" s="795" t="s">
        <v>1575</v>
      </c>
      <c r="G69" s="796"/>
      <c r="H69" s="1266"/>
      <c r="I69" s="799" t="s">
        <v>869</v>
      </c>
      <c r="J69" s="796"/>
      <c r="K69" s="776"/>
    </row>
    <row r="70" spans="2:11" x14ac:dyDescent="0.35">
      <c r="B70" s="828"/>
      <c r="C70" s="830"/>
      <c r="D70" s="926" t="s">
        <v>885</v>
      </c>
      <c r="E70" s="919" t="s">
        <v>886</v>
      </c>
      <c r="F70" s="795" t="s">
        <v>1575</v>
      </c>
      <c r="G70" s="796"/>
      <c r="H70" s="1266"/>
      <c r="I70" s="799" t="s">
        <v>869</v>
      </c>
      <c r="J70" s="796"/>
      <c r="K70" s="776"/>
    </row>
    <row r="71" spans="2:11" x14ac:dyDescent="0.35">
      <c r="B71" s="828"/>
      <c r="C71" s="830"/>
      <c r="D71" s="926" t="s">
        <v>887</v>
      </c>
      <c r="E71" s="919" t="s">
        <v>888</v>
      </c>
      <c r="F71" s="795" t="s">
        <v>1575</v>
      </c>
      <c r="G71" s="796"/>
      <c r="H71" s="1266"/>
      <c r="I71" s="799" t="s">
        <v>869</v>
      </c>
      <c r="J71" s="796"/>
      <c r="K71" s="776"/>
    </row>
    <row r="72" spans="2:11" x14ac:dyDescent="0.35">
      <c r="B72" s="1126"/>
      <c r="C72" s="923"/>
      <c r="D72" s="912" t="s">
        <v>889</v>
      </c>
      <c r="E72" s="921" t="s">
        <v>890</v>
      </c>
      <c r="F72" s="803" t="s">
        <v>1575</v>
      </c>
      <c r="G72" s="804"/>
      <c r="H72" s="1268"/>
      <c r="I72" s="807" t="s">
        <v>869</v>
      </c>
      <c r="J72" s="804"/>
      <c r="K72" s="776"/>
    </row>
    <row r="73" spans="2:11" x14ac:dyDescent="0.35">
      <c r="B73" s="917" t="s">
        <v>1577</v>
      </c>
      <c r="C73" s="922" t="s">
        <v>916</v>
      </c>
      <c r="D73" s="917" t="s">
        <v>915</v>
      </c>
      <c r="E73" s="918" t="s">
        <v>916</v>
      </c>
      <c r="F73" s="811" t="s">
        <v>1578</v>
      </c>
      <c r="G73" s="812" t="s">
        <v>1579</v>
      </c>
      <c r="H73" s="1265">
        <v>106362227</v>
      </c>
      <c r="I73" s="815" t="s">
        <v>896</v>
      </c>
      <c r="J73" s="812" t="s">
        <v>897</v>
      </c>
      <c r="K73" s="776"/>
    </row>
    <row r="74" spans="2:11" x14ac:dyDescent="0.35">
      <c r="B74" s="929"/>
      <c r="C74" s="830"/>
      <c r="D74" s="926" t="s">
        <v>892</v>
      </c>
      <c r="E74" s="919" t="s">
        <v>363</v>
      </c>
      <c r="F74" s="795" t="s">
        <v>1578</v>
      </c>
      <c r="G74" s="796"/>
      <c r="H74" s="1266"/>
      <c r="I74" s="799" t="s">
        <v>896</v>
      </c>
      <c r="J74" s="796"/>
      <c r="K74" s="776"/>
    </row>
    <row r="75" spans="2:11" x14ac:dyDescent="0.35">
      <c r="B75" s="929"/>
      <c r="C75" s="830"/>
      <c r="D75" s="926" t="s">
        <v>899</v>
      </c>
      <c r="E75" s="919" t="s">
        <v>898</v>
      </c>
      <c r="F75" s="795" t="s">
        <v>1578</v>
      </c>
      <c r="G75" s="796"/>
      <c r="H75" s="1266"/>
      <c r="I75" s="799" t="s">
        <v>896</v>
      </c>
      <c r="J75" s="796"/>
      <c r="K75" s="776"/>
    </row>
    <row r="76" spans="2:11" x14ac:dyDescent="0.35">
      <c r="B76" s="929"/>
      <c r="C76" s="830"/>
      <c r="D76" s="926" t="s">
        <v>903</v>
      </c>
      <c r="E76" s="919" t="s">
        <v>902</v>
      </c>
      <c r="F76" s="795" t="s">
        <v>1578</v>
      </c>
      <c r="G76" s="796"/>
      <c r="H76" s="1266"/>
      <c r="I76" s="799" t="s">
        <v>896</v>
      </c>
      <c r="J76" s="796"/>
      <c r="K76" s="776"/>
    </row>
    <row r="77" spans="2:11" x14ac:dyDescent="0.35">
      <c r="B77" s="929"/>
      <c r="C77" s="830"/>
      <c r="D77" s="926" t="s">
        <v>908</v>
      </c>
      <c r="E77" s="919" t="s">
        <v>909</v>
      </c>
      <c r="F77" s="795" t="s">
        <v>1578</v>
      </c>
      <c r="G77" s="796"/>
      <c r="H77" s="1266"/>
      <c r="I77" s="799" t="s">
        <v>896</v>
      </c>
      <c r="J77" s="796"/>
      <c r="K77" s="776"/>
    </row>
    <row r="78" spans="2:11" x14ac:dyDescent="0.35">
      <c r="B78" s="929"/>
      <c r="C78" s="830"/>
      <c r="D78" s="926" t="s">
        <v>912</v>
      </c>
      <c r="E78" s="919" t="s">
        <v>1580</v>
      </c>
      <c r="F78" s="795" t="s">
        <v>1578</v>
      </c>
      <c r="G78" s="796"/>
      <c r="H78" s="1266"/>
      <c r="I78" s="799" t="s">
        <v>896</v>
      </c>
      <c r="J78" s="796"/>
      <c r="K78" s="776"/>
    </row>
    <row r="79" spans="2:11" x14ac:dyDescent="0.35">
      <c r="B79" s="1277"/>
      <c r="C79" s="1127"/>
      <c r="D79" s="912" t="s">
        <v>871</v>
      </c>
      <c r="E79" s="921" t="s">
        <v>913</v>
      </c>
      <c r="F79" s="803" t="s">
        <v>1578</v>
      </c>
      <c r="G79" s="804"/>
      <c r="H79" s="1268"/>
      <c r="I79" s="807" t="s">
        <v>896</v>
      </c>
      <c r="J79" s="804"/>
      <c r="K79" s="776"/>
    </row>
    <row r="80" spans="2:11" ht="16" thickBot="1" x14ac:dyDescent="0.4">
      <c r="B80" s="931" t="s">
        <v>873</v>
      </c>
      <c r="C80" s="932" t="s">
        <v>917</v>
      </c>
      <c r="D80" s="931" t="s">
        <v>918</v>
      </c>
      <c r="E80" s="932" t="s">
        <v>919</v>
      </c>
      <c r="F80" s="852" t="s">
        <v>920</v>
      </c>
      <c r="G80" s="849" t="s">
        <v>1581</v>
      </c>
      <c r="H80" s="1272"/>
      <c r="I80" s="852" t="s">
        <v>922</v>
      </c>
      <c r="J80" s="849" t="s">
        <v>1582</v>
      </c>
      <c r="K80" s="776"/>
    </row>
    <row r="81" spans="2:11" ht="16" thickBot="1" x14ac:dyDescent="0.4">
      <c r="B81" s="934"/>
      <c r="C81" s="935"/>
      <c r="D81" s="855"/>
      <c r="E81" s="936"/>
      <c r="F81" s="795"/>
      <c r="G81" s="795"/>
      <c r="H81" s="1266"/>
      <c r="I81" s="856"/>
      <c r="J81" s="795"/>
      <c r="K81" s="776"/>
    </row>
    <row r="82" spans="2:11" ht="16" thickBot="1" x14ac:dyDescent="0.4">
      <c r="B82" s="859" t="s">
        <v>671</v>
      </c>
      <c r="C82" s="935"/>
      <c r="D82" s="855"/>
      <c r="E82" s="936"/>
      <c r="F82" s="786" t="s">
        <v>672</v>
      </c>
      <c r="G82" s="795"/>
      <c r="H82" s="1261" t="s">
        <v>673</v>
      </c>
      <c r="I82" s="862" t="s">
        <v>924</v>
      </c>
      <c r="J82" s="791" t="s">
        <v>925</v>
      </c>
      <c r="K82" s="776"/>
    </row>
    <row r="83" spans="2:11" x14ac:dyDescent="0.35">
      <c r="B83" s="940">
        <v>3</v>
      </c>
      <c r="C83" s="1278" t="s">
        <v>926</v>
      </c>
      <c r="D83" s="940">
        <v>3</v>
      </c>
      <c r="E83" s="941" t="s">
        <v>926</v>
      </c>
      <c r="F83" s="865" t="s">
        <v>927</v>
      </c>
      <c r="G83" s="866" t="s">
        <v>928</v>
      </c>
      <c r="H83" s="1279">
        <v>334847884</v>
      </c>
      <c r="I83" s="795" t="s">
        <v>929</v>
      </c>
      <c r="J83" s="796" t="s">
        <v>930</v>
      </c>
      <c r="K83" s="776"/>
    </row>
    <row r="84" spans="2:11" x14ac:dyDescent="0.35">
      <c r="B84" s="943" t="s">
        <v>931</v>
      </c>
      <c r="C84" s="960" t="s">
        <v>1583</v>
      </c>
      <c r="D84" s="943" t="s">
        <v>931</v>
      </c>
      <c r="E84" s="944" t="s">
        <v>1584</v>
      </c>
      <c r="F84" s="795" t="s">
        <v>927</v>
      </c>
      <c r="G84" s="796"/>
      <c r="H84" s="1266"/>
      <c r="I84" s="799" t="s">
        <v>929</v>
      </c>
      <c r="J84" s="796"/>
      <c r="K84" s="776"/>
    </row>
    <row r="85" spans="2:11" x14ac:dyDescent="0.35">
      <c r="B85" s="828"/>
      <c r="C85" s="910"/>
      <c r="D85" s="943" t="s">
        <v>937</v>
      </c>
      <c r="E85" s="944" t="s">
        <v>938</v>
      </c>
      <c r="F85" s="795" t="s">
        <v>927</v>
      </c>
      <c r="G85" s="796"/>
      <c r="H85" s="1266"/>
      <c r="I85" s="799" t="s">
        <v>929</v>
      </c>
      <c r="J85" s="796"/>
      <c r="K85" s="776"/>
    </row>
    <row r="86" spans="2:11" x14ac:dyDescent="0.35">
      <c r="B86" s="828"/>
      <c r="C86" s="910"/>
      <c r="D86" s="943" t="s">
        <v>939</v>
      </c>
      <c r="E86" s="944" t="s">
        <v>940</v>
      </c>
      <c r="F86" s="795" t="s">
        <v>927</v>
      </c>
      <c r="G86" s="796"/>
      <c r="H86" s="1266"/>
      <c r="I86" s="799" t="s">
        <v>929</v>
      </c>
      <c r="J86" s="796"/>
      <c r="K86" s="776"/>
    </row>
    <row r="87" spans="2:11" x14ac:dyDescent="0.35">
      <c r="B87" s="828"/>
      <c r="C87" s="910"/>
      <c r="D87" s="943" t="s">
        <v>941</v>
      </c>
      <c r="E87" s="944" t="s">
        <v>942</v>
      </c>
      <c r="F87" s="795" t="s">
        <v>927</v>
      </c>
      <c r="G87" s="796"/>
      <c r="H87" s="1266"/>
      <c r="I87" s="799" t="s">
        <v>929</v>
      </c>
      <c r="J87" s="796"/>
      <c r="K87" s="776"/>
    </row>
    <row r="88" spans="2:11" x14ac:dyDescent="0.35">
      <c r="B88" s="834"/>
      <c r="C88" s="1280"/>
      <c r="D88" s="953" t="s">
        <v>943</v>
      </c>
      <c r="E88" s="954" t="s">
        <v>944</v>
      </c>
      <c r="F88" s="803" t="s">
        <v>927</v>
      </c>
      <c r="G88" s="804"/>
      <c r="H88" s="1268"/>
      <c r="I88" s="807" t="s">
        <v>929</v>
      </c>
      <c r="J88" s="804"/>
      <c r="K88" s="776"/>
    </row>
    <row r="89" spans="2:11" x14ac:dyDescent="0.35">
      <c r="B89" s="971" t="s">
        <v>1585</v>
      </c>
      <c r="C89" s="982" t="s">
        <v>304</v>
      </c>
      <c r="D89" s="971" t="s">
        <v>945</v>
      </c>
      <c r="E89" s="972" t="s">
        <v>304</v>
      </c>
      <c r="F89" s="811" t="s">
        <v>1586</v>
      </c>
      <c r="G89" s="812" t="s">
        <v>1587</v>
      </c>
      <c r="H89" s="1281">
        <v>0</v>
      </c>
      <c r="I89" s="815" t="s">
        <v>948</v>
      </c>
      <c r="J89" s="812" t="s">
        <v>949</v>
      </c>
      <c r="K89" s="776"/>
    </row>
    <row r="90" spans="2:11" x14ac:dyDescent="0.35">
      <c r="B90" s="943" t="s">
        <v>1588</v>
      </c>
      <c r="C90" s="960" t="s">
        <v>1589</v>
      </c>
      <c r="D90" s="943" t="s">
        <v>951</v>
      </c>
      <c r="E90" s="944" t="s">
        <v>952</v>
      </c>
      <c r="F90" s="795" t="s">
        <v>946</v>
      </c>
      <c r="G90" s="796" t="s">
        <v>1590</v>
      </c>
      <c r="H90" s="1263">
        <v>438233067</v>
      </c>
      <c r="I90" s="799" t="s">
        <v>948</v>
      </c>
      <c r="J90" s="796"/>
      <c r="K90" s="776"/>
    </row>
    <row r="91" spans="2:11" x14ac:dyDescent="0.35">
      <c r="B91" s="828"/>
      <c r="C91" s="910"/>
      <c r="D91" s="943" t="s">
        <v>1591</v>
      </c>
      <c r="E91" s="944" t="s">
        <v>962</v>
      </c>
      <c r="F91" s="795" t="s">
        <v>946</v>
      </c>
      <c r="G91" s="796"/>
      <c r="H91" s="1266"/>
      <c r="I91" s="799" t="s">
        <v>948</v>
      </c>
      <c r="J91" s="796"/>
      <c r="K91" s="776"/>
    </row>
    <row r="92" spans="2:11" x14ac:dyDescent="0.35">
      <c r="B92" s="828"/>
      <c r="C92" s="910"/>
      <c r="D92" s="943" t="s">
        <v>967</v>
      </c>
      <c r="E92" s="944" t="s">
        <v>966</v>
      </c>
      <c r="F92" s="795" t="s">
        <v>946</v>
      </c>
      <c r="G92" s="796"/>
      <c r="H92" s="1266"/>
      <c r="I92" s="799" t="s">
        <v>948</v>
      </c>
      <c r="J92" s="796"/>
      <c r="K92" s="776"/>
    </row>
    <row r="93" spans="2:11" x14ac:dyDescent="0.35">
      <c r="B93" s="943" t="s">
        <v>1592</v>
      </c>
      <c r="C93" s="960" t="s">
        <v>1593</v>
      </c>
      <c r="D93" s="1282" t="s">
        <v>955</v>
      </c>
      <c r="E93" s="981" t="s">
        <v>972</v>
      </c>
      <c r="F93" s="795" t="s">
        <v>973</v>
      </c>
      <c r="G93" s="796" t="s">
        <v>974</v>
      </c>
      <c r="H93" s="1263">
        <v>189290432</v>
      </c>
      <c r="I93" s="799" t="s">
        <v>948</v>
      </c>
      <c r="J93" s="796"/>
      <c r="K93" s="776"/>
    </row>
    <row r="94" spans="2:11" x14ac:dyDescent="0.35">
      <c r="B94" s="828"/>
      <c r="C94" s="1017"/>
      <c r="D94" s="943" t="s">
        <v>977</v>
      </c>
      <c r="E94" s="944" t="s">
        <v>978</v>
      </c>
      <c r="F94" s="795" t="s">
        <v>973</v>
      </c>
      <c r="G94" s="796"/>
      <c r="H94" s="1266"/>
      <c r="I94" s="799" t="s">
        <v>948</v>
      </c>
      <c r="J94" s="796"/>
      <c r="K94" s="776"/>
    </row>
    <row r="95" spans="2:11" x14ac:dyDescent="0.35">
      <c r="B95" s="943" t="s">
        <v>1594</v>
      </c>
      <c r="C95" s="965" t="s">
        <v>980</v>
      </c>
      <c r="D95" s="943" t="s">
        <v>959</v>
      </c>
      <c r="E95" s="944" t="s">
        <v>981</v>
      </c>
      <c r="F95" s="795" t="s">
        <v>982</v>
      </c>
      <c r="G95" s="796" t="s">
        <v>983</v>
      </c>
      <c r="H95" s="1263">
        <v>90572690</v>
      </c>
      <c r="I95" s="799" t="s">
        <v>948</v>
      </c>
      <c r="J95" s="796"/>
      <c r="K95" s="776"/>
    </row>
    <row r="96" spans="2:11" x14ac:dyDescent="0.35">
      <c r="B96" s="943" t="s">
        <v>1595</v>
      </c>
      <c r="C96" s="1283" t="s">
        <v>985</v>
      </c>
      <c r="D96" s="943" t="s">
        <v>965</v>
      </c>
      <c r="E96" s="944" t="s">
        <v>985</v>
      </c>
      <c r="F96" s="795" t="s">
        <v>986</v>
      </c>
      <c r="G96" s="796" t="s">
        <v>987</v>
      </c>
      <c r="H96" s="1263">
        <v>103832112</v>
      </c>
      <c r="I96" s="799" t="s">
        <v>948</v>
      </c>
      <c r="J96" s="796"/>
      <c r="K96" s="776"/>
    </row>
    <row r="97" spans="2:11" x14ac:dyDescent="0.35">
      <c r="B97" s="953" t="s">
        <v>1596</v>
      </c>
      <c r="C97" s="1284" t="s">
        <v>1597</v>
      </c>
      <c r="D97" s="953" t="s">
        <v>990</v>
      </c>
      <c r="E97" s="954" t="s">
        <v>991</v>
      </c>
      <c r="F97" s="803" t="s">
        <v>992</v>
      </c>
      <c r="G97" s="804" t="s">
        <v>993</v>
      </c>
      <c r="H97" s="1264">
        <v>111820918</v>
      </c>
      <c r="I97" s="807" t="s">
        <v>948</v>
      </c>
      <c r="J97" s="804"/>
      <c r="K97" s="776"/>
    </row>
    <row r="98" spans="2:11" x14ac:dyDescent="0.35">
      <c r="B98" s="971" t="s">
        <v>1598</v>
      </c>
      <c r="C98" s="982" t="s">
        <v>305</v>
      </c>
      <c r="D98" s="971" t="s">
        <v>970</v>
      </c>
      <c r="E98" s="972" t="s">
        <v>995</v>
      </c>
      <c r="F98" s="811" t="s">
        <v>996</v>
      </c>
      <c r="G98" s="812" t="s">
        <v>1599</v>
      </c>
      <c r="H98" s="1265">
        <v>432159416</v>
      </c>
      <c r="I98" s="815" t="s">
        <v>998</v>
      </c>
      <c r="J98" s="812" t="s">
        <v>999</v>
      </c>
      <c r="K98" s="776"/>
    </row>
    <row r="99" spans="2:11" x14ac:dyDescent="0.35">
      <c r="B99" s="828"/>
      <c r="C99" s="910"/>
      <c r="D99" s="943" t="s">
        <v>979</v>
      </c>
      <c r="E99" s="944" t="s">
        <v>1003</v>
      </c>
      <c r="F99" s="795" t="s">
        <v>996</v>
      </c>
      <c r="G99" s="796"/>
      <c r="H99" s="1266"/>
      <c r="I99" s="799" t="s">
        <v>998</v>
      </c>
      <c r="J99" s="796"/>
      <c r="K99" s="776"/>
    </row>
    <row r="100" spans="2:11" x14ac:dyDescent="0.35">
      <c r="B100" s="828"/>
      <c r="C100" s="910"/>
      <c r="D100" s="943" t="s">
        <v>984</v>
      </c>
      <c r="E100" s="944" t="s">
        <v>1007</v>
      </c>
      <c r="F100" s="795" t="s">
        <v>996</v>
      </c>
      <c r="G100" s="796"/>
      <c r="H100" s="1266"/>
      <c r="I100" s="799" t="s">
        <v>998</v>
      </c>
      <c r="J100" s="796"/>
      <c r="K100" s="776"/>
    </row>
    <row r="101" spans="2:11" x14ac:dyDescent="0.35">
      <c r="B101" s="828"/>
      <c r="C101" s="910"/>
      <c r="D101" s="943" t="s">
        <v>988</v>
      </c>
      <c r="E101" s="944" t="s">
        <v>1011</v>
      </c>
      <c r="F101" s="795" t="s">
        <v>996</v>
      </c>
      <c r="G101" s="796"/>
      <c r="H101" s="1266"/>
      <c r="I101" s="799" t="s">
        <v>998</v>
      </c>
      <c r="J101" s="796"/>
      <c r="K101" s="776"/>
    </row>
    <row r="102" spans="2:11" x14ac:dyDescent="0.35">
      <c r="B102" s="1285"/>
      <c r="C102" s="910"/>
      <c r="D102" s="943" t="s">
        <v>975</v>
      </c>
      <c r="E102" s="944" t="s">
        <v>1000</v>
      </c>
      <c r="F102" s="795" t="s">
        <v>996</v>
      </c>
      <c r="G102" s="796"/>
      <c r="H102" s="1266"/>
      <c r="I102" s="799" t="s">
        <v>998</v>
      </c>
      <c r="J102" s="796"/>
      <c r="K102" s="776"/>
    </row>
    <row r="103" spans="2:11" x14ac:dyDescent="0.35">
      <c r="B103" s="1285"/>
      <c r="C103" s="910"/>
      <c r="D103" s="943">
        <v>325</v>
      </c>
      <c r="E103" s="981" t="s">
        <v>1015</v>
      </c>
      <c r="F103" s="795" t="s">
        <v>996</v>
      </c>
      <c r="G103" s="796"/>
      <c r="H103" s="1266"/>
      <c r="I103" s="799" t="s">
        <v>998</v>
      </c>
      <c r="J103" s="796"/>
      <c r="K103" s="776"/>
    </row>
    <row r="104" spans="2:11" x14ac:dyDescent="0.35">
      <c r="B104" s="834"/>
      <c r="C104" s="923"/>
      <c r="D104" s="953">
        <v>326</v>
      </c>
      <c r="E104" s="954" t="s">
        <v>1020</v>
      </c>
      <c r="F104" s="803" t="s">
        <v>996</v>
      </c>
      <c r="G104" s="804"/>
      <c r="H104" s="1268"/>
      <c r="I104" s="807" t="s">
        <v>998</v>
      </c>
      <c r="J104" s="804"/>
      <c r="K104" s="776"/>
    </row>
    <row r="105" spans="2:11" x14ac:dyDescent="0.35">
      <c r="B105" s="971" t="s">
        <v>1600</v>
      </c>
      <c r="C105" s="982" t="s">
        <v>1601</v>
      </c>
      <c r="D105" s="971" t="s">
        <v>957</v>
      </c>
      <c r="E105" s="972" t="s">
        <v>1026</v>
      </c>
      <c r="F105" s="811" t="s">
        <v>1027</v>
      </c>
      <c r="G105" s="812" t="s">
        <v>1602</v>
      </c>
      <c r="H105" s="1265">
        <v>115592507</v>
      </c>
      <c r="I105" s="815" t="s">
        <v>1029</v>
      </c>
      <c r="J105" s="812" t="s">
        <v>1030</v>
      </c>
      <c r="K105" s="776"/>
    </row>
    <row r="106" spans="2:11" x14ac:dyDescent="0.35">
      <c r="B106" s="828"/>
      <c r="C106" s="910"/>
      <c r="D106" s="943" t="s">
        <v>1033</v>
      </c>
      <c r="E106" s="944" t="s">
        <v>1032</v>
      </c>
      <c r="F106" s="795" t="s">
        <v>1027</v>
      </c>
      <c r="G106" s="796"/>
      <c r="H106" s="1266"/>
      <c r="I106" s="799" t="s">
        <v>1029</v>
      </c>
      <c r="J106" s="796"/>
      <c r="K106" s="776"/>
    </row>
    <row r="107" spans="2:11" x14ac:dyDescent="0.35">
      <c r="B107" s="828"/>
      <c r="C107" s="910"/>
      <c r="D107" s="943" t="s">
        <v>1038</v>
      </c>
      <c r="E107" s="944" t="s">
        <v>1037</v>
      </c>
      <c r="F107" s="795" t="s">
        <v>1027</v>
      </c>
      <c r="G107" s="796"/>
      <c r="H107" s="1266"/>
      <c r="I107" s="799" t="s">
        <v>1029</v>
      </c>
      <c r="J107" s="796"/>
      <c r="K107" s="776"/>
    </row>
    <row r="108" spans="2:11" x14ac:dyDescent="0.35">
      <c r="B108" s="834"/>
      <c r="C108" s="923"/>
      <c r="D108" s="953" t="s">
        <v>1043</v>
      </c>
      <c r="E108" s="954" t="s">
        <v>1042</v>
      </c>
      <c r="F108" s="803" t="s">
        <v>1027</v>
      </c>
      <c r="G108" s="804"/>
      <c r="H108" s="1268"/>
      <c r="I108" s="807" t="s">
        <v>1029</v>
      </c>
      <c r="J108" s="804"/>
      <c r="K108" s="776"/>
    </row>
    <row r="109" spans="2:11" ht="16" thickBot="1" x14ac:dyDescent="0.4">
      <c r="B109" s="1286" t="s">
        <v>937</v>
      </c>
      <c r="C109" s="1287" t="s">
        <v>1049</v>
      </c>
      <c r="D109" s="1286" t="s">
        <v>1048</v>
      </c>
      <c r="E109" s="1288" t="s">
        <v>1603</v>
      </c>
      <c r="F109" s="848" t="s">
        <v>1050</v>
      </c>
      <c r="G109" s="849" t="s">
        <v>1604</v>
      </c>
      <c r="H109" s="1272"/>
      <c r="I109" s="852" t="s">
        <v>1052</v>
      </c>
      <c r="J109" s="849" t="s">
        <v>1051</v>
      </c>
      <c r="K109" s="776"/>
    </row>
    <row r="110" spans="2:11" ht="16" thickBot="1" x14ac:dyDescent="0.4">
      <c r="B110" s="934"/>
      <c r="C110" s="935"/>
      <c r="D110" s="935"/>
      <c r="E110" s="935"/>
      <c r="F110" s="795"/>
      <c r="G110" s="856"/>
      <c r="H110" s="1273"/>
      <c r="I110" s="856"/>
      <c r="J110" s="795"/>
      <c r="K110" s="776"/>
    </row>
    <row r="111" spans="2:11" ht="16" thickBot="1" x14ac:dyDescent="0.4">
      <c r="B111" s="784" t="s">
        <v>671</v>
      </c>
      <c r="C111" s="935"/>
      <c r="D111" s="935"/>
      <c r="E111" s="935"/>
      <c r="F111" s="1289" t="s">
        <v>672</v>
      </c>
      <c r="G111" s="856"/>
      <c r="H111" s="1261" t="s">
        <v>673</v>
      </c>
      <c r="I111" s="1290" t="s">
        <v>1055</v>
      </c>
      <c r="J111" s="791" t="s">
        <v>1605</v>
      </c>
      <c r="K111" s="776"/>
    </row>
    <row r="112" spans="2:11" x14ac:dyDescent="0.35">
      <c r="B112" s="1291" t="s">
        <v>1183</v>
      </c>
      <c r="C112" s="1292" t="s">
        <v>1606</v>
      </c>
      <c r="D112" s="1293">
        <v>4</v>
      </c>
      <c r="E112" s="1294" t="s">
        <v>1058</v>
      </c>
      <c r="F112" s="1295" t="s">
        <v>1059</v>
      </c>
      <c r="G112" s="1296" t="s">
        <v>1607</v>
      </c>
      <c r="H112" s="1297">
        <v>0</v>
      </c>
      <c r="I112" s="803" t="s">
        <v>1061</v>
      </c>
      <c r="J112" s="804" t="s">
        <v>1608</v>
      </c>
      <c r="K112" s="776"/>
    </row>
    <row r="113" spans="2:11" x14ac:dyDescent="0.35">
      <c r="B113" s="1298">
        <v>4</v>
      </c>
      <c r="C113" s="1299" t="s">
        <v>1609</v>
      </c>
      <c r="D113" s="1010" t="s">
        <v>994</v>
      </c>
      <c r="E113" s="1011" t="s">
        <v>367</v>
      </c>
      <c r="F113" s="811" t="s">
        <v>1079</v>
      </c>
      <c r="G113" s="812" t="s">
        <v>1610</v>
      </c>
      <c r="H113" s="1265">
        <v>450183471</v>
      </c>
      <c r="I113" s="815" t="s">
        <v>1081</v>
      </c>
      <c r="J113" s="812" t="s">
        <v>1082</v>
      </c>
      <c r="K113" s="776"/>
    </row>
    <row r="114" spans="2:11" x14ac:dyDescent="0.35">
      <c r="B114" s="1300" t="s">
        <v>1611</v>
      </c>
      <c r="C114" s="1019" t="s">
        <v>1084</v>
      </c>
      <c r="D114" s="1014" t="s">
        <v>1085</v>
      </c>
      <c r="E114" s="1015" t="s">
        <v>1084</v>
      </c>
      <c r="F114" s="795" t="s">
        <v>1079</v>
      </c>
      <c r="G114" s="796"/>
      <c r="H114" s="1266"/>
      <c r="I114" s="799" t="s">
        <v>1081</v>
      </c>
      <c r="J114" s="796"/>
      <c r="K114" s="776"/>
    </row>
    <row r="115" spans="2:11" x14ac:dyDescent="0.35">
      <c r="B115" s="1018" t="s">
        <v>1612</v>
      </c>
      <c r="C115" s="1019" t="s">
        <v>1086</v>
      </c>
      <c r="D115" s="1014" t="s">
        <v>1001</v>
      </c>
      <c r="E115" s="1015" t="s">
        <v>1086</v>
      </c>
      <c r="F115" s="795" t="s">
        <v>1613</v>
      </c>
      <c r="G115" s="796" t="s">
        <v>1614</v>
      </c>
      <c r="H115" s="1263">
        <v>360987451</v>
      </c>
      <c r="I115" s="799" t="s">
        <v>1081</v>
      </c>
      <c r="J115" s="796"/>
      <c r="K115" s="776"/>
    </row>
    <row r="116" spans="2:11" x14ac:dyDescent="0.35">
      <c r="B116" s="1018" t="s">
        <v>1615</v>
      </c>
      <c r="C116" s="1019" t="s">
        <v>1092</v>
      </c>
      <c r="D116" s="1014" t="s">
        <v>1006</v>
      </c>
      <c r="E116" s="1015" t="s">
        <v>1092</v>
      </c>
      <c r="F116" s="795" t="s">
        <v>1093</v>
      </c>
      <c r="G116" s="796" t="s">
        <v>1094</v>
      </c>
      <c r="H116" s="1263">
        <v>79126029</v>
      </c>
      <c r="I116" s="799" t="s">
        <v>1081</v>
      </c>
      <c r="J116" s="796"/>
      <c r="K116" s="776"/>
    </row>
    <row r="117" spans="2:11" x14ac:dyDescent="0.35">
      <c r="B117" s="1018" t="s">
        <v>1616</v>
      </c>
      <c r="C117" s="1019" t="s">
        <v>1617</v>
      </c>
      <c r="D117" s="1014" t="s">
        <v>1010</v>
      </c>
      <c r="E117" s="1015" t="s">
        <v>1087</v>
      </c>
      <c r="F117" s="795" t="s">
        <v>1618</v>
      </c>
      <c r="G117" s="796" t="s">
        <v>1619</v>
      </c>
      <c r="H117" s="1263">
        <v>20276634</v>
      </c>
      <c r="I117" s="799" t="s">
        <v>1081</v>
      </c>
      <c r="J117" s="796"/>
      <c r="K117" s="776"/>
    </row>
    <row r="118" spans="2:11" x14ac:dyDescent="0.35">
      <c r="B118" s="1016"/>
      <c r="C118" s="1017"/>
      <c r="D118" s="1014" t="s">
        <v>1014</v>
      </c>
      <c r="E118" s="1015" t="s">
        <v>1096</v>
      </c>
      <c r="F118" s="795" t="s">
        <v>1618</v>
      </c>
      <c r="G118" s="796"/>
      <c r="H118" s="1266"/>
      <c r="I118" s="799" t="s">
        <v>1081</v>
      </c>
      <c r="J118" s="796"/>
      <c r="K118" s="776"/>
    </row>
    <row r="119" spans="2:11" x14ac:dyDescent="0.35">
      <c r="B119" s="1114"/>
      <c r="C119" s="1301"/>
      <c r="D119" s="1022" t="s">
        <v>1088</v>
      </c>
      <c r="E119" s="1023" t="s">
        <v>1089</v>
      </c>
      <c r="F119" s="803" t="s">
        <v>1618</v>
      </c>
      <c r="G119" s="804"/>
      <c r="H119" s="1268"/>
      <c r="I119" s="807" t="s">
        <v>1081</v>
      </c>
      <c r="J119" s="804"/>
      <c r="K119" s="776"/>
    </row>
    <row r="120" spans="2:11" x14ac:dyDescent="0.35">
      <c r="B120" s="1302">
        <v>5</v>
      </c>
      <c r="C120" s="1303" t="s">
        <v>380</v>
      </c>
      <c r="D120" s="1010" t="s">
        <v>1024</v>
      </c>
      <c r="E120" s="1011" t="s">
        <v>380</v>
      </c>
      <c r="F120" s="811" t="s">
        <v>1101</v>
      </c>
      <c r="G120" s="812" t="s">
        <v>1102</v>
      </c>
      <c r="H120" s="1265">
        <v>2526431332</v>
      </c>
      <c r="I120" s="815" t="s">
        <v>1103</v>
      </c>
      <c r="J120" s="812" t="s">
        <v>1104</v>
      </c>
      <c r="K120" s="776"/>
    </row>
    <row r="121" spans="2:11" x14ac:dyDescent="0.35">
      <c r="B121" s="1304">
        <v>50</v>
      </c>
      <c r="C121" s="1305" t="s">
        <v>1106</v>
      </c>
      <c r="D121" s="1014" t="s">
        <v>1107</v>
      </c>
      <c r="E121" s="1015" t="s">
        <v>1108</v>
      </c>
      <c r="F121" s="795" t="s">
        <v>1101</v>
      </c>
      <c r="G121" s="796"/>
      <c r="H121" s="1266"/>
      <c r="I121" s="799" t="s">
        <v>1103</v>
      </c>
      <c r="J121" s="796"/>
      <c r="K121" s="776"/>
    </row>
    <row r="122" spans="2:11" x14ac:dyDescent="0.35">
      <c r="B122" s="1014" t="s">
        <v>1078</v>
      </c>
      <c r="C122" s="1026" t="s">
        <v>1111</v>
      </c>
      <c r="D122" s="1014" t="s">
        <v>1031</v>
      </c>
      <c r="E122" s="1015" t="s">
        <v>1111</v>
      </c>
      <c r="F122" s="795" t="s">
        <v>1112</v>
      </c>
      <c r="G122" s="796" t="s">
        <v>1620</v>
      </c>
      <c r="H122" s="1263">
        <v>8418126970</v>
      </c>
      <c r="I122" s="799" t="s">
        <v>1103</v>
      </c>
      <c r="J122" s="796"/>
      <c r="K122" s="776"/>
    </row>
    <row r="123" spans="2:11" x14ac:dyDescent="0.35">
      <c r="B123" s="1110"/>
      <c r="C123" s="1058" t="s">
        <v>1621</v>
      </c>
      <c r="D123" s="999" t="s">
        <v>1117</v>
      </c>
      <c r="E123" s="1015" t="s">
        <v>1116</v>
      </c>
      <c r="F123" s="795" t="s">
        <v>1112</v>
      </c>
      <c r="G123" s="796"/>
      <c r="H123" s="1266"/>
      <c r="I123" s="799" t="s">
        <v>1103</v>
      </c>
      <c r="J123" s="796"/>
      <c r="K123" s="776"/>
    </row>
    <row r="124" spans="2:11" x14ac:dyDescent="0.35">
      <c r="B124" s="1110"/>
      <c r="C124" s="1058" t="s">
        <v>1622</v>
      </c>
      <c r="D124" s="999" t="s">
        <v>1122</v>
      </c>
      <c r="E124" s="1015" t="s">
        <v>1121</v>
      </c>
      <c r="F124" s="795" t="s">
        <v>1112</v>
      </c>
      <c r="G124" s="796"/>
      <c r="H124" s="1266"/>
      <c r="I124" s="799" t="s">
        <v>1103</v>
      </c>
      <c r="J124" s="796"/>
      <c r="K124" s="776"/>
    </row>
    <row r="125" spans="2:11" x14ac:dyDescent="0.35">
      <c r="B125" s="1110"/>
      <c r="C125" s="1058"/>
      <c r="D125" s="999" t="s">
        <v>1127</v>
      </c>
      <c r="E125" s="1015" t="s">
        <v>1128</v>
      </c>
      <c r="F125" s="795" t="s">
        <v>1112</v>
      </c>
      <c r="G125" s="796"/>
      <c r="H125" s="1266"/>
      <c r="I125" s="799" t="s">
        <v>1103</v>
      </c>
      <c r="J125" s="796"/>
      <c r="K125" s="776"/>
    </row>
    <row r="126" spans="2:11" x14ac:dyDescent="0.35">
      <c r="B126" s="1110"/>
      <c r="C126" s="1058"/>
      <c r="D126" s="999" t="s">
        <v>1131</v>
      </c>
      <c r="E126" s="1015" t="s">
        <v>1132</v>
      </c>
      <c r="F126" s="795" t="s">
        <v>1112</v>
      </c>
      <c r="G126" s="796"/>
      <c r="H126" s="1266"/>
      <c r="I126" s="799" t="s">
        <v>1103</v>
      </c>
      <c r="J126" s="796"/>
      <c r="K126" s="776"/>
    </row>
    <row r="127" spans="2:11" x14ac:dyDescent="0.35">
      <c r="B127" s="1110"/>
      <c r="C127" s="1058"/>
      <c r="D127" s="999" t="s">
        <v>1133</v>
      </c>
      <c r="E127" s="1015" t="s">
        <v>1134</v>
      </c>
      <c r="F127" s="795" t="s">
        <v>1112</v>
      </c>
      <c r="G127" s="796"/>
      <c r="H127" s="1266"/>
      <c r="I127" s="799" t="s">
        <v>1103</v>
      </c>
      <c r="J127" s="796"/>
      <c r="K127" s="776"/>
    </row>
    <row r="128" spans="2:11" ht="28" x14ac:dyDescent="0.35">
      <c r="B128" s="1110"/>
      <c r="C128" s="1058"/>
      <c r="D128" s="1028" t="s">
        <v>1141</v>
      </c>
      <c r="E128" s="1015" t="s">
        <v>1140</v>
      </c>
      <c r="F128" s="795" t="s">
        <v>1112</v>
      </c>
      <c r="G128" s="796"/>
      <c r="H128" s="1266"/>
      <c r="I128" s="799" t="s">
        <v>1103</v>
      </c>
      <c r="J128" s="796"/>
      <c r="K128" s="776"/>
    </row>
    <row r="129" spans="2:11" x14ac:dyDescent="0.35">
      <c r="B129" s="1110"/>
      <c r="C129" s="1058"/>
      <c r="D129" s="999" t="s">
        <v>1135</v>
      </c>
      <c r="E129" s="1015" t="s">
        <v>1136</v>
      </c>
      <c r="F129" s="795" t="s">
        <v>1112</v>
      </c>
      <c r="G129" s="796"/>
      <c r="H129" s="1266"/>
      <c r="I129" s="799" t="s">
        <v>1103</v>
      </c>
      <c r="J129" s="796"/>
      <c r="K129" s="776"/>
    </row>
    <row r="130" spans="2:11" x14ac:dyDescent="0.35">
      <c r="B130" s="1110"/>
      <c r="C130" s="1058"/>
      <c r="D130" s="999" t="s">
        <v>1137</v>
      </c>
      <c r="E130" s="1015" t="s">
        <v>1138</v>
      </c>
      <c r="F130" s="795" t="s">
        <v>1112</v>
      </c>
      <c r="G130" s="796"/>
      <c r="H130" s="1266"/>
      <c r="I130" s="799" t="s">
        <v>1103</v>
      </c>
      <c r="J130" s="796"/>
      <c r="K130" s="776"/>
    </row>
    <row r="131" spans="2:11" x14ac:dyDescent="0.35">
      <c r="B131" s="1014" t="s">
        <v>1623</v>
      </c>
      <c r="C131" s="1026" t="s">
        <v>1146</v>
      </c>
      <c r="D131" s="999" t="s">
        <v>1036</v>
      </c>
      <c r="E131" s="1015" t="s">
        <v>1146</v>
      </c>
      <c r="F131" s="795" t="s">
        <v>1147</v>
      </c>
      <c r="G131" s="796" t="s">
        <v>1148</v>
      </c>
      <c r="H131" s="1263">
        <v>2509128552</v>
      </c>
      <c r="I131" s="799" t="s">
        <v>1103</v>
      </c>
      <c r="J131" s="796"/>
      <c r="K131" s="776"/>
    </row>
    <row r="132" spans="2:11" x14ac:dyDescent="0.35">
      <c r="B132" s="1014" t="s">
        <v>1624</v>
      </c>
      <c r="C132" s="1026" t="s">
        <v>1150</v>
      </c>
      <c r="D132" s="999" t="s">
        <v>1149</v>
      </c>
      <c r="E132" s="1015" t="s">
        <v>1150</v>
      </c>
      <c r="F132" s="795" t="s">
        <v>1147</v>
      </c>
      <c r="G132" s="796"/>
      <c r="H132" s="1266"/>
      <c r="I132" s="799" t="s">
        <v>1103</v>
      </c>
      <c r="J132" s="796"/>
      <c r="K132" s="776"/>
    </row>
    <row r="133" spans="2:11" x14ac:dyDescent="0.35">
      <c r="B133" s="1014" t="s">
        <v>1625</v>
      </c>
      <c r="C133" s="1026" t="s">
        <v>1626</v>
      </c>
      <c r="D133" s="999" t="s">
        <v>1151</v>
      </c>
      <c r="E133" s="1015" t="s">
        <v>1152</v>
      </c>
      <c r="F133" s="795" t="s">
        <v>1147</v>
      </c>
      <c r="G133" s="796"/>
      <c r="H133" s="1266"/>
      <c r="I133" s="799" t="s">
        <v>1103</v>
      </c>
      <c r="J133" s="796"/>
      <c r="K133" s="776"/>
    </row>
    <row r="134" spans="2:11" x14ac:dyDescent="0.35">
      <c r="B134" s="1014">
        <v>538</v>
      </c>
      <c r="C134" s="1026" t="s">
        <v>1627</v>
      </c>
      <c r="D134" s="999" t="s">
        <v>1153</v>
      </c>
      <c r="E134" s="1015" t="s">
        <v>1154</v>
      </c>
      <c r="F134" s="795" t="s">
        <v>1147</v>
      </c>
      <c r="G134" s="796"/>
      <c r="H134" s="1266"/>
      <c r="I134" s="799" t="s">
        <v>1103</v>
      </c>
      <c r="J134" s="796"/>
      <c r="K134" s="776"/>
    </row>
    <row r="135" spans="2:11" ht="28" x14ac:dyDescent="0.35">
      <c r="B135" s="1014">
        <v>52</v>
      </c>
      <c r="C135" s="1026" t="s">
        <v>1158</v>
      </c>
      <c r="D135" s="1028" t="s">
        <v>1157</v>
      </c>
      <c r="E135" s="1015" t="s">
        <v>1158</v>
      </c>
      <c r="F135" s="795" t="s">
        <v>1159</v>
      </c>
      <c r="G135" s="796" t="s">
        <v>1160</v>
      </c>
      <c r="H135" s="1263">
        <v>8233793789</v>
      </c>
      <c r="I135" s="799" t="s">
        <v>1103</v>
      </c>
      <c r="J135" s="796"/>
      <c r="K135" s="776"/>
    </row>
    <row r="136" spans="2:11" x14ac:dyDescent="0.35">
      <c r="B136" s="1014">
        <v>58</v>
      </c>
      <c r="C136" s="1026" t="s">
        <v>1170</v>
      </c>
      <c r="D136" s="999" t="s">
        <v>1169</v>
      </c>
      <c r="E136" s="1015" t="s">
        <v>1170</v>
      </c>
      <c r="F136" s="795" t="s">
        <v>1171</v>
      </c>
      <c r="G136" s="796" t="s">
        <v>1628</v>
      </c>
      <c r="H136" s="1263">
        <v>619636903</v>
      </c>
      <c r="I136" s="799" t="s">
        <v>1103</v>
      </c>
      <c r="J136" s="796"/>
      <c r="K136" s="776"/>
    </row>
    <row r="137" spans="2:11" x14ac:dyDescent="0.35">
      <c r="B137" s="1114"/>
      <c r="C137" s="1301"/>
      <c r="D137" s="1022" t="s">
        <v>1163</v>
      </c>
      <c r="E137" s="1023" t="s">
        <v>1164</v>
      </c>
      <c r="F137" s="803" t="s">
        <v>1171</v>
      </c>
      <c r="G137" s="804"/>
      <c r="H137" s="1268"/>
      <c r="I137" s="807" t="s">
        <v>1103</v>
      </c>
      <c r="J137" s="804"/>
      <c r="K137" s="776"/>
    </row>
    <row r="138" spans="2:11" x14ac:dyDescent="0.35">
      <c r="B138" s="1306">
        <v>55</v>
      </c>
      <c r="C138" s="1307" t="s">
        <v>315</v>
      </c>
      <c r="D138" s="1010" t="s">
        <v>1053</v>
      </c>
      <c r="E138" s="1307" t="s">
        <v>315</v>
      </c>
      <c r="F138" s="815" t="s">
        <v>1629</v>
      </c>
      <c r="G138" s="812" t="s">
        <v>1630</v>
      </c>
      <c r="H138" s="1265">
        <v>132174287</v>
      </c>
      <c r="I138" s="815" t="s">
        <v>1631</v>
      </c>
      <c r="J138" s="812" t="s">
        <v>1632</v>
      </c>
      <c r="K138" s="776"/>
    </row>
    <row r="139" spans="2:11" x14ac:dyDescent="0.35">
      <c r="B139" s="1014">
        <v>550</v>
      </c>
      <c r="C139" s="1026" t="s">
        <v>1064</v>
      </c>
      <c r="D139" s="1014" t="s">
        <v>1633</v>
      </c>
      <c r="E139" s="1015" t="s">
        <v>1064</v>
      </c>
      <c r="F139" s="795" t="s">
        <v>1629</v>
      </c>
      <c r="G139" s="1308"/>
      <c r="H139" s="1309"/>
      <c r="I139" s="799" t="s">
        <v>1631</v>
      </c>
      <c r="J139" s="796"/>
      <c r="K139" s="776"/>
    </row>
    <row r="140" spans="2:11" x14ac:dyDescent="0.35">
      <c r="B140" s="1014">
        <v>551</v>
      </c>
      <c r="C140" s="1026" t="s">
        <v>1065</v>
      </c>
      <c r="D140" s="1014" t="s">
        <v>1634</v>
      </c>
      <c r="E140" s="1310" t="s">
        <v>1065</v>
      </c>
      <c r="F140" s="795" t="s">
        <v>1635</v>
      </c>
      <c r="G140" s="1308" t="s">
        <v>1636</v>
      </c>
      <c r="H140" s="1263">
        <v>3503460505</v>
      </c>
      <c r="I140" s="799" t="s">
        <v>1631</v>
      </c>
      <c r="J140" s="796"/>
      <c r="K140" s="776"/>
    </row>
    <row r="141" spans="2:11" x14ac:dyDescent="0.35">
      <c r="B141" s="1014">
        <v>552</v>
      </c>
      <c r="C141" s="1026" t="s">
        <v>1637</v>
      </c>
      <c r="D141" s="1014" t="s">
        <v>1638</v>
      </c>
      <c r="E141" s="1310" t="s">
        <v>1066</v>
      </c>
      <c r="F141" s="795" t="s">
        <v>1639</v>
      </c>
      <c r="G141" s="1308" t="s">
        <v>1640</v>
      </c>
      <c r="H141" s="1263">
        <v>199268282</v>
      </c>
      <c r="I141" s="799" t="s">
        <v>1631</v>
      </c>
      <c r="J141" s="796"/>
      <c r="K141" s="776"/>
    </row>
    <row r="142" spans="2:11" x14ac:dyDescent="0.35">
      <c r="B142" s="1022">
        <v>553</v>
      </c>
      <c r="C142" s="1311" t="s">
        <v>1067</v>
      </c>
      <c r="D142" s="1022" t="s">
        <v>1641</v>
      </c>
      <c r="E142" s="1023" t="s">
        <v>1067</v>
      </c>
      <c r="F142" s="803" t="s">
        <v>1642</v>
      </c>
      <c r="G142" s="1312" t="s">
        <v>1643</v>
      </c>
      <c r="H142" s="1264">
        <v>2189944456</v>
      </c>
      <c r="I142" s="807" t="s">
        <v>1631</v>
      </c>
      <c r="J142" s="804"/>
      <c r="K142" s="776"/>
    </row>
    <row r="143" spans="2:11" x14ac:dyDescent="0.35">
      <c r="B143" s="1306">
        <v>54</v>
      </c>
      <c r="C143" s="1307" t="s">
        <v>1644</v>
      </c>
      <c r="D143" s="1010" t="s">
        <v>1645</v>
      </c>
      <c r="E143" s="1011" t="s">
        <v>1646</v>
      </c>
      <c r="F143" s="811" t="s">
        <v>1647</v>
      </c>
      <c r="G143" s="812" t="s">
        <v>1648</v>
      </c>
      <c r="H143" s="1281">
        <v>0</v>
      </c>
      <c r="I143" s="815" t="s">
        <v>1649</v>
      </c>
      <c r="J143" s="812" t="s">
        <v>1650</v>
      </c>
      <c r="K143" s="776"/>
    </row>
    <row r="144" spans="2:11" x14ac:dyDescent="0.35">
      <c r="B144" s="1014">
        <v>56</v>
      </c>
      <c r="C144" s="1026" t="s">
        <v>1651</v>
      </c>
      <c r="D144" s="1110"/>
      <c r="E144" s="963"/>
      <c r="F144" s="795" t="s">
        <v>1647</v>
      </c>
      <c r="G144" s="796"/>
      <c r="H144" s="1266"/>
      <c r="I144" s="799" t="s">
        <v>1649</v>
      </c>
      <c r="J144" s="796"/>
      <c r="K144" s="776"/>
    </row>
    <row r="145" spans="2:11" x14ac:dyDescent="0.35">
      <c r="B145" s="1014">
        <v>541</v>
      </c>
      <c r="C145" s="1026" t="s">
        <v>1652</v>
      </c>
      <c r="D145" s="1014" t="s">
        <v>1653</v>
      </c>
      <c r="E145" s="1310" t="s">
        <v>1654</v>
      </c>
      <c r="F145" s="795" t="s">
        <v>1655</v>
      </c>
      <c r="G145" s="1308" t="s">
        <v>1656</v>
      </c>
      <c r="H145" s="1263">
        <v>616114230</v>
      </c>
      <c r="I145" s="799" t="s">
        <v>1649</v>
      </c>
      <c r="J145" s="796"/>
      <c r="K145" s="776"/>
    </row>
    <row r="146" spans="2:11" x14ac:dyDescent="0.35">
      <c r="B146" s="1014">
        <v>561</v>
      </c>
      <c r="C146" s="1026" t="s">
        <v>1657</v>
      </c>
      <c r="D146" s="1110"/>
      <c r="E146" s="963"/>
      <c r="F146" s="795" t="s">
        <v>1655</v>
      </c>
      <c r="G146" s="796"/>
      <c r="H146" s="1266"/>
      <c r="I146" s="799" t="s">
        <v>1649</v>
      </c>
      <c r="J146" s="796"/>
      <c r="K146" s="776"/>
    </row>
    <row r="147" spans="2:11" x14ac:dyDescent="0.35">
      <c r="B147" s="1014">
        <v>542</v>
      </c>
      <c r="C147" s="1026" t="s">
        <v>1658</v>
      </c>
      <c r="D147" s="1014" t="s">
        <v>1659</v>
      </c>
      <c r="E147" s="1310" t="s">
        <v>1660</v>
      </c>
      <c r="F147" s="795" t="s">
        <v>1661</v>
      </c>
      <c r="G147" s="1308" t="s">
        <v>1662</v>
      </c>
      <c r="H147" s="1263">
        <v>9706196</v>
      </c>
      <c r="I147" s="799" t="s">
        <v>1649</v>
      </c>
      <c r="J147" s="796"/>
      <c r="K147" s="776"/>
    </row>
    <row r="148" spans="2:11" x14ac:dyDescent="0.35">
      <c r="B148" s="1014">
        <v>562</v>
      </c>
      <c r="C148" s="1026" t="s">
        <v>1663</v>
      </c>
      <c r="D148" s="1110"/>
      <c r="E148" s="963"/>
      <c r="F148" s="795" t="s">
        <v>1661</v>
      </c>
      <c r="G148" s="796"/>
      <c r="H148" s="1266"/>
      <c r="I148" s="799" t="s">
        <v>1649</v>
      </c>
      <c r="J148" s="796"/>
      <c r="K148" s="776"/>
    </row>
    <row r="149" spans="2:11" x14ac:dyDescent="0.35">
      <c r="B149" s="1014">
        <v>543</v>
      </c>
      <c r="C149" s="1026" t="s">
        <v>1664</v>
      </c>
      <c r="D149" s="1014" t="s">
        <v>1665</v>
      </c>
      <c r="E149" s="1310" t="s">
        <v>1666</v>
      </c>
      <c r="F149" s="795" t="s">
        <v>1667</v>
      </c>
      <c r="G149" s="1308" t="s">
        <v>1668</v>
      </c>
      <c r="H149" s="1263">
        <v>13730013</v>
      </c>
      <c r="I149" s="799" t="s">
        <v>1649</v>
      </c>
      <c r="J149" s="796"/>
      <c r="K149" s="776"/>
    </row>
    <row r="150" spans="2:11" x14ac:dyDescent="0.35">
      <c r="B150" s="1014">
        <v>563</v>
      </c>
      <c r="C150" s="1026" t="s">
        <v>1669</v>
      </c>
      <c r="D150" s="1110"/>
      <c r="E150" s="963"/>
      <c r="F150" s="795" t="s">
        <v>1667</v>
      </c>
      <c r="G150" s="796"/>
      <c r="H150" s="1266"/>
      <c r="I150" s="799" t="s">
        <v>1649</v>
      </c>
      <c r="J150" s="796"/>
      <c r="K150" s="776"/>
    </row>
    <row r="151" spans="2:11" x14ac:dyDescent="0.35">
      <c r="B151" s="1014">
        <v>544</v>
      </c>
      <c r="C151" s="1026" t="s">
        <v>1670</v>
      </c>
      <c r="D151" s="1014" t="s">
        <v>1671</v>
      </c>
      <c r="E151" s="1310" t="s">
        <v>1672</v>
      </c>
      <c r="F151" s="795" t="s">
        <v>1673</v>
      </c>
      <c r="G151" s="1308" t="s">
        <v>1674</v>
      </c>
      <c r="H151" s="1263">
        <v>435312021</v>
      </c>
      <c r="I151" s="799" t="s">
        <v>1649</v>
      </c>
      <c r="J151" s="796"/>
      <c r="K151" s="776"/>
    </row>
    <row r="152" spans="2:11" x14ac:dyDescent="0.35">
      <c r="B152" s="1014">
        <v>564</v>
      </c>
      <c r="C152" s="1026" t="s">
        <v>1675</v>
      </c>
      <c r="D152" s="1110"/>
      <c r="E152" s="963"/>
      <c r="F152" s="795" t="s">
        <v>1673</v>
      </c>
      <c r="G152" s="796"/>
      <c r="H152" s="1266"/>
      <c r="I152" s="799" t="s">
        <v>1649</v>
      </c>
      <c r="J152" s="796"/>
      <c r="K152" s="776"/>
    </row>
    <row r="153" spans="2:11" x14ac:dyDescent="0.35">
      <c r="B153" s="1014">
        <v>545</v>
      </c>
      <c r="C153" s="1026" t="s">
        <v>1676</v>
      </c>
      <c r="D153" s="1014" t="s">
        <v>1677</v>
      </c>
      <c r="E153" s="1310" t="s">
        <v>1678</v>
      </c>
      <c r="F153" s="795" t="s">
        <v>1679</v>
      </c>
      <c r="G153" s="1308" t="s">
        <v>1680</v>
      </c>
      <c r="H153" s="1263">
        <v>429737</v>
      </c>
      <c r="I153" s="799" t="s">
        <v>1649</v>
      </c>
      <c r="J153" s="796"/>
      <c r="K153" s="776"/>
    </row>
    <row r="154" spans="2:11" x14ac:dyDescent="0.35">
      <c r="B154" s="1014">
        <v>565</v>
      </c>
      <c r="C154" s="1026" t="s">
        <v>1681</v>
      </c>
      <c r="D154" s="1110"/>
      <c r="E154" s="963"/>
      <c r="F154" s="795" t="s">
        <v>1679</v>
      </c>
      <c r="G154" s="796"/>
      <c r="H154" s="1266"/>
      <c r="I154" s="799" t="s">
        <v>1649</v>
      </c>
      <c r="J154" s="796"/>
      <c r="K154" s="776"/>
    </row>
    <row r="155" spans="2:11" x14ac:dyDescent="0.35">
      <c r="B155" s="1014">
        <v>546</v>
      </c>
      <c r="C155" s="1026" t="s">
        <v>1682</v>
      </c>
      <c r="D155" s="1014" t="s">
        <v>1683</v>
      </c>
      <c r="E155" s="1310" t="s">
        <v>1684</v>
      </c>
      <c r="F155" s="795" t="s">
        <v>1685</v>
      </c>
      <c r="G155" s="1308" t="s">
        <v>1686</v>
      </c>
      <c r="H155" s="1263">
        <v>209393372</v>
      </c>
      <c r="I155" s="799" t="s">
        <v>1649</v>
      </c>
      <c r="J155" s="796"/>
      <c r="K155" s="776"/>
    </row>
    <row r="156" spans="2:11" x14ac:dyDescent="0.35">
      <c r="B156" s="1014">
        <v>566</v>
      </c>
      <c r="C156" s="1026" t="s">
        <v>1687</v>
      </c>
      <c r="D156" s="1110"/>
      <c r="E156" s="963"/>
      <c r="F156" s="795" t="s">
        <v>1685</v>
      </c>
      <c r="G156" s="796"/>
      <c r="H156" s="1266"/>
      <c r="I156" s="799" t="s">
        <v>1649</v>
      </c>
      <c r="J156" s="796"/>
      <c r="K156" s="776"/>
    </row>
    <row r="157" spans="2:11" x14ac:dyDescent="0.35">
      <c r="B157" s="1313">
        <v>547</v>
      </c>
      <c r="C157" s="1314" t="s">
        <v>1688</v>
      </c>
      <c r="D157" s="1014" t="s">
        <v>1075</v>
      </c>
      <c r="E157" s="1310" t="s">
        <v>1689</v>
      </c>
      <c r="F157" s="795" t="s">
        <v>1690</v>
      </c>
      <c r="G157" s="1308" t="s">
        <v>1691</v>
      </c>
      <c r="H157" s="1263">
        <v>9859350819</v>
      </c>
      <c r="I157" s="799" t="s">
        <v>1649</v>
      </c>
      <c r="J157" s="796"/>
      <c r="K157" s="776"/>
    </row>
    <row r="158" spans="2:11" x14ac:dyDescent="0.35">
      <c r="B158" s="1304">
        <v>5471</v>
      </c>
      <c r="C158" s="1315" t="s">
        <v>1692</v>
      </c>
      <c r="D158" s="1110"/>
      <c r="E158" s="1316"/>
      <c r="F158" s="795" t="s">
        <v>1690</v>
      </c>
      <c r="G158" s="1308"/>
      <c r="H158" s="1309"/>
      <c r="I158" s="799" t="s">
        <v>1649</v>
      </c>
      <c r="J158" s="796"/>
      <c r="K158" s="776"/>
    </row>
    <row r="159" spans="2:11" x14ac:dyDescent="0.35">
      <c r="B159" s="1304">
        <v>5472</v>
      </c>
      <c r="C159" s="1315" t="s">
        <v>1693</v>
      </c>
      <c r="D159" s="1110"/>
      <c r="E159" s="963"/>
      <c r="F159" s="795" t="s">
        <v>1690</v>
      </c>
      <c r="G159" s="796"/>
      <c r="H159" s="1266"/>
      <c r="I159" s="799" t="s">
        <v>1649</v>
      </c>
      <c r="J159" s="796"/>
      <c r="K159" s="776"/>
    </row>
    <row r="160" spans="2:11" x14ac:dyDescent="0.35">
      <c r="B160" s="1313">
        <v>567</v>
      </c>
      <c r="C160" s="1317" t="s">
        <v>1694</v>
      </c>
      <c r="D160" s="1110"/>
      <c r="E160" s="1316"/>
      <c r="F160" s="795" t="s">
        <v>1690</v>
      </c>
      <c r="G160" s="1308"/>
      <c r="H160" s="1309"/>
      <c r="I160" s="799" t="s">
        <v>1649</v>
      </c>
      <c r="J160" s="796"/>
      <c r="K160" s="776"/>
    </row>
    <row r="161" spans="2:11" x14ac:dyDescent="0.35">
      <c r="B161" s="1313">
        <v>548</v>
      </c>
      <c r="C161" s="1314" t="s">
        <v>1695</v>
      </c>
      <c r="D161" s="1014" t="s">
        <v>1696</v>
      </c>
      <c r="E161" s="1310" t="s">
        <v>1697</v>
      </c>
      <c r="F161" s="795" t="s">
        <v>1698</v>
      </c>
      <c r="G161" s="1308" t="s">
        <v>1699</v>
      </c>
      <c r="H161" s="1263">
        <v>57813068</v>
      </c>
      <c r="I161" s="799" t="s">
        <v>1649</v>
      </c>
      <c r="J161" s="796"/>
      <c r="K161" s="776"/>
    </row>
    <row r="162" spans="2:11" x14ac:dyDescent="0.35">
      <c r="B162" s="1318">
        <v>568</v>
      </c>
      <c r="C162" s="1319" t="s">
        <v>1077</v>
      </c>
      <c r="D162" s="1114"/>
      <c r="E162" s="1320"/>
      <c r="F162" s="803" t="s">
        <v>1698</v>
      </c>
      <c r="G162" s="1312"/>
      <c r="H162" s="1321"/>
      <c r="I162" s="807" t="s">
        <v>1649</v>
      </c>
      <c r="J162" s="804"/>
      <c r="K162" s="776"/>
    </row>
    <row r="163" spans="2:11" x14ac:dyDescent="0.35">
      <c r="B163" s="1031">
        <v>43</v>
      </c>
      <c r="C163" s="1032" t="s">
        <v>1173</v>
      </c>
      <c r="D163" s="1010" t="s">
        <v>1174</v>
      </c>
      <c r="E163" s="1033" t="s">
        <v>1175</v>
      </c>
      <c r="F163" s="811" t="s">
        <v>1176</v>
      </c>
      <c r="G163" s="1034" t="s">
        <v>1177</v>
      </c>
      <c r="H163" s="1322"/>
      <c r="I163" s="811" t="s">
        <v>1178</v>
      </c>
      <c r="J163" s="1034" t="s">
        <v>1179</v>
      </c>
      <c r="K163" s="776"/>
    </row>
    <row r="164" spans="2:11" ht="16" thickBot="1" x14ac:dyDescent="0.4">
      <c r="B164" s="1035">
        <v>57</v>
      </c>
      <c r="C164" s="1036" t="s">
        <v>1700</v>
      </c>
      <c r="D164" s="1037"/>
      <c r="E164" s="1038"/>
      <c r="F164" s="987" t="s">
        <v>1176</v>
      </c>
      <c r="G164" s="988"/>
      <c r="H164" s="1323"/>
      <c r="I164" s="991" t="s">
        <v>1178</v>
      </c>
      <c r="J164" s="988"/>
      <c r="K164" s="776"/>
    </row>
    <row r="165" spans="2:11" ht="16" thickBot="1" x14ac:dyDescent="0.4">
      <c r="B165" s="934"/>
      <c r="C165" s="935"/>
      <c r="D165" s="935"/>
      <c r="E165" s="935"/>
      <c r="F165" s="795"/>
      <c r="G165" s="856"/>
      <c r="H165" s="1273"/>
      <c r="I165" s="856"/>
      <c r="J165" s="795"/>
      <c r="K165" s="776"/>
    </row>
    <row r="166" spans="2:11" ht="16" thickBot="1" x14ac:dyDescent="0.4">
      <c r="B166" s="859" t="s">
        <v>671</v>
      </c>
      <c r="C166" s="935"/>
      <c r="D166" s="935"/>
      <c r="E166" s="935"/>
      <c r="F166" s="786" t="s">
        <v>672</v>
      </c>
      <c r="G166" s="856"/>
      <c r="H166" s="1261" t="s">
        <v>673</v>
      </c>
      <c r="I166" s="1039" t="s">
        <v>1181</v>
      </c>
      <c r="J166" s="1040" t="s">
        <v>1182</v>
      </c>
      <c r="K166" s="776"/>
    </row>
    <row r="167" spans="2:11" s="1050" customFormat="1" x14ac:dyDescent="0.35">
      <c r="B167" s="1041" t="s">
        <v>1183</v>
      </c>
      <c r="C167" s="1042" t="s">
        <v>1701</v>
      </c>
      <c r="D167" s="1043">
        <v>5</v>
      </c>
      <c r="E167" s="1044" t="s">
        <v>325</v>
      </c>
      <c r="F167" s="1045" t="s">
        <v>1185</v>
      </c>
      <c r="G167" s="1046" t="s">
        <v>1702</v>
      </c>
      <c r="H167" s="1279">
        <v>19489606</v>
      </c>
      <c r="I167" s="830" t="s">
        <v>1187</v>
      </c>
      <c r="J167" s="1049" t="s">
        <v>1188</v>
      </c>
    </row>
    <row r="168" spans="2:11" s="1050" customFormat="1" x14ac:dyDescent="0.35">
      <c r="B168" s="1051"/>
      <c r="C168" s="1073"/>
      <c r="D168" s="1052" t="s">
        <v>1189</v>
      </c>
      <c r="E168" s="1053" t="s">
        <v>1190</v>
      </c>
      <c r="F168" s="1054" t="s">
        <v>1185</v>
      </c>
      <c r="G168" s="1049"/>
      <c r="H168" s="1324"/>
      <c r="I168" s="1057" t="s">
        <v>1187</v>
      </c>
      <c r="J168" s="1049"/>
    </row>
    <row r="169" spans="2:11" s="1050" customFormat="1" x14ac:dyDescent="0.35">
      <c r="B169" s="1051"/>
      <c r="C169" s="1073"/>
      <c r="D169" s="1052" t="s">
        <v>1191</v>
      </c>
      <c r="E169" s="1053" t="s">
        <v>1190</v>
      </c>
      <c r="F169" s="1054" t="s">
        <v>1185</v>
      </c>
      <c r="G169" s="1049"/>
      <c r="H169" s="1324"/>
      <c r="I169" s="1057" t="s">
        <v>1187</v>
      </c>
      <c r="J169" s="1049"/>
    </row>
    <row r="170" spans="2:11" s="1050" customFormat="1" x14ac:dyDescent="0.35">
      <c r="B170" s="1126"/>
      <c r="C170" s="1301"/>
      <c r="D170" s="1325" t="s">
        <v>1192</v>
      </c>
      <c r="E170" s="1326" t="s">
        <v>1193</v>
      </c>
      <c r="F170" s="1130" t="s">
        <v>1185</v>
      </c>
      <c r="G170" s="1117"/>
      <c r="H170" s="1327"/>
      <c r="I170" s="1120" t="s">
        <v>1187</v>
      </c>
      <c r="J170" s="1117"/>
    </row>
    <row r="171" spans="2:11" s="1050" customFormat="1" x14ac:dyDescent="0.35">
      <c r="B171" s="1060" t="s">
        <v>1703</v>
      </c>
      <c r="C171" s="1061" t="s">
        <v>1704</v>
      </c>
      <c r="D171" s="1062" t="s">
        <v>1078</v>
      </c>
      <c r="E171" s="1063" t="s">
        <v>1206</v>
      </c>
      <c r="F171" s="1064" t="s">
        <v>1705</v>
      </c>
      <c r="G171" s="1065" t="s">
        <v>1706</v>
      </c>
      <c r="H171" s="1328">
        <v>497448361</v>
      </c>
      <c r="I171" s="1068" t="s">
        <v>1198</v>
      </c>
      <c r="J171" s="1065" t="s">
        <v>1199</v>
      </c>
    </row>
    <row r="172" spans="2:11" s="1050" customFormat="1" x14ac:dyDescent="0.35">
      <c r="B172" s="909"/>
      <c r="C172" s="1058"/>
      <c r="D172" s="1052" t="s">
        <v>1209</v>
      </c>
      <c r="E172" s="1071" t="s">
        <v>1210</v>
      </c>
      <c r="F172" s="1054" t="s">
        <v>1705</v>
      </c>
      <c r="G172" s="1049"/>
      <c r="H172" s="1324"/>
      <c r="I172" s="1057" t="s">
        <v>1198</v>
      </c>
      <c r="J172" s="1049"/>
    </row>
    <row r="173" spans="2:11" s="1050" customFormat="1" x14ac:dyDescent="0.35">
      <c r="B173" s="909"/>
      <c r="C173" s="1058"/>
      <c r="D173" s="1052" t="s">
        <v>1095</v>
      </c>
      <c r="E173" s="1071" t="s">
        <v>1195</v>
      </c>
      <c r="F173" s="1054" t="s">
        <v>1705</v>
      </c>
      <c r="G173" s="1049"/>
      <c r="H173" s="1324"/>
      <c r="I173" s="1057" t="s">
        <v>1198</v>
      </c>
      <c r="J173" s="1049"/>
    </row>
    <row r="174" spans="2:11" s="1050" customFormat="1" x14ac:dyDescent="0.35">
      <c r="B174" s="909"/>
      <c r="C174" s="1058"/>
      <c r="D174" s="1052" t="s">
        <v>1090</v>
      </c>
      <c r="E174" s="1071" t="s">
        <v>1201</v>
      </c>
      <c r="F174" s="1054" t="s">
        <v>1705</v>
      </c>
      <c r="G174" s="1049"/>
      <c r="H174" s="1324"/>
      <c r="I174" s="1057" t="s">
        <v>1198</v>
      </c>
      <c r="J174" s="1049"/>
    </row>
    <row r="175" spans="2:11" s="1050" customFormat="1" x14ac:dyDescent="0.35">
      <c r="B175" s="909"/>
      <c r="C175" s="1058"/>
      <c r="D175" s="1052" t="s">
        <v>1211</v>
      </c>
      <c r="E175" s="1071" t="s">
        <v>1212</v>
      </c>
      <c r="F175" s="1054" t="s">
        <v>1705</v>
      </c>
      <c r="G175" s="1049"/>
      <c r="H175" s="1324"/>
      <c r="I175" s="1057" t="s">
        <v>1198</v>
      </c>
      <c r="J175" s="1049"/>
    </row>
    <row r="176" spans="2:11" s="1050" customFormat="1" x14ac:dyDescent="0.35">
      <c r="B176" s="909"/>
      <c r="C176" s="1058"/>
      <c r="D176" s="1052" t="s">
        <v>1213</v>
      </c>
      <c r="E176" s="1071" t="s">
        <v>1214</v>
      </c>
      <c r="F176" s="1054" t="s">
        <v>1705</v>
      </c>
      <c r="G176" s="1049"/>
      <c r="H176" s="1324"/>
      <c r="I176" s="1057" t="s">
        <v>1198</v>
      </c>
      <c r="J176" s="1049"/>
    </row>
    <row r="177" spans="2:10" s="1050" customFormat="1" x14ac:dyDescent="0.35">
      <c r="B177" s="909"/>
      <c r="C177" s="1058"/>
      <c r="D177" s="1052" t="s">
        <v>1215</v>
      </c>
      <c r="E177" s="1071" t="s">
        <v>1216</v>
      </c>
      <c r="F177" s="1054" t="s">
        <v>1705</v>
      </c>
      <c r="G177" s="1049"/>
      <c r="H177" s="1324"/>
      <c r="I177" s="1057" t="s">
        <v>1198</v>
      </c>
      <c r="J177" s="1049"/>
    </row>
    <row r="178" spans="2:10" s="1050" customFormat="1" x14ac:dyDescent="0.35">
      <c r="B178" s="909"/>
      <c r="C178" s="1058"/>
      <c r="D178" s="1052" t="s">
        <v>1217</v>
      </c>
      <c r="E178" s="1071" t="s">
        <v>1218</v>
      </c>
      <c r="F178" s="1054" t="s">
        <v>1705</v>
      </c>
      <c r="G178" s="1049"/>
      <c r="H178" s="1324"/>
      <c r="I178" s="1057" t="s">
        <v>1198</v>
      </c>
      <c r="J178" s="1049"/>
    </row>
    <row r="179" spans="2:10" s="1050" customFormat="1" x14ac:dyDescent="0.35">
      <c r="B179" s="909"/>
      <c r="C179" s="1058"/>
      <c r="D179" s="1052" t="s">
        <v>1099</v>
      </c>
      <c r="E179" s="1071" t="s">
        <v>1219</v>
      </c>
      <c r="F179" s="1054" t="s">
        <v>1705</v>
      </c>
      <c r="G179" s="1049"/>
      <c r="H179" s="1324"/>
      <c r="I179" s="1057" t="s">
        <v>1198</v>
      </c>
      <c r="J179" s="1049"/>
    </row>
    <row r="180" spans="2:10" s="1050" customFormat="1" x14ac:dyDescent="0.35">
      <c r="B180" s="909"/>
      <c r="C180" s="1058"/>
      <c r="D180" s="1052" t="s">
        <v>1220</v>
      </c>
      <c r="E180" s="1071" t="s">
        <v>1221</v>
      </c>
      <c r="F180" s="1054" t="s">
        <v>1705</v>
      </c>
      <c r="G180" s="1049"/>
      <c r="H180" s="1324"/>
      <c r="I180" s="1057" t="s">
        <v>1198</v>
      </c>
      <c r="J180" s="1049"/>
    </row>
    <row r="181" spans="2:10" s="1050" customFormat="1" x14ac:dyDescent="0.35">
      <c r="B181" s="909"/>
      <c r="C181" s="1058"/>
      <c r="D181" s="1052" t="s">
        <v>1224</v>
      </c>
      <c r="E181" s="1071" t="s">
        <v>1225</v>
      </c>
      <c r="F181" s="1054" t="s">
        <v>1705</v>
      </c>
      <c r="G181" s="1049"/>
      <c r="H181" s="1324"/>
      <c r="I181" s="1057" t="s">
        <v>1198</v>
      </c>
      <c r="J181" s="1049"/>
    </row>
    <row r="182" spans="2:10" s="1050" customFormat="1" x14ac:dyDescent="0.35">
      <c r="B182" s="909"/>
      <c r="C182" s="1058"/>
      <c r="D182" s="1052" t="s">
        <v>1226</v>
      </c>
      <c r="E182" s="1071" t="s">
        <v>1227</v>
      </c>
      <c r="F182" s="1054" t="s">
        <v>1705</v>
      </c>
      <c r="G182" s="1049"/>
      <c r="H182" s="1324"/>
      <c r="I182" s="1057" t="s">
        <v>1198</v>
      </c>
      <c r="J182" s="1049"/>
    </row>
    <row r="183" spans="2:10" s="1050" customFormat="1" x14ac:dyDescent="0.35">
      <c r="B183" s="909"/>
      <c r="C183" s="1058"/>
      <c r="D183" s="1052" t="s">
        <v>1228</v>
      </c>
      <c r="E183" s="1071" t="s">
        <v>1229</v>
      </c>
      <c r="F183" s="1054" t="s">
        <v>1705</v>
      </c>
      <c r="G183" s="1049"/>
      <c r="H183" s="1324"/>
      <c r="I183" s="1057" t="s">
        <v>1198</v>
      </c>
      <c r="J183" s="1049"/>
    </row>
    <row r="184" spans="2:10" s="1050" customFormat="1" x14ac:dyDescent="0.35">
      <c r="B184" s="909"/>
      <c r="C184" s="1058"/>
      <c r="D184" s="1052" t="s">
        <v>1230</v>
      </c>
      <c r="E184" s="1071" t="s">
        <v>1231</v>
      </c>
      <c r="F184" s="1054" t="s">
        <v>1705</v>
      </c>
      <c r="G184" s="1049"/>
      <c r="H184" s="1324"/>
      <c r="I184" s="1057" t="s">
        <v>1198</v>
      </c>
      <c r="J184" s="1049"/>
    </row>
    <row r="185" spans="2:10" s="1050" customFormat="1" x14ac:dyDescent="0.35">
      <c r="B185" s="909"/>
      <c r="C185" s="1058"/>
      <c r="D185" s="1052" t="s">
        <v>1232</v>
      </c>
      <c r="E185" s="1071" t="s">
        <v>1233</v>
      </c>
      <c r="F185" s="1054" t="s">
        <v>1705</v>
      </c>
      <c r="G185" s="1049"/>
      <c r="H185" s="1324"/>
      <c r="I185" s="1057" t="s">
        <v>1198</v>
      </c>
      <c r="J185" s="1049"/>
    </row>
    <row r="186" spans="2:10" s="1050" customFormat="1" x14ac:dyDescent="0.35">
      <c r="B186" s="1329" t="s">
        <v>1707</v>
      </c>
      <c r="C186" s="1113" t="s">
        <v>1708</v>
      </c>
      <c r="D186" s="1325" t="s">
        <v>1222</v>
      </c>
      <c r="E186" s="1330" t="s">
        <v>1223</v>
      </c>
      <c r="F186" s="1130" t="s">
        <v>1709</v>
      </c>
      <c r="G186" s="1117" t="s">
        <v>1710</v>
      </c>
      <c r="H186" s="1331">
        <v>427340188</v>
      </c>
      <c r="I186" s="1120" t="s">
        <v>1198</v>
      </c>
      <c r="J186" s="1117"/>
    </row>
    <row r="187" spans="2:10" s="1050" customFormat="1" x14ac:dyDescent="0.35">
      <c r="B187" s="1060" t="s">
        <v>1711</v>
      </c>
      <c r="C187" s="1061" t="s">
        <v>1235</v>
      </c>
      <c r="D187" s="1062" t="s">
        <v>1236</v>
      </c>
      <c r="E187" s="1063" t="s">
        <v>1237</v>
      </c>
      <c r="F187" s="1064" t="s">
        <v>1238</v>
      </c>
      <c r="G187" s="1065" t="s">
        <v>1712</v>
      </c>
      <c r="H187" s="1328">
        <v>396443146</v>
      </c>
      <c r="I187" s="1068" t="s">
        <v>1240</v>
      </c>
      <c r="J187" s="1065" t="s">
        <v>1241</v>
      </c>
    </row>
    <row r="188" spans="2:10" s="1050" customFormat="1" x14ac:dyDescent="0.35">
      <c r="B188" s="909"/>
      <c r="C188" s="1058"/>
      <c r="D188" s="1052" t="s">
        <v>1250</v>
      </c>
      <c r="E188" s="1071" t="s">
        <v>1251</v>
      </c>
      <c r="F188" s="1054" t="s">
        <v>1238</v>
      </c>
      <c r="G188" s="1049"/>
      <c r="H188" s="1324"/>
      <c r="I188" s="1057" t="s">
        <v>1240</v>
      </c>
      <c r="J188" s="1049"/>
    </row>
    <row r="189" spans="2:10" s="1050" customFormat="1" x14ac:dyDescent="0.35">
      <c r="B189" s="909"/>
      <c r="C189" s="1058"/>
      <c r="D189" s="1052" t="s">
        <v>1256</v>
      </c>
      <c r="E189" s="1071" t="s">
        <v>1255</v>
      </c>
      <c r="F189" s="1054" t="s">
        <v>1238</v>
      </c>
      <c r="G189" s="1049"/>
      <c r="H189" s="1324"/>
      <c r="I189" s="1057" t="s">
        <v>1240</v>
      </c>
      <c r="J189" s="1049"/>
    </row>
    <row r="190" spans="2:10" s="1050" customFormat="1" x14ac:dyDescent="0.35">
      <c r="B190" s="909"/>
      <c r="C190" s="1058"/>
      <c r="D190" s="1052" t="s">
        <v>1261</v>
      </c>
      <c r="E190" s="1071" t="s">
        <v>1260</v>
      </c>
      <c r="F190" s="1054" t="s">
        <v>1238</v>
      </c>
      <c r="G190" s="1049"/>
      <c r="H190" s="1324"/>
      <c r="I190" s="1057" t="s">
        <v>1240</v>
      </c>
      <c r="J190" s="1049"/>
    </row>
    <row r="191" spans="2:10" s="1050" customFormat="1" x14ac:dyDescent="0.35">
      <c r="B191" s="909"/>
      <c r="C191" s="1058"/>
      <c r="D191" s="1052" t="s">
        <v>1244</v>
      </c>
      <c r="E191" s="1071" t="s">
        <v>1245</v>
      </c>
      <c r="F191" s="1054" t="s">
        <v>1238</v>
      </c>
      <c r="G191" s="1049"/>
      <c r="H191" s="1324"/>
      <c r="I191" s="1057" t="s">
        <v>1240</v>
      </c>
      <c r="J191" s="1049"/>
    </row>
    <row r="192" spans="2:10" s="1050" customFormat="1" x14ac:dyDescent="0.35">
      <c r="B192" s="1126"/>
      <c r="C192" s="1301"/>
      <c r="D192" s="1325" t="s">
        <v>1246</v>
      </c>
      <c r="E192" s="1330" t="s">
        <v>1247</v>
      </c>
      <c r="F192" s="1130" t="s">
        <v>1238</v>
      </c>
      <c r="G192" s="1117"/>
      <c r="H192" s="1327"/>
      <c r="I192" s="1120" t="s">
        <v>1240</v>
      </c>
      <c r="J192" s="1117"/>
    </row>
    <row r="193" spans="2:11" s="1050" customFormat="1" ht="16" thickBot="1" x14ac:dyDescent="0.4">
      <c r="B193" s="1177" t="s">
        <v>1183</v>
      </c>
      <c r="C193" s="1332" t="s">
        <v>1455</v>
      </c>
      <c r="D193" s="1083" t="s">
        <v>1266</v>
      </c>
      <c r="E193" s="1084" t="s">
        <v>1267</v>
      </c>
      <c r="F193" s="1085" t="s">
        <v>1268</v>
      </c>
      <c r="G193" s="1086" t="s">
        <v>1269</v>
      </c>
      <c r="H193" s="1333"/>
      <c r="I193" s="1089" t="s">
        <v>1270</v>
      </c>
      <c r="J193" s="1086" t="s">
        <v>1271</v>
      </c>
    </row>
    <row r="194" spans="2:11" s="1050" customFormat="1" ht="16" thickBot="1" x14ac:dyDescent="0.4">
      <c r="B194" s="829"/>
      <c r="C194" s="1058"/>
      <c r="D194" s="1057"/>
      <c r="E194" s="1334"/>
      <c r="F194" s="1054"/>
      <c r="G194" s="830"/>
      <c r="H194" s="1335"/>
      <c r="I194" s="1100"/>
      <c r="J194" s="1336"/>
    </row>
    <row r="195" spans="2:11" s="1050" customFormat="1" ht="16" thickBot="1" x14ac:dyDescent="0.4">
      <c r="B195" s="859" t="s">
        <v>671</v>
      </c>
      <c r="C195" s="1099"/>
      <c r="D195" s="1100"/>
      <c r="E195" s="1101"/>
      <c r="F195" s="786" t="s">
        <v>672</v>
      </c>
      <c r="G195" s="1102"/>
      <c r="H195" s="1261" t="s">
        <v>673</v>
      </c>
      <c r="I195" s="1039" t="s">
        <v>1272</v>
      </c>
      <c r="J195" s="1040" t="s">
        <v>1273</v>
      </c>
    </row>
    <row r="196" spans="2:11" s="1050" customFormat="1" x14ac:dyDescent="0.35">
      <c r="B196" s="1103">
        <v>7</v>
      </c>
      <c r="C196" s="1337" t="s">
        <v>1713</v>
      </c>
      <c r="D196" s="1338"/>
      <c r="E196" s="1339"/>
      <c r="F196" s="1045" t="s">
        <v>1275</v>
      </c>
      <c r="G196" s="1046" t="s">
        <v>1276</v>
      </c>
      <c r="H196" s="1263">
        <v>373084400</v>
      </c>
      <c r="I196" s="828" t="s">
        <v>1277</v>
      </c>
      <c r="J196" s="1049" t="s">
        <v>1278</v>
      </c>
    </row>
    <row r="197" spans="2:11" s="1050" customFormat="1" x14ac:dyDescent="0.35">
      <c r="B197" s="1069" t="s">
        <v>1714</v>
      </c>
      <c r="C197" s="1108" t="s">
        <v>1715</v>
      </c>
      <c r="D197" s="1340"/>
      <c r="E197" s="1027"/>
      <c r="F197" s="1054" t="s">
        <v>1275</v>
      </c>
      <c r="G197" s="1049"/>
      <c r="H197" s="1335"/>
      <c r="I197" s="828" t="s">
        <v>1277</v>
      </c>
      <c r="J197" s="1049"/>
    </row>
    <row r="198" spans="2:11" s="1050" customFormat="1" x14ac:dyDescent="0.35">
      <c r="B198" s="1109">
        <v>73</v>
      </c>
      <c r="C198" s="1108" t="s">
        <v>329</v>
      </c>
      <c r="D198" s="1109">
        <v>7</v>
      </c>
      <c r="E198" s="1341" t="s">
        <v>329</v>
      </c>
      <c r="F198" s="1054" t="s">
        <v>1275</v>
      </c>
      <c r="G198" s="1049"/>
      <c r="H198" s="1335"/>
      <c r="I198" s="828" t="s">
        <v>1277</v>
      </c>
      <c r="J198" s="1049"/>
    </row>
    <row r="199" spans="2:11" s="1050" customFormat="1" x14ac:dyDescent="0.35">
      <c r="B199" s="1074"/>
      <c r="C199" s="998"/>
      <c r="D199" s="1106" t="s">
        <v>1242</v>
      </c>
      <c r="E199" s="1107" t="s">
        <v>1281</v>
      </c>
      <c r="F199" s="1054" t="s">
        <v>1275</v>
      </c>
      <c r="G199" s="1049"/>
      <c r="H199" s="1335"/>
      <c r="I199" s="828" t="s">
        <v>1277</v>
      </c>
      <c r="J199" s="1049"/>
    </row>
    <row r="200" spans="2:11" s="877" customFormat="1" x14ac:dyDescent="0.35">
      <c r="B200" s="1342"/>
      <c r="C200" s="1005"/>
      <c r="D200" s="1329" t="s">
        <v>1248</v>
      </c>
      <c r="E200" s="1343" t="s">
        <v>1283</v>
      </c>
      <c r="F200" s="1130" t="s">
        <v>1275</v>
      </c>
      <c r="G200" s="1117"/>
      <c r="H200" s="1344"/>
      <c r="I200" s="834" t="s">
        <v>1277</v>
      </c>
      <c r="J200" s="1117"/>
    </row>
    <row r="201" spans="2:11" x14ac:dyDescent="0.35">
      <c r="B201" s="1060" t="s">
        <v>1716</v>
      </c>
      <c r="C201" s="1121" t="s">
        <v>1717</v>
      </c>
      <c r="D201" s="1122" t="s">
        <v>1254</v>
      </c>
      <c r="E201" s="1123" t="s">
        <v>1287</v>
      </c>
      <c r="F201" s="1064" t="s">
        <v>1718</v>
      </c>
      <c r="G201" s="1065" t="s">
        <v>1719</v>
      </c>
      <c r="H201" s="1328">
        <v>20709802</v>
      </c>
      <c r="I201" s="1068" t="s">
        <v>1290</v>
      </c>
      <c r="J201" s="1065" t="s">
        <v>1291</v>
      </c>
      <c r="K201" s="776"/>
    </row>
    <row r="202" spans="2:11" x14ac:dyDescent="0.35">
      <c r="B202" s="909"/>
      <c r="C202" s="830"/>
      <c r="D202" s="1124" t="s">
        <v>1292</v>
      </c>
      <c r="E202" s="1107" t="s">
        <v>1293</v>
      </c>
      <c r="F202" s="1054" t="s">
        <v>1718</v>
      </c>
      <c r="G202" s="1049"/>
      <c r="H202" s="1324"/>
      <c r="I202" s="1057" t="s">
        <v>1290</v>
      </c>
      <c r="J202" s="1049"/>
      <c r="K202" s="776"/>
    </row>
    <row r="203" spans="2:11" x14ac:dyDescent="0.35">
      <c r="B203" s="909"/>
      <c r="C203" s="830"/>
      <c r="D203" s="1124" t="s">
        <v>1294</v>
      </c>
      <c r="E203" s="1107" t="s">
        <v>371</v>
      </c>
      <c r="F203" s="1054" t="s">
        <v>1718</v>
      </c>
      <c r="G203" s="1049"/>
      <c r="H203" s="1324"/>
      <c r="I203" s="1057" t="s">
        <v>1290</v>
      </c>
      <c r="J203" s="1049"/>
      <c r="K203" s="776"/>
    </row>
    <row r="204" spans="2:11" x14ac:dyDescent="0.35">
      <c r="B204" s="909"/>
      <c r="C204" s="830"/>
      <c r="D204" s="1124" t="s">
        <v>1295</v>
      </c>
      <c r="E204" s="1107" t="s">
        <v>1296</v>
      </c>
      <c r="F204" s="1054" t="s">
        <v>1718</v>
      </c>
      <c r="G204" s="1049"/>
      <c r="H204" s="1324"/>
      <c r="I204" s="1057" t="s">
        <v>1290</v>
      </c>
      <c r="J204" s="1049"/>
      <c r="K204" s="776"/>
    </row>
    <row r="205" spans="2:11" x14ac:dyDescent="0.35">
      <c r="B205" s="909"/>
      <c r="C205" s="830"/>
      <c r="D205" s="1124" t="s">
        <v>1297</v>
      </c>
      <c r="E205" s="1107" t="s">
        <v>1298</v>
      </c>
      <c r="F205" s="1054" t="s">
        <v>1718</v>
      </c>
      <c r="G205" s="1049"/>
      <c r="H205" s="1324"/>
      <c r="I205" s="1057" t="s">
        <v>1290</v>
      </c>
      <c r="J205" s="1049"/>
      <c r="K205" s="776"/>
    </row>
    <row r="206" spans="2:11" x14ac:dyDescent="0.35">
      <c r="B206" s="909"/>
      <c r="C206" s="830"/>
      <c r="D206" s="1124" t="s">
        <v>1299</v>
      </c>
      <c r="E206" s="1107" t="s">
        <v>1300</v>
      </c>
      <c r="F206" s="1054" t="s">
        <v>1718</v>
      </c>
      <c r="G206" s="1049"/>
      <c r="H206" s="1324"/>
      <c r="I206" s="1057" t="s">
        <v>1290</v>
      </c>
      <c r="J206" s="1049"/>
      <c r="K206" s="776"/>
    </row>
    <row r="207" spans="2:11" x14ac:dyDescent="0.35">
      <c r="B207" s="909"/>
      <c r="C207" s="830"/>
      <c r="D207" s="1124" t="s">
        <v>1302</v>
      </c>
      <c r="E207" s="1107" t="s">
        <v>372</v>
      </c>
      <c r="F207" s="1054" t="s">
        <v>1718</v>
      </c>
      <c r="G207" s="1049"/>
      <c r="H207" s="1324"/>
      <c r="I207" s="1057" t="s">
        <v>1290</v>
      </c>
      <c r="J207" s="1049"/>
      <c r="K207" s="776"/>
    </row>
    <row r="208" spans="2:11" x14ac:dyDescent="0.35">
      <c r="B208" s="909"/>
      <c r="C208" s="830"/>
      <c r="D208" s="1124" t="s">
        <v>1305</v>
      </c>
      <c r="E208" s="1107" t="s">
        <v>1296</v>
      </c>
      <c r="F208" s="1054" t="s">
        <v>1718</v>
      </c>
      <c r="G208" s="1049"/>
      <c r="H208" s="1324"/>
      <c r="I208" s="1057" t="s">
        <v>1290</v>
      </c>
      <c r="J208" s="1049"/>
      <c r="K208" s="776"/>
    </row>
    <row r="209" spans="2:11" x14ac:dyDescent="0.35">
      <c r="B209" s="1126"/>
      <c r="C209" s="1127"/>
      <c r="D209" s="1128" t="s">
        <v>1306</v>
      </c>
      <c r="E209" s="1129" t="s">
        <v>1307</v>
      </c>
      <c r="F209" s="1130" t="s">
        <v>1718</v>
      </c>
      <c r="G209" s="1117"/>
      <c r="H209" s="1327"/>
      <c r="I209" s="1120" t="s">
        <v>1290</v>
      </c>
      <c r="J209" s="1117"/>
      <c r="K209" s="776"/>
    </row>
    <row r="210" spans="2:11" x14ac:dyDescent="0.35">
      <c r="B210" s="1345" t="s">
        <v>1720</v>
      </c>
      <c r="C210" s="1346" t="s">
        <v>1721</v>
      </c>
      <c r="D210" s="1122" t="s">
        <v>1259</v>
      </c>
      <c r="E210" s="1123" t="s">
        <v>332</v>
      </c>
      <c r="F210" s="1167" t="s">
        <v>1310</v>
      </c>
      <c r="G210" s="1065" t="s">
        <v>1311</v>
      </c>
      <c r="H210" s="1265">
        <v>238701951</v>
      </c>
      <c r="I210" s="1169" t="s">
        <v>1312</v>
      </c>
      <c r="J210" s="1065" t="s">
        <v>1313</v>
      </c>
      <c r="K210" s="776"/>
    </row>
    <row r="211" spans="2:11" x14ac:dyDescent="0.35">
      <c r="B211" s="909"/>
      <c r="C211" s="830"/>
      <c r="D211" s="1124" t="s">
        <v>1314</v>
      </c>
      <c r="E211" s="1107" t="s">
        <v>1315</v>
      </c>
      <c r="F211" s="830" t="s">
        <v>1310</v>
      </c>
      <c r="G211" s="1049"/>
      <c r="H211" s="1335"/>
      <c r="I211" s="1051" t="s">
        <v>1312</v>
      </c>
      <c r="J211" s="1049"/>
      <c r="K211" s="776"/>
    </row>
    <row r="212" spans="2:11" x14ac:dyDescent="0.35">
      <c r="B212" s="909"/>
      <c r="C212" s="830"/>
      <c r="D212" s="1124" t="s">
        <v>1316</v>
      </c>
      <c r="E212" s="1107" t="s">
        <v>1317</v>
      </c>
      <c r="F212" s="830" t="s">
        <v>1310</v>
      </c>
      <c r="G212" s="1049"/>
      <c r="H212" s="1335"/>
      <c r="I212" s="1051" t="s">
        <v>1312</v>
      </c>
      <c r="J212" s="1049"/>
      <c r="K212" s="776"/>
    </row>
    <row r="213" spans="2:11" x14ac:dyDescent="0.35">
      <c r="B213" s="909"/>
      <c r="C213" s="830"/>
      <c r="D213" s="1124" t="s">
        <v>1318</v>
      </c>
      <c r="E213" s="1107" t="s">
        <v>1319</v>
      </c>
      <c r="F213" s="830" t="s">
        <v>1310</v>
      </c>
      <c r="G213" s="1049"/>
      <c r="H213" s="1335"/>
      <c r="I213" s="1051" t="s">
        <v>1312</v>
      </c>
      <c r="J213" s="1049"/>
      <c r="K213" s="776"/>
    </row>
    <row r="214" spans="2:11" x14ac:dyDescent="0.35">
      <c r="B214" s="909"/>
      <c r="C214" s="830"/>
      <c r="D214" s="1124" t="s">
        <v>1320</v>
      </c>
      <c r="E214" s="1107" t="s">
        <v>1321</v>
      </c>
      <c r="F214" s="830" t="s">
        <v>1310</v>
      </c>
      <c r="G214" s="1049"/>
      <c r="H214" s="1335"/>
      <c r="I214" s="1051" t="s">
        <v>1312</v>
      </c>
      <c r="J214" s="1049"/>
      <c r="K214" s="776"/>
    </row>
    <row r="215" spans="2:11" x14ac:dyDescent="0.35">
      <c r="B215" s="909"/>
      <c r="C215" s="830"/>
      <c r="D215" s="1124" t="s">
        <v>1324</v>
      </c>
      <c r="E215" s="1107" t="s">
        <v>1325</v>
      </c>
      <c r="F215" s="830" t="s">
        <v>1310</v>
      </c>
      <c r="G215" s="1049"/>
      <c r="H215" s="1327"/>
      <c r="I215" s="1051" t="s">
        <v>1312</v>
      </c>
      <c r="J215" s="1049"/>
      <c r="K215" s="776"/>
    </row>
    <row r="216" spans="2:11" x14ac:dyDescent="0.35">
      <c r="B216" s="1122" t="s">
        <v>1722</v>
      </c>
      <c r="C216" s="1123" t="s">
        <v>1723</v>
      </c>
      <c r="D216" s="1122" t="s">
        <v>1264</v>
      </c>
      <c r="E216" s="1123" t="s">
        <v>1335</v>
      </c>
      <c r="F216" s="1167" t="s">
        <v>1724</v>
      </c>
      <c r="G216" s="1065" t="s">
        <v>1725</v>
      </c>
      <c r="H216" s="1328">
        <v>398614719</v>
      </c>
      <c r="I216" s="1169" t="s">
        <v>1332</v>
      </c>
      <c r="J216" s="1065" t="s">
        <v>1333</v>
      </c>
      <c r="K216" s="776"/>
    </row>
    <row r="217" spans="2:11" x14ac:dyDescent="0.35">
      <c r="B217" s="909"/>
      <c r="C217" s="830"/>
      <c r="D217" s="1124" t="s">
        <v>1338</v>
      </c>
      <c r="E217" s="1107" t="s">
        <v>1339</v>
      </c>
      <c r="F217" s="830" t="s">
        <v>1724</v>
      </c>
      <c r="G217" s="1049"/>
      <c r="H217" s="1335"/>
      <c r="I217" s="1051" t="s">
        <v>1332</v>
      </c>
      <c r="J217" s="1049"/>
      <c r="K217" s="776"/>
    </row>
    <row r="218" spans="2:11" x14ac:dyDescent="0.35">
      <c r="B218" s="909"/>
      <c r="C218" s="830"/>
      <c r="D218" s="1124" t="s">
        <v>1340</v>
      </c>
      <c r="E218" s="1107" t="s">
        <v>1341</v>
      </c>
      <c r="F218" s="830" t="s">
        <v>1724</v>
      </c>
      <c r="G218" s="1049"/>
      <c r="H218" s="1335"/>
      <c r="I218" s="1051" t="s">
        <v>1332</v>
      </c>
      <c r="J218" s="1049"/>
      <c r="K218" s="776"/>
    </row>
    <row r="219" spans="2:11" x14ac:dyDescent="0.35">
      <c r="B219" s="909"/>
      <c r="C219" s="830"/>
      <c r="D219" s="1124" t="s">
        <v>1342</v>
      </c>
      <c r="E219" s="1107" t="s">
        <v>1343</v>
      </c>
      <c r="F219" s="830" t="s">
        <v>1724</v>
      </c>
      <c r="G219" s="1049"/>
      <c r="H219" s="1335"/>
      <c r="I219" s="1051" t="s">
        <v>1332</v>
      </c>
      <c r="J219" s="1049"/>
      <c r="K219" s="776"/>
    </row>
    <row r="220" spans="2:11" x14ac:dyDescent="0.35">
      <c r="B220" s="909"/>
      <c r="C220" s="830"/>
      <c r="D220" s="1124" t="s">
        <v>1344</v>
      </c>
      <c r="E220" s="1107" t="s">
        <v>1345</v>
      </c>
      <c r="F220" s="830" t="s">
        <v>1724</v>
      </c>
      <c r="G220" s="1049"/>
      <c r="H220" s="1335"/>
      <c r="I220" s="1051" t="s">
        <v>1332</v>
      </c>
      <c r="J220" s="1049"/>
      <c r="K220" s="776"/>
    </row>
    <row r="221" spans="2:11" x14ac:dyDescent="0.35">
      <c r="B221" s="909"/>
      <c r="C221" s="830"/>
      <c r="D221" s="1124" t="s">
        <v>1346</v>
      </c>
      <c r="E221" s="1107" t="s">
        <v>1347</v>
      </c>
      <c r="F221" s="830" t="s">
        <v>1724</v>
      </c>
      <c r="G221" s="1049"/>
      <c r="H221" s="1335"/>
      <c r="I221" s="1051" t="s">
        <v>1332</v>
      </c>
      <c r="J221" s="1049"/>
      <c r="K221" s="776"/>
    </row>
    <row r="222" spans="2:11" x14ac:dyDescent="0.35">
      <c r="B222" s="909"/>
      <c r="C222" s="830"/>
      <c r="D222" s="1124" t="s">
        <v>1348</v>
      </c>
      <c r="E222" s="1107" t="s">
        <v>1349</v>
      </c>
      <c r="F222" s="830" t="s">
        <v>1724</v>
      </c>
      <c r="G222" s="1049"/>
      <c r="H222" s="1335"/>
      <c r="I222" s="1051" t="s">
        <v>1332</v>
      </c>
      <c r="J222" s="1049"/>
      <c r="K222" s="776"/>
    </row>
    <row r="223" spans="2:11" x14ac:dyDescent="0.35">
      <c r="B223" s="909"/>
      <c r="C223" s="830"/>
      <c r="D223" s="1124" t="s">
        <v>1328</v>
      </c>
      <c r="E223" s="1107" t="s">
        <v>1329</v>
      </c>
      <c r="F223" s="830" t="s">
        <v>1724</v>
      </c>
      <c r="G223" s="1049"/>
      <c r="H223" s="1335"/>
      <c r="I223" s="1051" t="s">
        <v>1332</v>
      </c>
      <c r="J223" s="1049"/>
      <c r="K223" s="776"/>
    </row>
    <row r="224" spans="2:11" x14ac:dyDescent="0.35">
      <c r="B224" s="909"/>
      <c r="C224" s="830"/>
      <c r="D224" s="1124" t="s">
        <v>1350</v>
      </c>
      <c r="E224" s="1107" t="s">
        <v>1351</v>
      </c>
      <c r="F224" s="830" t="s">
        <v>1724</v>
      </c>
      <c r="G224" s="1049"/>
      <c r="H224" s="1335"/>
      <c r="I224" s="1051" t="s">
        <v>1332</v>
      </c>
      <c r="J224" s="1049"/>
      <c r="K224" s="776"/>
    </row>
    <row r="225" spans="1:11" x14ac:dyDescent="0.35">
      <c r="B225" s="1126"/>
      <c r="C225" s="1127"/>
      <c r="D225" s="1128" t="s">
        <v>1352</v>
      </c>
      <c r="E225" s="1129" t="s">
        <v>1353</v>
      </c>
      <c r="F225" s="1127" t="s">
        <v>1724</v>
      </c>
      <c r="G225" s="1117"/>
      <c r="H225" s="1344"/>
      <c r="I225" s="1176" t="s">
        <v>1332</v>
      </c>
      <c r="J225" s="1117"/>
      <c r="K225" s="776"/>
    </row>
    <row r="226" spans="1:11" s="1050" customFormat="1" ht="16" thickBot="1" x14ac:dyDescent="0.4">
      <c r="B226" s="1133" t="s">
        <v>1338</v>
      </c>
      <c r="C226" s="1136" t="s">
        <v>1726</v>
      </c>
      <c r="D226" s="1135" t="s">
        <v>1356</v>
      </c>
      <c r="E226" s="1136" t="s">
        <v>1357</v>
      </c>
      <c r="F226" s="1085" t="s">
        <v>1358</v>
      </c>
      <c r="G226" s="1086" t="s">
        <v>1359</v>
      </c>
      <c r="H226" s="1347"/>
      <c r="I226" s="1085" t="s">
        <v>1360</v>
      </c>
      <c r="J226" s="1086" t="s">
        <v>1361</v>
      </c>
    </row>
    <row r="227" spans="1:11" ht="16" thickBot="1" x14ac:dyDescent="0.4">
      <c r="B227" s="1137"/>
      <c r="C227" s="830"/>
      <c r="D227" s="1057"/>
      <c r="E227" s="1138"/>
      <c r="F227" s="795"/>
      <c r="G227" s="795"/>
      <c r="H227" s="1266"/>
      <c r="I227" s="795"/>
      <c r="J227" s="795"/>
      <c r="K227" s="776"/>
    </row>
    <row r="228" spans="1:11" ht="16" thickBot="1" x14ac:dyDescent="0.4">
      <c r="B228" s="859" t="s">
        <v>671</v>
      </c>
      <c r="C228" s="830"/>
      <c r="D228" s="1057"/>
      <c r="E228" s="1138"/>
      <c r="F228" s="786" t="s">
        <v>672</v>
      </c>
      <c r="G228" s="795"/>
      <c r="H228" s="1261" t="s">
        <v>673</v>
      </c>
      <c r="I228" s="1039" t="s">
        <v>1362</v>
      </c>
      <c r="J228" s="1040" t="s">
        <v>1363</v>
      </c>
      <c r="K228" s="776"/>
    </row>
    <row r="229" spans="1:11" x14ac:dyDescent="0.35">
      <c r="B229" s="1348">
        <v>6</v>
      </c>
      <c r="C229" s="1349" t="s">
        <v>1727</v>
      </c>
      <c r="D229" s="1141">
        <v>8</v>
      </c>
      <c r="E229" s="1142" t="s">
        <v>1364</v>
      </c>
      <c r="F229" s="1143" t="s">
        <v>1365</v>
      </c>
      <c r="G229" s="1046" t="s">
        <v>1366</v>
      </c>
      <c r="H229" s="1263">
        <v>45542433</v>
      </c>
      <c r="I229" s="1051" t="s">
        <v>1367</v>
      </c>
      <c r="J229" s="1049" t="s">
        <v>1368</v>
      </c>
      <c r="K229" s="776"/>
    </row>
    <row r="230" spans="1:11" x14ac:dyDescent="0.35">
      <c r="A230" s="877"/>
      <c r="B230" s="1350" t="s">
        <v>1728</v>
      </c>
      <c r="C230" s="1351" t="s">
        <v>1364</v>
      </c>
      <c r="D230" s="1110"/>
      <c r="E230" s="1111"/>
      <c r="F230" s="830" t="s">
        <v>1365</v>
      </c>
      <c r="G230" s="1049"/>
      <c r="H230" s="1335"/>
      <c r="I230" s="1051" t="s">
        <v>1367</v>
      </c>
      <c r="J230" s="1049"/>
      <c r="K230" s="776"/>
    </row>
    <row r="231" spans="1:11" x14ac:dyDescent="0.35">
      <c r="A231" s="877"/>
      <c r="B231" s="1352" t="s">
        <v>1729</v>
      </c>
      <c r="C231" s="1160" t="s">
        <v>605</v>
      </c>
      <c r="D231" s="1147" t="s">
        <v>1373</v>
      </c>
      <c r="E231" s="1148" t="s">
        <v>605</v>
      </c>
      <c r="F231" s="830" t="s">
        <v>1365</v>
      </c>
      <c r="G231" s="1049"/>
      <c r="H231" s="1335"/>
      <c r="I231" s="1051" t="s">
        <v>1367</v>
      </c>
      <c r="J231" s="1049"/>
      <c r="K231" s="776"/>
    </row>
    <row r="232" spans="1:11" x14ac:dyDescent="0.35">
      <c r="B232" s="1352"/>
      <c r="C232" s="1160"/>
      <c r="D232" s="1147" t="s">
        <v>1374</v>
      </c>
      <c r="E232" s="1149" t="s">
        <v>1375</v>
      </c>
      <c r="F232" s="795" t="s">
        <v>1365</v>
      </c>
      <c r="G232" s="1049"/>
      <c r="H232" s="1327"/>
      <c r="I232" s="799" t="s">
        <v>1367</v>
      </c>
      <c r="J232" s="1049"/>
      <c r="K232" s="776"/>
    </row>
    <row r="233" spans="1:11" x14ac:dyDescent="0.35">
      <c r="B233" s="1353" t="s">
        <v>1730</v>
      </c>
      <c r="C233" s="1354" t="s">
        <v>335</v>
      </c>
      <c r="D233" s="1152" t="s">
        <v>1279</v>
      </c>
      <c r="E233" s="1153" t="s">
        <v>335</v>
      </c>
      <c r="F233" s="1154" t="s">
        <v>1376</v>
      </c>
      <c r="G233" s="1155" t="s">
        <v>1377</v>
      </c>
      <c r="H233" s="1355">
        <v>300887945</v>
      </c>
      <c r="I233" s="1158" t="s">
        <v>1378</v>
      </c>
      <c r="J233" s="1155" t="s">
        <v>1379</v>
      </c>
      <c r="K233" s="776"/>
    </row>
    <row r="234" spans="1:11" x14ac:dyDescent="0.35">
      <c r="B234" s="1352" t="s">
        <v>1731</v>
      </c>
      <c r="C234" s="1160" t="s">
        <v>1382</v>
      </c>
      <c r="D234" s="1147" t="s">
        <v>1369</v>
      </c>
      <c r="E234" s="1148" t="s">
        <v>1382</v>
      </c>
      <c r="F234" s="830" t="s">
        <v>1383</v>
      </c>
      <c r="G234" s="1049" t="s">
        <v>1732</v>
      </c>
      <c r="H234" s="1328">
        <v>238591</v>
      </c>
      <c r="I234" s="1051" t="s">
        <v>1385</v>
      </c>
      <c r="J234" s="1049" t="s">
        <v>1733</v>
      </c>
      <c r="K234" s="776"/>
    </row>
    <row r="235" spans="1:11" x14ac:dyDescent="0.35">
      <c r="B235" s="909"/>
      <c r="C235" s="830"/>
      <c r="D235" s="1147" t="s">
        <v>1371</v>
      </c>
      <c r="E235" s="1160" t="s">
        <v>1387</v>
      </c>
      <c r="F235" s="1051" t="s">
        <v>1383</v>
      </c>
      <c r="G235" s="1049"/>
      <c r="H235" s="1335"/>
      <c r="I235" s="1051" t="s">
        <v>1385</v>
      </c>
      <c r="J235" s="1049"/>
      <c r="K235" s="776"/>
    </row>
    <row r="236" spans="1:11" x14ac:dyDescent="0.35">
      <c r="B236" s="909"/>
      <c r="C236" s="829"/>
      <c r="D236" s="1147" t="s">
        <v>1397</v>
      </c>
      <c r="E236" s="1148" t="s">
        <v>1398</v>
      </c>
      <c r="F236" s="830" t="s">
        <v>1383</v>
      </c>
      <c r="G236" s="1049"/>
      <c r="H236" s="1335"/>
      <c r="I236" s="1051" t="s">
        <v>1385</v>
      </c>
      <c r="J236" s="1049"/>
      <c r="K236" s="776"/>
    </row>
    <row r="237" spans="1:11" x14ac:dyDescent="0.35">
      <c r="B237" s="1352" t="s">
        <v>1734</v>
      </c>
      <c r="C237" s="1160" t="s">
        <v>1735</v>
      </c>
      <c r="D237" s="1147" t="s">
        <v>1388</v>
      </c>
      <c r="E237" s="1148" t="s">
        <v>1389</v>
      </c>
      <c r="F237" s="830" t="s">
        <v>1736</v>
      </c>
      <c r="G237" s="1049" t="s">
        <v>1737</v>
      </c>
      <c r="H237" s="1263">
        <v>509829635</v>
      </c>
      <c r="I237" s="1051" t="s">
        <v>1385</v>
      </c>
      <c r="J237" s="1049"/>
      <c r="K237" s="776"/>
    </row>
    <row r="238" spans="1:11" x14ac:dyDescent="0.35">
      <c r="B238" s="1352" t="s">
        <v>1738</v>
      </c>
      <c r="C238" s="1160" t="s">
        <v>1739</v>
      </c>
      <c r="D238" s="1147" t="s">
        <v>1390</v>
      </c>
      <c r="E238" s="1148" t="s">
        <v>1391</v>
      </c>
      <c r="F238" s="830" t="s">
        <v>1740</v>
      </c>
      <c r="G238" s="1049" t="s">
        <v>1741</v>
      </c>
      <c r="H238" s="1263">
        <v>35853906</v>
      </c>
      <c r="I238" s="1051" t="s">
        <v>1385</v>
      </c>
      <c r="J238" s="1049"/>
      <c r="K238" s="776"/>
    </row>
    <row r="239" spans="1:11" x14ac:dyDescent="0.35">
      <c r="B239" s="1352" t="s">
        <v>1742</v>
      </c>
      <c r="C239" s="1160" t="s">
        <v>1743</v>
      </c>
      <c r="D239" s="1147" t="s">
        <v>1194</v>
      </c>
      <c r="E239" s="1148" t="s">
        <v>1392</v>
      </c>
      <c r="F239" s="830" t="s">
        <v>1744</v>
      </c>
      <c r="G239" s="1049" t="s">
        <v>1745</v>
      </c>
      <c r="H239" s="1263">
        <v>6294576</v>
      </c>
      <c r="I239" s="1051" t="s">
        <v>1385</v>
      </c>
      <c r="J239" s="1049"/>
      <c r="K239" s="776"/>
    </row>
    <row r="240" spans="1:11" x14ac:dyDescent="0.35">
      <c r="B240" s="1352" t="s">
        <v>1746</v>
      </c>
      <c r="C240" s="1160" t="s">
        <v>1747</v>
      </c>
      <c r="D240" s="1147" t="s">
        <v>1393</v>
      </c>
      <c r="E240" s="1148" t="s">
        <v>1394</v>
      </c>
      <c r="F240" s="830" t="s">
        <v>1748</v>
      </c>
      <c r="G240" s="1049" t="s">
        <v>1749</v>
      </c>
      <c r="H240" s="1263">
        <v>46524467</v>
      </c>
      <c r="I240" s="1051" t="s">
        <v>1385</v>
      </c>
      <c r="J240" s="1049"/>
      <c r="K240" s="776"/>
    </row>
    <row r="241" spans="2:11" x14ac:dyDescent="0.35">
      <c r="B241" s="1352" t="s">
        <v>1750</v>
      </c>
      <c r="C241" s="1160" t="s">
        <v>1751</v>
      </c>
      <c r="D241" s="1147" t="s">
        <v>1395</v>
      </c>
      <c r="E241" s="1148" t="s">
        <v>1396</v>
      </c>
      <c r="F241" s="830" t="s">
        <v>1752</v>
      </c>
      <c r="G241" s="1049" t="s">
        <v>1753</v>
      </c>
      <c r="H241" s="1263">
        <v>10345226</v>
      </c>
      <c r="I241" s="1051" t="s">
        <v>1385</v>
      </c>
      <c r="J241" s="1049"/>
      <c r="K241" s="776"/>
    </row>
    <row r="242" spans="2:11" x14ac:dyDescent="0.35">
      <c r="B242" s="1352" t="s">
        <v>1754</v>
      </c>
      <c r="C242" s="1160" t="s">
        <v>1755</v>
      </c>
      <c r="D242" s="1147" t="s">
        <v>1282</v>
      </c>
      <c r="E242" s="1148" t="s">
        <v>1399</v>
      </c>
      <c r="F242" s="830" t="s">
        <v>1756</v>
      </c>
      <c r="G242" s="1049" t="s">
        <v>1757</v>
      </c>
      <c r="H242" s="1263">
        <v>41504226</v>
      </c>
      <c r="I242" s="1051" t="s">
        <v>1385</v>
      </c>
      <c r="J242" s="1049"/>
      <c r="K242" s="776"/>
    </row>
    <row r="243" spans="2:11" x14ac:dyDescent="0.35">
      <c r="B243" s="909"/>
      <c r="C243" s="830"/>
      <c r="D243" s="1147" t="s">
        <v>1400</v>
      </c>
      <c r="E243" s="1148" t="s">
        <v>297</v>
      </c>
      <c r="F243" s="830" t="s">
        <v>1756</v>
      </c>
      <c r="G243" s="1049"/>
      <c r="H243" s="1335"/>
      <c r="I243" s="1051" t="s">
        <v>1385</v>
      </c>
      <c r="J243" s="1049"/>
      <c r="K243" s="776"/>
    </row>
    <row r="244" spans="2:11" x14ac:dyDescent="0.35">
      <c r="B244" s="909"/>
      <c r="C244" s="829"/>
      <c r="D244" s="1147" t="s">
        <v>1322</v>
      </c>
      <c r="E244" s="1148" t="s">
        <v>1758</v>
      </c>
      <c r="F244" s="830" t="s">
        <v>1756</v>
      </c>
      <c r="G244" s="1049"/>
      <c r="H244" s="1335"/>
      <c r="I244" s="1051" t="s">
        <v>1385</v>
      </c>
      <c r="J244" s="1049"/>
      <c r="K244" s="776"/>
    </row>
    <row r="245" spans="2:11" x14ac:dyDescent="0.35">
      <c r="B245" s="909"/>
      <c r="C245" s="829"/>
      <c r="D245" s="1147" t="s">
        <v>1403</v>
      </c>
      <c r="E245" s="1148" t="s">
        <v>1759</v>
      </c>
      <c r="F245" s="830" t="s">
        <v>1756</v>
      </c>
      <c r="G245" s="1049"/>
      <c r="H245" s="1335"/>
      <c r="I245" s="1051" t="s">
        <v>1385</v>
      </c>
      <c r="J245" s="1049"/>
      <c r="K245" s="776"/>
    </row>
    <row r="246" spans="2:11" x14ac:dyDescent="0.35">
      <c r="B246" s="909"/>
      <c r="C246" s="829"/>
      <c r="D246" s="1147" t="s">
        <v>1326</v>
      </c>
      <c r="E246" s="1148" t="s">
        <v>1760</v>
      </c>
      <c r="F246" s="830" t="s">
        <v>1756</v>
      </c>
      <c r="G246" s="1049"/>
      <c r="H246" s="1335"/>
      <c r="I246" s="1051" t="s">
        <v>1385</v>
      </c>
      <c r="J246" s="1049"/>
      <c r="K246" s="776"/>
    </row>
    <row r="247" spans="2:11" x14ac:dyDescent="0.35">
      <c r="B247" s="909"/>
      <c r="C247" s="829"/>
      <c r="D247" s="1147" t="s">
        <v>1406</v>
      </c>
      <c r="E247" s="1148" t="s">
        <v>1761</v>
      </c>
      <c r="F247" s="830" t="s">
        <v>1756</v>
      </c>
      <c r="G247" s="1161"/>
      <c r="H247" s="1356"/>
      <c r="I247" s="1051" t="s">
        <v>1385</v>
      </c>
      <c r="J247" s="1049"/>
      <c r="K247" s="776"/>
    </row>
    <row r="248" spans="2:11" x14ac:dyDescent="0.35">
      <c r="B248" s="909"/>
      <c r="C248" s="829"/>
      <c r="D248" s="1147" t="s">
        <v>1408</v>
      </c>
      <c r="E248" s="1148" t="s">
        <v>1762</v>
      </c>
      <c r="F248" s="830" t="s">
        <v>1756</v>
      </c>
      <c r="G248" s="1161"/>
      <c r="H248" s="1356"/>
      <c r="I248" s="1051" t="s">
        <v>1385</v>
      </c>
      <c r="J248" s="1049"/>
      <c r="K248" s="776"/>
    </row>
    <row r="249" spans="2:11" x14ac:dyDescent="0.35">
      <c r="B249" s="1126"/>
      <c r="C249" s="1172"/>
      <c r="D249" s="1173" t="s">
        <v>1410</v>
      </c>
      <c r="E249" s="1174" t="s">
        <v>1755</v>
      </c>
      <c r="F249" s="1127" t="s">
        <v>1756</v>
      </c>
      <c r="G249" s="1357"/>
      <c r="H249" s="1358"/>
      <c r="I249" s="1176" t="s">
        <v>1385</v>
      </c>
      <c r="J249" s="1117"/>
      <c r="K249" s="776"/>
    </row>
    <row r="250" spans="2:11" x14ac:dyDescent="0.35">
      <c r="B250" s="1359" t="s">
        <v>1763</v>
      </c>
      <c r="C250" s="1360" t="s">
        <v>1431</v>
      </c>
      <c r="D250" s="1147" t="s">
        <v>1430</v>
      </c>
      <c r="E250" s="1148" t="s">
        <v>1431</v>
      </c>
      <c r="F250" s="830" t="s">
        <v>1764</v>
      </c>
      <c r="G250" s="1049" t="s">
        <v>1765</v>
      </c>
      <c r="H250" s="1263">
        <v>72528509</v>
      </c>
      <c r="I250" s="1051" t="s">
        <v>1417</v>
      </c>
      <c r="J250" s="1065" t="s">
        <v>1418</v>
      </c>
      <c r="K250" s="776"/>
    </row>
    <row r="251" spans="2:11" x14ac:dyDescent="0.35">
      <c r="B251" s="1359" t="s">
        <v>1766</v>
      </c>
      <c r="C251" s="1360" t="s">
        <v>1767</v>
      </c>
      <c r="D251" s="1147" t="s">
        <v>1426</v>
      </c>
      <c r="E251" s="1148" t="s">
        <v>1427</v>
      </c>
      <c r="F251" s="830" t="s">
        <v>1768</v>
      </c>
      <c r="G251" s="1049" t="s">
        <v>1769</v>
      </c>
      <c r="H251" s="1263">
        <v>4045465635</v>
      </c>
      <c r="I251" s="1051" t="s">
        <v>1417</v>
      </c>
      <c r="J251" s="1049"/>
      <c r="K251" s="776"/>
    </row>
    <row r="252" spans="2:11" x14ac:dyDescent="0.35">
      <c r="B252" s="1359" t="s">
        <v>1770</v>
      </c>
      <c r="C252" s="1360" t="s">
        <v>1771</v>
      </c>
      <c r="D252" s="1147" t="s">
        <v>1354</v>
      </c>
      <c r="E252" s="1148" t="s">
        <v>1421</v>
      </c>
      <c r="F252" s="830" t="s">
        <v>1772</v>
      </c>
      <c r="G252" s="1161" t="s">
        <v>1773</v>
      </c>
      <c r="H252" s="1263">
        <v>1400922659</v>
      </c>
      <c r="I252" s="1051" t="s">
        <v>1417</v>
      </c>
      <c r="J252" s="1049"/>
      <c r="K252" s="776"/>
    </row>
    <row r="253" spans="2:11" x14ac:dyDescent="0.35">
      <c r="B253" s="1359" t="s">
        <v>1774</v>
      </c>
      <c r="C253" s="1360" t="s">
        <v>1775</v>
      </c>
      <c r="D253" s="828"/>
      <c r="E253" s="1361"/>
      <c r="F253" s="830" t="s">
        <v>1772</v>
      </c>
      <c r="G253" s="1161"/>
      <c r="H253" s="1356"/>
      <c r="I253" s="1051" t="s">
        <v>1417</v>
      </c>
      <c r="J253" s="1049"/>
      <c r="K253" s="776"/>
    </row>
    <row r="254" spans="2:11" x14ac:dyDescent="0.35">
      <c r="B254" s="1359" t="s">
        <v>1776</v>
      </c>
      <c r="C254" s="1360" t="s">
        <v>1777</v>
      </c>
      <c r="D254" s="828"/>
      <c r="E254" s="1361"/>
      <c r="F254" s="830" t="s">
        <v>1772</v>
      </c>
      <c r="G254" s="1161"/>
      <c r="H254" s="1356"/>
      <c r="I254" s="1051" t="s">
        <v>1417</v>
      </c>
      <c r="J254" s="1049"/>
      <c r="K254" s="776"/>
    </row>
    <row r="255" spans="2:11" x14ac:dyDescent="0.35">
      <c r="B255" s="1359" t="s">
        <v>1778</v>
      </c>
      <c r="C255" s="1360" t="s">
        <v>1779</v>
      </c>
      <c r="D255" s="1147" t="s">
        <v>1422</v>
      </c>
      <c r="E255" s="1148" t="s">
        <v>1423</v>
      </c>
      <c r="F255" s="830" t="s">
        <v>1772</v>
      </c>
      <c r="G255" s="1161"/>
      <c r="H255" s="1356"/>
      <c r="I255" s="1051" t="s">
        <v>1417</v>
      </c>
      <c r="J255" s="1049"/>
      <c r="K255" s="776"/>
    </row>
    <row r="256" spans="2:11" x14ac:dyDescent="0.35">
      <c r="B256" s="909"/>
      <c r="C256" s="829"/>
      <c r="D256" s="1147" t="s">
        <v>1424</v>
      </c>
      <c r="E256" s="1148" t="s">
        <v>1425</v>
      </c>
      <c r="F256" s="830" t="s">
        <v>1772</v>
      </c>
      <c r="G256" s="1161"/>
      <c r="H256" s="1356"/>
      <c r="I256" s="1051" t="s">
        <v>1417</v>
      </c>
      <c r="J256" s="1049"/>
      <c r="K256" s="776"/>
    </row>
    <row r="257" spans="2:11" x14ac:dyDescent="0.35">
      <c r="B257" s="909"/>
      <c r="C257" s="829"/>
      <c r="D257" s="1147" t="s">
        <v>1428</v>
      </c>
      <c r="E257" s="1148" t="s">
        <v>1429</v>
      </c>
      <c r="F257" s="830" t="s">
        <v>1772</v>
      </c>
      <c r="G257" s="1049"/>
      <c r="H257" s="1335"/>
      <c r="I257" s="1051" t="s">
        <v>1417</v>
      </c>
      <c r="J257" s="1049"/>
      <c r="K257" s="776"/>
    </row>
    <row r="258" spans="2:11" x14ac:dyDescent="0.35">
      <c r="B258" s="909"/>
      <c r="C258" s="829"/>
      <c r="D258" s="1147" t="s">
        <v>1413</v>
      </c>
      <c r="E258" s="1148" t="s">
        <v>1414</v>
      </c>
      <c r="F258" s="830" t="s">
        <v>1772</v>
      </c>
      <c r="G258" s="1049"/>
      <c r="H258" s="1335"/>
      <c r="I258" s="1051" t="s">
        <v>1417</v>
      </c>
      <c r="J258" s="1049"/>
      <c r="K258" s="776"/>
    </row>
    <row r="259" spans="2:11" x14ac:dyDescent="0.35">
      <c r="B259" s="909"/>
      <c r="C259" s="829"/>
      <c r="D259" s="1147" t="s">
        <v>1420</v>
      </c>
      <c r="E259" s="1148" t="s">
        <v>1419</v>
      </c>
      <c r="F259" s="830" t="s">
        <v>1772</v>
      </c>
      <c r="G259" s="1049"/>
      <c r="H259" s="1335"/>
      <c r="I259" s="1051" t="s">
        <v>1417</v>
      </c>
      <c r="J259" s="1049"/>
      <c r="K259" s="776"/>
    </row>
    <row r="260" spans="2:11" x14ac:dyDescent="0.35">
      <c r="B260" s="1126"/>
      <c r="C260" s="1172"/>
      <c r="D260" s="1173" t="s">
        <v>1432</v>
      </c>
      <c r="E260" s="1174" t="s">
        <v>1433</v>
      </c>
      <c r="F260" s="1127" t="s">
        <v>1772</v>
      </c>
      <c r="G260" s="1117"/>
      <c r="H260" s="1344"/>
      <c r="I260" s="1176" t="s">
        <v>1417</v>
      </c>
      <c r="J260" s="1117"/>
      <c r="K260" s="776"/>
    </row>
    <row r="261" spans="2:11" x14ac:dyDescent="0.35">
      <c r="B261" s="1345" t="s">
        <v>1780</v>
      </c>
      <c r="C261" s="1362" t="s">
        <v>1781</v>
      </c>
      <c r="D261" s="1165" t="s">
        <v>1435</v>
      </c>
      <c r="E261" s="1166" t="s">
        <v>1436</v>
      </c>
      <c r="F261" s="1167" t="s">
        <v>1437</v>
      </c>
      <c r="G261" s="1065" t="s">
        <v>1782</v>
      </c>
      <c r="H261" s="1265">
        <v>229860738</v>
      </c>
      <c r="I261" s="1169" t="s">
        <v>1439</v>
      </c>
      <c r="J261" s="1065" t="s">
        <v>1783</v>
      </c>
      <c r="K261" s="776"/>
    </row>
    <row r="262" spans="2:11" x14ac:dyDescent="0.35">
      <c r="B262" s="1359" t="s">
        <v>1784</v>
      </c>
      <c r="C262" s="1360" t="s">
        <v>1785</v>
      </c>
      <c r="D262" s="828"/>
      <c r="E262" s="1361"/>
      <c r="F262" s="830" t="s">
        <v>1437</v>
      </c>
      <c r="G262" s="1049"/>
      <c r="H262" s="1335"/>
      <c r="I262" s="1051" t="s">
        <v>1439</v>
      </c>
      <c r="J262" s="1049"/>
      <c r="K262" s="776"/>
    </row>
    <row r="263" spans="2:11" x14ac:dyDescent="0.35">
      <c r="B263" s="909"/>
      <c r="C263" s="829"/>
      <c r="D263" s="1147" t="s">
        <v>1441</v>
      </c>
      <c r="E263" s="1148" t="s">
        <v>1442</v>
      </c>
      <c r="F263" s="830" t="s">
        <v>1437</v>
      </c>
      <c r="G263" s="1049"/>
      <c r="H263" s="1335"/>
      <c r="I263" s="1051" t="s">
        <v>1439</v>
      </c>
      <c r="J263" s="1049"/>
      <c r="K263" s="776"/>
    </row>
    <row r="264" spans="2:11" x14ac:dyDescent="0.35">
      <c r="B264" s="909"/>
      <c r="C264" s="829"/>
      <c r="D264" s="1147" t="s">
        <v>1443</v>
      </c>
      <c r="E264" s="1148" t="s">
        <v>1444</v>
      </c>
      <c r="F264" s="830" t="s">
        <v>1437</v>
      </c>
      <c r="G264" s="1049"/>
      <c r="H264" s="1335"/>
      <c r="I264" s="1051" t="s">
        <v>1439</v>
      </c>
      <c r="J264" s="1049"/>
      <c r="K264" s="776"/>
    </row>
    <row r="265" spans="2:11" x14ac:dyDescent="0.35">
      <c r="B265" s="909"/>
      <c r="C265" s="829"/>
      <c r="D265" s="1147" t="s">
        <v>1445</v>
      </c>
      <c r="E265" s="1148" t="s">
        <v>1446</v>
      </c>
      <c r="F265" s="830" t="s">
        <v>1437</v>
      </c>
      <c r="G265" s="1049"/>
      <c r="H265" s="1335"/>
      <c r="I265" s="1051" t="s">
        <v>1439</v>
      </c>
      <c r="J265" s="1049"/>
      <c r="K265" s="776"/>
    </row>
    <row r="266" spans="2:11" x14ac:dyDescent="0.35">
      <c r="B266" s="909"/>
      <c r="C266" s="829"/>
      <c r="D266" s="1147" t="s">
        <v>1447</v>
      </c>
      <c r="E266" s="1148" t="s">
        <v>1448</v>
      </c>
      <c r="F266" s="830" t="s">
        <v>1437</v>
      </c>
      <c r="G266" s="1049"/>
      <c r="H266" s="1335"/>
      <c r="I266" s="1051" t="s">
        <v>1439</v>
      </c>
      <c r="J266" s="1049"/>
      <c r="K266" s="776"/>
    </row>
    <row r="267" spans="2:11" x14ac:dyDescent="0.35">
      <c r="B267" s="909"/>
      <c r="C267" s="829"/>
      <c r="D267" s="1147" t="s">
        <v>1449</v>
      </c>
      <c r="E267" s="1148" t="s">
        <v>1450</v>
      </c>
      <c r="F267" s="830" t="s">
        <v>1437</v>
      </c>
      <c r="G267" s="1049"/>
      <c r="H267" s="1335"/>
      <c r="I267" s="1051" t="s">
        <v>1439</v>
      </c>
      <c r="J267" s="1049"/>
      <c r="K267" s="776"/>
    </row>
    <row r="268" spans="2:11" x14ac:dyDescent="0.35">
      <c r="B268" s="909"/>
      <c r="C268" s="829"/>
      <c r="D268" s="1147" t="s">
        <v>1451</v>
      </c>
      <c r="E268" s="1148" t="s">
        <v>1452</v>
      </c>
      <c r="F268" s="830" t="s">
        <v>1437</v>
      </c>
      <c r="G268" s="1049"/>
      <c r="H268" s="1335"/>
      <c r="I268" s="1051" t="s">
        <v>1439</v>
      </c>
      <c r="J268" s="1049"/>
      <c r="K268" s="776"/>
    </row>
    <row r="269" spans="2:11" x14ac:dyDescent="0.35">
      <c r="B269" s="1126"/>
      <c r="C269" s="1172"/>
      <c r="D269" s="1173" t="s">
        <v>1453</v>
      </c>
      <c r="E269" s="1174" t="s">
        <v>1454</v>
      </c>
      <c r="F269" s="1127" t="s">
        <v>1437</v>
      </c>
      <c r="G269" s="1117"/>
      <c r="H269" s="1344"/>
      <c r="I269" s="1176" t="s">
        <v>1439</v>
      </c>
      <c r="J269" s="1117"/>
      <c r="K269" s="776"/>
    </row>
    <row r="270" spans="2:11" x14ac:dyDescent="0.35">
      <c r="B270" s="1345" t="s">
        <v>1474</v>
      </c>
      <c r="C270" s="1362" t="s">
        <v>1786</v>
      </c>
      <c r="D270" s="1165" t="s">
        <v>1456</v>
      </c>
      <c r="E270" s="1166" t="s">
        <v>1457</v>
      </c>
      <c r="F270" s="1167" t="s">
        <v>1458</v>
      </c>
      <c r="G270" s="1065" t="s">
        <v>1459</v>
      </c>
      <c r="H270" s="1363"/>
      <c r="I270" s="1169" t="s">
        <v>1460</v>
      </c>
      <c r="J270" s="1065" t="s">
        <v>1461</v>
      </c>
      <c r="K270" s="776"/>
    </row>
    <row r="271" spans="2:11" ht="16" thickBot="1" x14ac:dyDescent="0.4">
      <c r="B271" s="1364" t="s">
        <v>1282</v>
      </c>
      <c r="C271" s="1365" t="s">
        <v>1457</v>
      </c>
      <c r="D271" s="985"/>
      <c r="E271" s="1366"/>
      <c r="F271" s="1336" t="s">
        <v>1458</v>
      </c>
      <c r="G271" s="1102"/>
      <c r="H271" s="1367"/>
      <c r="I271" s="1368" t="s">
        <v>1460</v>
      </c>
      <c r="J271" s="1102"/>
      <c r="K271" s="776"/>
    </row>
    <row r="272" spans="2:11" ht="16" thickBot="1" x14ac:dyDescent="0.4">
      <c r="B272" s="856"/>
      <c r="C272" s="856"/>
      <c r="D272" s="856"/>
      <c r="E272" s="856"/>
      <c r="F272" s="856"/>
      <c r="G272" s="856"/>
      <c r="H272" s="1273"/>
      <c r="I272" s="856"/>
      <c r="J272" s="856"/>
      <c r="K272" s="776"/>
    </row>
    <row r="273" spans="2:11" ht="16" thickBot="1" x14ac:dyDescent="0.4">
      <c r="B273" s="859" t="s">
        <v>671</v>
      </c>
      <c r="C273" s="856"/>
      <c r="D273" s="856"/>
      <c r="E273" s="856"/>
      <c r="F273" s="786" t="s">
        <v>672</v>
      </c>
      <c r="G273" s="856"/>
      <c r="H273" s="1261" t="s">
        <v>673</v>
      </c>
      <c r="I273" s="1039" t="s">
        <v>1462</v>
      </c>
      <c r="J273" s="1040" t="s">
        <v>1463</v>
      </c>
      <c r="K273" s="776"/>
    </row>
    <row r="274" spans="2:11" x14ac:dyDescent="0.35">
      <c r="B274" s="1369">
        <v>9</v>
      </c>
      <c r="C274" s="1185" t="s">
        <v>341</v>
      </c>
      <c r="D274" s="1186">
        <v>6</v>
      </c>
      <c r="E274" s="1187" t="s">
        <v>341</v>
      </c>
      <c r="F274" s="1045" t="s">
        <v>1464</v>
      </c>
      <c r="G274" s="1046" t="s">
        <v>1787</v>
      </c>
      <c r="H274" s="1263">
        <v>122243165</v>
      </c>
      <c r="I274" s="799" t="s">
        <v>1466</v>
      </c>
      <c r="J274" s="796" t="s">
        <v>1467</v>
      </c>
      <c r="K274" s="776"/>
    </row>
    <row r="275" spans="2:11" x14ac:dyDescent="0.35">
      <c r="B275" s="1370">
        <v>90</v>
      </c>
      <c r="C275" s="1195" t="s">
        <v>1788</v>
      </c>
      <c r="D275" s="1194" t="s">
        <v>1470</v>
      </c>
      <c r="E275" s="1195" t="s">
        <v>1788</v>
      </c>
      <c r="F275" s="795" t="s">
        <v>1464</v>
      </c>
      <c r="G275" s="796"/>
      <c r="H275" s="1266"/>
      <c r="I275" s="799" t="s">
        <v>1466</v>
      </c>
      <c r="J275" s="796"/>
      <c r="K275" s="776"/>
    </row>
    <row r="276" spans="2:11" x14ac:dyDescent="0.35">
      <c r="B276" s="1285"/>
      <c r="C276" s="830"/>
      <c r="D276" s="1194" t="s">
        <v>1144</v>
      </c>
      <c r="E276" s="1195" t="s">
        <v>1471</v>
      </c>
      <c r="F276" s="795" t="s">
        <v>1464</v>
      </c>
      <c r="G276" s="1371"/>
      <c r="H276" s="1372"/>
      <c r="I276" s="799" t="s">
        <v>1466</v>
      </c>
      <c r="J276" s="796"/>
      <c r="K276" s="776"/>
    </row>
    <row r="277" spans="2:11" x14ac:dyDescent="0.35">
      <c r="B277" s="1285"/>
      <c r="C277" s="830"/>
      <c r="D277" s="1198" t="s">
        <v>1120</v>
      </c>
      <c r="E277" s="1199" t="s">
        <v>1789</v>
      </c>
      <c r="F277" s="795" t="s">
        <v>1464</v>
      </c>
      <c r="G277" s="1371"/>
      <c r="H277" s="1372"/>
      <c r="I277" s="799" t="s">
        <v>1466</v>
      </c>
      <c r="J277" s="796"/>
      <c r="K277" s="776"/>
    </row>
    <row r="278" spans="2:11" x14ac:dyDescent="0.35">
      <c r="B278" s="1285"/>
      <c r="C278" s="830"/>
      <c r="D278" s="1198" t="s">
        <v>1139</v>
      </c>
      <c r="E278" s="1199" t="s">
        <v>1473</v>
      </c>
      <c r="F278" s="795" t="s">
        <v>1464</v>
      </c>
      <c r="G278" s="1371"/>
      <c r="H278" s="1372"/>
      <c r="I278" s="799" t="s">
        <v>1466</v>
      </c>
      <c r="J278" s="796"/>
      <c r="K278" s="776"/>
    </row>
    <row r="279" spans="2:11" x14ac:dyDescent="0.35">
      <c r="B279" s="1285"/>
      <c r="C279" s="830"/>
      <c r="D279" s="1198" t="s">
        <v>1474</v>
      </c>
      <c r="E279" s="1199" t="s">
        <v>1475</v>
      </c>
      <c r="F279" s="795" t="s">
        <v>1464</v>
      </c>
      <c r="G279" s="1371"/>
      <c r="H279" s="1372"/>
      <c r="I279" s="799" t="s">
        <v>1466</v>
      </c>
      <c r="J279" s="796"/>
      <c r="K279" s="776"/>
    </row>
    <row r="280" spans="2:11" x14ac:dyDescent="0.35">
      <c r="B280" s="1285"/>
      <c r="C280" s="830"/>
      <c r="D280" s="1198" t="s">
        <v>1476</v>
      </c>
      <c r="E280" s="1199" t="s">
        <v>1477</v>
      </c>
      <c r="F280" s="795" t="s">
        <v>1464</v>
      </c>
      <c r="G280" s="1371"/>
      <c r="H280" s="1372"/>
      <c r="I280" s="799" t="s">
        <v>1466</v>
      </c>
      <c r="J280" s="796"/>
      <c r="K280" s="776"/>
    </row>
    <row r="281" spans="2:11" x14ac:dyDescent="0.35">
      <c r="B281" s="1285"/>
      <c r="C281" s="830"/>
      <c r="D281" s="1194">
        <v>68</v>
      </c>
      <c r="E281" s="1195" t="s">
        <v>1479</v>
      </c>
      <c r="F281" s="795" t="s">
        <v>1464</v>
      </c>
      <c r="G281" s="1371"/>
      <c r="H281" s="1372"/>
      <c r="I281" s="799" t="s">
        <v>1466</v>
      </c>
      <c r="J281" s="796"/>
      <c r="K281" s="776"/>
    </row>
    <row r="282" spans="2:11" x14ac:dyDescent="0.35">
      <c r="B282" s="1370">
        <v>91</v>
      </c>
      <c r="C282" s="1193" t="s">
        <v>1790</v>
      </c>
      <c r="D282" s="1198" t="s">
        <v>1115</v>
      </c>
      <c r="E282" s="1199" t="s">
        <v>1481</v>
      </c>
      <c r="F282" s="795" t="s">
        <v>1791</v>
      </c>
      <c r="G282" s="1049" t="s">
        <v>1792</v>
      </c>
      <c r="H282" s="1263">
        <v>184697628</v>
      </c>
      <c r="I282" s="799" t="s">
        <v>1466</v>
      </c>
      <c r="J282" s="796"/>
      <c r="K282" s="776"/>
    </row>
    <row r="283" spans="2:11" x14ac:dyDescent="0.35">
      <c r="B283" s="1373" t="s">
        <v>1793</v>
      </c>
      <c r="C283" s="1374" t="s">
        <v>1794</v>
      </c>
      <c r="D283" s="1375" t="s">
        <v>1486</v>
      </c>
      <c r="E283" s="1376" t="s">
        <v>1487</v>
      </c>
      <c r="F283" s="1127" t="s">
        <v>1488</v>
      </c>
      <c r="G283" s="1117" t="s">
        <v>1489</v>
      </c>
      <c r="H283" s="1264">
        <v>20286487</v>
      </c>
      <c r="I283" s="1176" t="s">
        <v>1466</v>
      </c>
      <c r="J283" s="1117"/>
      <c r="K283" s="776"/>
    </row>
    <row r="284" spans="2:11" x14ac:dyDescent="0.35">
      <c r="B284" s="1370">
        <v>92</v>
      </c>
      <c r="C284" s="1193" t="s">
        <v>1795</v>
      </c>
      <c r="D284" s="1198" t="s">
        <v>1492</v>
      </c>
      <c r="E284" s="1199" t="s">
        <v>343</v>
      </c>
      <c r="F284" s="795" t="s">
        <v>1493</v>
      </c>
      <c r="G284" s="796" t="s">
        <v>1796</v>
      </c>
      <c r="H284" s="1263">
        <v>0</v>
      </c>
      <c r="I284" s="799" t="s">
        <v>1495</v>
      </c>
      <c r="J284" s="796" t="s">
        <v>1496</v>
      </c>
      <c r="K284" s="776"/>
    </row>
    <row r="285" spans="2:11" x14ac:dyDescent="0.35">
      <c r="B285" s="1370">
        <v>921</v>
      </c>
      <c r="C285" s="1193" t="s">
        <v>1797</v>
      </c>
      <c r="D285" s="1198" t="s">
        <v>1497</v>
      </c>
      <c r="E285" s="1199" t="s">
        <v>1498</v>
      </c>
      <c r="F285" s="795" t="s">
        <v>1798</v>
      </c>
      <c r="G285" s="796" t="s">
        <v>1799</v>
      </c>
      <c r="H285" s="1263">
        <v>80345308</v>
      </c>
      <c r="I285" s="799" t="s">
        <v>1495</v>
      </c>
      <c r="J285" s="796"/>
      <c r="K285" s="776"/>
    </row>
    <row r="286" spans="2:11" x14ac:dyDescent="0.35">
      <c r="B286" s="1373">
        <v>928</v>
      </c>
      <c r="C286" s="1374" t="s">
        <v>1549</v>
      </c>
      <c r="D286" s="1375" t="s">
        <v>1499</v>
      </c>
      <c r="E286" s="1376" t="s">
        <v>1500</v>
      </c>
      <c r="F286" s="803" t="s">
        <v>1800</v>
      </c>
      <c r="G286" s="804" t="s">
        <v>1801</v>
      </c>
      <c r="H286" s="1264">
        <v>196596708</v>
      </c>
      <c r="I286" s="807" t="s">
        <v>1495</v>
      </c>
      <c r="J286" s="804"/>
      <c r="K286" s="776"/>
    </row>
    <row r="287" spans="2:11" x14ac:dyDescent="0.35">
      <c r="B287" s="1377" t="s">
        <v>1802</v>
      </c>
      <c r="C287" s="1378" t="s">
        <v>344</v>
      </c>
      <c r="D287" s="1212" t="s">
        <v>1503</v>
      </c>
      <c r="E287" s="1213" t="s">
        <v>344</v>
      </c>
      <c r="F287" s="1214" t="s">
        <v>1504</v>
      </c>
      <c r="G287" s="1379" t="s">
        <v>1505</v>
      </c>
      <c r="H287" s="1380">
        <v>122909469</v>
      </c>
      <c r="I287" s="1215" t="s">
        <v>1506</v>
      </c>
      <c r="J287" s="1379" t="s">
        <v>1507</v>
      </c>
      <c r="K287" s="776"/>
    </row>
    <row r="288" spans="2:11" x14ac:dyDescent="0.35">
      <c r="B288" s="1373" t="s">
        <v>1803</v>
      </c>
      <c r="C288" s="1374" t="s">
        <v>345</v>
      </c>
      <c r="D288" s="1375" t="s">
        <v>1512</v>
      </c>
      <c r="E288" s="1376" t="s">
        <v>345</v>
      </c>
      <c r="F288" s="803" t="s">
        <v>1513</v>
      </c>
      <c r="G288" s="804" t="s">
        <v>1514</v>
      </c>
      <c r="H288" s="1264">
        <v>392940357</v>
      </c>
      <c r="I288" s="807" t="s">
        <v>1515</v>
      </c>
      <c r="J288" s="804" t="s">
        <v>1516</v>
      </c>
      <c r="K288" s="776"/>
    </row>
    <row r="289" spans="2:11" ht="16" thickBot="1" x14ac:dyDescent="0.4">
      <c r="B289" s="1381">
        <v>96</v>
      </c>
      <c r="C289" s="1382" t="s">
        <v>1517</v>
      </c>
      <c r="D289" s="1383" t="s">
        <v>1518</v>
      </c>
      <c r="E289" s="1382" t="s">
        <v>1517</v>
      </c>
      <c r="F289" s="852" t="s">
        <v>1519</v>
      </c>
      <c r="G289" s="849" t="s">
        <v>1520</v>
      </c>
      <c r="H289" s="1272"/>
      <c r="I289" s="852" t="s">
        <v>1521</v>
      </c>
      <c r="J289" s="849" t="s">
        <v>1522</v>
      </c>
    </row>
    <row r="290" spans="2:11" x14ac:dyDescent="0.35">
      <c r="B290" s="776"/>
      <c r="C290" s="776"/>
      <c r="D290" s="776"/>
      <c r="E290" s="776"/>
      <c r="K290" s="776"/>
    </row>
  </sheetData>
  <mergeCells count="7">
    <mergeCell ref="B1:J1"/>
    <mergeCell ref="B2:E2"/>
    <mergeCell ref="F2:J2"/>
    <mergeCell ref="B3:C3"/>
    <mergeCell ref="D3:E3"/>
    <mergeCell ref="F3:G3"/>
    <mergeCell ref="I3:J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sqref="A1:XFD1048576"/>
    </sheetView>
  </sheetViews>
  <sheetFormatPr baseColWidth="10" defaultColWidth="11.453125" defaultRowHeight="12.5" x14ac:dyDescent="0.35"/>
  <cols>
    <col min="1" max="1" width="4.7265625" style="1392" customWidth="1"/>
    <col min="2" max="2" width="14.54296875" style="1469" customWidth="1"/>
    <col min="3" max="3" width="60.1796875" style="1469" customWidth="1"/>
    <col min="4" max="4" width="20.26953125" style="1469" customWidth="1"/>
    <col min="5" max="5" width="75.90625" style="1469" customWidth="1"/>
    <col min="6" max="6" width="6.54296875" style="1392" customWidth="1"/>
    <col min="7" max="7" width="81.90625" style="1392" customWidth="1"/>
    <col min="8" max="8" width="16.36328125" style="1516" customWidth="1"/>
    <col min="9" max="9" width="6.54296875" style="1392" customWidth="1"/>
    <col min="10" max="10" width="80.1796875" style="1392" customWidth="1"/>
    <col min="11" max="11" width="52.81640625" style="1392" customWidth="1"/>
    <col min="12" max="12" width="2" style="1393" customWidth="1"/>
    <col min="13" max="13" width="2" style="1392" customWidth="1"/>
    <col min="14" max="14" width="11.453125" style="1392"/>
    <col min="15" max="15" width="11.1796875" style="1392" customWidth="1"/>
    <col min="16" max="16384" width="11.453125" style="1392"/>
  </cols>
  <sheetData>
    <row r="1" spans="2:11" s="776" customFormat="1" ht="23.5" thickBot="1" x14ac:dyDescent="0.4">
      <c r="B1" s="1715" t="s">
        <v>1804</v>
      </c>
      <c r="C1" s="1716"/>
      <c r="D1" s="1716"/>
      <c r="E1" s="1716"/>
      <c r="F1" s="1716"/>
      <c r="G1" s="1716"/>
      <c r="H1" s="1716"/>
      <c r="I1" s="1716"/>
      <c r="J1" s="1717"/>
      <c r="K1"/>
    </row>
    <row r="2" spans="2:11" s="776" customFormat="1" ht="20.5" thickBot="1" x14ac:dyDescent="0.4">
      <c r="B2" s="1718" t="s">
        <v>1805</v>
      </c>
      <c r="C2" s="1719"/>
      <c r="D2" s="1719"/>
      <c r="E2" s="1720"/>
      <c r="F2" s="1718" t="s">
        <v>664</v>
      </c>
      <c r="G2" s="1719"/>
      <c r="H2" s="1719"/>
      <c r="I2" s="1719"/>
      <c r="J2" s="1720"/>
      <c r="K2"/>
    </row>
    <row r="3" spans="2:11" s="776" customFormat="1" ht="20.5" thickBot="1" x14ac:dyDescent="0.4">
      <c r="B3" s="1721" t="s">
        <v>1806</v>
      </c>
      <c r="C3" s="1722"/>
      <c r="D3" s="1721" t="s">
        <v>666</v>
      </c>
      <c r="E3" s="1722"/>
      <c r="F3" s="1723" t="s">
        <v>1807</v>
      </c>
      <c r="G3" s="1725"/>
      <c r="H3" s="1385" t="s">
        <v>668</v>
      </c>
      <c r="I3" s="1723" t="s">
        <v>669</v>
      </c>
      <c r="J3" s="1724"/>
      <c r="K3"/>
    </row>
    <row r="4" spans="2:11" s="776" customFormat="1" ht="20.5" thickBot="1" x14ac:dyDescent="0.4">
      <c r="B4" s="1386"/>
      <c r="C4" s="1386"/>
      <c r="D4" s="1386"/>
      <c r="E4" s="1386"/>
      <c r="F4" s="1387"/>
      <c r="G4" s="1387"/>
      <c r="H4" s="1388"/>
      <c r="I4" s="1387"/>
      <c r="J4" s="1387"/>
      <c r="K4"/>
    </row>
    <row r="5" spans="2:11" s="776" customFormat="1" ht="23.5" thickBot="1" x14ac:dyDescent="0.4">
      <c r="B5" s="784" t="s">
        <v>671</v>
      </c>
      <c r="D5" s="785"/>
      <c r="E5" s="785"/>
      <c r="F5" s="786" t="s">
        <v>672</v>
      </c>
      <c r="G5" s="786"/>
      <c r="H5" s="788" t="s">
        <v>673</v>
      </c>
      <c r="I5" s="790" t="s">
        <v>675</v>
      </c>
      <c r="J5" s="791" t="s">
        <v>676</v>
      </c>
    </row>
    <row r="6" spans="2:11" s="776" customFormat="1" ht="15.5" x14ac:dyDescent="0.35">
      <c r="B6" s="792" t="s">
        <v>677</v>
      </c>
      <c r="C6" s="1262" t="s">
        <v>1533</v>
      </c>
      <c r="D6" s="794" t="s">
        <v>677</v>
      </c>
      <c r="E6" s="1262" t="s">
        <v>1533</v>
      </c>
      <c r="F6" s="795" t="s">
        <v>679</v>
      </c>
      <c r="G6" s="796" t="s">
        <v>680</v>
      </c>
      <c r="H6" s="937">
        <v>523816512</v>
      </c>
      <c r="I6" s="799" t="s">
        <v>681</v>
      </c>
      <c r="J6" s="796" t="s">
        <v>682</v>
      </c>
    </row>
    <row r="7" spans="2:11" s="776" customFormat="1" ht="15.5" x14ac:dyDescent="0.35">
      <c r="B7" s="1389" t="s">
        <v>683</v>
      </c>
      <c r="C7" s="801" t="s">
        <v>290</v>
      </c>
      <c r="D7" s="800" t="s">
        <v>684</v>
      </c>
      <c r="E7" s="802" t="s">
        <v>290</v>
      </c>
      <c r="F7" s="803" t="s">
        <v>685</v>
      </c>
      <c r="G7" s="804" t="s">
        <v>686</v>
      </c>
      <c r="H7" s="1227">
        <v>105341215</v>
      </c>
      <c r="I7" s="807" t="s">
        <v>681</v>
      </c>
      <c r="J7" s="1390"/>
    </row>
    <row r="8" spans="2:11" ht="15.5" x14ac:dyDescent="0.35">
      <c r="B8" s="1391">
        <v>0</v>
      </c>
      <c r="C8" s="809" t="s">
        <v>289</v>
      </c>
      <c r="D8" s="808">
        <v>0</v>
      </c>
      <c r="E8" s="810" t="s">
        <v>289</v>
      </c>
      <c r="F8" s="811" t="s">
        <v>687</v>
      </c>
      <c r="G8" s="812" t="s">
        <v>688</v>
      </c>
      <c r="H8" s="1238">
        <v>745368720</v>
      </c>
      <c r="I8" s="815" t="s">
        <v>689</v>
      </c>
      <c r="J8" s="812" t="s">
        <v>1808</v>
      </c>
    </row>
    <row r="9" spans="2:11" ht="14" x14ac:dyDescent="0.35">
      <c r="B9" s="816" t="s">
        <v>691</v>
      </c>
      <c r="C9" s="1394" t="s">
        <v>291</v>
      </c>
      <c r="D9" s="816" t="s">
        <v>691</v>
      </c>
      <c r="E9" s="831" t="s">
        <v>291</v>
      </c>
      <c r="F9" s="795" t="s">
        <v>687</v>
      </c>
      <c r="G9" s="796"/>
      <c r="H9" s="937"/>
      <c r="I9" s="799" t="s">
        <v>689</v>
      </c>
      <c r="J9" s="796"/>
    </row>
    <row r="10" spans="2:11" ht="14" x14ac:dyDescent="0.35">
      <c r="B10" s="816" t="s">
        <v>692</v>
      </c>
      <c r="C10" s="1394" t="s">
        <v>693</v>
      </c>
      <c r="D10" s="816" t="s">
        <v>692</v>
      </c>
      <c r="E10" s="831" t="s">
        <v>693</v>
      </c>
      <c r="F10" s="795" t="s">
        <v>687</v>
      </c>
      <c r="G10" s="796"/>
      <c r="H10" s="937"/>
      <c r="I10" s="799" t="s">
        <v>689</v>
      </c>
      <c r="J10" s="796"/>
    </row>
    <row r="11" spans="2:11" ht="14" x14ac:dyDescent="0.35">
      <c r="B11" s="828"/>
      <c r="C11" s="910"/>
      <c r="D11" s="816" t="s">
        <v>700</v>
      </c>
      <c r="E11" s="831" t="s">
        <v>699</v>
      </c>
      <c r="F11" s="795" t="s">
        <v>687</v>
      </c>
      <c r="G11" s="796"/>
      <c r="H11" s="937"/>
      <c r="I11" s="799" t="s">
        <v>689</v>
      </c>
      <c r="J11" s="796"/>
    </row>
    <row r="12" spans="2:11" ht="14" x14ac:dyDescent="0.35">
      <c r="B12" s="828"/>
      <c r="C12" s="910"/>
      <c r="D12" s="816" t="s">
        <v>698</v>
      </c>
      <c r="E12" s="831" t="s">
        <v>704</v>
      </c>
      <c r="F12" s="795" t="s">
        <v>687</v>
      </c>
      <c r="G12" s="796"/>
      <c r="H12" s="937"/>
      <c r="I12" s="799" t="s">
        <v>689</v>
      </c>
      <c r="J12" s="796"/>
    </row>
    <row r="13" spans="2:11" ht="14" x14ac:dyDescent="0.35">
      <c r="B13" s="828"/>
      <c r="C13" s="830"/>
      <c r="D13" s="816" t="s">
        <v>703</v>
      </c>
      <c r="E13" s="831" t="s">
        <v>1539</v>
      </c>
      <c r="F13" s="795" t="s">
        <v>687</v>
      </c>
      <c r="G13" s="796"/>
      <c r="H13" s="937"/>
      <c r="I13" s="799" t="s">
        <v>689</v>
      </c>
      <c r="J13" s="796"/>
    </row>
    <row r="14" spans="2:11" ht="14" x14ac:dyDescent="0.35">
      <c r="B14" s="828"/>
      <c r="C14" s="830"/>
      <c r="D14" s="816" t="s">
        <v>707</v>
      </c>
      <c r="E14" s="831" t="s">
        <v>713</v>
      </c>
      <c r="F14" s="795" t="s">
        <v>687</v>
      </c>
      <c r="G14" s="796"/>
      <c r="H14" s="937"/>
      <c r="I14" s="799" t="s">
        <v>689</v>
      </c>
      <c r="J14" s="796"/>
    </row>
    <row r="15" spans="2:11" ht="14" x14ac:dyDescent="0.35">
      <c r="B15" s="828"/>
      <c r="C15" s="830"/>
      <c r="D15" s="816" t="s">
        <v>712</v>
      </c>
      <c r="E15" s="831" t="s">
        <v>1540</v>
      </c>
      <c r="F15" s="795" t="s">
        <v>687</v>
      </c>
      <c r="G15" s="796"/>
      <c r="H15" s="937"/>
      <c r="I15" s="799" t="s">
        <v>689</v>
      </c>
      <c r="J15" s="796"/>
    </row>
    <row r="16" spans="2:11" ht="14" x14ac:dyDescent="0.35">
      <c r="B16" s="816" t="s">
        <v>1809</v>
      </c>
      <c r="C16" s="1395" t="s">
        <v>697</v>
      </c>
      <c r="D16" s="816" t="s">
        <v>696</v>
      </c>
      <c r="E16" s="831" t="s">
        <v>697</v>
      </c>
      <c r="F16" s="795" t="s">
        <v>687</v>
      </c>
      <c r="G16" s="796"/>
      <c r="H16" s="937"/>
      <c r="I16" s="799" t="s">
        <v>689</v>
      </c>
      <c r="J16" s="796"/>
    </row>
    <row r="17" spans="2:10" ht="14" x14ac:dyDescent="0.35">
      <c r="B17" s="800" t="s">
        <v>1810</v>
      </c>
      <c r="C17" s="1396" t="s">
        <v>695</v>
      </c>
      <c r="D17" s="800" t="s">
        <v>694</v>
      </c>
      <c r="E17" s="1396" t="s">
        <v>695</v>
      </c>
      <c r="F17" s="807" t="s">
        <v>1543</v>
      </c>
      <c r="G17" s="804" t="s">
        <v>1544</v>
      </c>
      <c r="H17" s="1227">
        <v>1665561392</v>
      </c>
      <c r="I17" s="807" t="s">
        <v>689</v>
      </c>
      <c r="J17" s="804"/>
    </row>
    <row r="18" spans="2:10" ht="14" x14ac:dyDescent="0.35">
      <c r="B18" s="825" t="s">
        <v>694</v>
      </c>
      <c r="C18" s="809" t="s">
        <v>1811</v>
      </c>
      <c r="D18" s="825" t="s">
        <v>720</v>
      </c>
      <c r="E18" s="809" t="s">
        <v>721</v>
      </c>
      <c r="F18" s="811" t="s">
        <v>722</v>
      </c>
      <c r="G18" s="812" t="s">
        <v>1812</v>
      </c>
      <c r="H18" s="1238">
        <v>96392026</v>
      </c>
      <c r="I18" s="815" t="s">
        <v>724</v>
      </c>
      <c r="J18" s="812" t="s">
        <v>725</v>
      </c>
    </row>
    <row r="19" spans="2:10" ht="14" x14ac:dyDescent="0.35">
      <c r="B19" s="828"/>
      <c r="C19" s="830"/>
      <c r="D19" s="816" t="s">
        <v>726</v>
      </c>
      <c r="E19" s="831" t="s">
        <v>727</v>
      </c>
      <c r="F19" s="795" t="s">
        <v>722</v>
      </c>
      <c r="G19" s="796"/>
      <c r="H19" s="937"/>
      <c r="I19" s="799" t="s">
        <v>724</v>
      </c>
      <c r="J19" s="796"/>
    </row>
    <row r="20" spans="2:10" ht="14" x14ac:dyDescent="0.35">
      <c r="B20" s="816" t="s">
        <v>700</v>
      </c>
      <c r="C20" s="1395" t="s">
        <v>1813</v>
      </c>
      <c r="D20" s="816" t="s">
        <v>728</v>
      </c>
      <c r="E20" s="831" t="s">
        <v>729</v>
      </c>
      <c r="F20" s="795" t="s">
        <v>1814</v>
      </c>
      <c r="G20" s="796" t="s">
        <v>1815</v>
      </c>
      <c r="H20" s="937">
        <v>30893753</v>
      </c>
      <c r="I20" s="799" t="s">
        <v>724</v>
      </c>
      <c r="J20" s="796"/>
    </row>
    <row r="21" spans="2:10" ht="14" x14ac:dyDescent="0.35">
      <c r="B21" s="816" t="s">
        <v>698</v>
      </c>
      <c r="C21" s="1395" t="s">
        <v>731</v>
      </c>
      <c r="D21" s="816" t="s">
        <v>730</v>
      </c>
      <c r="E21" s="831" t="s">
        <v>731</v>
      </c>
      <c r="F21" s="795" t="s">
        <v>1816</v>
      </c>
      <c r="G21" s="796" t="s">
        <v>1817</v>
      </c>
      <c r="H21" s="937">
        <v>842836</v>
      </c>
      <c r="I21" s="799" t="s">
        <v>724</v>
      </c>
      <c r="J21" s="796"/>
    </row>
    <row r="22" spans="2:10" ht="14" x14ac:dyDescent="0.35">
      <c r="B22" s="816" t="s">
        <v>696</v>
      </c>
      <c r="C22" s="831" t="s">
        <v>1818</v>
      </c>
      <c r="D22" s="816" t="s">
        <v>732</v>
      </c>
      <c r="E22" s="831" t="s">
        <v>733</v>
      </c>
      <c r="F22" s="795" t="s">
        <v>1819</v>
      </c>
      <c r="G22" s="796" t="s">
        <v>1820</v>
      </c>
      <c r="H22" s="937">
        <v>1994348</v>
      </c>
      <c r="I22" s="799" t="s">
        <v>724</v>
      </c>
      <c r="J22" s="796"/>
    </row>
    <row r="23" spans="2:10" ht="14" x14ac:dyDescent="0.35">
      <c r="B23" s="828"/>
      <c r="C23" s="832"/>
      <c r="D23" s="816" t="s">
        <v>734</v>
      </c>
      <c r="E23" s="831" t="s">
        <v>735</v>
      </c>
      <c r="F23" s="795" t="s">
        <v>1819</v>
      </c>
      <c r="G23" s="796"/>
      <c r="H23" s="937"/>
      <c r="I23" s="799" t="s">
        <v>724</v>
      </c>
      <c r="J23" s="796"/>
    </row>
    <row r="24" spans="2:10" ht="14" x14ac:dyDescent="0.35">
      <c r="B24" s="828"/>
      <c r="C24" s="910"/>
      <c r="D24" s="816" t="s">
        <v>736</v>
      </c>
      <c r="E24" s="831" t="s">
        <v>737</v>
      </c>
      <c r="F24" s="795" t="s">
        <v>1819</v>
      </c>
      <c r="G24" s="796"/>
      <c r="H24" s="937"/>
      <c r="I24" s="799" t="s">
        <v>724</v>
      </c>
      <c r="J24" s="796"/>
    </row>
    <row r="25" spans="2:10" ht="14" x14ac:dyDescent="0.35">
      <c r="B25" s="828"/>
      <c r="C25" s="830"/>
      <c r="D25" s="816" t="s">
        <v>738</v>
      </c>
      <c r="E25" s="831" t="s">
        <v>739</v>
      </c>
      <c r="F25" s="795" t="s">
        <v>1819</v>
      </c>
      <c r="G25" s="796"/>
      <c r="H25" s="937"/>
      <c r="I25" s="799" t="s">
        <v>724</v>
      </c>
      <c r="J25" s="796"/>
    </row>
    <row r="26" spans="2:10" ht="14" x14ac:dyDescent="0.35">
      <c r="B26" s="834"/>
      <c r="C26" s="1127"/>
      <c r="D26" s="800" t="s">
        <v>740</v>
      </c>
      <c r="E26" s="824" t="s">
        <v>1821</v>
      </c>
      <c r="F26" s="803" t="s">
        <v>1819</v>
      </c>
      <c r="G26" s="804"/>
      <c r="H26" s="1227"/>
      <c r="I26" s="807" t="s">
        <v>724</v>
      </c>
      <c r="J26" s="804"/>
    </row>
    <row r="27" spans="2:10" ht="28" x14ac:dyDescent="0.35">
      <c r="B27" s="825" t="s">
        <v>744</v>
      </c>
      <c r="C27" s="827" t="s">
        <v>1822</v>
      </c>
      <c r="D27" s="825" t="s">
        <v>744</v>
      </c>
      <c r="E27" s="809" t="s">
        <v>745</v>
      </c>
      <c r="F27" s="811" t="s">
        <v>746</v>
      </c>
      <c r="G27" s="1397" t="s">
        <v>747</v>
      </c>
      <c r="H27" s="1398">
        <v>0</v>
      </c>
      <c r="I27" s="815" t="s">
        <v>748</v>
      </c>
      <c r="J27" s="839" t="s">
        <v>749</v>
      </c>
    </row>
    <row r="28" spans="2:10" ht="14" x14ac:dyDescent="0.35">
      <c r="B28" s="816" t="s">
        <v>774</v>
      </c>
      <c r="C28" s="818" t="s">
        <v>753</v>
      </c>
      <c r="D28" s="816" t="s">
        <v>752</v>
      </c>
      <c r="E28" s="831" t="s">
        <v>753</v>
      </c>
      <c r="F28" s="795" t="s">
        <v>754</v>
      </c>
      <c r="G28" s="796" t="s">
        <v>1823</v>
      </c>
      <c r="H28" s="937">
        <v>6140196</v>
      </c>
      <c r="I28" s="799" t="s">
        <v>748</v>
      </c>
      <c r="J28" s="796"/>
    </row>
    <row r="29" spans="2:10" ht="14" x14ac:dyDescent="0.35">
      <c r="B29" s="816" t="s">
        <v>752</v>
      </c>
      <c r="C29" s="818" t="s">
        <v>771</v>
      </c>
      <c r="D29" s="816" t="s">
        <v>770</v>
      </c>
      <c r="E29" s="831" t="s">
        <v>771</v>
      </c>
      <c r="F29" s="795" t="s">
        <v>1824</v>
      </c>
      <c r="G29" s="796" t="s">
        <v>1825</v>
      </c>
      <c r="H29" s="937">
        <v>4985649</v>
      </c>
      <c r="I29" s="799" t="s">
        <v>748</v>
      </c>
      <c r="J29" s="796"/>
    </row>
    <row r="30" spans="2:10" ht="14" x14ac:dyDescent="0.35">
      <c r="B30" s="816" t="s">
        <v>770</v>
      </c>
      <c r="C30" s="818" t="s">
        <v>1826</v>
      </c>
      <c r="D30" s="816" t="s">
        <v>774</v>
      </c>
      <c r="E30" s="831" t="s">
        <v>775</v>
      </c>
      <c r="F30" s="795" t="s">
        <v>1827</v>
      </c>
      <c r="G30" s="796" t="s">
        <v>1828</v>
      </c>
      <c r="H30" s="937">
        <v>15868706</v>
      </c>
      <c r="I30" s="799" t="s">
        <v>748</v>
      </c>
      <c r="J30" s="796"/>
    </row>
    <row r="31" spans="2:10" ht="14" x14ac:dyDescent="0.35">
      <c r="B31" s="816" t="s">
        <v>776</v>
      </c>
      <c r="C31" s="818" t="s">
        <v>777</v>
      </c>
      <c r="D31" s="816" t="s">
        <v>776</v>
      </c>
      <c r="E31" s="831" t="s">
        <v>777</v>
      </c>
      <c r="F31" s="795" t="s">
        <v>1829</v>
      </c>
      <c r="G31" s="796" t="s">
        <v>1830</v>
      </c>
      <c r="H31" s="937">
        <v>10053475</v>
      </c>
      <c r="I31" s="799" t="s">
        <v>748</v>
      </c>
      <c r="J31" s="796"/>
    </row>
    <row r="32" spans="2:10" ht="14" x14ac:dyDescent="0.35">
      <c r="B32" s="816" t="s">
        <v>778</v>
      </c>
      <c r="C32" s="818" t="s">
        <v>1831</v>
      </c>
      <c r="D32" s="816" t="s">
        <v>778</v>
      </c>
      <c r="E32" s="818" t="s">
        <v>1479</v>
      </c>
      <c r="F32" s="795" t="s">
        <v>772</v>
      </c>
      <c r="G32" s="796" t="s">
        <v>1832</v>
      </c>
      <c r="H32" s="937">
        <v>13147595</v>
      </c>
      <c r="I32" s="799" t="s">
        <v>748</v>
      </c>
      <c r="J32" s="796"/>
    </row>
    <row r="33" spans="2:10" ht="14" x14ac:dyDescent="0.35">
      <c r="B33" s="1399">
        <v>6</v>
      </c>
      <c r="C33" s="1400" t="s">
        <v>757</v>
      </c>
      <c r="D33" s="1401" t="s">
        <v>756</v>
      </c>
      <c r="E33" s="1402" t="s">
        <v>757</v>
      </c>
      <c r="F33" s="795" t="s">
        <v>1833</v>
      </c>
      <c r="G33" s="796" t="s">
        <v>1834</v>
      </c>
      <c r="H33" s="937">
        <v>0</v>
      </c>
      <c r="I33" s="799" t="s">
        <v>748</v>
      </c>
      <c r="J33" s="796"/>
    </row>
    <row r="34" spans="2:10" ht="14" x14ac:dyDescent="0.35">
      <c r="B34" s="1077" t="s">
        <v>1144</v>
      </c>
      <c r="C34" s="1078" t="s">
        <v>759</v>
      </c>
      <c r="D34" s="1403" t="s">
        <v>758</v>
      </c>
      <c r="E34" s="1402" t="s">
        <v>759</v>
      </c>
      <c r="F34" s="795" t="s">
        <v>1835</v>
      </c>
      <c r="G34" s="796" t="s">
        <v>1836</v>
      </c>
      <c r="H34" s="937">
        <v>92892492</v>
      </c>
      <c r="I34" s="799" t="s">
        <v>748</v>
      </c>
      <c r="J34" s="796"/>
    </row>
    <row r="35" spans="2:10" ht="14" x14ac:dyDescent="0.35">
      <c r="B35" s="1077" t="s">
        <v>1115</v>
      </c>
      <c r="C35" s="1078" t="s">
        <v>761</v>
      </c>
      <c r="D35" s="1403" t="s">
        <v>760</v>
      </c>
      <c r="E35" s="1402" t="s">
        <v>761</v>
      </c>
      <c r="F35" s="795" t="s">
        <v>1837</v>
      </c>
      <c r="G35" s="796" t="s">
        <v>1838</v>
      </c>
      <c r="H35" s="937">
        <v>813553732</v>
      </c>
      <c r="I35" s="799" t="s">
        <v>748</v>
      </c>
      <c r="J35" s="796"/>
    </row>
    <row r="36" spans="2:10" ht="14" x14ac:dyDescent="0.35">
      <c r="B36" s="1077" t="s">
        <v>1120</v>
      </c>
      <c r="C36" s="1078" t="s">
        <v>1549</v>
      </c>
      <c r="D36" s="1403" t="s">
        <v>762</v>
      </c>
      <c r="E36" s="1402" t="s">
        <v>763</v>
      </c>
      <c r="F36" s="795" t="s">
        <v>1839</v>
      </c>
      <c r="G36" s="796" t="s">
        <v>1840</v>
      </c>
      <c r="H36" s="937">
        <v>41000</v>
      </c>
      <c r="I36" s="799" t="s">
        <v>748</v>
      </c>
      <c r="J36" s="796"/>
    </row>
    <row r="37" spans="2:10" ht="14" x14ac:dyDescent="0.35">
      <c r="B37" s="1077" t="s">
        <v>1841</v>
      </c>
      <c r="C37" s="1078" t="s">
        <v>765</v>
      </c>
      <c r="D37" s="1403" t="s">
        <v>764</v>
      </c>
      <c r="E37" s="1402" t="s">
        <v>765</v>
      </c>
      <c r="F37" s="795" t="s">
        <v>1842</v>
      </c>
      <c r="G37" s="796" t="s">
        <v>1843</v>
      </c>
      <c r="H37" s="937">
        <v>1370033437</v>
      </c>
      <c r="I37" s="799" t="s">
        <v>748</v>
      </c>
      <c r="J37" s="796"/>
    </row>
    <row r="38" spans="2:10" ht="14" x14ac:dyDescent="0.35">
      <c r="B38" s="1404" t="s">
        <v>1492</v>
      </c>
      <c r="C38" s="1405" t="s">
        <v>767</v>
      </c>
      <c r="D38" s="1406" t="s">
        <v>766</v>
      </c>
      <c r="E38" s="1407" t="s">
        <v>767</v>
      </c>
      <c r="F38" s="803" t="s">
        <v>1844</v>
      </c>
      <c r="G38" s="804" t="s">
        <v>1845</v>
      </c>
      <c r="H38" s="1227">
        <v>14043881</v>
      </c>
      <c r="I38" s="807" t="s">
        <v>748</v>
      </c>
      <c r="J38" s="804"/>
    </row>
    <row r="39" spans="2:10" ht="14.5" thickBot="1" x14ac:dyDescent="0.4">
      <c r="B39" s="845" t="s">
        <v>756</v>
      </c>
      <c r="C39" s="1408" t="s">
        <v>780</v>
      </c>
      <c r="D39" s="845" t="s">
        <v>781</v>
      </c>
      <c r="E39" s="847" t="s">
        <v>780</v>
      </c>
      <c r="F39" s="848" t="s">
        <v>782</v>
      </c>
      <c r="G39" s="849" t="s">
        <v>783</v>
      </c>
      <c r="H39" s="1229"/>
      <c r="I39" s="852" t="s">
        <v>784</v>
      </c>
      <c r="J39" s="849" t="s">
        <v>785</v>
      </c>
    </row>
    <row r="40" spans="2:10" ht="14.5" thickBot="1" x14ac:dyDescent="0.4">
      <c r="B40" s="1409"/>
      <c r="C40" s="1410"/>
      <c r="D40" s="1409"/>
      <c r="E40" s="1410"/>
      <c r="F40" s="1393"/>
      <c r="G40" s="856"/>
      <c r="H40" s="857"/>
      <c r="J40" s="1393"/>
    </row>
    <row r="41" spans="2:10" ht="23.5" thickBot="1" x14ac:dyDescent="0.4">
      <c r="B41" s="859" t="s">
        <v>671</v>
      </c>
      <c r="C41" s="776"/>
      <c r="D41" s="860"/>
      <c r="E41" s="860"/>
      <c r="F41" s="786" t="s">
        <v>672</v>
      </c>
      <c r="G41" s="787"/>
      <c r="H41" s="788" t="s">
        <v>673</v>
      </c>
      <c r="I41" s="862" t="s">
        <v>786</v>
      </c>
      <c r="J41" s="791" t="s">
        <v>787</v>
      </c>
    </row>
    <row r="42" spans="2:10" ht="14" x14ac:dyDescent="0.35">
      <c r="B42" s="1411" t="s">
        <v>720</v>
      </c>
      <c r="C42" s="1412" t="s">
        <v>788</v>
      </c>
      <c r="D42" s="863">
        <v>1</v>
      </c>
      <c r="E42" s="864" t="s">
        <v>788</v>
      </c>
      <c r="F42" s="865" t="s">
        <v>789</v>
      </c>
      <c r="G42" s="866" t="s">
        <v>1846</v>
      </c>
      <c r="H42" s="937">
        <v>103411240</v>
      </c>
      <c r="I42" s="799" t="s">
        <v>791</v>
      </c>
      <c r="J42" s="796" t="s">
        <v>792</v>
      </c>
    </row>
    <row r="43" spans="2:10" ht="14" x14ac:dyDescent="0.35">
      <c r="B43" s="1285"/>
      <c r="C43" s="910"/>
      <c r="D43" s="1413" t="s">
        <v>794</v>
      </c>
      <c r="E43" s="1414" t="s">
        <v>297</v>
      </c>
      <c r="F43" s="795" t="s">
        <v>789</v>
      </c>
      <c r="G43" s="796"/>
      <c r="H43" s="937"/>
      <c r="I43" s="799" t="s">
        <v>791</v>
      </c>
      <c r="J43" s="796"/>
    </row>
    <row r="44" spans="2:10" ht="14" x14ac:dyDescent="0.35">
      <c r="B44" s="1285"/>
      <c r="C44" s="910"/>
      <c r="D44" s="1413">
        <v>11</v>
      </c>
      <c r="E44" s="1414" t="s">
        <v>359</v>
      </c>
      <c r="F44" s="795" t="s">
        <v>789</v>
      </c>
      <c r="G44" s="796"/>
      <c r="H44" s="937"/>
      <c r="I44" s="799" t="s">
        <v>791</v>
      </c>
      <c r="J44" s="796"/>
    </row>
    <row r="45" spans="2:10" ht="14" x14ac:dyDescent="0.35">
      <c r="B45" s="1285"/>
      <c r="C45" s="910"/>
      <c r="D45" s="1413">
        <v>12</v>
      </c>
      <c r="E45" s="1414" t="s">
        <v>294</v>
      </c>
      <c r="F45" s="795" t="s">
        <v>789</v>
      </c>
      <c r="G45" s="796"/>
      <c r="H45" s="937"/>
      <c r="I45" s="799" t="s">
        <v>791</v>
      </c>
      <c r="J45" s="796"/>
    </row>
    <row r="46" spans="2:10" ht="14" x14ac:dyDescent="0.35">
      <c r="B46" s="1285"/>
      <c r="C46" s="910"/>
      <c r="D46" s="1413">
        <v>13</v>
      </c>
      <c r="E46" s="1414" t="s">
        <v>360</v>
      </c>
      <c r="F46" s="795" t="s">
        <v>789</v>
      </c>
      <c r="G46" s="796"/>
      <c r="H46" s="937"/>
      <c r="I46" s="799" t="s">
        <v>791</v>
      </c>
      <c r="J46" s="796"/>
    </row>
    <row r="47" spans="2:10" ht="14" x14ac:dyDescent="0.35">
      <c r="B47" s="1415"/>
      <c r="C47" s="1416"/>
      <c r="D47" s="1417" t="s">
        <v>814</v>
      </c>
      <c r="E47" s="1418" t="s">
        <v>1554</v>
      </c>
      <c r="F47" s="803" t="s">
        <v>789</v>
      </c>
      <c r="G47" s="804"/>
      <c r="H47" s="1227"/>
      <c r="I47" s="807" t="s">
        <v>791</v>
      </c>
      <c r="J47" s="804"/>
    </row>
    <row r="48" spans="2:10" ht="14.5" thickBot="1" x14ac:dyDescent="0.35">
      <c r="B48" s="1419" t="s">
        <v>1183</v>
      </c>
      <c r="C48" s="1420" t="s">
        <v>1455</v>
      </c>
      <c r="D48" s="886">
        <v>14</v>
      </c>
      <c r="E48" s="887" t="s">
        <v>818</v>
      </c>
      <c r="F48" s="888" t="s">
        <v>819</v>
      </c>
      <c r="G48" s="889" t="s">
        <v>820</v>
      </c>
      <c r="H48" s="890"/>
      <c r="I48" s="888" t="s">
        <v>821</v>
      </c>
      <c r="J48" s="889" t="s">
        <v>822</v>
      </c>
    </row>
    <row r="49" spans="1:12" ht="14.5" thickBot="1" x14ac:dyDescent="0.4">
      <c r="B49" s="855"/>
      <c r="C49" s="854"/>
      <c r="D49" s="935"/>
      <c r="E49" s="935"/>
      <c r="F49" s="795"/>
      <c r="G49" s="856"/>
      <c r="H49" s="857"/>
      <c r="I49" s="856"/>
      <c r="J49" s="795"/>
    </row>
    <row r="50" spans="1:12" s="776" customFormat="1" ht="23.5" thickBot="1" x14ac:dyDescent="0.4">
      <c r="A50" s="877"/>
      <c r="B50" s="859" t="s">
        <v>671</v>
      </c>
      <c r="C50" s="877"/>
      <c r="D50" s="860"/>
      <c r="E50" s="860"/>
      <c r="F50" s="786" t="s">
        <v>672</v>
      </c>
      <c r="G50" s="787"/>
      <c r="H50" s="788" t="s">
        <v>673</v>
      </c>
      <c r="I50" s="862" t="s">
        <v>823</v>
      </c>
      <c r="J50" s="791" t="s">
        <v>824</v>
      </c>
      <c r="K50" s="877"/>
      <c r="L50" s="877"/>
    </row>
    <row r="51" spans="1:12" s="776" customFormat="1" ht="15.5" x14ac:dyDescent="0.35">
      <c r="B51" s="1421" t="s">
        <v>1847</v>
      </c>
      <c r="C51" s="901" t="s">
        <v>1848</v>
      </c>
      <c r="D51" s="900">
        <v>2</v>
      </c>
      <c r="E51" s="902" t="s">
        <v>826</v>
      </c>
      <c r="F51" s="903" t="s">
        <v>827</v>
      </c>
      <c r="G51" s="866" t="s">
        <v>828</v>
      </c>
      <c r="H51" s="937">
        <v>68057675</v>
      </c>
      <c r="I51" s="799" t="s">
        <v>829</v>
      </c>
      <c r="J51" s="796" t="s">
        <v>830</v>
      </c>
    </row>
    <row r="52" spans="1:12" ht="14" x14ac:dyDescent="0.35">
      <c r="B52" s="1422" t="s">
        <v>1849</v>
      </c>
      <c r="C52" s="1423" t="s">
        <v>825</v>
      </c>
      <c r="D52" s="1424"/>
      <c r="E52" s="1425"/>
      <c r="F52" s="795" t="s">
        <v>827</v>
      </c>
      <c r="G52" s="796"/>
      <c r="H52" s="937"/>
      <c r="I52" s="799" t="s">
        <v>829</v>
      </c>
      <c r="J52" s="796"/>
    </row>
    <row r="53" spans="1:12" ht="14" x14ac:dyDescent="0.35">
      <c r="B53" s="904" t="s">
        <v>794</v>
      </c>
      <c r="C53" s="905" t="s">
        <v>1850</v>
      </c>
      <c r="D53" s="904" t="s">
        <v>832</v>
      </c>
      <c r="E53" s="906" t="s">
        <v>833</v>
      </c>
      <c r="F53" s="795" t="s">
        <v>827</v>
      </c>
      <c r="G53" s="796"/>
      <c r="H53" s="937"/>
      <c r="I53" s="799" t="s">
        <v>829</v>
      </c>
      <c r="J53" s="796"/>
    </row>
    <row r="54" spans="1:12" ht="14" x14ac:dyDescent="0.35">
      <c r="B54" s="1426" t="s">
        <v>832</v>
      </c>
      <c r="C54" s="1423" t="s">
        <v>362</v>
      </c>
      <c r="D54" s="904" t="s">
        <v>834</v>
      </c>
      <c r="E54" s="906" t="s">
        <v>833</v>
      </c>
      <c r="F54" s="795" t="s">
        <v>827</v>
      </c>
      <c r="G54" s="796"/>
      <c r="H54" s="937"/>
      <c r="I54" s="799" t="s">
        <v>829</v>
      </c>
      <c r="J54" s="796"/>
    </row>
    <row r="55" spans="1:12" ht="14" x14ac:dyDescent="0.35">
      <c r="B55" s="1427" t="s">
        <v>889</v>
      </c>
      <c r="C55" s="1428" t="s">
        <v>836</v>
      </c>
      <c r="D55" s="912" t="s">
        <v>835</v>
      </c>
      <c r="E55" s="913" t="s">
        <v>1851</v>
      </c>
      <c r="F55" s="803" t="s">
        <v>1852</v>
      </c>
      <c r="G55" s="804" t="s">
        <v>1853</v>
      </c>
      <c r="H55" s="1227">
        <v>10785857</v>
      </c>
      <c r="I55" s="807" t="s">
        <v>829</v>
      </c>
      <c r="J55" s="804"/>
    </row>
    <row r="56" spans="1:12" ht="14" x14ac:dyDescent="0.35">
      <c r="B56" s="1429" t="s">
        <v>837</v>
      </c>
      <c r="C56" s="1430" t="s">
        <v>298</v>
      </c>
      <c r="D56" s="917" t="s">
        <v>837</v>
      </c>
      <c r="E56" s="918" t="s">
        <v>298</v>
      </c>
      <c r="F56" s="811" t="s">
        <v>838</v>
      </c>
      <c r="G56" s="812" t="s">
        <v>1557</v>
      </c>
      <c r="H56" s="1238">
        <v>13899818</v>
      </c>
      <c r="I56" s="815" t="s">
        <v>840</v>
      </c>
      <c r="J56" s="812" t="s">
        <v>841</v>
      </c>
    </row>
    <row r="57" spans="1:12" ht="14" x14ac:dyDescent="0.35">
      <c r="B57" s="828"/>
      <c r="C57" s="1017"/>
      <c r="D57" s="926" t="s">
        <v>842</v>
      </c>
      <c r="E57" s="906" t="s">
        <v>1558</v>
      </c>
      <c r="F57" s="795" t="s">
        <v>838</v>
      </c>
      <c r="G57" s="796"/>
      <c r="H57" s="937"/>
      <c r="I57" s="799" t="s">
        <v>840</v>
      </c>
      <c r="J57" s="796"/>
    </row>
    <row r="58" spans="1:12" ht="14" x14ac:dyDescent="0.35">
      <c r="B58" s="828"/>
      <c r="C58" s="1017"/>
      <c r="D58" s="926" t="s">
        <v>846</v>
      </c>
      <c r="E58" s="906" t="s">
        <v>1559</v>
      </c>
      <c r="F58" s="795" t="s">
        <v>838</v>
      </c>
      <c r="G58" s="796"/>
      <c r="H58" s="937"/>
      <c r="I58" s="799" t="s">
        <v>840</v>
      </c>
      <c r="J58" s="796"/>
    </row>
    <row r="59" spans="1:12" ht="14" x14ac:dyDescent="0.35">
      <c r="B59" s="834"/>
      <c r="C59" s="1127"/>
      <c r="D59" s="912" t="s">
        <v>850</v>
      </c>
      <c r="E59" s="913" t="s">
        <v>851</v>
      </c>
      <c r="F59" s="803" t="s">
        <v>838</v>
      </c>
      <c r="G59" s="804"/>
      <c r="H59" s="1227"/>
      <c r="I59" s="807" t="s">
        <v>840</v>
      </c>
      <c r="J59" s="804"/>
    </row>
    <row r="60" spans="1:12" ht="14" x14ac:dyDescent="0.35">
      <c r="B60" s="1429" t="s">
        <v>854</v>
      </c>
      <c r="C60" s="1431" t="s">
        <v>299</v>
      </c>
      <c r="D60" s="917" t="s">
        <v>854</v>
      </c>
      <c r="E60" s="918" t="s">
        <v>299</v>
      </c>
      <c r="F60" s="811" t="s">
        <v>855</v>
      </c>
      <c r="G60" s="812" t="s">
        <v>1561</v>
      </c>
      <c r="H60" s="1238">
        <v>0</v>
      </c>
      <c r="I60" s="815" t="s">
        <v>857</v>
      </c>
      <c r="J60" s="812" t="s">
        <v>858</v>
      </c>
    </row>
    <row r="61" spans="1:12" ht="14" x14ac:dyDescent="0.35">
      <c r="B61" s="1426" t="s">
        <v>859</v>
      </c>
      <c r="C61" s="1432" t="s">
        <v>860</v>
      </c>
      <c r="D61" s="904" t="s">
        <v>859</v>
      </c>
      <c r="E61" s="906" t="s">
        <v>860</v>
      </c>
      <c r="F61" s="795" t="s">
        <v>1563</v>
      </c>
      <c r="G61" s="796" t="s">
        <v>1564</v>
      </c>
      <c r="H61" s="937">
        <v>78574624</v>
      </c>
      <c r="I61" s="799" t="s">
        <v>857</v>
      </c>
      <c r="J61" s="796"/>
    </row>
    <row r="62" spans="1:12" ht="14" x14ac:dyDescent="0.35">
      <c r="B62" s="1426" t="s">
        <v>861</v>
      </c>
      <c r="C62" s="1432" t="s">
        <v>862</v>
      </c>
      <c r="D62" s="904" t="s">
        <v>861</v>
      </c>
      <c r="E62" s="906" t="s">
        <v>862</v>
      </c>
      <c r="F62" s="795" t="s">
        <v>1567</v>
      </c>
      <c r="G62" s="796" t="s">
        <v>1854</v>
      </c>
      <c r="H62" s="937">
        <v>5272641629</v>
      </c>
      <c r="I62" s="799" t="s">
        <v>857</v>
      </c>
      <c r="J62" s="796"/>
    </row>
    <row r="63" spans="1:12" ht="14" x14ac:dyDescent="0.35">
      <c r="B63" s="1427" t="s">
        <v>863</v>
      </c>
      <c r="C63" s="1433" t="s">
        <v>864</v>
      </c>
      <c r="D63" s="920" t="s">
        <v>863</v>
      </c>
      <c r="E63" s="913" t="s">
        <v>864</v>
      </c>
      <c r="F63" s="803" t="s">
        <v>1855</v>
      </c>
      <c r="G63" s="804" t="s">
        <v>1856</v>
      </c>
      <c r="H63" s="1227">
        <v>541915640</v>
      </c>
      <c r="I63" s="807" t="s">
        <v>857</v>
      </c>
      <c r="J63" s="804"/>
    </row>
    <row r="64" spans="1:12" ht="14" x14ac:dyDescent="0.35">
      <c r="B64" s="1429" t="s">
        <v>865</v>
      </c>
      <c r="C64" s="1431" t="s">
        <v>866</v>
      </c>
      <c r="D64" s="917" t="s">
        <v>865</v>
      </c>
      <c r="E64" s="918" t="s">
        <v>866</v>
      </c>
      <c r="F64" s="811" t="s">
        <v>1570</v>
      </c>
      <c r="G64" s="812" t="s">
        <v>1571</v>
      </c>
      <c r="H64" s="1238">
        <v>301669016</v>
      </c>
      <c r="I64" s="815" t="s">
        <v>869</v>
      </c>
      <c r="J64" s="812" t="s">
        <v>1572</v>
      </c>
    </row>
    <row r="65" spans="2:10" ht="14" x14ac:dyDescent="0.35">
      <c r="B65" s="904" t="s">
        <v>795</v>
      </c>
      <c r="C65" s="905" t="s">
        <v>874</v>
      </c>
      <c r="D65" s="926" t="s">
        <v>873</v>
      </c>
      <c r="E65" s="906" t="s">
        <v>874</v>
      </c>
      <c r="F65" s="795" t="s">
        <v>1575</v>
      </c>
      <c r="G65" s="796" t="s">
        <v>1857</v>
      </c>
      <c r="H65" s="937">
        <v>0</v>
      </c>
      <c r="I65" s="799" t="s">
        <v>869</v>
      </c>
      <c r="J65" s="796"/>
    </row>
    <row r="66" spans="2:10" ht="14" x14ac:dyDescent="0.35">
      <c r="B66" s="904" t="s">
        <v>799</v>
      </c>
      <c r="C66" s="905" t="s">
        <v>876</v>
      </c>
      <c r="D66" s="926" t="s">
        <v>875</v>
      </c>
      <c r="E66" s="906" t="s">
        <v>876</v>
      </c>
      <c r="F66" s="795" t="s">
        <v>1858</v>
      </c>
      <c r="G66" s="796" t="s">
        <v>1859</v>
      </c>
      <c r="H66" s="937">
        <v>424146960</v>
      </c>
      <c r="I66" s="799" t="s">
        <v>869</v>
      </c>
      <c r="J66" s="796"/>
    </row>
    <row r="67" spans="2:10" ht="14" x14ac:dyDescent="0.35">
      <c r="B67" s="904" t="s">
        <v>801</v>
      </c>
      <c r="C67" s="905" t="s">
        <v>878</v>
      </c>
      <c r="D67" s="926" t="s">
        <v>877</v>
      </c>
      <c r="E67" s="906" t="s">
        <v>878</v>
      </c>
      <c r="F67" s="795" t="s">
        <v>1860</v>
      </c>
      <c r="G67" s="796" t="s">
        <v>1861</v>
      </c>
      <c r="H67" s="937">
        <v>118248068</v>
      </c>
      <c r="I67" s="799" t="s">
        <v>869</v>
      </c>
      <c r="J67" s="796"/>
    </row>
    <row r="68" spans="2:10" ht="14" x14ac:dyDescent="0.35">
      <c r="B68" s="904" t="s">
        <v>804</v>
      </c>
      <c r="C68" s="905" t="s">
        <v>1862</v>
      </c>
      <c r="D68" s="926" t="s">
        <v>879</v>
      </c>
      <c r="E68" s="906" t="s">
        <v>880</v>
      </c>
      <c r="F68" s="795" t="s">
        <v>1863</v>
      </c>
      <c r="G68" s="796" t="s">
        <v>1864</v>
      </c>
      <c r="H68" s="937">
        <v>904630424</v>
      </c>
      <c r="I68" s="799" t="s">
        <v>869</v>
      </c>
      <c r="J68" s="796"/>
    </row>
    <row r="69" spans="2:10" ht="14" x14ac:dyDescent="0.35">
      <c r="B69" s="904" t="s">
        <v>812</v>
      </c>
      <c r="C69" s="905" t="s">
        <v>882</v>
      </c>
      <c r="D69" s="926" t="s">
        <v>881</v>
      </c>
      <c r="E69" s="906" t="s">
        <v>882</v>
      </c>
      <c r="F69" s="795" t="s">
        <v>1865</v>
      </c>
      <c r="G69" s="796" t="s">
        <v>1866</v>
      </c>
      <c r="H69" s="937">
        <v>25384515</v>
      </c>
      <c r="I69" s="799" t="s">
        <v>869</v>
      </c>
      <c r="J69" s="796"/>
    </row>
    <row r="70" spans="2:10" ht="14" x14ac:dyDescent="0.35">
      <c r="B70" s="904" t="s">
        <v>1867</v>
      </c>
      <c r="C70" s="905" t="s">
        <v>884</v>
      </c>
      <c r="D70" s="926" t="s">
        <v>883</v>
      </c>
      <c r="E70" s="906" t="s">
        <v>884</v>
      </c>
      <c r="F70" s="795" t="s">
        <v>1868</v>
      </c>
      <c r="G70" s="796" t="s">
        <v>1869</v>
      </c>
      <c r="H70" s="937">
        <v>776865059</v>
      </c>
      <c r="I70" s="799" t="s">
        <v>869</v>
      </c>
      <c r="J70" s="796"/>
    </row>
    <row r="71" spans="2:10" ht="14" x14ac:dyDescent="0.35">
      <c r="B71" s="904" t="s">
        <v>1870</v>
      </c>
      <c r="C71" s="905" t="s">
        <v>886</v>
      </c>
      <c r="D71" s="926" t="s">
        <v>885</v>
      </c>
      <c r="E71" s="906" t="s">
        <v>886</v>
      </c>
      <c r="F71" s="795" t="s">
        <v>1871</v>
      </c>
      <c r="G71" s="796" t="s">
        <v>1872</v>
      </c>
      <c r="H71" s="937">
        <v>179723942</v>
      </c>
      <c r="I71" s="799" t="s">
        <v>869</v>
      </c>
      <c r="J71" s="796"/>
    </row>
    <row r="72" spans="2:10" ht="14" x14ac:dyDescent="0.35">
      <c r="B72" s="904" t="s">
        <v>806</v>
      </c>
      <c r="C72" s="905" t="s">
        <v>888</v>
      </c>
      <c r="D72" s="926" t="s">
        <v>887</v>
      </c>
      <c r="E72" s="906" t="s">
        <v>888</v>
      </c>
      <c r="F72" s="795" t="s">
        <v>1873</v>
      </c>
      <c r="G72" s="796" t="s">
        <v>1874</v>
      </c>
      <c r="H72" s="937">
        <v>373280642</v>
      </c>
      <c r="I72" s="799" t="s">
        <v>869</v>
      </c>
      <c r="J72" s="796"/>
    </row>
    <row r="73" spans="2:10" ht="14" x14ac:dyDescent="0.35">
      <c r="B73" s="920" t="s">
        <v>809</v>
      </c>
      <c r="C73" s="1434" t="s">
        <v>890</v>
      </c>
      <c r="D73" s="912" t="s">
        <v>889</v>
      </c>
      <c r="E73" s="913" t="s">
        <v>890</v>
      </c>
      <c r="F73" s="803" t="s">
        <v>867</v>
      </c>
      <c r="G73" s="804" t="s">
        <v>1875</v>
      </c>
      <c r="H73" s="1227">
        <v>1246235381</v>
      </c>
      <c r="I73" s="807" t="s">
        <v>869</v>
      </c>
      <c r="J73" s="804"/>
    </row>
    <row r="74" spans="2:10" ht="14" x14ac:dyDescent="0.35">
      <c r="B74" s="1426" t="s">
        <v>915</v>
      </c>
      <c r="C74" s="1432" t="s">
        <v>916</v>
      </c>
      <c r="D74" s="926" t="s">
        <v>915</v>
      </c>
      <c r="E74" s="906" t="s">
        <v>916</v>
      </c>
      <c r="F74" s="795" t="s">
        <v>1578</v>
      </c>
      <c r="G74" s="796" t="s">
        <v>1579</v>
      </c>
      <c r="H74" s="937">
        <v>223250906</v>
      </c>
      <c r="I74" s="799" t="s">
        <v>896</v>
      </c>
      <c r="J74" s="796" t="s">
        <v>897</v>
      </c>
    </row>
    <row r="75" spans="2:10" ht="14" x14ac:dyDescent="0.35">
      <c r="B75" s="828"/>
      <c r="C75" s="830"/>
      <c r="D75" s="926" t="s">
        <v>892</v>
      </c>
      <c r="E75" s="906" t="s">
        <v>363</v>
      </c>
      <c r="F75" s="795" t="s">
        <v>1578</v>
      </c>
      <c r="G75" s="796"/>
      <c r="H75" s="937"/>
      <c r="I75" s="799" t="s">
        <v>896</v>
      </c>
      <c r="J75" s="796"/>
    </row>
    <row r="76" spans="2:10" ht="14" x14ac:dyDescent="0.35">
      <c r="B76" s="828"/>
      <c r="C76" s="830"/>
      <c r="D76" s="926" t="s">
        <v>899</v>
      </c>
      <c r="E76" s="906" t="s">
        <v>898</v>
      </c>
      <c r="F76" s="795" t="s">
        <v>1578</v>
      </c>
      <c r="G76" s="796"/>
      <c r="H76" s="937"/>
      <c r="I76" s="799" t="s">
        <v>896</v>
      </c>
      <c r="J76" s="796"/>
    </row>
    <row r="77" spans="2:10" ht="14" x14ac:dyDescent="0.35">
      <c r="B77" s="828"/>
      <c r="C77" s="830"/>
      <c r="D77" s="926" t="s">
        <v>903</v>
      </c>
      <c r="E77" s="906" t="s">
        <v>902</v>
      </c>
      <c r="F77" s="795" t="s">
        <v>1578</v>
      </c>
      <c r="G77" s="796"/>
      <c r="H77" s="937"/>
      <c r="I77" s="799" t="s">
        <v>896</v>
      </c>
      <c r="J77" s="796"/>
    </row>
    <row r="78" spans="2:10" ht="14" x14ac:dyDescent="0.35">
      <c r="B78" s="828"/>
      <c r="C78" s="830"/>
      <c r="D78" s="926" t="s">
        <v>908</v>
      </c>
      <c r="E78" s="906" t="s">
        <v>909</v>
      </c>
      <c r="F78" s="795" t="s">
        <v>1578</v>
      </c>
      <c r="G78" s="796"/>
      <c r="H78" s="937"/>
      <c r="I78" s="799" t="s">
        <v>896</v>
      </c>
      <c r="J78" s="796"/>
    </row>
    <row r="79" spans="2:10" ht="14" x14ac:dyDescent="0.35">
      <c r="B79" s="828"/>
      <c r="C79" s="830"/>
      <c r="D79" s="926" t="s">
        <v>912</v>
      </c>
      <c r="E79" s="906" t="s">
        <v>1580</v>
      </c>
      <c r="F79" s="795" t="s">
        <v>1578</v>
      </c>
      <c r="G79" s="796"/>
      <c r="H79" s="937"/>
      <c r="I79" s="799" t="s">
        <v>896</v>
      </c>
      <c r="J79" s="796"/>
    </row>
    <row r="80" spans="2:10" ht="14" x14ac:dyDescent="0.35">
      <c r="B80" s="1427">
        <v>224</v>
      </c>
      <c r="C80" s="1433" t="s">
        <v>1876</v>
      </c>
      <c r="D80" s="912" t="s">
        <v>871</v>
      </c>
      <c r="E80" s="913" t="s">
        <v>913</v>
      </c>
      <c r="F80" s="803" t="s">
        <v>1877</v>
      </c>
      <c r="G80" s="804" t="s">
        <v>1878</v>
      </c>
      <c r="H80" s="1227">
        <v>123862175</v>
      </c>
      <c r="I80" s="807" t="s">
        <v>896</v>
      </c>
      <c r="J80" s="804"/>
    </row>
    <row r="81" spans="2:10" ht="15.5" x14ac:dyDescent="0.35">
      <c r="B81" s="1435" t="s">
        <v>1879</v>
      </c>
      <c r="C81" s="922" t="s">
        <v>1880</v>
      </c>
      <c r="D81" s="917" t="s">
        <v>918</v>
      </c>
      <c r="E81" s="922" t="s">
        <v>1881</v>
      </c>
      <c r="F81" s="815" t="s">
        <v>920</v>
      </c>
      <c r="G81" s="812" t="s">
        <v>921</v>
      </c>
      <c r="H81" s="1238"/>
      <c r="I81" s="815" t="s">
        <v>922</v>
      </c>
      <c r="J81" s="812" t="s">
        <v>923</v>
      </c>
    </row>
    <row r="82" spans="2:10" ht="14.5" thickBot="1" x14ac:dyDescent="0.4">
      <c r="B82" s="1436" t="s">
        <v>871</v>
      </c>
      <c r="C82" s="1437" t="s">
        <v>917</v>
      </c>
      <c r="D82" s="1438"/>
      <c r="E82" s="1439"/>
      <c r="F82" s="991" t="s">
        <v>920</v>
      </c>
      <c r="G82" s="988"/>
      <c r="H82" s="1239"/>
      <c r="I82" s="991" t="s">
        <v>922</v>
      </c>
      <c r="J82" s="988"/>
    </row>
    <row r="83" spans="2:10" s="776" customFormat="1" ht="16" thickBot="1" x14ac:dyDescent="0.4">
      <c r="B83" s="935"/>
      <c r="C83" s="935"/>
      <c r="D83" s="855"/>
      <c r="E83" s="936"/>
      <c r="F83" s="795"/>
      <c r="G83" s="795"/>
      <c r="H83" s="937"/>
      <c r="I83" s="856"/>
      <c r="J83" s="795"/>
    </row>
    <row r="84" spans="2:10" s="776" customFormat="1" ht="16" thickBot="1" x14ac:dyDescent="0.4">
      <c r="B84" s="859" t="s">
        <v>671</v>
      </c>
      <c r="C84" s="935"/>
      <c r="D84" s="855"/>
      <c r="E84" s="936"/>
      <c r="F84" s="786" t="s">
        <v>672</v>
      </c>
      <c r="G84" s="795"/>
      <c r="H84" s="788" t="s">
        <v>673</v>
      </c>
      <c r="I84" s="862" t="s">
        <v>924</v>
      </c>
      <c r="J84" s="791" t="s">
        <v>925</v>
      </c>
    </row>
    <row r="85" spans="2:10" ht="15.5" x14ac:dyDescent="0.35">
      <c r="B85" s="1440">
        <v>3</v>
      </c>
      <c r="C85" s="1278" t="s">
        <v>1882</v>
      </c>
      <c r="D85" s="940">
        <v>3</v>
      </c>
      <c r="E85" s="941" t="s">
        <v>926</v>
      </c>
      <c r="F85" s="865" t="s">
        <v>927</v>
      </c>
      <c r="G85" s="866" t="s">
        <v>928</v>
      </c>
      <c r="H85" s="937">
        <v>22139393</v>
      </c>
      <c r="I85" s="799" t="s">
        <v>929</v>
      </c>
      <c r="J85" s="796" t="s">
        <v>930</v>
      </c>
    </row>
    <row r="86" spans="2:10" ht="14" x14ac:dyDescent="0.35">
      <c r="B86" s="943" t="s">
        <v>931</v>
      </c>
      <c r="C86" s="960" t="s">
        <v>1883</v>
      </c>
      <c r="D86" s="943" t="s">
        <v>931</v>
      </c>
      <c r="E86" s="944" t="s">
        <v>1584</v>
      </c>
      <c r="F86" s="795" t="s">
        <v>927</v>
      </c>
      <c r="G86" s="796"/>
      <c r="H86" s="937"/>
      <c r="I86" s="799" t="s">
        <v>929</v>
      </c>
      <c r="J86" s="796"/>
    </row>
    <row r="87" spans="2:10" ht="14" x14ac:dyDescent="0.35">
      <c r="B87" s="828"/>
      <c r="C87" s="830"/>
      <c r="D87" s="943" t="s">
        <v>937</v>
      </c>
      <c r="E87" s="944" t="s">
        <v>938</v>
      </c>
      <c r="F87" s="795" t="s">
        <v>927</v>
      </c>
      <c r="G87" s="796"/>
      <c r="H87" s="937"/>
      <c r="I87" s="799" t="s">
        <v>929</v>
      </c>
      <c r="J87" s="796"/>
    </row>
    <row r="88" spans="2:10" ht="14" x14ac:dyDescent="0.35">
      <c r="B88" s="828"/>
      <c r="C88" s="830"/>
      <c r="D88" s="943" t="s">
        <v>939</v>
      </c>
      <c r="E88" s="944" t="s">
        <v>940</v>
      </c>
      <c r="F88" s="795" t="s">
        <v>927</v>
      </c>
      <c r="G88" s="796"/>
      <c r="H88" s="937"/>
      <c r="I88" s="799" t="s">
        <v>929</v>
      </c>
      <c r="J88" s="796"/>
    </row>
    <row r="89" spans="2:10" ht="14" x14ac:dyDescent="0.35">
      <c r="B89" s="828"/>
      <c r="C89" s="830"/>
      <c r="D89" s="943" t="s">
        <v>941</v>
      </c>
      <c r="E89" s="944" t="s">
        <v>942</v>
      </c>
      <c r="F89" s="795" t="s">
        <v>927</v>
      </c>
      <c r="G89" s="796"/>
      <c r="H89" s="937"/>
      <c r="I89" s="799" t="s">
        <v>929</v>
      </c>
      <c r="J89" s="796"/>
    </row>
    <row r="90" spans="2:10" ht="14" x14ac:dyDescent="0.35">
      <c r="B90" s="953" t="s">
        <v>1884</v>
      </c>
      <c r="C90" s="966" t="s">
        <v>1885</v>
      </c>
      <c r="D90" s="953" t="s">
        <v>943</v>
      </c>
      <c r="E90" s="954" t="s">
        <v>1886</v>
      </c>
      <c r="F90" s="803" t="s">
        <v>1887</v>
      </c>
      <c r="G90" s="804" t="s">
        <v>1888</v>
      </c>
      <c r="H90" s="1227">
        <v>1371965</v>
      </c>
      <c r="I90" s="807" t="s">
        <v>929</v>
      </c>
      <c r="J90" s="804"/>
    </row>
    <row r="91" spans="2:10" ht="14" x14ac:dyDescent="0.35">
      <c r="B91" s="943" t="s">
        <v>945</v>
      </c>
      <c r="C91" s="960" t="s">
        <v>304</v>
      </c>
      <c r="D91" s="943" t="s">
        <v>945</v>
      </c>
      <c r="E91" s="944" t="s">
        <v>304</v>
      </c>
      <c r="F91" s="795" t="s">
        <v>1586</v>
      </c>
      <c r="G91" s="1441" t="s">
        <v>1587</v>
      </c>
      <c r="H91" s="937">
        <v>0</v>
      </c>
      <c r="I91" s="799" t="s">
        <v>948</v>
      </c>
      <c r="J91" s="796" t="s">
        <v>949</v>
      </c>
    </row>
    <row r="92" spans="2:10" ht="14" x14ac:dyDescent="0.35">
      <c r="B92" s="943" t="s">
        <v>951</v>
      </c>
      <c r="C92" s="960" t="s">
        <v>1889</v>
      </c>
      <c r="D92" s="943" t="s">
        <v>951</v>
      </c>
      <c r="E92" s="944" t="s">
        <v>952</v>
      </c>
      <c r="F92" s="795" t="s">
        <v>946</v>
      </c>
      <c r="G92" s="796" t="s">
        <v>1590</v>
      </c>
      <c r="H92" s="937">
        <v>622381074</v>
      </c>
      <c r="I92" s="799" t="s">
        <v>948</v>
      </c>
      <c r="J92" s="796"/>
    </row>
    <row r="93" spans="2:10" ht="14" x14ac:dyDescent="0.35">
      <c r="B93" s="943" t="s">
        <v>955</v>
      </c>
      <c r="C93" s="960" t="s">
        <v>1890</v>
      </c>
      <c r="D93" s="1282"/>
      <c r="E93" s="981"/>
      <c r="F93" s="795" t="s">
        <v>946</v>
      </c>
      <c r="G93" s="796"/>
      <c r="H93" s="937"/>
      <c r="I93" s="799" t="s">
        <v>948</v>
      </c>
      <c r="J93" s="796"/>
    </row>
    <row r="94" spans="2:10" ht="14" x14ac:dyDescent="0.35">
      <c r="B94" s="828"/>
      <c r="C94" s="910"/>
      <c r="D94" s="943" t="s">
        <v>1591</v>
      </c>
      <c r="E94" s="944" t="s">
        <v>962</v>
      </c>
      <c r="F94" s="795" t="s">
        <v>946</v>
      </c>
      <c r="G94" s="796"/>
      <c r="H94" s="937"/>
      <c r="I94" s="799" t="s">
        <v>948</v>
      </c>
      <c r="J94" s="796"/>
    </row>
    <row r="95" spans="2:10" ht="14" x14ac:dyDescent="0.35">
      <c r="B95" s="828"/>
      <c r="C95" s="910"/>
      <c r="D95" s="943" t="s">
        <v>967</v>
      </c>
      <c r="E95" s="944" t="s">
        <v>966</v>
      </c>
      <c r="F95" s="795" t="s">
        <v>946</v>
      </c>
      <c r="G95" s="796"/>
      <c r="H95" s="937"/>
      <c r="I95" s="799" t="s">
        <v>948</v>
      </c>
      <c r="J95" s="796"/>
    </row>
    <row r="96" spans="2:10" ht="14" x14ac:dyDescent="0.35">
      <c r="B96" s="943" t="s">
        <v>959</v>
      </c>
      <c r="C96" s="965" t="s">
        <v>1891</v>
      </c>
      <c r="D96" s="1282" t="s">
        <v>955</v>
      </c>
      <c r="E96" s="981" t="s">
        <v>972</v>
      </c>
      <c r="F96" s="795" t="s">
        <v>973</v>
      </c>
      <c r="G96" s="796" t="s">
        <v>1892</v>
      </c>
      <c r="H96" s="937">
        <v>179981930</v>
      </c>
      <c r="I96" s="799" t="s">
        <v>948</v>
      </c>
      <c r="J96" s="796"/>
    </row>
    <row r="97" spans="2:10" ht="14" x14ac:dyDescent="0.35">
      <c r="B97" s="828"/>
      <c r="C97" s="910"/>
      <c r="D97" s="943" t="s">
        <v>959</v>
      </c>
      <c r="E97" s="944" t="s">
        <v>981</v>
      </c>
      <c r="F97" s="795" t="s">
        <v>973</v>
      </c>
      <c r="G97" s="796"/>
      <c r="H97" s="937"/>
      <c r="I97" s="799" t="s">
        <v>948</v>
      </c>
      <c r="J97" s="796"/>
    </row>
    <row r="98" spans="2:10" ht="14" x14ac:dyDescent="0.35">
      <c r="B98" s="828"/>
      <c r="C98" s="910"/>
      <c r="D98" s="943" t="s">
        <v>965</v>
      </c>
      <c r="E98" s="944" t="s">
        <v>985</v>
      </c>
      <c r="F98" s="795" t="s">
        <v>973</v>
      </c>
      <c r="G98" s="796"/>
      <c r="H98" s="937"/>
      <c r="I98" s="799" t="s">
        <v>948</v>
      </c>
      <c r="J98" s="796"/>
    </row>
    <row r="99" spans="2:10" ht="14" x14ac:dyDescent="0.35">
      <c r="B99" s="828"/>
      <c r="C99" s="910"/>
      <c r="D99" s="943" t="s">
        <v>990</v>
      </c>
      <c r="E99" s="944" t="s">
        <v>991</v>
      </c>
      <c r="F99" s="795" t="s">
        <v>973</v>
      </c>
      <c r="G99" s="796"/>
      <c r="H99" s="937"/>
      <c r="I99" s="799" t="s">
        <v>948</v>
      </c>
      <c r="J99" s="796"/>
    </row>
    <row r="100" spans="2:10" ht="14" x14ac:dyDescent="0.35">
      <c r="B100" s="834"/>
      <c r="C100" s="923"/>
      <c r="D100" s="953" t="s">
        <v>977</v>
      </c>
      <c r="E100" s="954" t="s">
        <v>978</v>
      </c>
      <c r="F100" s="803" t="s">
        <v>973</v>
      </c>
      <c r="G100" s="804"/>
      <c r="H100" s="1227"/>
      <c r="I100" s="807" t="s">
        <v>948</v>
      </c>
      <c r="J100" s="804"/>
    </row>
    <row r="101" spans="2:10" ht="14" x14ac:dyDescent="0.35">
      <c r="B101" s="971" t="s">
        <v>970</v>
      </c>
      <c r="C101" s="982" t="s">
        <v>305</v>
      </c>
      <c r="D101" s="971" t="s">
        <v>970</v>
      </c>
      <c r="E101" s="972" t="s">
        <v>995</v>
      </c>
      <c r="F101" s="811" t="s">
        <v>996</v>
      </c>
      <c r="G101" s="812" t="s">
        <v>1599</v>
      </c>
      <c r="H101" s="1238">
        <v>341252478</v>
      </c>
      <c r="I101" s="815" t="s">
        <v>998</v>
      </c>
      <c r="J101" s="812" t="s">
        <v>999</v>
      </c>
    </row>
    <row r="102" spans="2:10" ht="14" x14ac:dyDescent="0.35">
      <c r="B102" s="828"/>
      <c r="C102" s="910"/>
      <c r="D102" s="943" t="s">
        <v>979</v>
      </c>
      <c r="E102" s="944" t="s">
        <v>1003</v>
      </c>
      <c r="F102" s="795" t="s">
        <v>996</v>
      </c>
      <c r="G102" s="796"/>
      <c r="H102" s="937"/>
      <c r="I102" s="799" t="s">
        <v>998</v>
      </c>
      <c r="J102" s="796"/>
    </row>
    <row r="103" spans="2:10" ht="14" x14ac:dyDescent="0.35">
      <c r="B103" s="1285"/>
      <c r="C103" s="910"/>
      <c r="D103" s="943" t="s">
        <v>984</v>
      </c>
      <c r="E103" s="944" t="s">
        <v>1007</v>
      </c>
      <c r="F103" s="795" t="s">
        <v>996</v>
      </c>
      <c r="G103" s="796"/>
      <c r="H103" s="937"/>
      <c r="I103" s="799" t="s">
        <v>998</v>
      </c>
      <c r="J103" s="796"/>
    </row>
    <row r="104" spans="2:10" ht="14" x14ac:dyDescent="0.35">
      <c r="B104" s="1285"/>
      <c r="C104" s="910"/>
      <c r="D104" s="943" t="s">
        <v>988</v>
      </c>
      <c r="E104" s="944" t="s">
        <v>1011</v>
      </c>
      <c r="F104" s="795" t="s">
        <v>996</v>
      </c>
      <c r="G104" s="796"/>
      <c r="H104" s="937"/>
      <c r="I104" s="799" t="s">
        <v>998</v>
      </c>
      <c r="J104" s="796"/>
    </row>
    <row r="105" spans="2:10" ht="14" x14ac:dyDescent="0.35">
      <c r="B105" s="828"/>
      <c r="C105" s="910"/>
      <c r="D105" s="943" t="s">
        <v>975</v>
      </c>
      <c r="E105" s="944" t="s">
        <v>1000</v>
      </c>
      <c r="F105" s="795" t="s">
        <v>996</v>
      </c>
      <c r="G105" s="796"/>
      <c r="H105" s="937"/>
      <c r="I105" s="799" t="s">
        <v>998</v>
      </c>
      <c r="J105" s="796"/>
    </row>
    <row r="106" spans="2:10" ht="14" x14ac:dyDescent="0.35">
      <c r="B106" s="828"/>
      <c r="C106" s="910"/>
      <c r="D106" s="943">
        <v>325</v>
      </c>
      <c r="E106" s="981" t="s">
        <v>1015</v>
      </c>
      <c r="F106" s="795" t="s">
        <v>996</v>
      </c>
      <c r="G106" s="796"/>
      <c r="H106" s="937"/>
      <c r="I106" s="799" t="s">
        <v>998</v>
      </c>
      <c r="J106" s="796"/>
    </row>
    <row r="107" spans="2:10" ht="14" x14ac:dyDescent="0.35">
      <c r="B107" s="834"/>
      <c r="C107" s="923"/>
      <c r="D107" s="953">
        <v>326</v>
      </c>
      <c r="E107" s="954" t="s">
        <v>1020</v>
      </c>
      <c r="F107" s="803" t="s">
        <v>996</v>
      </c>
      <c r="G107" s="804"/>
      <c r="H107" s="1227"/>
      <c r="I107" s="807" t="s">
        <v>998</v>
      </c>
      <c r="J107" s="804"/>
    </row>
    <row r="108" spans="2:10" ht="14" x14ac:dyDescent="0.35">
      <c r="B108" s="971" t="s">
        <v>957</v>
      </c>
      <c r="C108" s="982" t="s">
        <v>1893</v>
      </c>
      <c r="D108" s="971" t="s">
        <v>957</v>
      </c>
      <c r="E108" s="972" t="s">
        <v>1026</v>
      </c>
      <c r="F108" s="811" t="s">
        <v>1027</v>
      </c>
      <c r="G108" s="1441" t="s">
        <v>1602</v>
      </c>
      <c r="H108" s="1442">
        <v>35818622</v>
      </c>
      <c r="I108" s="1443" t="s">
        <v>1029</v>
      </c>
      <c r="J108" s="1441" t="s">
        <v>1030</v>
      </c>
    </row>
    <row r="109" spans="2:10" ht="14" x14ac:dyDescent="0.35">
      <c r="B109" s="828"/>
      <c r="C109" s="910"/>
      <c r="D109" s="943" t="s">
        <v>1033</v>
      </c>
      <c r="E109" s="944" t="s">
        <v>1032</v>
      </c>
      <c r="F109" s="795" t="s">
        <v>1027</v>
      </c>
      <c r="G109" s="796"/>
      <c r="H109" s="937"/>
      <c r="I109" s="799" t="s">
        <v>1029</v>
      </c>
      <c r="J109" s="796"/>
    </row>
    <row r="110" spans="2:10" ht="14" x14ac:dyDescent="0.35">
      <c r="B110" s="828"/>
      <c r="C110" s="910"/>
      <c r="D110" s="943" t="s">
        <v>1038</v>
      </c>
      <c r="E110" s="944" t="s">
        <v>1037</v>
      </c>
      <c r="F110" s="795" t="s">
        <v>1027</v>
      </c>
      <c r="G110" s="796"/>
      <c r="H110" s="937"/>
      <c r="I110" s="799" t="s">
        <v>1029</v>
      </c>
      <c r="J110" s="796"/>
    </row>
    <row r="111" spans="2:10" ht="14" x14ac:dyDescent="0.35">
      <c r="B111" s="834"/>
      <c r="C111" s="923"/>
      <c r="D111" s="953" t="s">
        <v>1043</v>
      </c>
      <c r="E111" s="954" t="s">
        <v>1042</v>
      </c>
      <c r="F111" s="803" t="s">
        <v>1027</v>
      </c>
      <c r="G111" s="804"/>
      <c r="H111" s="1227"/>
      <c r="I111" s="807" t="s">
        <v>1029</v>
      </c>
      <c r="J111" s="804"/>
    </row>
    <row r="112" spans="2:10" ht="14.5" thickBot="1" x14ac:dyDescent="0.4">
      <c r="B112" s="1286" t="s">
        <v>937</v>
      </c>
      <c r="C112" s="1287" t="s">
        <v>1047</v>
      </c>
      <c r="D112" s="1286" t="s">
        <v>1048</v>
      </c>
      <c r="E112" s="1288" t="s">
        <v>1894</v>
      </c>
      <c r="F112" s="848" t="s">
        <v>1050</v>
      </c>
      <c r="G112" s="849" t="s">
        <v>1895</v>
      </c>
      <c r="H112" s="1229"/>
      <c r="I112" s="852" t="s">
        <v>1052</v>
      </c>
      <c r="J112" s="849" t="s">
        <v>1896</v>
      </c>
    </row>
    <row r="113" spans="2:10" s="776" customFormat="1" ht="16" thickBot="1" x14ac:dyDescent="0.4">
      <c r="B113" s="1057"/>
      <c r="C113" s="910"/>
      <c r="D113" s="1057"/>
      <c r="E113" s="1054"/>
      <c r="F113" s="795"/>
      <c r="G113" s="795"/>
      <c r="H113" s="937"/>
      <c r="I113" s="795"/>
      <c r="J113" s="795"/>
    </row>
    <row r="114" spans="2:10" ht="16" thickBot="1" x14ac:dyDescent="0.4">
      <c r="B114" s="859" t="s">
        <v>671</v>
      </c>
      <c r="C114" s="935"/>
      <c r="D114" s="935"/>
      <c r="E114" s="935"/>
      <c r="F114" s="786" t="s">
        <v>672</v>
      </c>
      <c r="G114" s="856"/>
      <c r="H114" s="788" t="s">
        <v>673</v>
      </c>
      <c r="I114" s="992" t="s">
        <v>1055</v>
      </c>
      <c r="J114" s="791" t="s">
        <v>1056</v>
      </c>
    </row>
    <row r="115" spans="2:10" ht="14" x14ac:dyDescent="0.35">
      <c r="B115" s="1444" t="s">
        <v>933</v>
      </c>
      <c r="C115" s="1445" t="s">
        <v>1897</v>
      </c>
      <c r="D115" s="1444" t="s">
        <v>933</v>
      </c>
      <c r="E115" s="1446" t="s">
        <v>1058</v>
      </c>
      <c r="F115" s="865" t="s">
        <v>1059</v>
      </c>
      <c r="G115" s="866" t="s">
        <v>1607</v>
      </c>
      <c r="H115" s="937">
        <v>444459051</v>
      </c>
      <c r="I115" s="799" t="s">
        <v>1061</v>
      </c>
      <c r="J115" s="796" t="s">
        <v>1062</v>
      </c>
    </row>
    <row r="116" spans="2:10" ht="14" x14ac:dyDescent="0.35">
      <c r="B116" s="1447" t="s">
        <v>935</v>
      </c>
      <c r="C116" s="1317" t="s">
        <v>379</v>
      </c>
      <c r="D116" s="828"/>
      <c r="E116" s="1448"/>
      <c r="F116" s="795" t="s">
        <v>1059</v>
      </c>
      <c r="G116" s="796"/>
      <c r="H116" s="937"/>
      <c r="I116" s="799" t="s">
        <v>1061</v>
      </c>
      <c r="J116" s="796"/>
    </row>
    <row r="117" spans="2:10" ht="14" x14ac:dyDescent="0.35">
      <c r="B117" s="1285"/>
      <c r="C117" s="1058"/>
      <c r="D117" s="999">
        <v>43</v>
      </c>
      <c r="E117" s="1000" t="s">
        <v>1063</v>
      </c>
      <c r="F117" s="795" t="s">
        <v>1059</v>
      </c>
      <c r="G117" s="796"/>
      <c r="H117" s="937"/>
      <c r="I117" s="799" t="s">
        <v>1061</v>
      </c>
      <c r="J117" s="796"/>
    </row>
    <row r="118" spans="2:10" ht="14" x14ac:dyDescent="0.35">
      <c r="B118" s="1285"/>
      <c r="C118" s="1058"/>
      <c r="D118" s="999">
        <v>430</v>
      </c>
      <c r="E118" s="1000" t="s">
        <v>1064</v>
      </c>
      <c r="F118" s="795" t="s">
        <v>1059</v>
      </c>
      <c r="G118" s="796"/>
      <c r="H118" s="937"/>
      <c r="I118" s="799" t="s">
        <v>1061</v>
      </c>
      <c r="J118" s="796"/>
    </row>
    <row r="119" spans="2:10" ht="14" x14ac:dyDescent="0.35">
      <c r="B119" s="1285"/>
      <c r="C119" s="1058"/>
      <c r="D119" s="999">
        <v>431</v>
      </c>
      <c r="E119" s="1001" t="s">
        <v>1065</v>
      </c>
      <c r="F119" s="795" t="s">
        <v>1059</v>
      </c>
      <c r="G119" s="796"/>
      <c r="H119" s="937"/>
      <c r="I119" s="799" t="s">
        <v>1061</v>
      </c>
      <c r="J119" s="796"/>
    </row>
    <row r="120" spans="2:10" ht="14" x14ac:dyDescent="0.35">
      <c r="B120" s="1285"/>
      <c r="C120" s="1058"/>
      <c r="D120" s="999">
        <v>432</v>
      </c>
      <c r="E120" s="1001" t="s">
        <v>1066</v>
      </c>
      <c r="F120" s="795" t="s">
        <v>1059</v>
      </c>
      <c r="G120" s="796"/>
      <c r="H120" s="937"/>
      <c r="I120" s="799" t="s">
        <v>1061</v>
      </c>
      <c r="J120" s="796"/>
    </row>
    <row r="121" spans="2:10" ht="14" x14ac:dyDescent="0.35">
      <c r="B121" s="1051"/>
      <c r="C121" s="830"/>
      <c r="D121" s="999">
        <v>433</v>
      </c>
      <c r="E121" s="1000" t="s">
        <v>1067</v>
      </c>
      <c r="F121" s="795" t="s">
        <v>1059</v>
      </c>
      <c r="G121" s="796"/>
      <c r="H121" s="937"/>
      <c r="I121" s="799" t="s">
        <v>1061</v>
      </c>
      <c r="J121" s="796"/>
    </row>
    <row r="122" spans="2:10" ht="14" x14ac:dyDescent="0.35">
      <c r="B122" s="1285"/>
      <c r="C122" s="1058"/>
      <c r="D122" s="999">
        <v>44</v>
      </c>
      <c r="E122" s="1000" t="s">
        <v>1068</v>
      </c>
      <c r="F122" s="795" t="s">
        <v>1059</v>
      </c>
      <c r="G122" s="796"/>
      <c r="H122" s="937"/>
      <c r="I122" s="799" t="s">
        <v>1061</v>
      </c>
      <c r="J122" s="796"/>
    </row>
    <row r="123" spans="2:10" ht="14" x14ac:dyDescent="0.35">
      <c r="B123" s="1285"/>
      <c r="C123" s="1058"/>
      <c r="D123" s="999">
        <v>441</v>
      </c>
      <c r="E123" s="1003" t="s">
        <v>1069</v>
      </c>
      <c r="F123" s="795" t="s">
        <v>1059</v>
      </c>
      <c r="G123" s="796"/>
      <c r="H123" s="937"/>
      <c r="I123" s="799" t="s">
        <v>1061</v>
      </c>
      <c r="J123" s="796"/>
    </row>
    <row r="124" spans="2:10" ht="14" x14ac:dyDescent="0.35">
      <c r="B124" s="1285"/>
      <c r="C124" s="910"/>
      <c r="D124" s="999">
        <v>442</v>
      </c>
      <c r="E124" s="1001" t="s">
        <v>1070</v>
      </c>
      <c r="F124" s="795" t="s">
        <v>1059</v>
      </c>
      <c r="G124" s="796"/>
      <c r="H124" s="937"/>
      <c r="I124" s="799" t="s">
        <v>1061</v>
      </c>
      <c r="J124" s="796"/>
    </row>
    <row r="125" spans="2:10" ht="14" x14ac:dyDescent="0.35">
      <c r="B125" s="1051"/>
      <c r="C125" s="830"/>
      <c r="D125" s="999">
        <v>443</v>
      </c>
      <c r="E125" s="1003" t="s">
        <v>1071</v>
      </c>
      <c r="F125" s="795" t="s">
        <v>1059</v>
      </c>
      <c r="G125" s="796"/>
      <c r="H125" s="937"/>
      <c r="I125" s="799" t="s">
        <v>1061</v>
      </c>
      <c r="J125" s="796"/>
    </row>
    <row r="126" spans="2:10" ht="14" x14ac:dyDescent="0.35">
      <c r="B126" s="1051"/>
      <c r="C126" s="830"/>
      <c r="D126" s="999">
        <v>444</v>
      </c>
      <c r="E126" s="1003" t="s">
        <v>1072</v>
      </c>
      <c r="F126" s="795" t="s">
        <v>1059</v>
      </c>
      <c r="G126" s="796"/>
      <c r="H126" s="937"/>
      <c r="I126" s="799" t="s">
        <v>1061</v>
      </c>
      <c r="J126" s="796"/>
    </row>
    <row r="127" spans="2:10" ht="14" x14ac:dyDescent="0.35">
      <c r="B127" s="1051"/>
      <c r="C127" s="830"/>
      <c r="D127" s="999">
        <v>445</v>
      </c>
      <c r="E127" s="1003" t="s">
        <v>1073</v>
      </c>
      <c r="F127" s="795" t="s">
        <v>1059</v>
      </c>
      <c r="G127" s="796"/>
      <c r="H127" s="937"/>
      <c r="I127" s="799" t="s">
        <v>1061</v>
      </c>
      <c r="J127" s="796"/>
    </row>
    <row r="128" spans="2:10" ht="14" x14ac:dyDescent="0.35">
      <c r="B128" s="1051"/>
      <c r="C128" s="830"/>
      <c r="D128" s="999">
        <v>446</v>
      </c>
      <c r="E128" s="1003" t="s">
        <v>1074</v>
      </c>
      <c r="F128" s="795" t="s">
        <v>1059</v>
      </c>
      <c r="G128" s="796"/>
      <c r="H128" s="937"/>
      <c r="I128" s="799" t="s">
        <v>1061</v>
      </c>
      <c r="J128" s="796"/>
    </row>
    <row r="129" spans="2:10" ht="14" x14ac:dyDescent="0.35">
      <c r="B129" s="909"/>
      <c r="C129" s="1017"/>
      <c r="D129" s="999" t="s">
        <v>1075</v>
      </c>
      <c r="E129" s="1003" t="s">
        <v>1076</v>
      </c>
      <c r="F129" s="795" t="s">
        <v>1059</v>
      </c>
      <c r="G129" s="796"/>
      <c r="H129" s="937"/>
      <c r="I129" s="799" t="s">
        <v>1061</v>
      </c>
      <c r="J129" s="796"/>
    </row>
    <row r="130" spans="2:10" ht="14" x14ac:dyDescent="0.35">
      <c r="B130" s="1176"/>
      <c r="C130" s="1127"/>
      <c r="D130" s="1006">
        <v>448</v>
      </c>
      <c r="E130" s="1007" t="s">
        <v>1077</v>
      </c>
      <c r="F130" s="803" t="s">
        <v>1059</v>
      </c>
      <c r="G130" s="804"/>
      <c r="H130" s="1227"/>
      <c r="I130" s="807" t="s">
        <v>1061</v>
      </c>
      <c r="J130" s="804"/>
    </row>
    <row r="131" spans="2:10" ht="14" x14ac:dyDescent="0.35">
      <c r="B131" s="999" t="s">
        <v>994</v>
      </c>
      <c r="C131" s="1026" t="s">
        <v>367</v>
      </c>
      <c r="D131" s="999" t="s">
        <v>994</v>
      </c>
      <c r="E131" s="1000" t="s">
        <v>367</v>
      </c>
      <c r="F131" s="795" t="s">
        <v>1079</v>
      </c>
      <c r="G131" s="796" t="s">
        <v>1898</v>
      </c>
      <c r="H131" s="937">
        <v>261439557</v>
      </c>
      <c r="I131" s="799" t="s">
        <v>1081</v>
      </c>
      <c r="J131" s="796" t="s">
        <v>1082</v>
      </c>
    </row>
    <row r="132" spans="2:10" ht="14" x14ac:dyDescent="0.35">
      <c r="B132" s="828"/>
      <c r="C132" s="1058"/>
      <c r="D132" s="999" t="s">
        <v>1085</v>
      </c>
      <c r="E132" s="1000" t="s">
        <v>1084</v>
      </c>
      <c r="F132" s="795" t="s">
        <v>1079</v>
      </c>
      <c r="G132" s="796"/>
      <c r="H132" s="937"/>
      <c r="I132" s="799" t="s">
        <v>1081</v>
      </c>
      <c r="J132" s="796"/>
    </row>
    <row r="133" spans="2:10" ht="14" x14ac:dyDescent="0.35">
      <c r="B133" s="909"/>
      <c r="C133" s="1017"/>
      <c r="D133" s="999" t="s">
        <v>1001</v>
      </c>
      <c r="E133" s="1000" t="s">
        <v>1086</v>
      </c>
      <c r="F133" s="795" t="s">
        <v>1079</v>
      </c>
      <c r="G133" s="796"/>
      <c r="H133" s="937"/>
      <c r="I133" s="799" t="s">
        <v>1081</v>
      </c>
      <c r="J133" s="796"/>
    </row>
    <row r="134" spans="2:10" ht="14" x14ac:dyDescent="0.35">
      <c r="B134" s="1285"/>
      <c r="C134" s="1058"/>
      <c r="D134" s="999">
        <v>412</v>
      </c>
      <c r="E134" s="1000" t="s">
        <v>1092</v>
      </c>
      <c r="F134" s="795" t="s">
        <v>1079</v>
      </c>
      <c r="G134" s="796"/>
      <c r="H134" s="937"/>
      <c r="I134" s="799" t="s">
        <v>1081</v>
      </c>
      <c r="J134" s="796"/>
    </row>
    <row r="135" spans="2:10" ht="14" x14ac:dyDescent="0.35">
      <c r="B135" s="1285"/>
      <c r="C135" s="1058"/>
      <c r="D135" s="999">
        <v>414</v>
      </c>
      <c r="E135" s="1000" t="s">
        <v>1096</v>
      </c>
      <c r="F135" s="795" t="s">
        <v>1079</v>
      </c>
      <c r="G135" s="796"/>
      <c r="H135" s="937"/>
      <c r="I135" s="799" t="s">
        <v>1081</v>
      </c>
      <c r="J135" s="796"/>
    </row>
    <row r="136" spans="2:10" ht="14" x14ac:dyDescent="0.35">
      <c r="B136" s="1051"/>
      <c r="C136" s="1017"/>
      <c r="D136" s="999">
        <v>418</v>
      </c>
      <c r="E136" s="1000" t="s">
        <v>1089</v>
      </c>
      <c r="F136" s="795" t="s">
        <v>1079</v>
      </c>
      <c r="G136" s="796"/>
      <c r="H136" s="937"/>
      <c r="I136" s="799" t="s">
        <v>1081</v>
      </c>
      <c r="J136" s="796"/>
    </row>
    <row r="137" spans="2:10" ht="14" x14ac:dyDescent="0.35">
      <c r="B137" s="999" t="s">
        <v>1899</v>
      </c>
      <c r="C137" s="1026" t="s">
        <v>1087</v>
      </c>
      <c r="D137" s="999">
        <v>413</v>
      </c>
      <c r="E137" s="1000" t="s">
        <v>1087</v>
      </c>
      <c r="F137" s="795" t="s">
        <v>1900</v>
      </c>
      <c r="G137" s="796" t="s">
        <v>1901</v>
      </c>
      <c r="H137" s="937">
        <v>0</v>
      </c>
      <c r="I137" s="799" t="s">
        <v>1081</v>
      </c>
      <c r="J137" s="796"/>
    </row>
    <row r="138" spans="2:10" ht="14" x14ac:dyDescent="0.35">
      <c r="B138" s="1449" t="s">
        <v>1024</v>
      </c>
      <c r="C138" s="1450" t="s">
        <v>380</v>
      </c>
      <c r="D138" s="1449" t="s">
        <v>1024</v>
      </c>
      <c r="E138" s="1451" t="s">
        <v>380</v>
      </c>
      <c r="F138" s="811" t="s">
        <v>1101</v>
      </c>
      <c r="G138" s="812" t="s">
        <v>1902</v>
      </c>
      <c r="H138" s="1238">
        <v>328544961</v>
      </c>
      <c r="I138" s="815" t="s">
        <v>1103</v>
      </c>
      <c r="J138" s="812" t="s">
        <v>1903</v>
      </c>
    </row>
    <row r="139" spans="2:10" ht="14" x14ac:dyDescent="0.35">
      <c r="B139" s="828"/>
      <c r="C139" s="1058"/>
      <c r="D139" s="999" t="s">
        <v>1107</v>
      </c>
      <c r="E139" s="1000" t="s">
        <v>1108</v>
      </c>
      <c r="F139" s="795" t="s">
        <v>1101</v>
      </c>
      <c r="G139" s="796"/>
      <c r="H139" s="937"/>
      <c r="I139" s="799" t="s">
        <v>1103</v>
      </c>
      <c r="J139" s="796"/>
    </row>
    <row r="140" spans="2:10" ht="14" x14ac:dyDescent="0.35">
      <c r="B140" s="909"/>
      <c r="C140" s="830"/>
      <c r="D140" s="999" t="s">
        <v>1031</v>
      </c>
      <c r="E140" s="1000" t="s">
        <v>1111</v>
      </c>
      <c r="F140" s="795" t="s">
        <v>1101</v>
      </c>
      <c r="G140" s="796"/>
      <c r="H140" s="937"/>
      <c r="I140" s="799" t="s">
        <v>1103</v>
      </c>
      <c r="J140" s="796"/>
    </row>
    <row r="141" spans="2:10" ht="14" x14ac:dyDescent="0.35">
      <c r="B141" s="1285"/>
      <c r="C141" s="1058"/>
      <c r="D141" s="999">
        <v>4211</v>
      </c>
      <c r="E141" s="1000" t="s">
        <v>1116</v>
      </c>
      <c r="F141" s="795" t="s">
        <v>1101</v>
      </c>
      <c r="G141" s="796"/>
      <c r="H141" s="937"/>
      <c r="I141" s="799" t="s">
        <v>1103</v>
      </c>
      <c r="J141" s="796"/>
    </row>
    <row r="142" spans="2:10" ht="14" x14ac:dyDescent="0.35">
      <c r="B142" s="1285"/>
      <c r="C142" s="1058"/>
      <c r="D142" s="999">
        <v>4212</v>
      </c>
      <c r="E142" s="1000" t="s">
        <v>1121</v>
      </c>
      <c r="F142" s="795" t="s">
        <v>1101</v>
      </c>
      <c r="G142" s="796"/>
      <c r="H142" s="937"/>
      <c r="I142" s="799" t="s">
        <v>1103</v>
      </c>
      <c r="J142" s="796"/>
    </row>
    <row r="143" spans="2:10" ht="14" x14ac:dyDescent="0.35">
      <c r="B143" s="1051"/>
      <c r="C143" s="830"/>
      <c r="D143" s="999" t="s">
        <v>1127</v>
      </c>
      <c r="E143" s="1000" t="s">
        <v>1128</v>
      </c>
      <c r="F143" s="795" t="s">
        <v>1101</v>
      </c>
      <c r="G143" s="796"/>
      <c r="H143" s="937"/>
      <c r="I143" s="799" t="s">
        <v>1103</v>
      </c>
      <c r="J143" s="796"/>
    </row>
    <row r="144" spans="2:10" ht="14" x14ac:dyDescent="0.35">
      <c r="B144" s="1285"/>
      <c r="C144" s="1058"/>
      <c r="D144" s="999">
        <v>4214</v>
      </c>
      <c r="E144" s="1000" t="s">
        <v>1132</v>
      </c>
      <c r="F144" s="795" t="s">
        <v>1101</v>
      </c>
      <c r="G144" s="796"/>
      <c r="H144" s="937"/>
      <c r="I144" s="799" t="s">
        <v>1103</v>
      </c>
      <c r="J144" s="796"/>
    </row>
    <row r="145" spans="2:10" ht="14" x14ac:dyDescent="0.35">
      <c r="B145" s="1285"/>
      <c r="C145" s="1058"/>
      <c r="D145" s="999" t="s">
        <v>1133</v>
      </c>
      <c r="E145" s="1000" t="s">
        <v>1134</v>
      </c>
      <c r="F145" s="795" t="s">
        <v>1101</v>
      </c>
      <c r="G145" s="796"/>
      <c r="H145" s="937"/>
      <c r="I145" s="799" t="s">
        <v>1103</v>
      </c>
      <c r="J145" s="796"/>
    </row>
    <row r="146" spans="2:10" ht="28" x14ac:dyDescent="0.35">
      <c r="B146" s="1051"/>
      <c r="C146" s="830"/>
      <c r="D146" s="1028" t="s">
        <v>1141</v>
      </c>
      <c r="E146" s="1000" t="s">
        <v>1140</v>
      </c>
      <c r="F146" s="795" t="s">
        <v>1101</v>
      </c>
      <c r="G146" s="796"/>
      <c r="H146" s="937"/>
      <c r="I146" s="799" t="s">
        <v>1103</v>
      </c>
      <c r="J146" s="796"/>
    </row>
    <row r="147" spans="2:10" ht="14" x14ac:dyDescent="0.35">
      <c r="B147" s="1285"/>
      <c r="C147" s="1058"/>
      <c r="D147" s="999" t="s">
        <v>1135</v>
      </c>
      <c r="E147" s="1000" t="s">
        <v>1136</v>
      </c>
      <c r="F147" s="795" t="s">
        <v>1101</v>
      </c>
      <c r="G147" s="796"/>
      <c r="H147" s="937"/>
      <c r="I147" s="799" t="s">
        <v>1103</v>
      </c>
      <c r="J147" s="796"/>
    </row>
    <row r="148" spans="2:10" ht="14" x14ac:dyDescent="0.35">
      <c r="B148" s="1285"/>
      <c r="C148" s="1058"/>
      <c r="D148" s="999" t="s">
        <v>1137</v>
      </c>
      <c r="E148" s="1000" t="s">
        <v>1138</v>
      </c>
      <c r="F148" s="795" t="s">
        <v>1101</v>
      </c>
      <c r="G148" s="796"/>
      <c r="H148" s="937"/>
      <c r="I148" s="799" t="s">
        <v>1103</v>
      </c>
      <c r="J148" s="796"/>
    </row>
    <row r="149" spans="2:10" ht="14" x14ac:dyDescent="0.35">
      <c r="B149" s="1051"/>
      <c r="C149" s="830"/>
      <c r="D149" s="999">
        <v>423</v>
      </c>
      <c r="E149" s="1000" t="s">
        <v>1146</v>
      </c>
      <c r="F149" s="795" t="s">
        <v>1101</v>
      </c>
      <c r="G149" s="796"/>
      <c r="H149" s="937"/>
      <c r="I149" s="799" t="s">
        <v>1103</v>
      </c>
      <c r="J149" s="796"/>
    </row>
    <row r="150" spans="2:10" ht="14" x14ac:dyDescent="0.35">
      <c r="B150" s="1285"/>
      <c r="C150" s="1058"/>
      <c r="D150" s="999">
        <v>4231</v>
      </c>
      <c r="E150" s="1000" t="s">
        <v>1150</v>
      </c>
      <c r="F150" s="795" t="s">
        <v>1101</v>
      </c>
      <c r="G150" s="796"/>
      <c r="H150" s="937"/>
      <c r="I150" s="799" t="s">
        <v>1103</v>
      </c>
      <c r="J150" s="796"/>
    </row>
    <row r="151" spans="2:10" ht="14" x14ac:dyDescent="0.35">
      <c r="B151" s="1285"/>
      <c r="C151" s="1058"/>
      <c r="D151" s="999">
        <v>4232</v>
      </c>
      <c r="E151" s="1000" t="s">
        <v>1904</v>
      </c>
      <c r="F151" s="795" t="s">
        <v>1101</v>
      </c>
      <c r="G151" s="796"/>
      <c r="H151" s="937"/>
      <c r="I151" s="799" t="s">
        <v>1103</v>
      </c>
      <c r="J151" s="796"/>
    </row>
    <row r="152" spans="2:10" ht="14" x14ac:dyDescent="0.35">
      <c r="B152" s="1051"/>
      <c r="C152" s="830"/>
      <c r="D152" s="999">
        <v>4238</v>
      </c>
      <c r="E152" s="1000" t="s">
        <v>1154</v>
      </c>
      <c r="F152" s="795" t="s">
        <v>1101</v>
      </c>
      <c r="G152" s="796"/>
      <c r="H152" s="937"/>
      <c r="I152" s="799" t="s">
        <v>1103</v>
      </c>
      <c r="J152" s="796"/>
    </row>
    <row r="153" spans="2:10" ht="14" x14ac:dyDescent="0.35">
      <c r="B153" s="1285"/>
      <c r="C153" s="1058"/>
      <c r="D153" s="999">
        <v>424</v>
      </c>
      <c r="E153" s="1000" t="s">
        <v>1164</v>
      </c>
      <c r="F153" s="795" t="s">
        <v>1101</v>
      </c>
      <c r="G153" s="796"/>
      <c r="H153" s="937"/>
      <c r="I153" s="799" t="s">
        <v>1103</v>
      </c>
      <c r="J153" s="796"/>
    </row>
    <row r="154" spans="2:10" ht="28" x14ac:dyDescent="0.35">
      <c r="B154" s="1285"/>
      <c r="C154" s="1058"/>
      <c r="D154" s="1028" t="s">
        <v>1157</v>
      </c>
      <c r="E154" s="1000" t="s">
        <v>1158</v>
      </c>
      <c r="F154" s="795" t="s">
        <v>1101</v>
      </c>
      <c r="G154" s="796"/>
      <c r="H154" s="937"/>
      <c r="I154" s="799" t="s">
        <v>1103</v>
      </c>
      <c r="J154" s="796"/>
    </row>
    <row r="155" spans="2:10" ht="14" x14ac:dyDescent="0.35">
      <c r="B155" s="1176"/>
      <c r="C155" s="1127"/>
      <c r="D155" s="1006">
        <v>428</v>
      </c>
      <c r="E155" s="1452" t="s">
        <v>1170</v>
      </c>
      <c r="F155" s="803" t="s">
        <v>1101</v>
      </c>
      <c r="G155" s="804"/>
      <c r="H155" s="1227"/>
      <c r="I155" s="807" t="s">
        <v>1103</v>
      </c>
      <c r="J155" s="804"/>
    </row>
    <row r="156" spans="2:10" ht="16" thickBot="1" x14ac:dyDescent="0.4">
      <c r="B156" s="1453">
        <v>43</v>
      </c>
      <c r="C156" s="1454" t="s">
        <v>1175</v>
      </c>
      <c r="D156" s="1455" t="s">
        <v>1174</v>
      </c>
      <c r="E156" s="1456" t="s">
        <v>1175</v>
      </c>
      <c r="F156" s="848" t="s">
        <v>1176</v>
      </c>
      <c r="G156" s="1457" t="s">
        <v>1177</v>
      </c>
      <c r="H156" s="850"/>
      <c r="I156" s="848" t="s">
        <v>1178</v>
      </c>
      <c r="J156" s="1457" t="s">
        <v>1179</v>
      </c>
    </row>
    <row r="157" spans="2:10" s="776" customFormat="1" ht="16" thickBot="1" x14ac:dyDescent="0.4">
      <c r="B157" s="935"/>
      <c r="C157" s="935"/>
      <c r="D157" s="935"/>
      <c r="E157" s="935"/>
      <c r="F157" s="795"/>
      <c r="G157" s="856"/>
      <c r="H157" s="857"/>
      <c r="I157" s="856"/>
      <c r="J157" s="795"/>
    </row>
    <row r="158" spans="2:10" ht="16" thickBot="1" x14ac:dyDescent="0.4">
      <c r="B158" s="859" t="s">
        <v>671</v>
      </c>
      <c r="C158" s="935"/>
      <c r="D158" s="935"/>
      <c r="E158" s="935"/>
      <c r="F158" s="786" t="s">
        <v>672</v>
      </c>
      <c r="G158" s="856"/>
      <c r="H158" s="788" t="s">
        <v>673</v>
      </c>
      <c r="I158" s="1039" t="s">
        <v>1181</v>
      </c>
      <c r="J158" s="1040" t="s">
        <v>1182</v>
      </c>
    </row>
    <row r="159" spans="2:10" ht="14" x14ac:dyDescent="0.35">
      <c r="B159" s="1458" t="s">
        <v>1905</v>
      </c>
      <c r="C159" s="1459" t="s">
        <v>327</v>
      </c>
      <c r="D159" s="1460" t="s">
        <v>1905</v>
      </c>
      <c r="E159" s="1461" t="s">
        <v>325</v>
      </c>
      <c r="F159" s="1045" t="s">
        <v>1185</v>
      </c>
      <c r="G159" s="1046" t="s">
        <v>1186</v>
      </c>
      <c r="H159" s="1047">
        <v>50969660</v>
      </c>
      <c r="I159" s="795" t="s">
        <v>1187</v>
      </c>
      <c r="J159" s="796" t="s">
        <v>1188</v>
      </c>
    </row>
    <row r="160" spans="2:10" ht="14" x14ac:dyDescent="0.35">
      <c r="B160" s="1462" t="s">
        <v>1189</v>
      </c>
      <c r="C160" s="1463" t="s">
        <v>1190</v>
      </c>
      <c r="D160" s="1052" t="s">
        <v>1189</v>
      </c>
      <c r="E160" s="1053" t="s">
        <v>1190</v>
      </c>
      <c r="F160" s="795" t="s">
        <v>1185</v>
      </c>
      <c r="G160" s="796"/>
      <c r="H160" s="819"/>
      <c r="I160" s="795" t="s">
        <v>1187</v>
      </c>
      <c r="J160" s="796"/>
    </row>
    <row r="161" spans="2:10" s="1050" customFormat="1" ht="15.5" x14ac:dyDescent="0.35">
      <c r="B161" s="1200"/>
      <c r="C161" s="1073"/>
      <c r="D161" s="1052" t="s">
        <v>1191</v>
      </c>
      <c r="E161" s="1053" t="s">
        <v>1190</v>
      </c>
      <c r="F161" s="1054" t="s">
        <v>1185</v>
      </c>
      <c r="G161" s="1049"/>
      <c r="H161" s="1055"/>
      <c r="I161" s="1057" t="s">
        <v>1187</v>
      </c>
      <c r="J161" s="1049"/>
    </row>
    <row r="162" spans="2:10" ht="14" x14ac:dyDescent="0.35">
      <c r="B162" s="1462" t="s">
        <v>1226</v>
      </c>
      <c r="C162" s="1463" t="s">
        <v>1193</v>
      </c>
      <c r="D162" s="1052" t="s">
        <v>1192</v>
      </c>
      <c r="E162" s="1059" t="s">
        <v>1193</v>
      </c>
      <c r="F162" s="795" t="s">
        <v>1906</v>
      </c>
      <c r="G162" s="796" t="s">
        <v>1907</v>
      </c>
      <c r="H162" s="819">
        <v>30299347</v>
      </c>
      <c r="I162" s="795" t="s">
        <v>1187</v>
      </c>
      <c r="J162" s="796"/>
    </row>
    <row r="163" spans="2:10" ht="14" x14ac:dyDescent="0.35">
      <c r="B163" s="1464" t="s">
        <v>1078</v>
      </c>
      <c r="C163" s="1465" t="s">
        <v>1219</v>
      </c>
      <c r="D163" s="1062" t="s">
        <v>1099</v>
      </c>
      <c r="E163" s="1466" t="s">
        <v>1219</v>
      </c>
      <c r="F163" s="811" t="s">
        <v>1908</v>
      </c>
      <c r="G163" s="812" t="s">
        <v>1909</v>
      </c>
      <c r="H163" s="813">
        <v>77419558</v>
      </c>
      <c r="I163" s="1068" t="s">
        <v>1198</v>
      </c>
      <c r="J163" s="1065" t="s">
        <v>1199</v>
      </c>
    </row>
    <row r="164" spans="2:10" ht="14" x14ac:dyDescent="0.35">
      <c r="B164" s="1462" t="s">
        <v>1099</v>
      </c>
      <c r="C164" s="1463" t="s">
        <v>1221</v>
      </c>
      <c r="D164" s="1052" t="s">
        <v>1220</v>
      </c>
      <c r="E164" s="1053" t="s">
        <v>1221</v>
      </c>
      <c r="F164" s="795" t="s">
        <v>1910</v>
      </c>
      <c r="G164" s="796" t="s">
        <v>1911</v>
      </c>
      <c r="H164" s="819">
        <v>203231807</v>
      </c>
      <c r="I164" s="1057" t="s">
        <v>1198</v>
      </c>
      <c r="J164" s="796"/>
    </row>
    <row r="165" spans="2:10" ht="14" x14ac:dyDescent="0.35">
      <c r="B165" s="1462" t="s">
        <v>1236</v>
      </c>
      <c r="C165" s="1463" t="s">
        <v>1225</v>
      </c>
      <c r="D165" s="1052" t="s">
        <v>1224</v>
      </c>
      <c r="E165" s="1053" t="s">
        <v>1225</v>
      </c>
      <c r="F165" s="795" t="s">
        <v>1912</v>
      </c>
      <c r="G165" s="796" t="s">
        <v>1913</v>
      </c>
      <c r="H165" s="819">
        <v>7311080</v>
      </c>
      <c r="I165" s="1057" t="s">
        <v>1198</v>
      </c>
      <c r="J165" s="796"/>
    </row>
    <row r="166" spans="2:10" ht="14" x14ac:dyDescent="0.35">
      <c r="B166" s="1462" t="s">
        <v>1224</v>
      </c>
      <c r="C166" s="1463" t="s">
        <v>1914</v>
      </c>
      <c r="D166" s="1052" t="s">
        <v>1226</v>
      </c>
      <c r="E166" s="1053" t="s">
        <v>1914</v>
      </c>
      <c r="F166" s="795" t="s">
        <v>1915</v>
      </c>
      <c r="G166" s="796" t="s">
        <v>1916</v>
      </c>
      <c r="H166" s="819">
        <v>316901106</v>
      </c>
      <c r="I166" s="1057" t="s">
        <v>1198</v>
      </c>
      <c r="J166" s="796"/>
    </row>
    <row r="167" spans="2:10" ht="14" x14ac:dyDescent="0.35">
      <c r="B167" s="1462" t="s">
        <v>1228</v>
      </c>
      <c r="C167" s="1463" t="s">
        <v>1917</v>
      </c>
      <c r="D167" s="1052" t="s">
        <v>1078</v>
      </c>
      <c r="E167" s="1053" t="s">
        <v>1206</v>
      </c>
      <c r="F167" s="1054" t="s">
        <v>1207</v>
      </c>
      <c r="G167" s="1049" t="s">
        <v>1918</v>
      </c>
      <c r="H167" s="1055">
        <v>61857975</v>
      </c>
      <c r="I167" s="1057" t="s">
        <v>1198</v>
      </c>
      <c r="J167" s="1049"/>
    </row>
    <row r="168" spans="2:10" ht="14" x14ac:dyDescent="0.35">
      <c r="B168" s="909"/>
      <c r="C168" s="830"/>
      <c r="D168" s="1052" t="s">
        <v>1083</v>
      </c>
      <c r="E168" s="1071" t="s">
        <v>1210</v>
      </c>
      <c r="F168" s="795" t="s">
        <v>1207</v>
      </c>
      <c r="G168" s="796"/>
      <c r="H168" s="937"/>
      <c r="I168" s="799" t="s">
        <v>1198</v>
      </c>
      <c r="J168" s="796"/>
    </row>
    <row r="169" spans="2:10" ht="14" x14ac:dyDescent="0.35">
      <c r="B169" s="909"/>
      <c r="C169" s="830"/>
      <c r="D169" s="1052" t="s">
        <v>1095</v>
      </c>
      <c r="E169" s="1053" t="s">
        <v>1195</v>
      </c>
      <c r="F169" s="795" t="s">
        <v>1207</v>
      </c>
      <c r="G169" s="796"/>
      <c r="H169" s="937"/>
      <c r="I169" s="799" t="s">
        <v>1198</v>
      </c>
      <c r="J169" s="796"/>
    </row>
    <row r="170" spans="2:10" ht="14" x14ac:dyDescent="0.35">
      <c r="B170" s="909"/>
      <c r="C170" s="830"/>
      <c r="D170" s="1052" t="s">
        <v>1090</v>
      </c>
      <c r="E170" s="1053" t="s">
        <v>1201</v>
      </c>
      <c r="F170" s="795" t="s">
        <v>1207</v>
      </c>
      <c r="G170" s="796"/>
      <c r="H170" s="937"/>
      <c r="I170" s="799" t="s">
        <v>1198</v>
      </c>
      <c r="J170" s="796"/>
    </row>
    <row r="171" spans="2:10" ht="14" x14ac:dyDescent="0.35">
      <c r="B171" s="909"/>
      <c r="C171" s="830"/>
      <c r="D171" s="1052" t="s">
        <v>1211</v>
      </c>
      <c r="E171" s="1053" t="s">
        <v>1212</v>
      </c>
      <c r="F171" s="795" t="s">
        <v>1207</v>
      </c>
      <c r="G171" s="796"/>
      <c r="H171" s="937"/>
      <c r="I171" s="799" t="s">
        <v>1198</v>
      </c>
      <c r="J171" s="796"/>
    </row>
    <row r="172" spans="2:10" ht="14" x14ac:dyDescent="0.35">
      <c r="B172" s="909"/>
      <c r="C172" s="830"/>
      <c r="D172" s="1052" t="s">
        <v>1213</v>
      </c>
      <c r="E172" s="1053" t="s">
        <v>1214</v>
      </c>
      <c r="F172" s="795" t="s">
        <v>1207</v>
      </c>
      <c r="G172" s="796"/>
      <c r="H172" s="937"/>
      <c r="I172" s="799" t="s">
        <v>1198</v>
      </c>
      <c r="J172" s="796"/>
    </row>
    <row r="173" spans="2:10" ht="14" x14ac:dyDescent="0.35">
      <c r="B173" s="909"/>
      <c r="C173" s="830"/>
      <c r="D173" s="1052" t="s">
        <v>1215</v>
      </c>
      <c r="E173" s="1053" t="s">
        <v>1216</v>
      </c>
      <c r="F173" s="795" t="s">
        <v>1207</v>
      </c>
      <c r="G173" s="796"/>
      <c r="H173" s="937"/>
      <c r="I173" s="799" t="s">
        <v>1198</v>
      </c>
      <c r="J173" s="796"/>
    </row>
    <row r="174" spans="2:10" ht="14" x14ac:dyDescent="0.35">
      <c r="B174" s="909"/>
      <c r="C174" s="830"/>
      <c r="D174" s="1052" t="s">
        <v>1217</v>
      </c>
      <c r="E174" s="1053" t="s">
        <v>1218</v>
      </c>
      <c r="F174" s="795" t="s">
        <v>1207</v>
      </c>
      <c r="G174" s="796"/>
      <c r="H174" s="937"/>
      <c r="I174" s="799" t="s">
        <v>1198</v>
      </c>
      <c r="J174" s="796"/>
    </row>
    <row r="175" spans="2:10" ht="14" x14ac:dyDescent="0.35">
      <c r="B175" s="909"/>
      <c r="C175" s="830"/>
      <c r="D175" s="1052" t="s">
        <v>1228</v>
      </c>
      <c r="E175" s="1059" t="s">
        <v>1917</v>
      </c>
      <c r="F175" s="795" t="s">
        <v>1207</v>
      </c>
      <c r="G175" s="796"/>
      <c r="H175" s="937"/>
      <c r="I175" s="799" t="s">
        <v>1198</v>
      </c>
      <c r="J175" s="796"/>
    </row>
    <row r="176" spans="2:10" ht="14" x14ac:dyDescent="0.35">
      <c r="B176" s="909"/>
      <c r="C176" s="830"/>
      <c r="D176" s="1052" t="s">
        <v>1230</v>
      </c>
      <c r="E176" s="1053" t="s">
        <v>1231</v>
      </c>
      <c r="F176" s="795" t="s">
        <v>1207</v>
      </c>
      <c r="G176" s="796"/>
      <c r="H176" s="937"/>
      <c r="I176" s="799" t="s">
        <v>1198</v>
      </c>
      <c r="J176" s="796"/>
    </row>
    <row r="177" spans="2:12" ht="14" x14ac:dyDescent="0.35">
      <c r="B177" s="909"/>
      <c r="C177" s="830"/>
      <c r="D177" s="1052" t="s">
        <v>1232</v>
      </c>
      <c r="E177" s="1053" t="s">
        <v>1233</v>
      </c>
      <c r="F177" s="795" t="s">
        <v>1207</v>
      </c>
      <c r="G177" s="796"/>
      <c r="H177" s="937"/>
      <c r="I177" s="799" t="s">
        <v>1198</v>
      </c>
      <c r="J177" s="796"/>
    </row>
    <row r="178" spans="2:12" ht="14" x14ac:dyDescent="0.35">
      <c r="B178" s="1462" t="s">
        <v>1220</v>
      </c>
      <c r="C178" s="1463" t="s">
        <v>1223</v>
      </c>
      <c r="D178" s="1052" t="s">
        <v>1222</v>
      </c>
      <c r="E178" s="1053" t="s">
        <v>1223</v>
      </c>
      <c r="F178" s="795" t="s">
        <v>1709</v>
      </c>
      <c r="G178" s="796" t="s">
        <v>1710</v>
      </c>
      <c r="H178" s="937">
        <v>453481579</v>
      </c>
      <c r="I178" s="799" t="s">
        <v>1198</v>
      </c>
      <c r="J178" s="796"/>
    </row>
    <row r="179" spans="2:12" ht="14" x14ac:dyDescent="0.35">
      <c r="B179" s="1464" t="s">
        <v>1222</v>
      </c>
      <c r="C179" s="1465" t="s">
        <v>1919</v>
      </c>
      <c r="D179" s="1062" t="s">
        <v>1236</v>
      </c>
      <c r="E179" s="1466" t="s">
        <v>1919</v>
      </c>
      <c r="F179" s="811" t="s">
        <v>1238</v>
      </c>
      <c r="G179" s="812" t="s">
        <v>1920</v>
      </c>
      <c r="H179" s="1238">
        <v>128258691</v>
      </c>
      <c r="I179" s="815" t="s">
        <v>1240</v>
      </c>
      <c r="J179" s="812" t="s">
        <v>1921</v>
      </c>
    </row>
    <row r="180" spans="2:12" ht="14" x14ac:dyDescent="0.35">
      <c r="B180" s="909"/>
      <c r="C180" s="830"/>
      <c r="D180" s="1052" t="s">
        <v>1250</v>
      </c>
      <c r="E180" s="1053" t="s">
        <v>1251</v>
      </c>
      <c r="F180" s="795" t="s">
        <v>1238</v>
      </c>
      <c r="G180" s="796"/>
      <c r="H180" s="937"/>
      <c r="I180" s="799" t="s">
        <v>1240</v>
      </c>
      <c r="J180" s="796"/>
    </row>
    <row r="181" spans="2:12" ht="14" x14ac:dyDescent="0.35">
      <c r="B181" s="909"/>
      <c r="C181" s="830"/>
      <c r="D181" s="1052" t="s">
        <v>1256</v>
      </c>
      <c r="E181" s="1053" t="s">
        <v>1255</v>
      </c>
      <c r="F181" s="795" t="s">
        <v>1238</v>
      </c>
      <c r="G181" s="796"/>
      <c r="H181" s="937"/>
      <c r="I181" s="799" t="s">
        <v>1240</v>
      </c>
      <c r="J181" s="796"/>
    </row>
    <row r="182" spans="2:12" ht="14" x14ac:dyDescent="0.35">
      <c r="B182" s="909"/>
      <c r="C182" s="830"/>
      <c r="D182" s="1052" t="s">
        <v>1261</v>
      </c>
      <c r="E182" s="1053" t="s">
        <v>1260</v>
      </c>
      <c r="F182" s="795" t="s">
        <v>1238</v>
      </c>
      <c r="G182" s="796"/>
      <c r="H182" s="937"/>
      <c r="I182" s="799" t="s">
        <v>1240</v>
      </c>
      <c r="J182" s="796"/>
    </row>
    <row r="183" spans="2:12" ht="14" x14ac:dyDescent="0.35">
      <c r="B183" s="909"/>
      <c r="C183" s="830"/>
      <c r="D183" s="1052" t="s">
        <v>1244</v>
      </c>
      <c r="E183" s="1053" t="s">
        <v>1245</v>
      </c>
      <c r="F183" s="795" t="s">
        <v>1238</v>
      </c>
      <c r="G183" s="796"/>
      <c r="H183" s="937"/>
      <c r="I183" s="799" t="s">
        <v>1240</v>
      </c>
      <c r="J183" s="796"/>
    </row>
    <row r="184" spans="2:12" ht="14" x14ac:dyDescent="0.35">
      <c r="B184" s="1126"/>
      <c r="C184" s="1127"/>
      <c r="D184" s="1325" t="s">
        <v>1246</v>
      </c>
      <c r="E184" s="1467" t="s">
        <v>1247</v>
      </c>
      <c r="F184" s="803" t="s">
        <v>1238</v>
      </c>
      <c r="G184" s="804"/>
      <c r="H184" s="1227"/>
      <c r="I184" s="807" t="s">
        <v>1240</v>
      </c>
      <c r="J184" s="804"/>
    </row>
    <row r="185" spans="2:12" s="1050" customFormat="1" ht="16" thickBot="1" x14ac:dyDescent="0.4">
      <c r="B185" s="1468" t="s">
        <v>1192</v>
      </c>
      <c r="C185" s="1084" t="s">
        <v>1267</v>
      </c>
      <c r="D185" s="1083" t="s">
        <v>1266</v>
      </c>
      <c r="E185" s="1084" t="s">
        <v>1267</v>
      </c>
      <c r="F185" s="1085" t="s">
        <v>1268</v>
      </c>
      <c r="G185" s="1086" t="s">
        <v>1269</v>
      </c>
      <c r="H185" s="1251"/>
      <c r="I185" s="1085" t="s">
        <v>1270</v>
      </c>
      <c r="J185" s="1086" t="s">
        <v>1271</v>
      </c>
    </row>
    <row r="186" spans="2:12" s="1050" customFormat="1" ht="16" thickBot="1" x14ac:dyDescent="0.4">
      <c r="B186" s="1469"/>
      <c r="C186" s="1469"/>
      <c r="D186" s="1469"/>
      <c r="E186" s="1469"/>
      <c r="F186" s="1392"/>
      <c r="G186" s="856"/>
      <c r="H186" s="857"/>
      <c r="I186" s="1392"/>
      <c r="J186" s="1392"/>
    </row>
    <row r="187" spans="2:12" s="1470" customFormat="1" ht="16" thickBot="1" x14ac:dyDescent="0.4">
      <c r="B187" s="859" t="s">
        <v>671</v>
      </c>
      <c r="C187" s="1099"/>
      <c r="D187" s="1100"/>
      <c r="E187" s="1101"/>
      <c r="F187" s="786" t="s">
        <v>672</v>
      </c>
      <c r="G187" s="1102"/>
      <c r="H187" s="788" t="s">
        <v>673</v>
      </c>
      <c r="I187" s="1039" t="s">
        <v>1272</v>
      </c>
      <c r="J187" s="1040" t="s">
        <v>1273</v>
      </c>
      <c r="L187" s="1471"/>
    </row>
    <row r="188" spans="2:12" s="1470" customFormat="1" ht="14" x14ac:dyDescent="0.35">
      <c r="B188" s="1472" t="s">
        <v>1234</v>
      </c>
      <c r="C188" s="1473" t="s">
        <v>329</v>
      </c>
      <c r="D188" s="1474" t="s">
        <v>1234</v>
      </c>
      <c r="E188" s="1475" t="s">
        <v>329</v>
      </c>
      <c r="F188" s="1045" t="s">
        <v>1275</v>
      </c>
      <c r="G188" s="1046" t="s">
        <v>1922</v>
      </c>
      <c r="H188" s="1246">
        <v>29811217</v>
      </c>
      <c r="I188" s="1051" t="s">
        <v>1277</v>
      </c>
      <c r="J188" s="1049" t="s">
        <v>1278</v>
      </c>
      <c r="L188" s="1471"/>
    </row>
    <row r="189" spans="2:12" s="1470" customFormat="1" ht="14" x14ac:dyDescent="0.35">
      <c r="B189" s="1069" t="s">
        <v>1242</v>
      </c>
      <c r="C189" s="1108" t="s">
        <v>1281</v>
      </c>
      <c r="D189" s="1124" t="s">
        <v>1242</v>
      </c>
      <c r="E189" s="1476" t="s">
        <v>1281</v>
      </c>
      <c r="F189" s="1054" t="s">
        <v>1275</v>
      </c>
      <c r="G189" s="1049"/>
      <c r="H189" s="1246"/>
      <c r="I189" s="828" t="s">
        <v>1277</v>
      </c>
      <c r="J189" s="1049"/>
      <c r="L189" s="1471"/>
    </row>
    <row r="190" spans="2:12" s="1470" customFormat="1" ht="14" x14ac:dyDescent="0.35">
      <c r="B190" s="1329" t="s">
        <v>1248</v>
      </c>
      <c r="C190" s="1113" t="s">
        <v>1283</v>
      </c>
      <c r="D190" s="1128" t="s">
        <v>1248</v>
      </c>
      <c r="E190" s="1477" t="s">
        <v>1283</v>
      </c>
      <c r="F190" s="1130" t="s">
        <v>1923</v>
      </c>
      <c r="G190" s="1117" t="s">
        <v>1924</v>
      </c>
      <c r="H190" s="1250">
        <v>80535788</v>
      </c>
      <c r="I190" s="834" t="s">
        <v>1277</v>
      </c>
      <c r="J190" s="1117"/>
      <c r="L190" s="1471"/>
    </row>
    <row r="191" spans="2:12" s="1470" customFormat="1" ht="14" x14ac:dyDescent="0.35">
      <c r="B191" s="1060" t="s">
        <v>1254</v>
      </c>
      <c r="C191" s="1061" t="s">
        <v>1925</v>
      </c>
      <c r="D191" s="1122" t="s">
        <v>1254</v>
      </c>
      <c r="E191" s="1478" t="s">
        <v>1287</v>
      </c>
      <c r="F191" s="1064" t="s">
        <v>1718</v>
      </c>
      <c r="G191" s="1065" t="s">
        <v>1719</v>
      </c>
      <c r="H191" s="1479">
        <v>13044022</v>
      </c>
      <c r="I191" s="1480" t="s">
        <v>1290</v>
      </c>
      <c r="J191" s="1065" t="s">
        <v>1291</v>
      </c>
      <c r="L191" s="1471"/>
    </row>
    <row r="192" spans="2:12" s="1470" customFormat="1" ht="14" x14ac:dyDescent="0.35">
      <c r="B192" s="909"/>
      <c r="C192" s="1058"/>
      <c r="D192" s="1124" t="s">
        <v>1292</v>
      </c>
      <c r="E192" s="1476" t="s">
        <v>1293</v>
      </c>
      <c r="F192" s="1054" t="s">
        <v>1718</v>
      </c>
      <c r="G192" s="1049"/>
      <c r="H192" s="1246"/>
      <c r="I192" s="828" t="s">
        <v>1290</v>
      </c>
      <c r="J192" s="1049"/>
      <c r="L192" s="1471"/>
    </row>
    <row r="193" spans="2:12" s="1470" customFormat="1" ht="14" x14ac:dyDescent="0.35">
      <c r="B193" s="909"/>
      <c r="C193" s="1058"/>
      <c r="D193" s="1124" t="s">
        <v>1294</v>
      </c>
      <c r="E193" s="1476" t="s">
        <v>371</v>
      </c>
      <c r="F193" s="1054" t="s">
        <v>1718</v>
      </c>
      <c r="G193" s="1049"/>
      <c r="H193" s="1246"/>
      <c r="I193" s="828" t="s">
        <v>1290</v>
      </c>
      <c r="J193" s="1049"/>
      <c r="L193" s="1471"/>
    </row>
    <row r="194" spans="2:12" s="1470" customFormat="1" ht="14" x14ac:dyDescent="0.35">
      <c r="B194" s="909"/>
      <c r="C194" s="1058"/>
      <c r="D194" s="1124" t="s">
        <v>1295</v>
      </c>
      <c r="E194" s="1476" t="s">
        <v>1296</v>
      </c>
      <c r="F194" s="1054" t="s">
        <v>1718</v>
      </c>
      <c r="G194" s="1049"/>
      <c r="H194" s="1246"/>
      <c r="I194" s="828" t="s">
        <v>1290</v>
      </c>
      <c r="J194" s="1049"/>
      <c r="L194" s="1471"/>
    </row>
    <row r="195" spans="2:12" s="1470" customFormat="1" ht="14" x14ac:dyDescent="0.35">
      <c r="B195" s="909"/>
      <c r="C195" s="1058"/>
      <c r="D195" s="1124" t="s">
        <v>1297</v>
      </c>
      <c r="E195" s="1476" t="s">
        <v>1298</v>
      </c>
      <c r="F195" s="1054" t="s">
        <v>1718</v>
      </c>
      <c r="G195" s="1049"/>
      <c r="H195" s="1246"/>
      <c r="I195" s="828" t="s">
        <v>1290</v>
      </c>
      <c r="J195" s="1049"/>
      <c r="L195" s="1471"/>
    </row>
    <row r="196" spans="2:12" s="1470" customFormat="1" ht="14" x14ac:dyDescent="0.35">
      <c r="B196" s="909"/>
      <c r="C196" s="1058"/>
      <c r="D196" s="1124" t="s">
        <v>1299</v>
      </c>
      <c r="E196" s="1476" t="s">
        <v>1300</v>
      </c>
      <c r="F196" s="1054" t="s">
        <v>1718</v>
      </c>
      <c r="G196" s="1049"/>
      <c r="H196" s="1246"/>
      <c r="I196" s="828" t="s">
        <v>1290</v>
      </c>
      <c r="J196" s="1049"/>
      <c r="L196" s="1471"/>
    </row>
    <row r="197" spans="2:12" s="1470" customFormat="1" ht="14" x14ac:dyDescent="0.35">
      <c r="B197" s="909"/>
      <c r="C197" s="1058"/>
      <c r="D197" s="1124" t="s">
        <v>1302</v>
      </c>
      <c r="E197" s="1476" t="s">
        <v>372</v>
      </c>
      <c r="F197" s="1054" t="s">
        <v>1718</v>
      </c>
      <c r="G197" s="1049"/>
      <c r="H197" s="1246"/>
      <c r="I197" s="828" t="s">
        <v>1290</v>
      </c>
      <c r="J197" s="1049"/>
      <c r="L197" s="1471"/>
    </row>
    <row r="198" spans="2:12" s="1470" customFormat="1" ht="14" x14ac:dyDescent="0.35">
      <c r="B198" s="909"/>
      <c r="C198" s="1058"/>
      <c r="D198" s="1124" t="s">
        <v>1305</v>
      </c>
      <c r="E198" s="1476" t="s">
        <v>1296</v>
      </c>
      <c r="F198" s="1054" t="s">
        <v>1718</v>
      </c>
      <c r="G198" s="1049"/>
      <c r="H198" s="1246"/>
      <c r="I198" s="828" t="s">
        <v>1290</v>
      </c>
      <c r="J198" s="1049"/>
      <c r="L198" s="1471"/>
    </row>
    <row r="199" spans="2:12" s="1470" customFormat="1" ht="14" x14ac:dyDescent="0.35">
      <c r="B199" s="1126"/>
      <c r="C199" s="1301"/>
      <c r="D199" s="1128" t="s">
        <v>1926</v>
      </c>
      <c r="E199" s="1477" t="s">
        <v>1307</v>
      </c>
      <c r="F199" s="1130" t="s">
        <v>1718</v>
      </c>
      <c r="G199" s="1117"/>
      <c r="H199" s="1250"/>
      <c r="I199" s="834" t="s">
        <v>1290</v>
      </c>
      <c r="J199" s="1117"/>
      <c r="L199" s="1471"/>
    </row>
    <row r="200" spans="2:12" s="1470" customFormat="1" ht="14" x14ac:dyDescent="0.35">
      <c r="B200" s="1069" t="s">
        <v>1264</v>
      </c>
      <c r="C200" s="1108" t="s">
        <v>1927</v>
      </c>
      <c r="D200" s="1124" t="s">
        <v>1259</v>
      </c>
      <c r="E200" s="1476" t="s">
        <v>332</v>
      </c>
      <c r="F200" s="1054" t="s">
        <v>1310</v>
      </c>
      <c r="G200" s="1049" t="s">
        <v>1311</v>
      </c>
      <c r="H200" s="1246">
        <v>101884161</v>
      </c>
      <c r="I200" s="828" t="s">
        <v>1312</v>
      </c>
      <c r="J200" s="1049" t="s">
        <v>1313</v>
      </c>
      <c r="L200" s="1471"/>
    </row>
    <row r="201" spans="2:12" s="1470" customFormat="1" ht="14" x14ac:dyDescent="0.35">
      <c r="B201" s="909"/>
      <c r="C201" s="1058"/>
      <c r="D201" s="1124" t="s">
        <v>1314</v>
      </c>
      <c r="E201" s="1476" t="s">
        <v>1315</v>
      </c>
      <c r="F201" s="1054" t="s">
        <v>1310</v>
      </c>
      <c r="G201" s="1049"/>
      <c r="H201" s="1246"/>
      <c r="I201" s="828" t="s">
        <v>1312</v>
      </c>
      <c r="J201" s="1049"/>
      <c r="L201" s="1471"/>
    </row>
    <row r="202" spans="2:12" s="1470" customFormat="1" ht="14" x14ac:dyDescent="0.35">
      <c r="B202" s="909"/>
      <c r="C202" s="1058"/>
      <c r="D202" s="1124" t="s">
        <v>1316</v>
      </c>
      <c r="E202" s="1476" t="s">
        <v>1317</v>
      </c>
      <c r="F202" s="1054" t="s">
        <v>1310</v>
      </c>
      <c r="G202" s="1049"/>
      <c r="H202" s="1246"/>
      <c r="I202" s="828" t="s">
        <v>1312</v>
      </c>
      <c r="J202" s="1049"/>
      <c r="L202" s="1471"/>
    </row>
    <row r="203" spans="2:12" s="1470" customFormat="1" ht="14" x14ac:dyDescent="0.35">
      <c r="B203" s="909"/>
      <c r="C203" s="1058"/>
      <c r="D203" s="1124" t="s">
        <v>1318</v>
      </c>
      <c r="E203" s="1476" t="s">
        <v>1319</v>
      </c>
      <c r="F203" s="1054" t="s">
        <v>1310</v>
      </c>
      <c r="G203" s="1049"/>
      <c r="H203" s="1246"/>
      <c r="I203" s="828" t="s">
        <v>1312</v>
      </c>
      <c r="J203" s="1049"/>
      <c r="L203" s="1471"/>
    </row>
    <row r="204" spans="2:12" s="1470" customFormat="1" ht="14" x14ac:dyDescent="0.35">
      <c r="B204" s="909"/>
      <c r="C204" s="1058"/>
      <c r="D204" s="1124" t="s">
        <v>1320</v>
      </c>
      <c r="E204" s="1476" t="s">
        <v>1321</v>
      </c>
      <c r="F204" s="1054" t="s">
        <v>1310</v>
      </c>
      <c r="G204" s="1049"/>
      <c r="H204" s="1246"/>
      <c r="I204" s="828" t="s">
        <v>1312</v>
      </c>
      <c r="J204" s="1049"/>
      <c r="L204" s="1471"/>
    </row>
    <row r="205" spans="2:12" s="1470" customFormat="1" ht="14" x14ac:dyDescent="0.35">
      <c r="B205" s="909"/>
      <c r="C205" s="1058"/>
      <c r="D205" s="1124" t="s">
        <v>1324</v>
      </c>
      <c r="E205" s="1476" t="s">
        <v>1325</v>
      </c>
      <c r="F205" s="1054" t="s">
        <v>1310</v>
      </c>
      <c r="G205" s="1049"/>
      <c r="H205" s="1246"/>
      <c r="I205" s="828" t="s">
        <v>1312</v>
      </c>
      <c r="J205" s="1049"/>
      <c r="L205" s="1471"/>
    </row>
    <row r="206" spans="2:12" s="1470" customFormat="1" ht="14" x14ac:dyDescent="0.35">
      <c r="B206" s="1060" t="s">
        <v>1328</v>
      </c>
      <c r="C206" s="1061" t="s">
        <v>1928</v>
      </c>
      <c r="D206" s="1122" t="s">
        <v>1328</v>
      </c>
      <c r="E206" s="1478" t="s">
        <v>1329</v>
      </c>
      <c r="F206" s="1064" t="s">
        <v>1330</v>
      </c>
      <c r="G206" s="1065" t="s">
        <v>1929</v>
      </c>
      <c r="H206" s="1479">
        <v>120909349</v>
      </c>
      <c r="I206" s="1480" t="s">
        <v>1332</v>
      </c>
      <c r="J206" s="1065" t="s">
        <v>1333</v>
      </c>
      <c r="L206" s="1471"/>
    </row>
    <row r="207" spans="2:12" s="1470" customFormat="1" ht="14" x14ac:dyDescent="0.35">
      <c r="B207" s="1069" t="s">
        <v>1259</v>
      </c>
      <c r="C207" s="1108" t="s">
        <v>1930</v>
      </c>
      <c r="D207" s="1124" t="s">
        <v>1264</v>
      </c>
      <c r="E207" s="1476" t="s">
        <v>1335</v>
      </c>
      <c r="F207" s="1054" t="s">
        <v>1931</v>
      </c>
      <c r="G207" s="1049" t="s">
        <v>1932</v>
      </c>
      <c r="H207" s="1246">
        <v>6035039</v>
      </c>
      <c r="I207" s="828" t="s">
        <v>1332</v>
      </c>
      <c r="J207" s="1049"/>
      <c r="L207" s="1471"/>
    </row>
    <row r="208" spans="2:12" s="1470" customFormat="1" ht="14" x14ac:dyDescent="0.35">
      <c r="B208" s="1069" t="s">
        <v>1338</v>
      </c>
      <c r="C208" s="1108" t="s">
        <v>1933</v>
      </c>
      <c r="D208" s="1124" t="s">
        <v>1338</v>
      </c>
      <c r="E208" s="1476" t="s">
        <v>1339</v>
      </c>
      <c r="F208" s="1054" t="s">
        <v>1934</v>
      </c>
      <c r="G208" s="1049" t="s">
        <v>1935</v>
      </c>
      <c r="H208" s="1246">
        <v>185752930</v>
      </c>
      <c r="I208" s="828" t="s">
        <v>1332</v>
      </c>
      <c r="J208" s="1049"/>
      <c r="L208" s="1471"/>
    </row>
    <row r="209" spans="2:12" s="1470" customFormat="1" ht="14" x14ac:dyDescent="0.35">
      <c r="B209" s="909"/>
      <c r="C209" s="1058"/>
      <c r="D209" s="1124" t="s">
        <v>1340</v>
      </c>
      <c r="E209" s="1476" t="s">
        <v>1341</v>
      </c>
      <c r="F209" s="1054" t="s">
        <v>1934</v>
      </c>
      <c r="G209" s="1049"/>
      <c r="H209" s="1246"/>
      <c r="I209" s="828" t="s">
        <v>1332</v>
      </c>
      <c r="J209" s="1049"/>
      <c r="L209" s="1471"/>
    </row>
    <row r="210" spans="2:12" s="1470" customFormat="1" ht="14" x14ac:dyDescent="0.35">
      <c r="B210" s="909"/>
      <c r="C210" s="1058"/>
      <c r="D210" s="1124" t="s">
        <v>1342</v>
      </c>
      <c r="E210" s="1476" t="s">
        <v>1343</v>
      </c>
      <c r="F210" s="1054" t="s">
        <v>1934</v>
      </c>
      <c r="G210" s="1049"/>
      <c r="H210" s="1246"/>
      <c r="I210" s="828" t="s">
        <v>1332</v>
      </c>
      <c r="J210" s="1049"/>
      <c r="L210" s="1471"/>
    </row>
    <row r="211" spans="2:12" s="1470" customFormat="1" ht="14" x14ac:dyDescent="0.35">
      <c r="B211" s="909"/>
      <c r="C211" s="1058"/>
      <c r="D211" s="1124" t="s">
        <v>1344</v>
      </c>
      <c r="E211" s="1476" t="s">
        <v>1345</v>
      </c>
      <c r="F211" s="1054" t="s">
        <v>1934</v>
      </c>
      <c r="G211" s="1049"/>
      <c r="H211" s="1246"/>
      <c r="I211" s="828" t="s">
        <v>1332</v>
      </c>
      <c r="J211" s="1049"/>
      <c r="L211" s="1471"/>
    </row>
    <row r="212" spans="2:12" s="1470" customFormat="1" ht="14" x14ac:dyDescent="0.35">
      <c r="B212" s="909"/>
      <c r="C212" s="1058"/>
      <c r="D212" s="1124" t="s">
        <v>1346</v>
      </c>
      <c r="E212" s="1476" t="s">
        <v>1347</v>
      </c>
      <c r="F212" s="1054" t="s">
        <v>1934</v>
      </c>
      <c r="G212" s="1049"/>
      <c r="H212" s="1246"/>
      <c r="I212" s="828" t="s">
        <v>1332</v>
      </c>
      <c r="J212" s="1049"/>
      <c r="L212" s="1471"/>
    </row>
    <row r="213" spans="2:12" s="1470" customFormat="1" ht="14" x14ac:dyDescent="0.35">
      <c r="B213" s="909"/>
      <c r="C213" s="1058"/>
      <c r="D213" s="1124" t="s">
        <v>1348</v>
      </c>
      <c r="E213" s="1476" t="s">
        <v>1349</v>
      </c>
      <c r="F213" s="1054" t="s">
        <v>1934</v>
      </c>
      <c r="G213" s="1049"/>
      <c r="H213" s="1246"/>
      <c r="I213" s="828" t="s">
        <v>1332</v>
      </c>
      <c r="J213" s="1049"/>
      <c r="L213" s="1471"/>
    </row>
    <row r="214" spans="2:12" s="1470" customFormat="1" ht="14" x14ac:dyDescent="0.35">
      <c r="B214" s="1069" t="s">
        <v>1350</v>
      </c>
      <c r="C214" s="1108" t="s">
        <v>1936</v>
      </c>
      <c r="D214" s="1124" t="s">
        <v>1350</v>
      </c>
      <c r="E214" s="1476" t="s">
        <v>1351</v>
      </c>
      <c r="F214" s="1054" t="s">
        <v>1937</v>
      </c>
      <c r="G214" s="1049" t="s">
        <v>1938</v>
      </c>
      <c r="H214" s="1246">
        <v>2477030</v>
      </c>
      <c r="I214" s="828" t="s">
        <v>1332</v>
      </c>
      <c r="J214" s="1049"/>
      <c r="L214" s="1471"/>
    </row>
    <row r="215" spans="2:12" ht="14" x14ac:dyDescent="0.35">
      <c r="B215" s="1329" t="s">
        <v>1352</v>
      </c>
      <c r="C215" s="1481" t="s">
        <v>1353</v>
      </c>
      <c r="D215" s="1128" t="s">
        <v>1352</v>
      </c>
      <c r="E215" s="1477" t="s">
        <v>1353</v>
      </c>
      <c r="F215" s="1130" t="s">
        <v>1336</v>
      </c>
      <c r="G215" s="1117" t="s">
        <v>1939</v>
      </c>
      <c r="H215" s="1250">
        <v>20118366</v>
      </c>
      <c r="I215" s="834" t="s">
        <v>1332</v>
      </c>
      <c r="J215" s="1117"/>
    </row>
    <row r="216" spans="2:12" ht="14.5" thickBot="1" x14ac:dyDescent="0.4">
      <c r="B216" s="1135" t="s">
        <v>1356</v>
      </c>
      <c r="C216" s="1136" t="s">
        <v>1357</v>
      </c>
      <c r="D216" s="1482" t="s">
        <v>1356</v>
      </c>
      <c r="E216" s="1483" t="s">
        <v>1267</v>
      </c>
      <c r="F216" s="1085" t="s">
        <v>1358</v>
      </c>
      <c r="G216" s="1086" t="s">
        <v>1359</v>
      </c>
      <c r="H216" s="1251"/>
      <c r="I216" s="1085" t="s">
        <v>1360</v>
      </c>
      <c r="J216" s="1086" t="s">
        <v>1361</v>
      </c>
    </row>
    <row r="217" spans="2:12" s="776" customFormat="1" ht="15.5" x14ac:dyDescent="0.35">
      <c r="B217" s="856"/>
      <c r="C217" s="856"/>
      <c r="D217" s="856"/>
      <c r="E217" s="856"/>
      <c r="F217" s="856"/>
      <c r="G217" s="856"/>
      <c r="H217" s="857"/>
      <c r="I217" s="856"/>
      <c r="J217" s="856"/>
    </row>
    <row r="218" spans="2:12" s="776" customFormat="1" ht="16" thickBot="1" x14ac:dyDescent="0.4">
      <c r="B218" s="856"/>
      <c r="C218" s="856"/>
      <c r="D218" s="856"/>
      <c r="E218" s="856"/>
      <c r="F218" s="856"/>
      <c r="G218" s="856"/>
      <c r="H218" s="857"/>
      <c r="I218" s="856"/>
      <c r="J218" s="856"/>
    </row>
    <row r="219" spans="2:12" ht="16" thickBot="1" x14ac:dyDescent="0.4">
      <c r="B219" s="859" t="s">
        <v>671</v>
      </c>
      <c r="C219" s="830"/>
      <c r="D219" s="1057"/>
      <c r="E219" s="1138"/>
      <c r="F219" s="786" t="s">
        <v>672</v>
      </c>
      <c r="G219" s="795"/>
      <c r="H219" s="788" t="s">
        <v>673</v>
      </c>
      <c r="I219" s="1039" t="s">
        <v>1362</v>
      </c>
      <c r="J219" s="1040" t="s">
        <v>1940</v>
      </c>
    </row>
    <row r="220" spans="2:12" ht="14" x14ac:dyDescent="0.35">
      <c r="B220" s="1484" t="s">
        <v>1728</v>
      </c>
      <c r="C220" s="1485" t="s">
        <v>1364</v>
      </c>
      <c r="D220" s="1141">
        <v>8</v>
      </c>
      <c r="E220" s="1142" t="s">
        <v>1364</v>
      </c>
      <c r="F220" s="1143" t="s">
        <v>1365</v>
      </c>
      <c r="G220" s="1046" t="s">
        <v>1941</v>
      </c>
      <c r="H220" s="1246">
        <v>55187160</v>
      </c>
      <c r="I220" s="1051" t="s">
        <v>1367</v>
      </c>
      <c r="J220" s="1049" t="s">
        <v>1942</v>
      </c>
    </row>
    <row r="221" spans="2:12" ht="14" x14ac:dyDescent="0.35">
      <c r="B221" s="1352" t="s">
        <v>1373</v>
      </c>
      <c r="C221" s="1160" t="s">
        <v>605</v>
      </c>
      <c r="D221" s="1147" t="s">
        <v>1373</v>
      </c>
      <c r="E221" s="1149" t="s">
        <v>605</v>
      </c>
      <c r="F221" s="795" t="s">
        <v>1365</v>
      </c>
      <c r="G221" s="796"/>
      <c r="H221" s="937"/>
      <c r="I221" s="799" t="s">
        <v>1367</v>
      </c>
      <c r="J221" s="796"/>
    </row>
    <row r="222" spans="2:12" ht="14" x14ac:dyDescent="0.35">
      <c r="B222" s="1486" t="s">
        <v>1453</v>
      </c>
      <c r="C222" s="1487" t="s">
        <v>1375</v>
      </c>
      <c r="D222" s="1173" t="s">
        <v>1374</v>
      </c>
      <c r="E222" s="1488" t="s">
        <v>1375</v>
      </c>
      <c r="F222" s="803" t="s">
        <v>1943</v>
      </c>
      <c r="G222" s="804" t="s">
        <v>1944</v>
      </c>
      <c r="H222" s="1227">
        <v>704073</v>
      </c>
      <c r="I222" s="807" t="s">
        <v>1367</v>
      </c>
      <c r="J222" s="804"/>
    </row>
    <row r="223" spans="2:12" ht="14" x14ac:dyDescent="0.35">
      <c r="B223" s="1486" t="s">
        <v>1301</v>
      </c>
      <c r="C223" s="1487" t="s">
        <v>335</v>
      </c>
      <c r="D223" s="1173" t="s">
        <v>1279</v>
      </c>
      <c r="E223" s="1488" t="s">
        <v>335</v>
      </c>
      <c r="F223" s="803" t="s">
        <v>1376</v>
      </c>
      <c r="G223" s="804" t="s">
        <v>1377</v>
      </c>
      <c r="H223" s="1227">
        <v>1343089498</v>
      </c>
      <c r="I223" s="807" t="s">
        <v>1378</v>
      </c>
      <c r="J223" s="804" t="s">
        <v>1379</v>
      </c>
    </row>
    <row r="224" spans="2:12" ht="14" x14ac:dyDescent="0.35">
      <c r="B224" s="1489" t="s">
        <v>1279</v>
      </c>
      <c r="C224" s="1490" t="s">
        <v>1945</v>
      </c>
      <c r="D224" s="1165" t="s">
        <v>1369</v>
      </c>
      <c r="E224" s="1491" t="s">
        <v>1382</v>
      </c>
      <c r="F224" s="811" t="s">
        <v>1383</v>
      </c>
      <c r="G224" s="1492" t="s">
        <v>1732</v>
      </c>
      <c r="H224" s="1246">
        <v>826768693</v>
      </c>
      <c r="I224" s="815" t="s">
        <v>1385</v>
      </c>
      <c r="J224" s="812" t="s">
        <v>1733</v>
      </c>
    </row>
    <row r="225" spans="2:10" ht="14" x14ac:dyDescent="0.35">
      <c r="B225" s="1352" t="s">
        <v>1204</v>
      </c>
      <c r="C225" s="1160" t="s">
        <v>1946</v>
      </c>
      <c r="D225" s="1147" t="s">
        <v>1371</v>
      </c>
      <c r="E225" s="1160" t="s">
        <v>1387</v>
      </c>
      <c r="F225" s="799" t="s">
        <v>1383</v>
      </c>
      <c r="G225" s="796"/>
      <c r="H225" s="937"/>
      <c r="I225" s="799" t="s">
        <v>1385</v>
      </c>
      <c r="J225" s="796"/>
    </row>
    <row r="226" spans="2:10" ht="14" x14ac:dyDescent="0.35">
      <c r="B226" s="1352" t="s">
        <v>1308</v>
      </c>
      <c r="C226" s="1160" t="s">
        <v>1947</v>
      </c>
      <c r="D226" s="1147" t="s">
        <v>1390</v>
      </c>
      <c r="E226" s="1149" t="s">
        <v>1948</v>
      </c>
      <c r="F226" s="795" t="s">
        <v>1740</v>
      </c>
      <c r="G226" s="796" t="s">
        <v>1949</v>
      </c>
      <c r="H226" s="937">
        <v>5010695716</v>
      </c>
      <c r="I226" s="799" t="s">
        <v>1385</v>
      </c>
      <c r="J226" s="796"/>
    </row>
    <row r="227" spans="2:10" ht="14" x14ac:dyDescent="0.35">
      <c r="B227" s="1352">
        <v>818</v>
      </c>
      <c r="C227" s="1493" t="s">
        <v>1950</v>
      </c>
      <c r="D227" s="1147" t="s">
        <v>1388</v>
      </c>
      <c r="E227" s="1149" t="s">
        <v>1389</v>
      </c>
      <c r="F227" s="795" t="s">
        <v>1951</v>
      </c>
      <c r="G227" s="796" t="s">
        <v>1952</v>
      </c>
      <c r="H227" s="937">
        <v>1459816053</v>
      </c>
      <c r="I227" s="799" t="s">
        <v>1385</v>
      </c>
      <c r="J227" s="796"/>
    </row>
    <row r="228" spans="2:10" ht="14" x14ac:dyDescent="0.35">
      <c r="B228" s="909"/>
      <c r="C228" s="1209"/>
      <c r="D228" s="1147" t="s">
        <v>1194</v>
      </c>
      <c r="E228" s="1149" t="s">
        <v>1392</v>
      </c>
      <c r="F228" s="795" t="s">
        <v>1951</v>
      </c>
      <c r="G228" s="796"/>
      <c r="H228" s="937"/>
      <c r="I228" s="799" t="s">
        <v>1385</v>
      </c>
      <c r="J228" s="796"/>
    </row>
    <row r="229" spans="2:10" ht="14" x14ac:dyDescent="0.35">
      <c r="B229" s="909"/>
      <c r="C229" s="829"/>
      <c r="D229" s="1147" t="s">
        <v>1393</v>
      </c>
      <c r="E229" s="1149" t="s">
        <v>1394</v>
      </c>
      <c r="F229" s="795" t="s">
        <v>1951</v>
      </c>
      <c r="G229" s="796"/>
      <c r="H229" s="937"/>
      <c r="I229" s="799" t="s">
        <v>1385</v>
      </c>
      <c r="J229" s="796"/>
    </row>
    <row r="230" spans="2:10" ht="14" x14ac:dyDescent="0.35">
      <c r="B230" s="909"/>
      <c r="C230" s="829"/>
      <c r="D230" s="1147" t="s">
        <v>1395</v>
      </c>
      <c r="E230" s="1149" t="s">
        <v>1396</v>
      </c>
      <c r="F230" s="795" t="s">
        <v>1951</v>
      </c>
      <c r="G230" s="796"/>
      <c r="H230" s="937"/>
      <c r="I230" s="799" t="s">
        <v>1385</v>
      </c>
      <c r="J230" s="796"/>
    </row>
    <row r="231" spans="2:10" ht="14" x14ac:dyDescent="0.35">
      <c r="B231" s="909"/>
      <c r="C231" s="795"/>
      <c r="D231" s="1147" t="s">
        <v>1397</v>
      </c>
      <c r="E231" s="1149" t="s">
        <v>1398</v>
      </c>
      <c r="F231" s="795" t="s">
        <v>1951</v>
      </c>
      <c r="G231" s="796"/>
      <c r="H231" s="937"/>
      <c r="I231" s="799" t="s">
        <v>1385</v>
      </c>
      <c r="J231" s="796"/>
    </row>
    <row r="232" spans="2:10" ht="14" x14ac:dyDescent="0.35">
      <c r="B232" s="1352" t="s">
        <v>1200</v>
      </c>
      <c r="C232" s="1160" t="s">
        <v>1953</v>
      </c>
      <c r="D232" s="828"/>
      <c r="E232" s="1161"/>
      <c r="F232" s="795" t="s">
        <v>1951</v>
      </c>
      <c r="G232" s="796"/>
      <c r="H232" s="937"/>
      <c r="I232" s="799" t="s">
        <v>1385</v>
      </c>
      <c r="J232" s="796"/>
    </row>
    <row r="233" spans="2:10" ht="14" x14ac:dyDescent="0.35">
      <c r="B233" s="1352">
        <v>815</v>
      </c>
      <c r="C233" s="1494" t="s">
        <v>1954</v>
      </c>
      <c r="D233" s="1495"/>
      <c r="E233" s="1161"/>
      <c r="F233" s="795" t="s">
        <v>1951</v>
      </c>
      <c r="G233" s="796"/>
      <c r="H233" s="937"/>
      <c r="I233" s="799" t="s">
        <v>1385</v>
      </c>
      <c r="J233" s="796"/>
    </row>
    <row r="234" spans="2:10" ht="14" x14ac:dyDescent="0.35">
      <c r="B234" s="1352" t="s">
        <v>1456</v>
      </c>
      <c r="C234" s="1160" t="s">
        <v>1755</v>
      </c>
      <c r="D234" s="1147" t="s">
        <v>1282</v>
      </c>
      <c r="E234" s="1149" t="s">
        <v>1399</v>
      </c>
      <c r="F234" s="795" t="s">
        <v>1744</v>
      </c>
      <c r="G234" s="796" t="s">
        <v>1955</v>
      </c>
      <c r="H234" s="937">
        <v>0</v>
      </c>
      <c r="I234" s="799" t="s">
        <v>1385</v>
      </c>
      <c r="J234" s="796"/>
    </row>
    <row r="235" spans="2:10" ht="14" x14ac:dyDescent="0.35">
      <c r="B235" s="909"/>
      <c r="C235" s="856"/>
      <c r="D235" s="1147" t="s">
        <v>1400</v>
      </c>
      <c r="E235" s="1149" t="s">
        <v>1401</v>
      </c>
      <c r="F235" s="795" t="s">
        <v>1744</v>
      </c>
      <c r="G235" s="796"/>
      <c r="H235" s="937"/>
      <c r="I235" s="799" t="s">
        <v>1385</v>
      </c>
      <c r="J235" s="796"/>
    </row>
    <row r="236" spans="2:10" ht="14" x14ac:dyDescent="0.35">
      <c r="B236" s="1352" t="s">
        <v>1956</v>
      </c>
      <c r="C236" s="1160" t="s">
        <v>1957</v>
      </c>
      <c r="D236" s="1147" t="s">
        <v>1403</v>
      </c>
      <c r="E236" s="1149" t="s">
        <v>1404</v>
      </c>
      <c r="F236" s="795" t="s">
        <v>1748</v>
      </c>
      <c r="G236" s="1254" t="s">
        <v>1958</v>
      </c>
      <c r="H236" s="937">
        <v>3204552</v>
      </c>
      <c r="I236" s="799" t="s">
        <v>1385</v>
      </c>
      <c r="J236" s="796"/>
    </row>
    <row r="237" spans="2:10" ht="14" x14ac:dyDescent="0.35">
      <c r="B237" s="1352" t="s">
        <v>1959</v>
      </c>
      <c r="C237" s="1160" t="s">
        <v>1960</v>
      </c>
      <c r="D237" s="1147" t="s">
        <v>1326</v>
      </c>
      <c r="E237" s="1149" t="s">
        <v>1405</v>
      </c>
      <c r="F237" s="795" t="s">
        <v>1752</v>
      </c>
      <c r="G237" s="1254" t="s">
        <v>1961</v>
      </c>
      <c r="H237" s="937">
        <v>51217930</v>
      </c>
      <c r="I237" s="799" t="s">
        <v>1385</v>
      </c>
      <c r="J237" s="796"/>
    </row>
    <row r="238" spans="2:10" ht="14" x14ac:dyDescent="0.35">
      <c r="B238" s="1352" t="s">
        <v>1962</v>
      </c>
      <c r="C238" s="1160" t="s">
        <v>1963</v>
      </c>
      <c r="D238" s="1147" t="s">
        <v>1406</v>
      </c>
      <c r="E238" s="1149" t="s">
        <v>1407</v>
      </c>
      <c r="F238" s="795" t="s">
        <v>1756</v>
      </c>
      <c r="G238" s="1254" t="s">
        <v>1964</v>
      </c>
      <c r="H238" s="937">
        <v>4888015</v>
      </c>
      <c r="I238" s="799" t="s">
        <v>1385</v>
      </c>
      <c r="J238" s="796"/>
    </row>
    <row r="239" spans="2:10" ht="14" x14ac:dyDescent="0.35">
      <c r="B239" s="1352" t="s">
        <v>1965</v>
      </c>
      <c r="C239" s="1160" t="s">
        <v>1966</v>
      </c>
      <c r="D239" s="1147" t="s">
        <v>1408</v>
      </c>
      <c r="E239" s="1149" t="s">
        <v>1409</v>
      </c>
      <c r="F239" s="795" t="s">
        <v>1967</v>
      </c>
      <c r="G239" s="1254" t="s">
        <v>1968</v>
      </c>
      <c r="H239" s="937">
        <v>17973046</v>
      </c>
      <c r="I239" s="799" t="s">
        <v>1385</v>
      </c>
      <c r="J239" s="796"/>
    </row>
    <row r="240" spans="2:10" ht="14" x14ac:dyDescent="0.35">
      <c r="B240" s="1352" t="s">
        <v>1969</v>
      </c>
      <c r="C240" s="1160" t="s">
        <v>1549</v>
      </c>
      <c r="D240" s="1147" t="s">
        <v>1410</v>
      </c>
      <c r="E240" s="1149" t="s">
        <v>1970</v>
      </c>
      <c r="F240" s="795" t="s">
        <v>1971</v>
      </c>
      <c r="G240" s="1254" t="s">
        <v>1972</v>
      </c>
      <c r="H240" s="937">
        <v>12205562</v>
      </c>
      <c r="I240" s="799" t="s">
        <v>1385</v>
      </c>
      <c r="J240" s="796"/>
    </row>
    <row r="241" spans="2:10" ht="14" x14ac:dyDescent="0.35">
      <c r="B241" s="1126"/>
      <c r="C241" s="1172"/>
      <c r="D241" s="1173" t="s">
        <v>1322</v>
      </c>
      <c r="E241" s="1488" t="s">
        <v>1758</v>
      </c>
      <c r="F241" s="803" t="s">
        <v>1971</v>
      </c>
      <c r="G241" s="804"/>
      <c r="H241" s="1227"/>
      <c r="I241" s="807" t="s">
        <v>1385</v>
      </c>
      <c r="J241" s="804"/>
    </row>
    <row r="242" spans="2:10" ht="14" x14ac:dyDescent="0.35">
      <c r="B242" s="1352" t="s">
        <v>1369</v>
      </c>
      <c r="C242" s="1160" t="s">
        <v>337</v>
      </c>
      <c r="D242" s="1147" t="s">
        <v>1354</v>
      </c>
      <c r="E242" s="1149" t="s">
        <v>1421</v>
      </c>
      <c r="F242" s="795" t="s">
        <v>1415</v>
      </c>
      <c r="G242" s="796" t="s">
        <v>1973</v>
      </c>
      <c r="H242" s="937">
        <v>1350631</v>
      </c>
      <c r="I242" s="799" t="s">
        <v>1417</v>
      </c>
      <c r="J242" s="796" t="s">
        <v>1418</v>
      </c>
    </row>
    <row r="243" spans="2:10" ht="14" x14ac:dyDescent="0.35">
      <c r="B243" s="1496"/>
      <c r="C243" s="1497"/>
      <c r="D243" s="1147" t="s">
        <v>1430</v>
      </c>
      <c r="E243" s="1149" t="s">
        <v>1431</v>
      </c>
      <c r="F243" s="795" t="s">
        <v>1415</v>
      </c>
      <c r="G243" s="796"/>
      <c r="H243" s="937"/>
      <c r="I243" s="799" t="s">
        <v>1417</v>
      </c>
      <c r="J243" s="796"/>
    </row>
    <row r="244" spans="2:10" ht="14" x14ac:dyDescent="0.35">
      <c r="B244" s="909"/>
      <c r="C244" s="829"/>
      <c r="D244" s="1147" t="s">
        <v>1420</v>
      </c>
      <c r="E244" s="1149" t="s">
        <v>1419</v>
      </c>
      <c r="F244" s="795" t="s">
        <v>1415</v>
      </c>
      <c r="G244" s="796"/>
      <c r="H244" s="937"/>
      <c r="I244" s="799" t="s">
        <v>1417</v>
      </c>
      <c r="J244" s="796"/>
    </row>
    <row r="245" spans="2:10" ht="14" x14ac:dyDescent="0.35">
      <c r="B245" s="1352" t="s">
        <v>1388</v>
      </c>
      <c r="C245" s="1160" t="s">
        <v>1423</v>
      </c>
      <c r="D245" s="1147" t="s">
        <v>1422</v>
      </c>
      <c r="E245" s="1149" t="s">
        <v>1423</v>
      </c>
      <c r="F245" s="795" t="s">
        <v>1974</v>
      </c>
      <c r="G245" s="1161" t="s">
        <v>1975</v>
      </c>
      <c r="H245" s="1248">
        <v>162301270</v>
      </c>
      <c r="I245" s="799" t="s">
        <v>1417</v>
      </c>
      <c r="J245" s="796"/>
    </row>
    <row r="246" spans="2:10" ht="14" x14ac:dyDescent="0.35">
      <c r="B246" s="1352" t="s">
        <v>1390</v>
      </c>
      <c r="C246" s="1160" t="s">
        <v>1425</v>
      </c>
      <c r="D246" s="1147" t="s">
        <v>1424</v>
      </c>
      <c r="E246" s="1149" t="s">
        <v>1425</v>
      </c>
      <c r="F246" s="795" t="s">
        <v>1764</v>
      </c>
      <c r="G246" s="1161" t="s">
        <v>1976</v>
      </c>
      <c r="H246" s="1248">
        <v>306122575</v>
      </c>
      <c r="I246" s="799" t="s">
        <v>1417</v>
      </c>
      <c r="J246" s="796"/>
    </row>
    <row r="247" spans="2:10" ht="14" x14ac:dyDescent="0.35">
      <c r="B247" s="1352" t="s">
        <v>1194</v>
      </c>
      <c r="C247" s="1160" t="s">
        <v>1427</v>
      </c>
      <c r="D247" s="1147" t="s">
        <v>1426</v>
      </c>
      <c r="E247" s="1149" t="s">
        <v>1427</v>
      </c>
      <c r="F247" s="795" t="s">
        <v>1768</v>
      </c>
      <c r="G247" s="1161" t="s">
        <v>1769</v>
      </c>
      <c r="H247" s="1248">
        <v>102810555</v>
      </c>
      <c r="I247" s="799" t="s">
        <v>1417</v>
      </c>
      <c r="J247" s="796"/>
    </row>
    <row r="248" spans="2:10" ht="14" x14ac:dyDescent="0.35">
      <c r="B248" s="1352" t="s">
        <v>1397</v>
      </c>
      <c r="C248" s="1160" t="s">
        <v>1977</v>
      </c>
      <c r="D248" s="1147" t="s">
        <v>1428</v>
      </c>
      <c r="E248" s="1149" t="s">
        <v>1429</v>
      </c>
      <c r="F248" s="795" t="s">
        <v>1978</v>
      </c>
      <c r="G248" s="1161" t="s">
        <v>1979</v>
      </c>
      <c r="H248" s="1248">
        <v>9752383</v>
      </c>
      <c r="I248" s="799" t="s">
        <v>1417</v>
      </c>
      <c r="J248" s="796"/>
    </row>
    <row r="249" spans="2:10" ht="14" x14ac:dyDescent="0.35">
      <c r="B249" s="1352" t="s">
        <v>1393</v>
      </c>
      <c r="C249" s="1160" t="s">
        <v>1414</v>
      </c>
      <c r="D249" s="1147" t="s">
        <v>1413</v>
      </c>
      <c r="E249" s="1149" t="s">
        <v>1414</v>
      </c>
      <c r="F249" s="795" t="s">
        <v>1980</v>
      </c>
      <c r="G249" s="1161" t="s">
        <v>1981</v>
      </c>
      <c r="H249" s="1248">
        <v>3774179</v>
      </c>
      <c r="I249" s="799" t="s">
        <v>1417</v>
      </c>
      <c r="J249" s="796"/>
    </row>
    <row r="250" spans="2:10" ht="14" x14ac:dyDescent="0.35">
      <c r="B250" s="1486" t="s">
        <v>1395</v>
      </c>
      <c r="C250" s="1487" t="s">
        <v>1433</v>
      </c>
      <c r="D250" s="1173" t="s">
        <v>1432</v>
      </c>
      <c r="E250" s="1488" t="s">
        <v>1433</v>
      </c>
      <c r="F250" s="803" t="s">
        <v>1982</v>
      </c>
      <c r="G250" s="1357" t="s">
        <v>1983</v>
      </c>
      <c r="H250" s="1498">
        <v>5582467</v>
      </c>
      <c r="I250" s="807" t="s">
        <v>1417</v>
      </c>
      <c r="J250" s="804"/>
    </row>
    <row r="251" spans="2:10" ht="14" x14ac:dyDescent="0.35">
      <c r="B251" s="1496" t="s">
        <v>1183</v>
      </c>
      <c r="C251" s="1499" t="s">
        <v>1984</v>
      </c>
      <c r="D251" s="1147" t="s">
        <v>1435</v>
      </c>
      <c r="E251" s="1149" t="s">
        <v>1436</v>
      </c>
      <c r="F251" s="795" t="s">
        <v>1437</v>
      </c>
      <c r="G251" s="796" t="s">
        <v>1985</v>
      </c>
      <c r="H251" s="937">
        <v>0</v>
      </c>
      <c r="I251" s="799" t="s">
        <v>1439</v>
      </c>
      <c r="J251" s="796" t="s">
        <v>1440</v>
      </c>
    </row>
    <row r="252" spans="2:10" ht="14" x14ac:dyDescent="0.35">
      <c r="B252" s="1352" t="s">
        <v>1285</v>
      </c>
      <c r="C252" s="1160" t="s">
        <v>1444</v>
      </c>
      <c r="D252" s="1147" t="s">
        <v>1443</v>
      </c>
      <c r="E252" s="1149" t="s">
        <v>1444</v>
      </c>
      <c r="F252" s="795" t="s">
        <v>1986</v>
      </c>
      <c r="G252" s="796" t="s">
        <v>1987</v>
      </c>
      <c r="H252" s="937">
        <v>506677068</v>
      </c>
      <c r="I252" s="799" t="s">
        <v>1439</v>
      </c>
      <c r="J252" s="796"/>
    </row>
    <row r="253" spans="2:10" ht="14" x14ac:dyDescent="0.35">
      <c r="B253" s="1496"/>
      <c r="C253" s="1497"/>
      <c r="D253" s="1147" t="s">
        <v>1441</v>
      </c>
      <c r="E253" s="1149" t="s">
        <v>1442</v>
      </c>
      <c r="F253" s="795" t="s">
        <v>1986</v>
      </c>
      <c r="G253" s="796"/>
      <c r="H253" s="937"/>
      <c r="I253" s="799" t="s">
        <v>1439</v>
      </c>
      <c r="J253" s="796"/>
    </row>
    <row r="254" spans="2:10" ht="14" x14ac:dyDescent="0.35">
      <c r="B254" s="1496"/>
      <c r="C254" s="1497"/>
      <c r="D254" s="1147" t="s">
        <v>1445</v>
      </c>
      <c r="E254" s="1149" t="s">
        <v>1446</v>
      </c>
      <c r="F254" s="795" t="s">
        <v>1986</v>
      </c>
      <c r="G254" s="796"/>
      <c r="H254" s="937"/>
      <c r="I254" s="799" t="s">
        <v>1439</v>
      </c>
      <c r="J254" s="796"/>
    </row>
    <row r="255" spans="2:10" ht="14" x14ac:dyDescent="0.35">
      <c r="B255" s="1496"/>
      <c r="C255" s="1497"/>
      <c r="D255" s="1147" t="s">
        <v>1453</v>
      </c>
      <c r="E255" s="1149" t="s">
        <v>1454</v>
      </c>
      <c r="F255" s="795" t="s">
        <v>1986</v>
      </c>
      <c r="G255" s="796"/>
      <c r="H255" s="937"/>
      <c r="I255" s="799" t="s">
        <v>1439</v>
      </c>
      <c r="J255" s="796"/>
    </row>
    <row r="256" spans="2:10" ht="14" x14ac:dyDescent="0.35">
      <c r="B256" s="1352" t="s">
        <v>1988</v>
      </c>
      <c r="C256" s="1160" t="s">
        <v>1989</v>
      </c>
      <c r="D256" s="1147" t="s">
        <v>1990</v>
      </c>
      <c r="E256" s="1149" t="s">
        <v>1448</v>
      </c>
      <c r="F256" s="795" t="s">
        <v>1991</v>
      </c>
      <c r="G256" s="796" t="s">
        <v>1992</v>
      </c>
      <c r="H256" s="937">
        <v>256533125</v>
      </c>
      <c r="I256" s="799" t="s">
        <v>1439</v>
      </c>
      <c r="J256" s="796"/>
    </row>
    <row r="257" spans="2:10" ht="14" x14ac:dyDescent="0.35">
      <c r="B257" s="909"/>
      <c r="C257" s="829"/>
      <c r="D257" s="1147" t="s">
        <v>1449</v>
      </c>
      <c r="E257" s="1148" t="s">
        <v>1450</v>
      </c>
      <c r="F257" s="830" t="s">
        <v>1991</v>
      </c>
      <c r="G257" s="1049"/>
      <c r="H257" s="1246"/>
      <c r="I257" s="1051" t="s">
        <v>1439</v>
      </c>
      <c r="J257" s="1049"/>
    </row>
    <row r="258" spans="2:10" ht="14" x14ac:dyDescent="0.35">
      <c r="B258" s="1352" t="s">
        <v>1993</v>
      </c>
      <c r="C258" s="1160" t="s">
        <v>1452</v>
      </c>
      <c r="D258" s="1147" t="s">
        <v>1451</v>
      </c>
      <c r="E258" s="1149" t="s">
        <v>1452</v>
      </c>
      <c r="F258" s="795" t="s">
        <v>1994</v>
      </c>
      <c r="G258" s="796" t="s">
        <v>1995</v>
      </c>
      <c r="H258" s="937">
        <v>195124608</v>
      </c>
      <c r="I258" s="799" t="s">
        <v>1439</v>
      </c>
      <c r="J258" s="796"/>
    </row>
    <row r="259" spans="2:10" ht="14.5" thickBot="1" x14ac:dyDescent="0.4">
      <c r="B259" s="1179" t="s">
        <v>1282</v>
      </c>
      <c r="C259" s="1180" t="s">
        <v>1457</v>
      </c>
      <c r="D259" s="1179" t="s">
        <v>1456</v>
      </c>
      <c r="E259" s="1180" t="s">
        <v>1457</v>
      </c>
      <c r="F259" s="1181" t="s">
        <v>1458</v>
      </c>
      <c r="G259" s="1086" t="s">
        <v>1459</v>
      </c>
      <c r="H259" s="1251"/>
      <c r="I259" s="1183" t="s">
        <v>1460</v>
      </c>
      <c r="J259" s="1086" t="s">
        <v>1461</v>
      </c>
    </row>
    <row r="260" spans="2:10" s="776" customFormat="1" ht="16" thickBot="1" x14ac:dyDescent="0.4">
      <c r="B260" s="856"/>
      <c r="C260" s="856"/>
      <c r="D260" s="856"/>
      <c r="E260" s="856"/>
      <c r="F260" s="856"/>
      <c r="G260" s="856"/>
      <c r="H260" s="857"/>
      <c r="I260" s="856"/>
      <c r="J260" s="856"/>
    </row>
    <row r="261" spans="2:10" s="776" customFormat="1" ht="16" thickBot="1" x14ac:dyDescent="0.4">
      <c r="B261" s="784" t="s">
        <v>671</v>
      </c>
      <c r="C261" s="856"/>
      <c r="D261" s="856"/>
      <c r="E261" s="856"/>
      <c r="F261" s="1289" t="s">
        <v>672</v>
      </c>
      <c r="G261" s="856"/>
      <c r="H261" s="788" t="s">
        <v>673</v>
      </c>
      <c r="I261" s="1500" t="s">
        <v>1462</v>
      </c>
      <c r="J261" s="1501" t="s">
        <v>1463</v>
      </c>
    </row>
    <row r="262" spans="2:10" ht="14" x14ac:dyDescent="0.35">
      <c r="B262" s="1502" t="s">
        <v>1490</v>
      </c>
      <c r="C262" s="1503" t="s">
        <v>1477</v>
      </c>
      <c r="D262" s="1504" t="s">
        <v>1476</v>
      </c>
      <c r="E262" s="1505" t="s">
        <v>1477</v>
      </c>
      <c r="F262" s="865" t="s">
        <v>1996</v>
      </c>
      <c r="G262" s="866" t="s">
        <v>1997</v>
      </c>
      <c r="H262" s="896">
        <v>495155906</v>
      </c>
      <c r="I262" s="903" t="s">
        <v>1466</v>
      </c>
      <c r="J262" s="866" t="s">
        <v>1467</v>
      </c>
    </row>
    <row r="263" spans="2:10" ht="15.5" x14ac:dyDescent="0.35">
      <c r="B263" s="1506">
        <v>9</v>
      </c>
      <c r="C263" s="1507" t="s">
        <v>341</v>
      </c>
      <c r="D263" s="1508">
        <v>6</v>
      </c>
      <c r="E263" s="1509" t="s">
        <v>341</v>
      </c>
      <c r="F263" s="830" t="s">
        <v>1998</v>
      </c>
      <c r="G263" s="796" t="s">
        <v>1999</v>
      </c>
      <c r="H263" s="1246">
        <v>882017139</v>
      </c>
      <c r="I263" s="799" t="s">
        <v>1466</v>
      </c>
      <c r="J263" s="796"/>
    </row>
    <row r="264" spans="2:10" ht="14" x14ac:dyDescent="0.35">
      <c r="B264" s="1192" t="s">
        <v>1468</v>
      </c>
      <c r="C264" s="1193" t="s">
        <v>1788</v>
      </c>
      <c r="D264" s="1194" t="s">
        <v>1470</v>
      </c>
      <c r="E264" s="1195" t="s">
        <v>1788</v>
      </c>
      <c r="F264" s="795" t="s">
        <v>1998</v>
      </c>
      <c r="G264" s="796"/>
      <c r="H264" s="937"/>
      <c r="I264" s="799" t="s">
        <v>1466</v>
      </c>
      <c r="J264" s="796"/>
    </row>
    <row r="265" spans="2:10" ht="14" x14ac:dyDescent="0.35">
      <c r="B265" s="1192" t="s">
        <v>1480</v>
      </c>
      <c r="C265" s="1193" t="s">
        <v>1471</v>
      </c>
      <c r="D265" s="1194" t="s">
        <v>1144</v>
      </c>
      <c r="E265" s="1195" t="s">
        <v>1471</v>
      </c>
      <c r="F265" s="795" t="s">
        <v>1998</v>
      </c>
      <c r="G265" s="796"/>
      <c r="H265" s="937"/>
      <c r="I265" s="799" t="s">
        <v>1466</v>
      </c>
      <c r="J265" s="796"/>
    </row>
    <row r="266" spans="2:10" ht="14" x14ac:dyDescent="0.35">
      <c r="B266" s="1510"/>
      <c r="C266" s="1511"/>
      <c r="D266" s="1194">
        <v>62</v>
      </c>
      <c r="E266" s="1195" t="s">
        <v>1481</v>
      </c>
      <c r="F266" s="795" t="s">
        <v>1998</v>
      </c>
      <c r="G266" s="796"/>
      <c r="H266" s="937"/>
      <c r="I266" s="799" t="s">
        <v>1466</v>
      </c>
      <c r="J266" s="796"/>
    </row>
    <row r="267" spans="2:10" ht="14" x14ac:dyDescent="0.35">
      <c r="B267" s="1510"/>
      <c r="C267" s="1511"/>
      <c r="D267" s="1194" t="s">
        <v>1120</v>
      </c>
      <c r="E267" s="1195" t="s">
        <v>1472</v>
      </c>
      <c r="F267" s="795" t="s">
        <v>1998</v>
      </c>
      <c r="G267" s="796"/>
      <c r="H267" s="937"/>
      <c r="I267" s="799" t="s">
        <v>1466</v>
      </c>
      <c r="J267" s="796"/>
    </row>
    <row r="268" spans="2:10" ht="14" x14ac:dyDescent="0.35">
      <c r="B268" s="1512"/>
      <c r="C268" s="1511"/>
      <c r="D268" s="1194">
        <v>64</v>
      </c>
      <c r="E268" s="1195" t="s">
        <v>1473</v>
      </c>
      <c r="F268" s="795" t="s">
        <v>1998</v>
      </c>
      <c r="G268" s="796"/>
      <c r="H268" s="937"/>
      <c r="I268" s="799" t="s">
        <v>1466</v>
      </c>
      <c r="J268" s="796"/>
    </row>
    <row r="269" spans="2:10" ht="14" x14ac:dyDescent="0.35">
      <c r="B269" s="1512"/>
      <c r="C269" s="1511"/>
      <c r="D269" s="1194">
        <v>65</v>
      </c>
      <c r="E269" s="1195" t="s">
        <v>1475</v>
      </c>
      <c r="F269" s="795" t="s">
        <v>1998</v>
      </c>
      <c r="G269" s="796"/>
      <c r="H269" s="937"/>
      <c r="I269" s="799" t="s">
        <v>1466</v>
      </c>
      <c r="J269" s="796"/>
    </row>
    <row r="270" spans="2:10" ht="14" x14ac:dyDescent="0.35">
      <c r="B270" s="1512"/>
      <c r="C270" s="1511"/>
      <c r="D270" s="1194">
        <v>66</v>
      </c>
      <c r="E270" s="1195" t="s">
        <v>1487</v>
      </c>
      <c r="F270" s="795" t="s">
        <v>1998</v>
      </c>
      <c r="G270" s="796"/>
      <c r="H270" s="937"/>
      <c r="I270" s="799" t="s">
        <v>1466</v>
      </c>
      <c r="J270" s="796"/>
    </row>
    <row r="271" spans="2:10" ht="14" x14ac:dyDescent="0.35">
      <c r="B271" s="1512"/>
      <c r="C271" s="1511"/>
      <c r="D271" s="1194">
        <v>68</v>
      </c>
      <c r="E271" s="1195" t="s">
        <v>1479</v>
      </c>
      <c r="F271" s="795" t="s">
        <v>1998</v>
      </c>
      <c r="G271" s="796"/>
      <c r="H271" s="937"/>
      <c r="I271" s="799" t="s">
        <v>1466</v>
      </c>
      <c r="J271" s="796"/>
    </row>
    <row r="272" spans="2:10" ht="14" x14ac:dyDescent="0.35">
      <c r="B272" s="1205" t="s">
        <v>1501</v>
      </c>
      <c r="C272" s="1204" t="s">
        <v>2000</v>
      </c>
      <c r="D272" s="1205" t="s">
        <v>1492</v>
      </c>
      <c r="E272" s="1206" t="s">
        <v>343</v>
      </c>
      <c r="F272" s="811" t="s">
        <v>1493</v>
      </c>
      <c r="G272" s="812" t="s">
        <v>1494</v>
      </c>
      <c r="H272" s="1238">
        <v>493890183</v>
      </c>
      <c r="I272" s="815" t="s">
        <v>1495</v>
      </c>
      <c r="J272" s="812" t="s">
        <v>1496</v>
      </c>
    </row>
    <row r="273" spans="2:10" ht="14" x14ac:dyDescent="0.35">
      <c r="B273" s="1513"/>
      <c r="C273" s="1514"/>
      <c r="D273" s="1198" t="s">
        <v>1497</v>
      </c>
      <c r="E273" s="1199" t="s">
        <v>1498</v>
      </c>
      <c r="F273" s="795" t="s">
        <v>1493</v>
      </c>
      <c r="G273" s="796"/>
      <c r="H273" s="937"/>
      <c r="I273" s="799" t="s">
        <v>1495</v>
      </c>
      <c r="J273" s="796"/>
    </row>
    <row r="274" spans="2:10" ht="14" x14ac:dyDescent="0.35">
      <c r="B274" s="1513"/>
      <c r="C274" s="1514"/>
      <c r="D274" s="1375" t="s">
        <v>1499</v>
      </c>
      <c r="E274" s="1376" t="s">
        <v>1500</v>
      </c>
      <c r="F274" s="803" t="s">
        <v>1493</v>
      </c>
      <c r="G274" s="804"/>
      <c r="H274" s="937"/>
      <c r="I274" s="807" t="s">
        <v>1495</v>
      </c>
      <c r="J274" s="804"/>
    </row>
    <row r="275" spans="2:10" ht="14" x14ac:dyDescent="0.35">
      <c r="B275" s="1212" t="s">
        <v>1508</v>
      </c>
      <c r="C275" s="1211" t="s">
        <v>2001</v>
      </c>
      <c r="D275" s="1212" t="s">
        <v>1503</v>
      </c>
      <c r="E275" s="1213" t="s">
        <v>344</v>
      </c>
      <c r="F275" s="1214" t="s">
        <v>1504</v>
      </c>
      <c r="G275" s="1379" t="s">
        <v>1505</v>
      </c>
      <c r="H275" s="1515">
        <v>1497773516</v>
      </c>
      <c r="I275" s="1215" t="s">
        <v>1506</v>
      </c>
      <c r="J275" s="1379" t="s">
        <v>1507</v>
      </c>
    </row>
    <row r="276" spans="2:10" ht="14" x14ac:dyDescent="0.35">
      <c r="B276" s="1375" t="s">
        <v>1510</v>
      </c>
      <c r="C276" s="1374" t="s">
        <v>2002</v>
      </c>
      <c r="D276" s="1375" t="s">
        <v>1512</v>
      </c>
      <c r="E276" s="1376" t="s">
        <v>345</v>
      </c>
      <c r="F276" s="803" t="s">
        <v>1513</v>
      </c>
      <c r="G276" s="804" t="s">
        <v>1514</v>
      </c>
      <c r="H276" s="1227">
        <v>347553842</v>
      </c>
      <c r="I276" s="807" t="s">
        <v>1515</v>
      </c>
      <c r="J276" s="804" t="s">
        <v>1516</v>
      </c>
    </row>
    <row r="277" spans="2:10" ht="14.5" thickBot="1" x14ac:dyDescent="0.4">
      <c r="B277" s="1216">
        <v>96</v>
      </c>
      <c r="C277" s="1217" t="s">
        <v>1517</v>
      </c>
      <c r="D277" s="1383" t="s">
        <v>1518</v>
      </c>
      <c r="E277" s="1382" t="s">
        <v>1517</v>
      </c>
      <c r="F277" s="852" t="s">
        <v>1519</v>
      </c>
      <c r="G277" s="849" t="s">
        <v>1520</v>
      </c>
      <c r="H277" s="1239"/>
      <c r="I277" s="991" t="s">
        <v>1521</v>
      </c>
      <c r="J277" s="988" t="s">
        <v>1522</v>
      </c>
    </row>
    <row r="280" spans="2:10" x14ac:dyDescent="0.35">
      <c r="H280" s="1516">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23</vt:i4>
      </vt:variant>
    </vt:vector>
  </HeadingPairs>
  <TitlesOfParts>
    <vt:vector size="68" baseType="lpstr">
      <vt:lpstr>4</vt:lpstr>
      <vt:lpstr>Définitions</vt:lpstr>
      <vt:lpstr>Chiffres clés</vt:lpstr>
      <vt:lpstr>4.1 Ens</vt:lpstr>
      <vt:lpstr>4.1 Série</vt:lpstr>
      <vt:lpstr>4.2 Comm</vt:lpstr>
      <vt:lpstr>4.2 Série</vt:lpstr>
      <vt:lpstr>4.2a</vt:lpstr>
      <vt:lpstr>4.2b</vt:lpstr>
      <vt:lpstr>4.3 GFP</vt:lpstr>
      <vt:lpstr>4.3 Série</vt:lpstr>
      <vt:lpstr>4.4 Sec Co</vt:lpstr>
      <vt:lpstr>4.4 Série</vt:lpstr>
      <vt:lpstr>4.5 Dept</vt:lpstr>
      <vt:lpstr>4.5 Série</vt:lpstr>
      <vt:lpstr>4.6 Reg</vt:lpstr>
      <vt:lpstr>4.6 Série</vt:lpstr>
      <vt:lpstr>4.7a Ratios Comm </vt:lpstr>
      <vt:lpstr>4.7b Ratios tour</vt:lpstr>
      <vt:lpstr>4.7c Ratios Gfp</vt:lpstr>
      <vt:lpstr>4.8 Ratios DepReg</vt:lpstr>
      <vt:lpstr>4.9 Synd</vt:lpstr>
      <vt:lpstr>4.9 Série</vt:lpstr>
      <vt:lpstr>4.10 Ens+Synd</vt:lpstr>
      <vt:lpstr>4.10 Série</vt:lpstr>
      <vt:lpstr>4.11 BA</vt:lpstr>
      <vt:lpstr>4.11 Série</vt:lpstr>
      <vt:lpstr>4.12 Consol</vt:lpstr>
      <vt:lpstr>4.12 Série</vt:lpstr>
      <vt:lpstr>4.12R par région</vt:lpstr>
      <vt:lpstr>4.13a Fonc Comm</vt:lpstr>
      <vt:lpstr>4.13a Série</vt:lpstr>
      <vt:lpstr>4.13b Fonc GFP</vt:lpstr>
      <vt:lpstr>4.13b Série</vt:lpstr>
      <vt:lpstr>4.13c Fonc Dept</vt:lpstr>
      <vt:lpstr>4.13c Série</vt:lpstr>
      <vt:lpstr>4.13d Fonc REG</vt:lpstr>
      <vt:lpstr>4.13d Série</vt:lpstr>
      <vt:lpstr>4.13e Fonc Ens</vt:lpstr>
      <vt:lpstr>4.13f Fonc Synd et BA</vt:lpstr>
      <vt:lpstr>4.13f série</vt:lpstr>
      <vt:lpstr>Corresp fonction Comm M14-M57</vt:lpstr>
      <vt:lpstr>Corresp fonction GFP M14-M57</vt:lpstr>
      <vt:lpstr>Corresp fonction DEPT M52-M57</vt:lpstr>
      <vt:lpstr>Corresp fonction REG M71-M57</vt:lpstr>
      <vt:lpstr>'4'!Zone_d_impression</vt:lpstr>
      <vt:lpstr>'4.1 Ens'!Zone_d_impression</vt:lpstr>
      <vt:lpstr>'4.10 Ens+Synd'!Zone_d_impression</vt:lpstr>
      <vt:lpstr>'4.11 BA'!Zone_d_impression</vt:lpstr>
      <vt:lpstr>'4.12 Consol'!Zone_d_impression</vt:lpstr>
      <vt:lpstr>'4.13a Fonc Comm'!Zone_d_impression</vt:lpstr>
      <vt:lpstr>'4.13b Fonc GFP'!Zone_d_impression</vt:lpstr>
      <vt:lpstr>'4.13c Fonc Dept'!Zone_d_impression</vt:lpstr>
      <vt:lpstr>'4.13d Fonc REG'!Zone_d_impression</vt:lpstr>
      <vt:lpstr>'4.13e Fonc Ens'!Zone_d_impression</vt:lpstr>
      <vt:lpstr>'4.13f Fonc Synd et BA'!Zone_d_impression</vt:lpstr>
      <vt:lpstr>'4.2 Comm'!Zone_d_impression</vt:lpstr>
      <vt:lpstr>'4.2a'!Zone_d_impression</vt:lpstr>
      <vt:lpstr>'4.2b'!Zone_d_impression</vt:lpstr>
      <vt:lpstr>'4.3 GFP'!Zone_d_impression</vt:lpstr>
      <vt:lpstr>'4.4 Sec Co'!Zone_d_impression</vt:lpstr>
      <vt:lpstr>'4.5 Dept'!Zone_d_impression</vt:lpstr>
      <vt:lpstr>'4.6 Reg'!Zone_d_impression</vt:lpstr>
      <vt:lpstr>'4.7a Ratios Comm '!Zone_d_impression</vt:lpstr>
      <vt:lpstr>'4.7b Ratios tour'!Zone_d_impression</vt:lpstr>
      <vt:lpstr>'4.7c Ratios Gfp'!Zone_d_impression</vt:lpstr>
      <vt:lpstr>'4.8 Ratios DepReg'!Zone_d_impression</vt:lpstr>
      <vt:lpstr>'4.9 Synd'!Zone_d_impression</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NIEL Xavier</cp:lastModifiedBy>
  <cp:lastPrinted>2022-05-09T16:10:53Z</cp:lastPrinted>
  <dcterms:created xsi:type="dcterms:W3CDTF">2022-05-03T08:15:35Z</dcterms:created>
  <dcterms:modified xsi:type="dcterms:W3CDTF">2022-05-31T15:06:57Z</dcterms:modified>
</cp:coreProperties>
</file>