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EspaceDESL\Publications\Colloc\2023\Fichiers mis en forme\Chapitre_8_FPT\"/>
    </mc:Choice>
  </mc:AlternateContent>
  <bookViews>
    <workbookView xWindow="0" yWindow="0" windowWidth="12585" windowHeight="7485"/>
  </bookViews>
  <sheets>
    <sheet name="Sommaire" sheetId="2" r:id="rId1"/>
    <sheet name="8.1" sheetId="3" r:id="rId2"/>
    <sheet name="8.2" sheetId="1" r:id="rId3"/>
    <sheet name="8.3a" sheetId="4" r:id="rId4"/>
    <sheet name="8.3b" sheetId="5" r:id="rId5"/>
    <sheet name="8.4a" sheetId="6" r:id="rId6"/>
    <sheet name="8.4b" sheetId="7" r:id="rId7"/>
    <sheet name="8.5a" sheetId="8" r:id="rId8"/>
    <sheet name="8.5b" sheetId="9" r:id="rId9"/>
    <sheet name="8.6a" sheetId="10" r:id="rId10"/>
    <sheet name="8.6b" sheetId="11" r:id="rId11"/>
    <sheet name="8.7a" sheetId="12" r:id="rId12"/>
    <sheet name="8.7b" sheetId="13" r:id="rId13"/>
    <sheet name="8.7c" sheetId="14" r:id="rId14"/>
    <sheet name="8.8a" sheetId="20" r:id="rId15"/>
    <sheet name="8.8b" sheetId="22" r:id="rId16"/>
    <sheet name="8.8c" sheetId="21" r:id="rId17"/>
    <sheet name="8.8d" sheetId="23" r:id="rId18"/>
    <sheet name="8.9a" sheetId="15" r:id="rId19"/>
    <sheet name="8.9b" sheetId="16" r:id="rId20"/>
    <sheet name="8.10" sheetId="17" r:id="rId21"/>
    <sheet name="8.11" sheetId="18" r:id="rId22"/>
    <sheet name="8.12" sheetId="19" r:id="rId23"/>
    <sheet name="8.13" sheetId="24" r:id="rId24"/>
    <sheet name="Données carte 8.3a" sheetId="26" r:id="rId25"/>
    <sheet name="Données pyramide âges 8.6a" sheetId="25" r:id="rId26"/>
    <sheet name="Données carte 8.9a" sheetId="27" r:id="rId27"/>
    <sheet name="Données graphe 8.9b" sheetId="28" r:id="rId28"/>
    <sheet name="Données graphe 8.13" sheetId="29" r:id="rId29"/>
  </sheets>
  <definedNames>
    <definedName name="_xlnm.Print_Area" localSheetId="1">'8.1'!$A$1:$O$52</definedName>
    <definedName name="_xlnm.Print_Area" localSheetId="20">'8.10'!$A$1:$F$41</definedName>
    <definedName name="_xlnm.Print_Area" localSheetId="21">'8.11'!$A$1:$F$66</definedName>
    <definedName name="_xlnm.Print_Area" localSheetId="22">'8.12'!$A$1:$F$73</definedName>
    <definedName name="_xlnm.Print_Area" localSheetId="23">'8.13'!$A$1:$G$52</definedName>
    <definedName name="_xlnm.Print_Area" localSheetId="2">'8.2'!$A$1:$P$48</definedName>
    <definedName name="_xlnm.Print_Area" localSheetId="3">'8.3a'!$A$1:$K$63</definedName>
    <definedName name="_xlnm.Print_Area" localSheetId="4">'8.3b'!$A$1:$K$65</definedName>
    <definedName name="_xlnm.Print_Area" localSheetId="5">'8.4a'!$A$1:$P$31</definedName>
    <definedName name="_xlnm.Print_Area" localSheetId="6">'8.4b'!$A$1:$L$35</definedName>
    <definedName name="_xlnm.Print_Area" localSheetId="7">'8.5a'!$A$1:$K$47</definedName>
    <definedName name="_xlnm.Print_Area" localSheetId="8">'8.5b'!$A$1:$L$55</definedName>
    <definedName name="_xlnm.Print_Area" localSheetId="9">'8.6a'!$A$1:$K$54</definedName>
    <definedName name="_xlnm.Print_Area" localSheetId="10">'8.6b'!$A$1:$K$57</definedName>
    <definedName name="_xlnm.Print_Area" localSheetId="11">'8.7a'!$A$1:$K$49</definedName>
    <definedName name="_xlnm.Print_Area" localSheetId="12">'8.7b'!$A$1:$L$51</definedName>
    <definedName name="_xlnm.Print_Area" localSheetId="13">'8.7c'!$A$1:$L$50</definedName>
    <definedName name="_xlnm.Print_Area" localSheetId="14">'8.8a'!$A$1:$K$57</definedName>
    <definedName name="_xlnm.Print_Area" localSheetId="15">'8.8b'!$A$1:$K$47</definedName>
    <definedName name="_xlnm.Print_Area" localSheetId="16">'8.8c'!$A$1:$K$38</definedName>
    <definedName name="_xlnm.Print_Area" localSheetId="17">'8.8d'!$A$1:$K$38</definedName>
    <definedName name="_xlnm.Print_Area" localSheetId="18">'8.9a'!$A$1:$L$59</definedName>
    <definedName name="_xlnm.Print_Area" localSheetId="19">'8.9b'!$A$1:$G$49</definedName>
    <definedName name="_xlnm.Print_Area" localSheetId="0">Sommaire!$A$1:$L$48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24" l="1"/>
  <c r="G12" i="24"/>
  <c r="G13" i="24"/>
  <c r="G14" i="24"/>
  <c r="G15" i="24"/>
  <c r="G16" i="24"/>
  <c r="G17" i="24"/>
  <c r="G18" i="24"/>
  <c r="G19" i="24"/>
  <c r="G10" i="24"/>
  <c r="G9" i="24"/>
  <c r="H47" i="4"/>
  <c r="H45" i="15"/>
  <c r="E37" i="22"/>
  <c r="D37" i="22"/>
  <c r="C37" i="22"/>
  <c r="B37" i="22"/>
  <c r="C44" i="19"/>
  <c r="C51" i="19"/>
  <c r="C52" i="19"/>
  <c r="C59" i="19"/>
  <c r="C60" i="19"/>
  <c r="C48" i="19"/>
  <c r="C49" i="19"/>
  <c r="C50" i="19"/>
  <c r="C53" i="19"/>
  <c r="C54" i="19"/>
  <c r="C55" i="19"/>
  <c r="C56" i="19"/>
  <c r="C57" i="19"/>
  <c r="C58" i="19"/>
  <c r="C61" i="19"/>
  <c r="C62" i="19"/>
  <c r="C63" i="19"/>
  <c r="C47" i="19"/>
  <c r="C43" i="19"/>
  <c r="C45" i="19"/>
  <c r="C46" i="19"/>
  <c r="C42" i="19"/>
  <c r="C10" i="19"/>
  <c r="C11" i="19"/>
  <c r="C19" i="19"/>
  <c r="C27" i="19"/>
  <c r="C15" i="19"/>
  <c r="C18" i="19"/>
  <c r="C20" i="19"/>
  <c r="C21" i="19"/>
  <c r="C22" i="19"/>
  <c r="C23" i="19"/>
  <c r="C26" i="19"/>
  <c r="C28" i="19"/>
  <c r="C14" i="19"/>
  <c r="C13" i="19"/>
  <c r="C12" i="19"/>
  <c r="C7" i="19"/>
  <c r="C8" i="19"/>
  <c r="C25" i="19"/>
  <c r="C17" i="19"/>
  <c r="C9" i="19"/>
  <c r="C24" i="19"/>
  <c r="C16" i="19"/>
  <c r="B25" i="18"/>
  <c r="D25" i="18"/>
  <c r="C25" i="18"/>
  <c r="B17" i="14"/>
  <c r="J18" i="12"/>
  <c r="J7" i="10"/>
  <c r="K7" i="10"/>
  <c r="J8" i="10"/>
  <c r="K8" i="10"/>
  <c r="J9" i="10"/>
  <c r="K9" i="10"/>
  <c r="J10" i="10"/>
  <c r="K10" i="10"/>
  <c r="J11" i="10"/>
  <c r="K11" i="10"/>
  <c r="J12" i="10"/>
  <c r="K12" i="10"/>
  <c r="J13" i="10"/>
  <c r="K13" i="10"/>
  <c r="J14" i="10"/>
  <c r="K14" i="10"/>
  <c r="E7" i="10"/>
  <c r="F7" i="10"/>
  <c r="E8" i="10"/>
  <c r="F8" i="10"/>
  <c r="E9" i="10"/>
  <c r="F9" i="10"/>
  <c r="E10" i="10"/>
  <c r="F10" i="10"/>
  <c r="E11" i="10"/>
  <c r="F11" i="10"/>
  <c r="E12" i="10"/>
  <c r="F12" i="10"/>
  <c r="E13" i="10"/>
  <c r="F13" i="10"/>
  <c r="E14" i="10"/>
  <c r="F14" i="10"/>
  <c r="K14" i="12"/>
  <c r="C17" i="14"/>
  <c r="I12" i="12"/>
  <c r="I8" i="12"/>
  <c r="K9" i="12"/>
  <c r="H18" i="12"/>
  <c r="I9" i="12"/>
  <c r="D18" i="12"/>
  <c r="E14" i="12"/>
  <c r="K16" i="12"/>
  <c r="K18" i="12"/>
  <c r="K15" i="12"/>
  <c r="K13" i="12"/>
  <c r="K12" i="12"/>
  <c r="K8" i="12"/>
  <c r="K10" i="12"/>
  <c r="K11" i="12"/>
  <c r="K17" i="12"/>
  <c r="J8" i="8"/>
  <c r="J9" i="8"/>
  <c r="J10" i="8"/>
  <c r="J11" i="8"/>
  <c r="J12" i="8"/>
  <c r="J13" i="8"/>
  <c r="J14" i="8"/>
  <c r="J15" i="8"/>
  <c r="J16" i="8"/>
  <c r="J17" i="8"/>
  <c r="J18" i="8"/>
  <c r="J7" i="8"/>
  <c r="E8" i="8"/>
  <c r="E9" i="8"/>
  <c r="E10" i="8"/>
  <c r="E11" i="8"/>
  <c r="E12" i="8"/>
  <c r="E13" i="8"/>
  <c r="E14" i="8"/>
  <c r="E15" i="8"/>
  <c r="E16" i="8"/>
  <c r="E17" i="8"/>
  <c r="E18" i="8"/>
  <c r="F8" i="8"/>
  <c r="F9" i="8"/>
  <c r="F10" i="8"/>
  <c r="F11" i="8"/>
  <c r="F12" i="8"/>
  <c r="F13" i="8"/>
  <c r="F14" i="8"/>
  <c r="F15" i="8"/>
  <c r="F16" i="8"/>
  <c r="F17" i="8"/>
  <c r="F18" i="8"/>
  <c r="F7" i="8"/>
  <c r="E7" i="8"/>
  <c r="E9" i="12"/>
  <c r="E11" i="12"/>
  <c r="E12" i="12"/>
  <c r="E17" i="12"/>
  <c r="E16" i="12"/>
  <c r="E18" i="12"/>
  <c r="I10" i="12"/>
  <c r="I14" i="12"/>
  <c r="I16" i="12"/>
  <c r="I18" i="12"/>
  <c r="I17" i="12"/>
  <c r="E15" i="12"/>
  <c r="E13" i="12"/>
  <c r="I15" i="12"/>
  <c r="E10" i="12"/>
  <c r="I11" i="12"/>
  <c r="I13" i="12"/>
  <c r="O13" i="6"/>
  <c r="O21" i="6"/>
  <c r="M11" i="6"/>
  <c r="M27" i="6"/>
  <c r="M24" i="6"/>
  <c r="O24" i="6"/>
  <c r="M25" i="6"/>
  <c r="O25" i="6"/>
  <c r="O26" i="6"/>
  <c r="M23" i="6"/>
  <c r="O23" i="6"/>
  <c r="M22" i="6"/>
  <c r="O22" i="6"/>
  <c r="M21" i="6"/>
  <c r="L17" i="6"/>
  <c r="M20" i="6"/>
  <c r="O20" i="6"/>
  <c r="O19" i="6"/>
  <c r="M18" i="6"/>
  <c r="O18" i="6"/>
  <c r="O8" i="6"/>
  <c r="O9" i="6"/>
  <c r="M10" i="6"/>
  <c r="O10" i="6"/>
  <c r="O11" i="6"/>
  <c r="O12" i="6"/>
  <c r="M13" i="6"/>
  <c r="O14" i="6"/>
  <c r="M15" i="6"/>
  <c r="O15" i="6"/>
  <c r="O16" i="6"/>
  <c r="O7" i="6"/>
  <c r="F24" i="6"/>
  <c r="H24" i="6"/>
  <c r="F25" i="6"/>
  <c r="H25" i="6"/>
  <c r="H26" i="6"/>
  <c r="F27" i="6"/>
  <c r="F23" i="6"/>
  <c r="H23" i="6"/>
  <c r="H22" i="6"/>
  <c r="H19" i="6"/>
  <c r="F19" i="6"/>
  <c r="E17" i="6"/>
  <c r="H18" i="6"/>
  <c r="H21" i="6"/>
  <c r="F21" i="6"/>
  <c r="H7" i="6"/>
  <c r="H9" i="6"/>
  <c r="F10" i="6"/>
  <c r="H11" i="6"/>
  <c r="F12" i="6"/>
  <c r="F13" i="6"/>
  <c r="H13" i="6"/>
  <c r="H14" i="6"/>
  <c r="H15" i="6"/>
  <c r="H16" i="6"/>
  <c r="K7" i="4"/>
  <c r="J11" i="4"/>
  <c r="J15" i="4"/>
  <c r="J19" i="4"/>
  <c r="J23" i="4"/>
  <c r="J8" i="4"/>
  <c r="K8" i="4"/>
  <c r="J9" i="4"/>
  <c r="K9" i="4"/>
  <c r="J10" i="4"/>
  <c r="K10" i="4"/>
  <c r="K11" i="4"/>
  <c r="J12" i="4"/>
  <c r="K12" i="4"/>
  <c r="J13" i="4"/>
  <c r="K13" i="4"/>
  <c r="J14" i="4"/>
  <c r="K14" i="4"/>
  <c r="K15" i="4"/>
  <c r="J16" i="4"/>
  <c r="K16" i="4"/>
  <c r="J17" i="4"/>
  <c r="K17" i="4"/>
  <c r="J18" i="4"/>
  <c r="K18" i="4"/>
  <c r="K19" i="4"/>
  <c r="J20" i="4"/>
  <c r="K20" i="4"/>
  <c r="J21" i="4"/>
  <c r="K21" i="4"/>
  <c r="J22" i="4"/>
  <c r="K22" i="4"/>
  <c r="K23" i="4"/>
  <c r="J24" i="4"/>
  <c r="K24" i="4"/>
  <c r="J25" i="4"/>
  <c r="K25" i="4"/>
  <c r="J26" i="4"/>
  <c r="K26" i="4"/>
  <c r="J7" i="4"/>
  <c r="F11" i="4"/>
  <c r="F19" i="4"/>
  <c r="F26" i="4"/>
  <c r="E11" i="4"/>
  <c r="E15" i="4"/>
  <c r="E19" i="4"/>
  <c r="E23" i="4"/>
  <c r="E26" i="4"/>
  <c r="E8" i="4"/>
  <c r="F8" i="4"/>
  <c r="E9" i="4"/>
  <c r="F9" i="4"/>
  <c r="E10" i="4"/>
  <c r="F10" i="4"/>
  <c r="E12" i="4"/>
  <c r="F12" i="4"/>
  <c r="E13" i="4"/>
  <c r="F13" i="4"/>
  <c r="E14" i="4"/>
  <c r="F14" i="4"/>
  <c r="F15" i="4"/>
  <c r="E16" i="4"/>
  <c r="F16" i="4"/>
  <c r="E17" i="4"/>
  <c r="F17" i="4"/>
  <c r="E18" i="4"/>
  <c r="F18" i="4"/>
  <c r="E20" i="4"/>
  <c r="F20" i="4"/>
  <c r="E21" i="4"/>
  <c r="F21" i="4"/>
  <c r="E22" i="4"/>
  <c r="F22" i="4"/>
  <c r="F23" i="4"/>
  <c r="E24" i="4"/>
  <c r="F24" i="4"/>
  <c r="E25" i="4"/>
  <c r="F25" i="4"/>
  <c r="F7" i="4"/>
  <c r="E7" i="4"/>
  <c r="O9" i="1"/>
  <c r="O10" i="1"/>
  <c r="O14" i="1"/>
  <c r="O17" i="1"/>
  <c r="O18" i="1"/>
  <c r="O22" i="1"/>
  <c r="O25" i="1"/>
  <c r="O26" i="1"/>
  <c r="O30" i="1"/>
  <c r="O33" i="1"/>
  <c r="O34" i="1"/>
  <c r="M8" i="1"/>
  <c r="M12" i="1"/>
  <c r="M17" i="1"/>
  <c r="M20" i="1"/>
  <c r="M25" i="1"/>
  <c r="M28" i="1"/>
  <c r="M33" i="1"/>
  <c r="M36" i="1"/>
  <c r="M37" i="1"/>
  <c r="O37" i="1"/>
  <c r="O8" i="1"/>
  <c r="M9" i="1"/>
  <c r="M10" i="1"/>
  <c r="M11" i="1"/>
  <c r="O11" i="1"/>
  <c r="O12" i="1"/>
  <c r="M13" i="1"/>
  <c r="O13" i="1"/>
  <c r="M14" i="1"/>
  <c r="M15" i="1"/>
  <c r="O15" i="1"/>
  <c r="M16" i="1"/>
  <c r="O16" i="1"/>
  <c r="M18" i="1"/>
  <c r="M19" i="1"/>
  <c r="O19" i="1"/>
  <c r="O20" i="1"/>
  <c r="M21" i="1"/>
  <c r="O21" i="1"/>
  <c r="M22" i="1"/>
  <c r="M23" i="1"/>
  <c r="O23" i="1"/>
  <c r="M24" i="1"/>
  <c r="O24" i="1"/>
  <c r="M26" i="1"/>
  <c r="M27" i="1"/>
  <c r="O27" i="1"/>
  <c r="O28" i="1"/>
  <c r="M29" i="1"/>
  <c r="O29" i="1"/>
  <c r="M30" i="1"/>
  <c r="M31" i="1"/>
  <c r="O31" i="1"/>
  <c r="M32" i="1"/>
  <c r="O32" i="1"/>
  <c r="M34" i="1"/>
  <c r="M35" i="1"/>
  <c r="O35" i="1"/>
  <c r="O36" i="1"/>
  <c r="M7" i="1"/>
  <c r="H13" i="1"/>
  <c r="H21" i="1"/>
  <c r="H29" i="1"/>
  <c r="H37" i="1"/>
  <c r="F33" i="1"/>
  <c r="E38" i="1"/>
  <c r="F37" i="1"/>
  <c r="H7" i="1"/>
  <c r="H8" i="1"/>
  <c r="H9" i="1"/>
  <c r="F10" i="1"/>
  <c r="H10" i="1"/>
  <c r="F11" i="1"/>
  <c r="H11" i="1"/>
  <c r="F12" i="1"/>
  <c r="H14" i="1"/>
  <c r="F15" i="1"/>
  <c r="H15" i="1"/>
  <c r="H16" i="1"/>
  <c r="H17" i="1"/>
  <c r="F18" i="1"/>
  <c r="H18" i="1"/>
  <c r="F19" i="1"/>
  <c r="H19" i="1"/>
  <c r="F20" i="1"/>
  <c r="H22" i="1"/>
  <c r="F23" i="1"/>
  <c r="H23" i="1"/>
  <c r="H24" i="1"/>
  <c r="H25" i="1"/>
  <c r="F26" i="1"/>
  <c r="H26" i="1"/>
  <c r="F27" i="1"/>
  <c r="H27" i="1"/>
  <c r="F28" i="1"/>
  <c r="H30" i="1"/>
  <c r="F31" i="1"/>
  <c r="H31" i="1"/>
  <c r="H32" i="1"/>
  <c r="H33" i="1"/>
  <c r="F34" i="1"/>
  <c r="H34" i="1"/>
  <c r="F35" i="1"/>
  <c r="H35" i="1"/>
  <c r="D38" i="1"/>
  <c r="F38" i="1"/>
  <c r="C38" i="1"/>
  <c r="F9" i="1"/>
  <c r="F13" i="1"/>
  <c r="F14" i="1"/>
  <c r="F17" i="1"/>
  <c r="F21" i="1"/>
  <c r="F22" i="1"/>
  <c r="F25" i="1"/>
  <c r="F29" i="1"/>
  <c r="F30" i="1"/>
  <c r="F7" i="1"/>
  <c r="H38" i="1"/>
  <c r="F32" i="1"/>
  <c r="F24" i="1"/>
  <c r="F16" i="1"/>
  <c r="F8" i="1"/>
  <c r="H36" i="1"/>
  <c r="H28" i="1"/>
  <c r="H20" i="1"/>
  <c r="H12" i="1"/>
  <c r="O7" i="1"/>
  <c r="F36" i="1"/>
  <c r="H12" i="6"/>
  <c r="H8" i="6"/>
  <c r="F26" i="6"/>
  <c r="M12" i="6"/>
  <c r="F14" i="6"/>
  <c r="F16" i="6"/>
  <c r="F8" i="6"/>
  <c r="M9" i="6"/>
  <c r="J17" i="6"/>
  <c r="O27" i="6"/>
  <c r="F15" i="6"/>
  <c r="F11" i="6"/>
  <c r="F7" i="6"/>
  <c r="H20" i="6"/>
  <c r="H27" i="6"/>
  <c r="M16" i="6"/>
  <c r="M8" i="6"/>
  <c r="H10" i="6"/>
  <c r="F9" i="6"/>
  <c r="F18" i="6"/>
  <c r="M26" i="6"/>
  <c r="K17" i="6"/>
  <c r="O17" i="6"/>
  <c r="M19" i="6"/>
  <c r="D17" i="6"/>
  <c r="H17" i="6"/>
  <c r="F22" i="6"/>
  <c r="M14" i="6"/>
  <c r="F20" i="6"/>
  <c r="M7" i="6"/>
  <c r="C17" i="6"/>
  <c r="E17" i="18"/>
  <c r="F17" i="6"/>
  <c r="M17" i="6"/>
  <c r="E8" i="18"/>
  <c r="E9" i="18"/>
  <c r="E10" i="18"/>
  <c r="E11" i="18"/>
  <c r="E12" i="18"/>
  <c r="E13" i="18"/>
  <c r="E14" i="18"/>
  <c r="E15" i="18"/>
  <c r="E16" i="18"/>
  <c r="E18" i="18"/>
  <c r="E19" i="18"/>
  <c r="E20" i="18"/>
  <c r="E21" i="18"/>
  <c r="E22" i="18"/>
  <c r="E23" i="18"/>
  <c r="E24" i="18"/>
  <c r="E25" i="18"/>
  <c r="E7" i="18"/>
  <c r="F25" i="18"/>
  <c r="F24" i="18"/>
  <c r="F23" i="18"/>
  <c r="F22" i="18"/>
  <c r="F21" i="18"/>
  <c r="F20" i="18"/>
  <c r="F19" i="18"/>
  <c r="F18" i="18"/>
  <c r="F17" i="18"/>
  <c r="F16" i="18"/>
  <c r="F15" i="18"/>
  <c r="F14" i="18"/>
  <c r="F13" i="18"/>
  <c r="F12" i="18"/>
  <c r="F11" i="18"/>
  <c r="F10" i="18"/>
  <c r="F9" i="18"/>
  <c r="F8" i="18"/>
  <c r="F7" i="18"/>
  <c r="G6" i="24"/>
  <c r="G8" i="24"/>
  <c r="G7" i="24"/>
  <c r="F30" i="23"/>
  <c r="F29" i="23"/>
  <c r="F28" i="23"/>
  <c r="F11" i="23"/>
  <c r="F10" i="23"/>
  <c r="F9" i="23"/>
  <c r="F8" i="23"/>
  <c r="F29" i="21"/>
  <c r="F28" i="21"/>
  <c r="F27" i="21"/>
  <c r="F26" i="21"/>
  <c r="F11" i="21"/>
  <c r="F10" i="21"/>
  <c r="F9" i="21"/>
  <c r="F8" i="21"/>
  <c r="B15" i="22"/>
  <c r="G49" i="20"/>
  <c r="G48" i="20"/>
  <c r="G47" i="20"/>
  <c r="G46" i="20"/>
  <c r="G45" i="20"/>
  <c r="G44" i="20"/>
  <c r="G43" i="20"/>
  <c r="G42" i="20"/>
  <c r="G41" i="20"/>
  <c r="G40" i="20"/>
  <c r="G39" i="20"/>
  <c r="G38" i="20"/>
  <c r="G37" i="20"/>
  <c r="B41" i="13"/>
  <c r="B16" i="13"/>
  <c r="B18" i="12"/>
  <c r="K18" i="8"/>
  <c r="K17" i="8"/>
  <c r="K16" i="8"/>
  <c r="K15" i="8"/>
  <c r="K14" i="8"/>
  <c r="K13" i="8"/>
  <c r="K12" i="8"/>
  <c r="K11" i="8"/>
  <c r="K10" i="8"/>
  <c r="K9" i="8"/>
  <c r="K8" i="8"/>
  <c r="K7" i="8"/>
  <c r="L17" i="7"/>
  <c r="K17" i="7"/>
  <c r="J17" i="7"/>
  <c r="I17" i="7"/>
  <c r="H17" i="7"/>
  <c r="G17" i="7"/>
  <c r="F17" i="7"/>
  <c r="E17" i="7"/>
  <c r="D17" i="7"/>
  <c r="C17" i="7"/>
  <c r="K38" i="1"/>
  <c r="L38" i="1"/>
  <c r="O38" i="1"/>
  <c r="J38" i="1"/>
  <c r="G48" i="3"/>
  <c r="G47" i="3"/>
  <c r="G46" i="3"/>
  <c r="G45" i="3"/>
  <c r="G44" i="3"/>
  <c r="G43" i="3"/>
  <c r="G42" i="3"/>
  <c r="G41" i="3"/>
  <c r="G40" i="3"/>
  <c r="E48" i="3"/>
  <c r="E47" i="3"/>
  <c r="E46" i="3"/>
  <c r="E45" i="3"/>
  <c r="E44" i="3"/>
  <c r="E43" i="3"/>
  <c r="E42" i="3"/>
  <c r="E41" i="3"/>
  <c r="E40" i="3"/>
  <c r="N48" i="3"/>
  <c r="N47" i="3"/>
  <c r="N46" i="3"/>
  <c r="N45" i="3"/>
  <c r="N44" i="3"/>
  <c r="N43" i="3"/>
  <c r="N42" i="3"/>
  <c r="N41" i="3"/>
  <c r="N40" i="3"/>
  <c r="L48" i="3"/>
  <c r="L47" i="3"/>
  <c r="L46" i="3"/>
  <c r="L45" i="3"/>
  <c r="L44" i="3"/>
  <c r="L43" i="3"/>
  <c r="L42" i="3"/>
  <c r="L41" i="3"/>
  <c r="L40" i="3"/>
  <c r="N30" i="3"/>
  <c r="N29" i="3"/>
  <c r="N28" i="3"/>
  <c r="N27" i="3"/>
  <c r="N26" i="3"/>
  <c r="N25" i="3"/>
  <c r="L30" i="3"/>
  <c r="L29" i="3"/>
  <c r="L28" i="3"/>
  <c r="L27" i="3"/>
  <c r="L26" i="3"/>
  <c r="L25" i="3"/>
  <c r="G30" i="3"/>
  <c r="G29" i="3"/>
  <c r="G28" i="3"/>
  <c r="G27" i="3"/>
  <c r="G26" i="3"/>
  <c r="G25" i="3"/>
  <c r="E30" i="3"/>
  <c r="E29" i="3"/>
  <c r="E28" i="3"/>
  <c r="E27" i="3"/>
  <c r="E26" i="3"/>
  <c r="E25" i="3"/>
  <c r="N11" i="3"/>
  <c r="L11" i="3"/>
  <c r="N10" i="3"/>
  <c r="N9" i="3"/>
  <c r="N8" i="3"/>
  <c r="N7" i="3"/>
  <c r="L10" i="3"/>
  <c r="L9" i="3"/>
  <c r="L8" i="3"/>
  <c r="L7" i="3"/>
  <c r="G9" i="3"/>
  <c r="G8" i="3"/>
  <c r="G7" i="3"/>
  <c r="E9" i="3"/>
  <c r="E8" i="3"/>
  <c r="E7" i="3"/>
  <c r="F31" i="23"/>
  <c r="C18" i="12"/>
  <c r="F30" i="21"/>
  <c r="F12" i="23"/>
  <c r="F12" i="21"/>
  <c r="C11" i="12"/>
  <c r="C15" i="12"/>
  <c r="C12" i="12"/>
  <c r="C14" i="12"/>
  <c r="C16" i="12"/>
  <c r="C13" i="12"/>
  <c r="C17" i="12"/>
  <c r="C8" i="12"/>
  <c r="C9" i="12"/>
  <c r="C10" i="12"/>
  <c r="M38" i="1"/>
  <c r="F29" i="22"/>
  <c r="D19" i="24"/>
  <c r="E19" i="24"/>
  <c r="E18" i="24"/>
  <c r="E17" i="24"/>
  <c r="E16" i="24"/>
  <c r="E15" i="24"/>
  <c r="E14" i="24"/>
  <c r="E13" i="24"/>
  <c r="E12" i="24"/>
  <c r="E11" i="24"/>
  <c r="E10" i="24"/>
  <c r="E9" i="24"/>
  <c r="E8" i="24"/>
  <c r="E7" i="24"/>
  <c r="E6" i="24"/>
  <c r="F36" i="22"/>
  <c r="F35" i="22"/>
  <c r="F34" i="22"/>
  <c r="F33" i="22"/>
  <c r="F32" i="22"/>
  <c r="F31" i="22"/>
  <c r="F30" i="22"/>
  <c r="F14" i="22"/>
  <c r="F13" i="22"/>
  <c r="F12" i="22"/>
  <c r="F11" i="22"/>
  <c r="F10" i="22"/>
  <c r="F9" i="22"/>
  <c r="F8" i="22"/>
  <c r="F37" i="22"/>
  <c r="F15" i="22"/>
  <c r="I37" i="22"/>
  <c r="F10" i="20"/>
  <c r="F12" i="20"/>
  <c r="F13" i="20"/>
  <c r="F16" i="20"/>
  <c r="F18" i="20"/>
  <c r="F21" i="20"/>
  <c r="F9" i="20"/>
  <c r="F8" i="20"/>
  <c r="F15" i="20"/>
  <c r="F17" i="20"/>
  <c r="F14" i="20"/>
  <c r="F11" i="20"/>
  <c r="F19" i="20"/>
  <c r="F20" i="20"/>
  <c r="F22" i="20"/>
</calcChain>
</file>

<file path=xl/sharedStrings.xml><?xml version="1.0" encoding="utf-8"?>
<sst xmlns="http://schemas.openxmlformats.org/spreadsheetml/2006/main" count="1458" uniqueCount="611">
  <si>
    <t xml:space="preserve">8.2 Les effectifs et le volume de travail selon le type de collectivités locales </t>
  </si>
  <si>
    <r>
      <t xml:space="preserve">Effectifs au 31 décembre
</t>
    </r>
    <r>
      <rPr>
        <sz val="10"/>
        <color rgb="FF002060"/>
        <rFont val="Arial"/>
        <family val="2"/>
      </rPr>
      <t>(</t>
    </r>
    <r>
      <rPr>
        <i/>
        <sz val="9"/>
        <color rgb="FF002060"/>
        <rFont val="Arial"/>
        <family val="2"/>
      </rPr>
      <t>en milliers)</t>
    </r>
  </si>
  <si>
    <r>
      <t xml:space="preserve">Volume de travail en équivalent temps plein
</t>
    </r>
    <r>
      <rPr>
        <i/>
        <sz val="9"/>
        <color rgb="FF002060"/>
        <rFont val="Arial"/>
        <family val="2"/>
      </rPr>
      <t>(en milliers)</t>
    </r>
  </si>
  <si>
    <t>Évolution 2019-2020</t>
  </si>
  <si>
    <t>Total organismes communaux</t>
  </si>
  <si>
    <t>Communes de moins de 1 000 habitants</t>
  </si>
  <si>
    <t>Communes de 1 000 à 1 999 habitants</t>
  </si>
  <si>
    <t>Communes de 2 000 à 3 499 habitants</t>
  </si>
  <si>
    <t>Communes de 3 500 à 4 999 habitants</t>
  </si>
  <si>
    <t>Communes de 5 000 à 9 999 habitants</t>
  </si>
  <si>
    <t>Communes de 10 000 à 19 999 habitants</t>
  </si>
  <si>
    <t>Communes de 20 000 à 49 999 habitants</t>
  </si>
  <si>
    <t>Communes de 50 000 à 79 999 habitants</t>
  </si>
  <si>
    <t>Communes de 80 000 à 99 999 habitants</t>
  </si>
  <si>
    <t>Communes de 100 000 habitants et plus</t>
  </si>
  <si>
    <t>Total des communes</t>
  </si>
  <si>
    <t xml:space="preserve">Communautés d'agglomération (CA) </t>
  </si>
  <si>
    <t>Communautés de communes (CC)</t>
  </si>
  <si>
    <t>Syndicats intercommunaux à vocation multiple (SIVOM)</t>
  </si>
  <si>
    <t>Syndicats intercommunaux à vocation unique (SIVU)</t>
  </si>
  <si>
    <t>Syndicats mixtes</t>
  </si>
  <si>
    <t>Autres établissements publics intercommunaux</t>
  </si>
  <si>
    <t>Total des groupements intercommunaux 
sans fiscalité propre</t>
  </si>
  <si>
    <r>
      <t>Organismes départementaux</t>
    </r>
    <r>
      <rPr>
        <b/>
        <vertAlign val="superscript"/>
        <sz val="9"/>
        <rFont val="Arial"/>
        <family val="2"/>
      </rPr>
      <t xml:space="preserve"> </t>
    </r>
  </si>
  <si>
    <t xml:space="preserve">Départements </t>
  </si>
  <si>
    <t>Total hors bénéficiaires de contrats aidés (1)</t>
  </si>
  <si>
    <t xml:space="preserve">Emplois bénéficiaires de contrats aidés (2)
</t>
  </si>
  <si>
    <t xml:space="preserve">Total des collectivités / Total des emplois (1) + (2) </t>
  </si>
  <si>
    <t>Champ : France hors Mayotte, emplois principaux pour les effectifs au 31/12, ensemble des emplois pour les volumes de travail en équivalent temps plein. Tous statuts.</t>
  </si>
  <si>
    <t>Évolution 2020-2021</t>
  </si>
  <si>
    <r>
      <t xml:space="preserve">Nombre de collectivités en 2021 </t>
    </r>
    <r>
      <rPr>
        <b/>
        <vertAlign val="superscript"/>
        <sz val="10"/>
        <color rgb="FF002060"/>
        <rFont val="Arial"/>
        <family val="2"/>
      </rPr>
      <t>(a)</t>
    </r>
  </si>
  <si>
    <t>CHAPITRE</t>
  </si>
  <si>
    <t>LA FONCTION</t>
  </si>
  <si>
    <t>PUBLIQUE</t>
  </si>
  <si>
    <t>TERRITORIALE</t>
  </si>
  <si>
    <r>
      <t xml:space="preserve">8-1 </t>
    </r>
    <r>
      <rPr>
        <sz val="12"/>
        <rFont val="Arial"/>
        <family val="2"/>
      </rPr>
      <t>Les effectifs et le volume de travail des collectivités locales</t>
    </r>
  </si>
  <si>
    <r>
      <t xml:space="preserve">8-2 </t>
    </r>
    <r>
      <rPr>
        <sz val="12"/>
        <rFont val="Arial"/>
        <family val="2"/>
      </rPr>
      <t xml:space="preserve">Les effectifs et le volume de travail selon le type de collectivités locales </t>
    </r>
  </si>
  <si>
    <r>
      <t xml:space="preserve">8-3a et 8-3.b </t>
    </r>
    <r>
      <rPr>
        <sz val="12"/>
        <rFont val="Arial"/>
        <family val="2"/>
      </rPr>
      <t>Les effectifs et volume de travail des collectivités locales par région</t>
    </r>
  </si>
  <si>
    <r>
      <t xml:space="preserve">8-4a et 8-4b </t>
    </r>
    <r>
      <rPr>
        <sz val="12"/>
        <rFont val="Arial"/>
        <family val="2"/>
      </rPr>
      <t>Les effectifs et le volume de travail des collectivités locales selon le statut et la catégorie hiérarchique</t>
    </r>
  </si>
  <si>
    <r>
      <t xml:space="preserve">8-5a et 8-5b </t>
    </r>
    <r>
      <rPr>
        <sz val="12"/>
        <rFont val="Arial"/>
        <family val="2"/>
      </rPr>
      <t>Les effectifs et le volume de travail des collectivités locales selon la filière</t>
    </r>
  </si>
  <si>
    <r>
      <t xml:space="preserve">8-6a et 8-6b </t>
    </r>
    <r>
      <rPr>
        <sz val="12"/>
        <rFont val="Arial"/>
        <family val="2"/>
      </rPr>
      <t>Les effectifs et le volume de travail des collectivités locales selon l'âge</t>
    </r>
  </si>
  <si>
    <r>
      <t>8-7a, 8-7b et 8-7c</t>
    </r>
    <r>
      <rPr>
        <sz val="12"/>
        <rFont val="Arial"/>
        <family val="2"/>
      </rPr>
      <t xml:space="preserve"> L'emploi dans collectivités locales selon le nombre d'agents employés</t>
    </r>
  </si>
  <si>
    <r>
      <t>8-8a, 8-8b, 8-8c et 8-8d</t>
    </r>
    <r>
      <rPr>
        <sz val="12"/>
        <rFont val="Arial"/>
        <family val="2"/>
      </rPr>
      <t xml:space="preserve"> Les emplois dans collectivités locales selon le nombre d'habitants  </t>
    </r>
  </si>
  <si>
    <r>
      <t xml:space="preserve">8-9a et 8-9b </t>
    </r>
    <r>
      <rPr>
        <sz val="12"/>
        <rFont val="Arial"/>
        <family val="2"/>
      </rPr>
      <t>Les femmes dans les collectivités locales</t>
    </r>
  </si>
  <si>
    <r>
      <t xml:space="preserve">8-10 </t>
    </r>
    <r>
      <rPr>
        <sz val="12"/>
        <rFont val="Arial"/>
        <family val="2"/>
      </rPr>
      <t>Les mouvements de personnel dans les collectivités locales</t>
    </r>
  </si>
  <si>
    <r>
      <t xml:space="preserve">8-11 </t>
    </r>
    <r>
      <rPr>
        <sz val="12"/>
        <rFont val="Arial"/>
        <family val="2"/>
      </rPr>
      <t>La fonction publique territoriale au sein de la fonction publique</t>
    </r>
  </si>
  <si>
    <r>
      <t xml:space="preserve">8-12 </t>
    </r>
    <r>
      <rPr>
        <sz val="12"/>
        <rFont val="Arial"/>
        <family val="2"/>
      </rPr>
      <t>Les salaires dans les collectivités locales</t>
    </r>
  </si>
  <si>
    <r>
      <rPr>
        <b/>
        <sz val="12"/>
        <rFont val="Arial"/>
        <family val="2"/>
      </rPr>
      <t>8-13</t>
    </r>
    <r>
      <rPr>
        <sz val="12"/>
        <rFont val="Arial"/>
        <family val="2"/>
      </rPr>
      <t xml:space="preserve"> Les élections professionnelles dans la fonction publique territoriale</t>
    </r>
  </si>
  <si>
    <t>8.1 Les effectifs et le volume de travail des collectivités locales</t>
  </si>
  <si>
    <t>Les effectifs et le volume de travail des collectivités locales selon le type d'emplois</t>
  </si>
  <si>
    <t>(en milliers)</t>
  </si>
  <si>
    <t>Emplois au 31 décembre</t>
  </si>
  <si>
    <t>Volume de travail en équivalent temps plein</t>
  </si>
  <si>
    <r>
      <t>Emplois non annexes</t>
    </r>
    <r>
      <rPr>
        <b/>
        <vertAlign val="superscript"/>
        <sz val="10"/>
        <rFont val="Arial"/>
        <family val="2"/>
      </rPr>
      <t xml:space="preserve">(a) </t>
    </r>
    <r>
      <rPr>
        <b/>
        <sz val="10"/>
        <rFont val="Arial"/>
        <family val="2"/>
      </rPr>
      <t xml:space="preserve"> (1)</t>
    </r>
  </si>
  <si>
    <r>
      <t>Emplois principaux</t>
    </r>
    <r>
      <rPr>
        <vertAlign val="superscript"/>
        <sz val="10"/>
        <rFont val="Arial"/>
        <family val="2"/>
      </rPr>
      <t>(b)</t>
    </r>
  </si>
  <si>
    <r>
      <t>Emplois secondaires</t>
    </r>
    <r>
      <rPr>
        <vertAlign val="superscript"/>
        <sz val="10"/>
        <rFont val="Arial"/>
        <family val="2"/>
      </rPr>
      <t>(b)</t>
    </r>
  </si>
  <si>
    <r>
      <t>Emplois annexes</t>
    </r>
    <r>
      <rPr>
        <b/>
        <vertAlign val="superscript"/>
        <sz val="10"/>
        <rFont val="Arial"/>
        <family val="2"/>
      </rPr>
      <t>(c)</t>
    </r>
    <r>
      <rPr>
        <b/>
        <sz val="10"/>
        <rFont val="Arial"/>
        <family val="2"/>
      </rPr>
      <t xml:space="preserve"> (2)</t>
    </r>
  </si>
  <si>
    <t>s.o.</t>
  </si>
  <si>
    <r>
      <t>Ensemble des emplois</t>
    </r>
    <r>
      <rPr>
        <b/>
        <sz val="10"/>
        <rFont val="Arial"/>
        <family val="2"/>
      </rPr>
      <t xml:space="preserve"> (1)+(2)</t>
    </r>
  </si>
  <si>
    <t xml:space="preserve">(a) Les emplois dits "non annexes" correspondent à des emplois dont la durée est supérieure à 30 jours et le nombre d'heures rémunérées supérieur à 120. </t>
  </si>
  <si>
    <t>(b) Lorsqu'un agent cumule plusieurs emplois non annexes dans la fonction publique, l'emploi principal est celui pour lequel son salaire net est le plus élevé. Les autres emplois sont dits "secondaires".</t>
  </si>
  <si>
    <t>(c) Un emploi annexe est, ici, un emploi dont la durée est inférieure à 30 jours ou le nombre d'heures inférieur à 120. Du fait du faible volume d'heures qu'ils représentent, ils ne sont pas pris en compte pour le calcul des effectifs.</t>
  </si>
  <si>
    <t>s.o.: sans objet.</t>
  </si>
  <si>
    <t>Note :  les emplois secondaires pouvant être occupés par les mêmes agents que les emplois principaux, ils sont supprimés du calcul des effectifs au 31 décembre pour éviter les doubles comptes. Les volumes de travail en équivalent temps plein, eux, seront calculés sur l'ensemble des emplois. Ils correspondent à l'ensemble du travail généré, quel que soit le type de poste. Ils prendront donc en compte non seulement les emplois principaux, mais également les emplois secondaires et les emplois annexes.</t>
  </si>
  <si>
    <t>Source : Insee, SIASP. Calculs DGCL.</t>
  </si>
  <si>
    <t>Champ : France hors Mayotte, tous emplois.</t>
  </si>
  <si>
    <t>Les effectifs et le volume de travail des collectivités locales selon le statut</t>
  </si>
  <si>
    <t>Effectifs au 31 décembre</t>
  </si>
  <si>
    <t>Ensemble hors bénéficiaires de contrats aidés (1)</t>
  </si>
  <si>
    <t xml:space="preserve">Fonctionnaires </t>
  </si>
  <si>
    <t>Contractuels</t>
  </si>
  <si>
    <r>
      <t>Autres</t>
    </r>
    <r>
      <rPr>
        <vertAlign val="superscript"/>
        <sz val="11"/>
        <rFont val="Arial"/>
        <family val="2"/>
      </rPr>
      <t>(a)</t>
    </r>
  </si>
  <si>
    <t>Bénéficiaires de contrats aidés (2)</t>
  </si>
  <si>
    <t>Total (1)+(2)</t>
  </si>
  <si>
    <t>(a) Collaborateurs de cabinet, assistants maternels et familiaux, apprentis.</t>
  </si>
  <si>
    <t>Les effectifs et le volume de travail des collectivités locales selon la catégorie hierarchique, le sexe 
et le type de temps de travail des agents</t>
  </si>
  <si>
    <t>Catégorie A</t>
  </si>
  <si>
    <t>Catégorie B</t>
  </si>
  <si>
    <t>Catégorie C</t>
  </si>
  <si>
    <t>Catégorie indéterminée</t>
  </si>
  <si>
    <t>Femmes</t>
  </si>
  <si>
    <t>Hommes</t>
  </si>
  <si>
    <t>Agents à temps plein sur un emploi à temps complet</t>
  </si>
  <si>
    <t xml:space="preserve">Total </t>
  </si>
  <si>
    <r>
      <t xml:space="preserve">8.3a Les effectifs et le volume de travail des collectivités locales par région
</t>
    </r>
    <r>
      <rPr>
        <b/>
        <sz val="12"/>
        <rFont val="Arial"/>
        <family val="2"/>
      </rPr>
      <t/>
    </r>
  </si>
  <si>
    <t xml:space="preserve">Effectifs et volume de travail des collectivités locales par région </t>
  </si>
  <si>
    <r>
      <t xml:space="preserve">Effectifs au 31 décembre
</t>
    </r>
    <r>
      <rPr>
        <sz val="10"/>
        <color theme="3"/>
        <rFont val="Arial"/>
        <family val="2"/>
      </rPr>
      <t/>
    </r>
  </si>
  <si>
    <t xml:space="preserve">Volume de travail en équivalent temps plein
</t>
  </si>
  <si>
    <t>Auvergne-Rhône-Alpes</t>
  </si>
  <si>
    <t>Bourgogne-Franche-Comté</t>
  </si>
  <si>
    <t>Bretagne</t>
  </si>
  <si>
    <t>Centre-Val de Loire</t>
  </si>
  <si>
    <t>Corse</t>
  </si>
  <si>
    <t>Grand-Est</t>
  </si>
  <si>
    <t>Hauts-de-France</t>
  </si>
  <si>
    <t>Île-de-France</t>
  </si>
  <si>
    <t>Normandie</t>
  </si>
  <si>
    <t>Nouvelle-Aquitaine</t>
  </si>
  <si>
    <t>Occitanie</t>
  </si>
  <si>
    <t>Pays de la Loire</t>
  </si>
  <si>
    <t>Provence-Alpes-Côte d'Azur</t>
  </si>
  <si>
    <t>France métropolitaine</t>
  </si>
  <si>
    <t>Guadeloupe</t>
  </si>
  <si>
    <t>Guyane</t>
  </si>
  <si>
    <t>Martinique</t>
  </si>
  <si>
    <t>La Réunion</t>
  </si>
  <si>
    <t>Régions d'outre-mer</t>
  </si>
  <si>
    <t>France</t>
  </si>
  <si>
    <t>Champ : France hors Mayotte. Emplois principaux pour les effectifs au 31 décembre et ensemble des emplois pour le volume de travail en équivalent temps plein. Tous statuts.</t>
  </si>
  <si>
    <r>
      <t>(En EQTP</t>
    </r>
    <r>
      <rPr>
        <i/>
        <vertAlign val="superscript"/>
        <sz val="10"/>
        <color indexed="8"/>
        <rFont val="Arial"/>
        <family val="2"/>
      </rPr>
      <t>(a)</t>
    </r>
    <r>
      <rPr>
        <i/>
        <sz val="10"/>
        <color indexed="8"/>
        <rFont val="Arial"/>
        <family val="2"/>
      </rPr>
      <t xml:space="preserve"> pour 1 000 habitants ; en %)</t>
    </r>
  </si>
  <si>
    <t>(a) EQTP : équivalent temps plein; mesure le volume de travail en termes de nombre d'heures. Un agent travaillant à temps plein toute l'année compte 1, les autres comptent au prorata de leur quotité de travail par rapport à un temps complet et de leur durée de poste sur l'année.</t>
  </si>
  <si>
    <t xml:space="preserve">Champ : France hors Mayotte. Ensemble des emplois. Tous statuts. </t>
  </si>
  <si>
    <r>
      <t xml:space="preserve">8.3b Les effectifs et le volume de travail des collectivités locales par région
</t>
    </r>
    <r>
      <rPr>
        <b/>
        <sz val="12"/>
        <rFont val="Arial"/>
        <family val="2"/>
      </rPr>
      <t/>
    </r>
  </si>
  <si>
    <t>Organismes communaux</t>
  </si>
  <si>
    <t>Organismes intercommunaux</t>
  </si>
  <si>
    <t>Organismes départementaux</t>
  </si>
  <si>
    <t>Régions</t>
  </si>
  <si>
    <r>
      <t>Autres</t>
    </r>
    <r>
      <rPr>
        <b/>
        <vertAlign val="superscript"/>
        <sz val="10"/>
        <color rgb="FF002060"/>
        <rFont val="Arial"/>
        <family val="2"/>
      </rPr>
      <t>(d)</t>
    </r>
  </si>
  <si>
    <t>Ensemble</t>
  </si>
  <si>
    <t>Communes</t>
  </si>
  <si>
    <r>
      <t>Établ. communaux</t>
    </r>
    <r>
      <rPr>
        <b/>
        <vertAlign val="superscript"/>
        <sz val="8"/>
        <color rgb="FF002060"/>
        <rFont val="Arial"/>
        <family val="2"/>
      </rPr>
      <t>(a)</t>
    </r>
  </si>
  <si>
    <r>
      <t>EPCI</t>
    </r>
    <r>
      <rPr>
        <b/>
        <vertAlign val="superscript"/>
        <sz val="9"/>
        <color rgb="FF002060"/>
        <rFont val="Arial"/>
        <family val="2"/>
      </rPr>
      <t>(b)</t>
    </r>
    <r>
      <rPr>
        <b/>
        <sz val="9"/>
        <color rgb="FF002060"/>
        <rFont val="Arial"/>
        <family val="2"/>
      </rPr>
      <t xml:space="preserve"> à fiscalité propre</t>
    </r>
  </si>
  <si>
    <r>
      <t>Autres</t>
    </r>
    <r>
      <rPr>
        <b/>
        <vertAlign val="superscript"/>
        <sz val="8"/>
        <color rgb="FF002060"/>
        <rFont val="Arial"/>
        <family val="2"/>
      </rPr>
      <t>(c)</t>
    </r>
  </si>
  <si>
    <t xml:space="preserve">Départe-
ments </t>
  </si>
  <si>
    <r>
      <t>SDIS</t>
    </r>
    <r>
      <rPr>
        <b/>
        <vertAlign val="superscript"/>
        <sz val="9"/>
        <color rgb="FF002060"/>
        <rFont val="Arial"/>
        <family val="2"/>
      </rPr>
      <t>(b)</t>
    </r>
  </si>
  <si>
    <r>
      <t>CDG et CNFPT</t>
    </r>
    <r>
      <rPr>
        <b/>
        <vertAlign val="superscript"/>
        <sz val="8"/>
        <color rgb="FF002060"/>
        <rFont val="Arial"/>
        <family val="2"/>
      </rPr>
      <t>(b)</t>
    </r>
  </si>
  <si>
    <t>(a) Centres communaux d'action sociale, caisses des écoles et communes associées.</t>
  </si>
  <si>
    <t>(b) EPCI :  établissement public de coopération intercommunale - SDIS : services départementaux d'incendie et secours - CDG : centre de gestion - CNFPT : centre national de la fonction publique territoriale (délégations départementales et services centraux).</t>
  </si>
  <si>
    <t>(c) SIVOM, SIVU, syndicats mixtes, autres établissements publics intercommunaux.</t>
  </si>
  <si>
    <t>(d) Caisses de crédit municipal, régies, EPA locaux.</t>
  </si>
  <si>
    <t>Champ : France hors Mayotte. Emplois principaux, tous statuts.</t>
  </si>
  <si>
    <t xml:space="preserve">Répartition par statut </t>
  </si>
  <si>
    <t>Répartition par catégorie hiérarchique</t>
  </si>
  <si>
    <t>Total</t>
  </si>
  <si>
    <t>Hors bénéficiaires de contrats aidés</t>
  </si>
  <si>
    <t>Contrats aidés</t>
  </si>
  <si>
    <t>A</t>
  </si>
  <si>
    <t>B</t>
  </si>
  <si>
    <t>C</t>
  </si>
  <si>
    <t>non déterminée</t>
  </si>
  <si>
    <t>Fonctionnaires</t>
  </si>
  <si>
    <r>
      <t>Autres</t>
    </r>
    <r>
      <rPr>
        <b/>
        <vertAlign val="superscript"/>
        <sz val="9"/>
        <color rgb="FF002060"/>
        <rFont val="Arial"/>
        <family val="2"/>
      </rPr>
      <t>(a)</t>
    </r>
  </si>
  <si>
    <t>Champ : France hors Mayotte. Emplois principaux. Tous statuts.</t>
  </si>
  <si>
    <t>-</t>
  </si>
  <si>
    <r>
      <t xml:space="preserve">8.4a Les effectifs et le volume de travail des collectivités locales selon le statut et la catégorie hiérarchique
</t>
    </r>
    <r>
      <rPr>
        <b/>
        <sz val="12"/>
        <rFont val="Calibri"/>
        <family val="2"/>
      </rPr>
      <t/>
    </r>
  </si>
  <si>
    <t>Effectifs des collectivités locales et leur volume de travail par statut et catégorie hiérarchique</t>
  </si>
  <si>
    <t>Ensemble hors bénéficiaires de contrats aidés</t>
  </si>
  <si>
    <t>catégorie A</t>
  </si>
  <si>
    <t>catégorie B</t>
  </si>
  <si>
    <t>catégorie C</t>
  </si>
  <si>
    <t>catégorie indéterminée</t>
  </si>
  <si>
    <t>Autres statuts</t>
  </si>
  <si>
    <r>
      <t xml:space="preserve">Assistants maternels et familiaux </t>
    </r>
    <r>
      <rPr>
        <sz val="8"/>
        <rFont val="Arial"/>
        <family val="2"/>
      </rPr>
      <t>(Cat. C)</t>
    </r>
  </si>
  <si>
    <r>
      <t xml:space="preserve">Apprentis </t>
    </r>
    <r>
      <rPr>
        <sz val="8"/>
        <rFont val="Arial"/>
        <family val="2"/>
      </rPr>
      <t>(Cat. A, B ou C)</t>
    </r>
  </si>
  <si>
    <t>Collaborateurs de cabinet (Cat A, B ou C)</t>
  </si>
  <si>
    <t>Bénéficiaires de contrats aidés (Cat. C)</t>
  </si>
  <si>
    <t>Ensemble (y compris bénéficiaires de contrats aidés)</t>
  </si>
  <si>
    <t>Effectifs par région selon le statut et la catégorie hiérarchique, au 31 décembre 2021</t>
  </si>
  <si>
    <t xml:space="preserve">8.4b Les effectifs et le volume de travail des collectivités locales selon le statut et la catégorie hiérarchique
</t>
  </si>
  <si>
    <t xml:space="preserve"> catégorie indéterminée</t>
  </si>
  <si>
    <t>Autres</t>
  </si>
  <si>
    <t>(d)  Caisses de crédit municipal, régies, EPA locaux.</t>
  </si>
  <si>
    <t xml:space="preserve">8.5a Les effectifs et le volume de travail des collectivités locales selon la filière
</t>
  </si>
  <si>
    <t>Effectifs des collectivités locales par filière</t>
  </si>
  <si>
    <t>Administrative</t>
  </si>
  <si>
    <t>Technique</t>
  </si>
  <si>
    <t>Culturelle</t>
  </si>
  <si>
    <t>Sportive</t>
  </si>
  <si>
    <t>Sociale</t>
  </si>
  <si>
    <t>Médico-sociale</t>
  </si>
  <si>
    <t>Médico-technique</t>
  </si>
  <si>
    <t>Police municipale</t>
  </si>
  <si>
    <t>Incendie et secours</t>
  </si>
  <si>
    <t>Animation</t>
  </si>
  <si>
    <r>
      <t>Autres cas</t>
    </r>
    <r>
      <rPr>
        <vertAlign val="superscript"/>
        <sz val="9"/>
        <color indexed="8"/>
        <rFont val="Arial"/>
        <family val="2"/>
      </rPr>
      <t>(a)</t>
    </r>
  </si>
  <si>
    <t>(a) Autres agents non classables dans une filière.</t>
  </si>
  <si>
    <t>Note : Les bénéficiaires de contrats aidés, les assistants maternels et familiaux, les apprentis et les collaborateurs de cabinet font l'objet d'un classement spécifique au sein de la nomenclature des emplois territoriaux. Ils ne sont pas pris en compte dans cette répartition.</t>
  </si>
  <si>
    <t>Champ : France hors Mayotte.  Emplois principaux pour les effectifs au 31 décembre et ensemble des emplois pour le volume de travail en équivalent temps plein. Fonctionnaires et contratuels.</t>
  </si>
  <si>
    <t>Répartition par statut</t>
  </si>
  <si>
    <t xml:space="preserve">Répartition par catégorie hiérarchique </t>
  </si>
  <si>
    <t>Champ : France hors Mayotte. Emplois principaux. Fonctionnaires et contractuels.</t>
  </si>
  <si>
    <t>Effectifs par filière selon le statut et la catégorie hiérarchique, au 31 décembre 2021</t>
  </si>
  <si>
    <t xml:space="preserve">8.5b Les effectifs et le volume de travail des collectivités locales selon la filière
</t>
  </si>
  <si>
    <r>
      <t>Autres cas</t>
    </r>
    <r>
      <rPr>
        <vertAlign val="superscript"/>
        <sz val="9"/>
        <color indexed="8"/>
        <rFont val="Arial"/>
        <family val="2"/>
      </rPr>
      <t>(e)</t>
    </r>
  </si>
  <si>
    <t>(b) EPCI :  établissement public de coopération intercommunale - SDIS : services départementaux d'incendie et secours -CDG : centre de gestion - CNFPT : centre national de la fonction publique territoriale (délégations départementales et services centraux).</t>
  </si>
  <si>
    <t>(e) Autres agents non classables dans une filière.</t>
  </si>
  <si>
    <t>(en %)</t>
  </si>
  <si>
    <t>(b) EPCI :  établissement public de coopération intercommunale - SDIS : services départementaux d'incendie et secours - CDC : centre de gestion - CNFPT : centre national de la fonction publique territoriale (délégations départementales et services centraux).</t>
  </si>
  <si>
    <t>Part de fonctionnaires selon la filière et le type de collectivité, au 31 décembre 2021</t>
  </si>
  <si>
    <r>
      <rPr>
        <b/>
        <sz val="10"/>
        <color rgb="FF002060"/>
        <rFont val="Calibri"/>
        <family val="2"/>
      </rPr>
      <t>É</t>
    </r>
    <r>
      <rPr>
        <b/>
        <sz val="10"/>
        <color rgb="FF002060"/>
        <rFont val="Arial"/>
        <family val="2"/>
      </rPr>
      <t>volution 2020-2021</t>
    </r>
    <r>
      <rPr>
        <b/>
        <sz val="8"/>
        <color rgb="FF002060"/>
        <rFont val="Arial"/>
        <family val="2"/>
      </rPr>
      <t xml:space="preserve"> 
</t>
    </r>
    <r>
      <rPr>
        <i/>
        <sz val="8"/>
        <color rgb="FF002060"/>
        <rFont val="Arial"/>
        <family val="2"/>
      </rPr>
      <t>(en point de %)</t>
    </r>
  </si>
  <si>
    <t xml:space="preserve">8.6a Les effectifs et le volume de travail des collectivités locales selon l'âge
</t>
  </si>
  <si>
    <t>Effectifs et volume de travail des collectivités locales par âge</t>
  </si>
  <si>
    <t>Moins de 25 ans</t>
  </si>
  <si>
    <t>De 25 à 29 ans</t>
  </si>
  <si>
    <t>De 30 à 39 ans</t>
  </si>
  <si>
    <t>De 40 à 49 ans</t>
  </si>
  <si>
    <t>De 50 à 54 ans</t>
  </si>
  <si>
    <t>De 55 à 59 ans</t>
  </si>
  <si>
    <t>De 60 ans et plus</t>
  </si>
  <si>
    <t>Champ : France hors Mayotte. Emplois principaux.Tous statuts.</t>
  </si>
  <si>
    <t xml:space="preserve">8.6b Les effectifs et le volume de travail des collectivités locales selon l'âge
</t>
  </si>
  <si>
    <r>
      <t>Autres</t>
    </r>
    <r>
      <rPr>
        <b/>
        <vertAlign val="superscript"/>
        <sz val="9"/>
        <color rgb="FF002060"/>
        <rFont val="Arial"/>
        <family val="2"/>
      </rPr>
      <t>(d)</t>
    </r>
  </si>
  <si>
    <t>Ensemble (y compris contrats aidés)</t>
  </si>
  <si>
    <t>dont fonctionnaires</t>
  </si>
  <si>
    <t>dont contractuels</t>
  </si>
  <si>
    <t>(b) EPCI :  établissement public de coopération intercommunale - SDIS : services départementaux d'incendie et secours  - CDG : centre de gestion - CNFPT : centre national de la fonction publique territoriale (délégations départementales et services centraux).</t>
  </si>
  <si>
    <t>Effectifs des collectivités locales par âge selon le statut et la catégorie hiérarchique, au 31 décembre 2021</t>
  </si>
  <si>
    <r>
      <t xml:space="preserve">8.7a L'emploi dans les collectivités locales selon le nombre d'agents employés
</t>
    </r>
    <r>
      <rPr>
        <b/>
        <sz val="12"/>
        <rFont val="Arial"/>
        <family val="2"/>
      </rPr>
      <t/>
    </r>
  </si>
  <si>
    <t>(effectifs en milliers ; répartition en %)</t>
  </si>
  <si>
    <r>
      <t xml:space="preserve">Taille de la collectivité                       </t>
    </r>
    <r>
      <rPr>
        <b/>
        <sz val="8"/>
        <color rgb="FF002060"/>
        <rFont val="Arial"/>
        <family val="2"/>
      </rPr>
      <t xml:space="preserve">  (en nombre d'agents en emploi principal hors contrats aidés)</t>
    </r>
    <r>
      <rPr>
        <b/>
        <vertAlign val="superscript"/>
        <sz val="8"/>
        <color rgb="FF002060"/>
        <rFont val="Arial"/>
        <family val="2"/>
      </rPr>
      <t xml:space="preserve"> </t>
    </r>
  </si>
  <si>
    <r>
      <t>Collectivités</t>
    </r>
    <r>
      <rPr>
        <b/>
        <vertAlign val="superscript"/>
        <sz val="9"/>
        <color theme="4" tint="-0.499984740745262"/>
        <rFont val="Arial"/>
        <family val="2"/>
      </rPr>
      <t xml:space="preserve">(a) </t>
    </r>
  </si>
  <si>
    <t xml:space="preserve">Emplois principaux </t>
  </si>
  <si>
    <t>Emplois secondaires</t>
  </si>
  <si>
    <t>Total des emplois</t>
  </si>
  <si>
    <t>Bénéficiaires de contrats aidés</t>
  </si>
  <si>
    <t>Nombre</t>
  </si>
  <si>
    <t>Répartition</t>
  </si>
  <si>
    <t>Effectifs</t>
  </si>
  <si>
    <r>
      <t>Aucun agent</t>
    </r>
    <r>
      <rPr>
        <vertAlign val="superscript"/>
        <sz val="9"/>
        <color indexed="8"/>
        <rFont val="Arial"/>
        <family val="2"/>
      </rPr>
      <t>(b)</t>
    </r>
  </si>
  <si>
    <t>de 1 à 4 agents</t>
  </si>
  <si>
    <t>de 5 à 9 agents</t>
  </si>
  <si>
    <t>de 10 à 19 agents</t>
  </si>
  <si>
    <t>de 20 à 49 agents</t>
  </si>
  <si>
    <t>de 50 à 99 agents</t>
  </si>
  <si>
    <t>de 100 à 249 agents</t>
  </si>
  <si>
    <t>de 250 à 349 agents</t>
  </si>
  <si>
    <t>de 350 à 999 agents</t>
  </si>
  <si>
    <t>1 000 agents et plus</t>
  </si>
  <si>
    <t>(a) Collectivités locales employant au moins un agent en emploi principal ou secondaire.</t>
  </si>
  <si>
    <t xml:space="preserve">(b) Ces collectivités n’ont aucun agent rémunéré en emploi principal (hors contrat aidé). Elles emploient soit des agents dont l'emploi est secondaire, soit des contrats aidés. </t>
  </si>
  <si>
    <t>Champ : France hors Mayotte. Emplois principaux et secondaires. Tous statuts.</t>
  </si>
  <si>
    <t>Ensemble des emplois principaux</t>
  </si>
  <si>
    <t>(a) Collaborateurs de cabinets, assistants maternels et familiaux, apprentis.</t>
  </si>
  <si>
    <t>(b) Ces collectivités n’ont aucun agent rémunéré en emploi principal (hors contrat aidé). Elles emploient soit des agents dont l'emploi est secondaire, soit des contrats aidés.</t>
  </si>
  <si>
    <r>
      <t>Nombre d'emplois principaux selon la taille des collectivités, par</t>
    </r>
    <r>
      <rPr>
        <b/>
        <vertAlign val="superscript"/>
        <sz val="12"/>
        <rFont val="Arial, Helvetica, sans-serif"/>
      </rPr>
      <t xml:space="preserve"> </t>
    </r>
    <r>
      <rPr>
        <b/>
        <sz val="12"/>
        <rFont val="Arial, Helvetica, sans-serif"/>
      </rPr>
      <t>statut et catégorie hiérarchique, au 31 décembre 2021</t>
    </r>
  </si>
  <si>
    <r>
      <t xml:space="preserve">8.7b L'emploi dans les collectivités locales selon le nombre d'agents employés
</t>
    </r>
    <r>
      <rPr>
        <b/>
        <sz val="12"/>
        <rFont val="Arial"/>
        <family val="2"/>
      </rPr>
      <t/>
    </r>
  </si>
  <si>
    <t xml:space="preserve">(nombre d'emplois en milliers) </t>
  </si>
  <si>
    <t>Taille de la collectivité
(en nombre d'agents en emploi principal hors contrat aidé)</t>
  </si>
  <si>
    <r>
      <t xml:space="preserve">Nombre de collectivités </t>
    </r>
    <r>
      <rPr>
        <b/>
        <vertAlign val="superscript"/>
        <sz val="9"/>
        <color rgb="FF002060"/>
        <rFont val="Arial"/>
        <family val="2"/>
      </rPr>
      <t>(a)</t>
    </r>
  </si>
  <si>
    <r>
      <t>Autres</t>
    </r>
    <r>
      <rPr>
        <b/>
        <vertAlign val="superscript"/>
        <sz val="9"/>
        <color rgb="FF002060"/>
        <rFont val="Arial"/>
        <family val="2"/>
      </rPr>
      <t>(e)</t>
    </r>
  </si>
  <si>
    <r>
      <t>Établ. communaux</t>
    </r>
    <r>
      <rPr>
        <b/>
        <vertAlign val="superscript"/>
        <sz val="8"/>
        <color rgb="FF002060"/>
        <rFont val="Arial"/>
        <family val="2"/>
      </rPr>
      <t>(b)</t>
    </r>
  </si>
  <si>
    <r>
      <t>EPCI</t>
    </r>
    <r>
      <rPr>
        <b/>
        <vertAlign val="superscript"/>
        <sz val="9"/>
        <color rgb="FF002060"/>
        <rFont val="Arial"/>
        <family val="2"/>
      </rPr>
      <t>(c)</t>
    </r>
    <r>
      <rPr>
        <b/>
        <sz val="9"/>
        <color rgb="FF002060"/>
        <rFont val="Arial"/>
        <family val="2"/>
      </rPr>
      <t xml:space="preserve"> à fiscalité propre</t>
    </r>
  </si>
  <si>
    <r>
      <t>Autres</t>
    </r>
    <r>
      <rPr>
        <b/>
        <vertAlign val="superscript"/>
        <sz val="8"/>
        <color rgb="FF002060"/>
        <rFont val="Arial"/>
        <family val="2"/>
      </rPr>
      <t>(d)</t>
    </r>
  </si>
  <si>
    <r>
      <t>SDIS</t>
    </r>
    <r>
      <rPr>
        <b/>
        <vertAlign val="superscript"/>
        <sz val="9"/>
        <color rgb="FF002060"/>
        <rFont val="Arial"/>
        <family val="2"/>
      </rPr>
      <t>(c)</t>
    </r>
  </si>
  <si>
    <r>
      <t>CDG et CNFPT</t>
    </r>
    <r>
      <rPr>
        <b/>
        <vertAlign val="superscript"/>
        <sz val="8"/>
        <color rgb="FF002060"/>
        <rFont val="Arial"/>
        <family val="2"/>
      </rPr>
      <t>(c)</t>
    </r>
  </si>
  <si>
    <t xml:space="preserve">Emplois principaux hors contrats aidés </t>
  </si>
  <si>
    <t>(a) Collectivités locales employant au moins un agent en emploi principal hors contrats aidés.</t>
  </si>
  <si>
    <t>(b) Centres communaux d'action sociale, caisses des écoles et communes associées.</t>
  </si>
  <si>
    <t>(c) EPCI :  établissement public de coopération intercommunale - SDIS : services départementaux d'incendie et secours  - CDG : centre de gestion - CNFPT : centre national de la fonction publique territoriale (délégations départementales et services centraux).</t>
  </si>
  <si>
    <t>(d) SIVOM, SIVU, syndicats mixtes, autres établissements publics intercommunaux.</t>
  </si>
  <si>
    <t>(e)  Caisses de crédit municipal, régies, EPA locaux.</t>
  </si>
  <si>
    <t>Champ : France hors Mayotte. Emplois principaux. Tous statuts, hors contrats aidés.</t>
  </si>
  <si>
    <r>
      <t>Aucun agent</t>
    </r>
    <r>
      <rPr>
        <vertAlign val="superscript"/>
        <sz val="9"/>
        <color indexed="8"/>
        <rFont val="Arial"/>
        <family val="2"/>
      </rPr>
      <t>(f)</t>
    </r>
  </si>
  <si>
    <t xml:space="preserve">Ensemble des bénéficaires de contrats aidés </t>
  </si>
  <si>
    <t>(f) Ces collectivités n’ont aucun agent rémunéré en emploi principal (hors contrat aidé). Elles emploient soit des agents dont l'emploi est secondaire, soit des contrats aidés.</t>
  </si>
  <si>
    <t>Champ : France hors Mayotte. Emplois principaux.  Contrats aidés.</t>
  </si>
  <si>
    <r>
      <t>Nombre d'emplois principaux hors contrats aidés selon la taille des collectivités</t>
    </r>
    <r>
      <rPr>
        <b/>
        <vertAlign val="superscript"/>
        <sz val="12"/>
        <rFont val="Arial, Helvetica, sans-serif"/>
      </rPr>
      <t xml:space="preserve"> </t>
    </r>
    <r>
      <rPr>
        <b/>
        <sz val="12"/>
        <rFont val="Arial, Helvetica, sans-serif"/>
      </rPr>
      <t>et</t>
    </r>
    <r>
      <rPr>
        <b/>
        <vertAlign val="superscript"/>
        <sz val="12"/>
        <rFont val="Arial, Helvetica, sans-serif"/>
      </rPr>
      <t xml:space="preserve"> </t>
    </r>
    <r>
      <rPr>
        <b/>
        <sz val="12"/>
        <rFont val="Arial, Helvetica, sans-serif"/>
      </rPr>
      <t>leur type, au 31 décembre 2021</t>
    </r>
  </si>
  <si>
    <r>
      <t>Nombre de bénéficiaires de contrats aidés selon la taille des collectivités</t>
    </r>
    <r>
      <rPr>
        <b/>
        <vertAlign val="superscript"/>
        <sz val="12"/>
        <rFont val="Arial, Helvetica, sans-serif"/>
      </rPr>
      <t xml:space="preserve"> </t>
    </r>
    <r>
      <rPr>
        <b/>
        <sz val="12"/>
        <rFont val="Arial, Helvetica, sans-serif"/>
      </rPr>
      <t>et</t>
    </r>
    <r>
      <rPr>
        <b/>
        <vertAlign val="superscript"/>
        <sz val="12"/>
        <rFont val="Arial, Helvetica, sans-serif"/>
      </rPr>
      <t xml:space="preserve"> </t>
    </r>
    <r>
      <rPr>
        <b/>
        <sz val="12"/>
        <rFont val="Arial, Helvetica, sans-serif"/>
      </rPr>
      <t>leur type, au 31 décembre 2021</t>
    </r>
  </si>
  <si>
    <r>
      <t xml:space="preserve">8.7c L'emploi dans les collectivités locales selon le nombre d'agents employés
</t>
    </r>
    <r>
      <rPr>
        <b/>
        <sz val="12"/>
        <rFont val="Arial"/>
        <family val="2"/>
      </rPr>
      <t/>
    </r>
  </si>
  <si>
    <t>Ensemble des emplois secondaires</t>
  </si>
  <si>
    <t>(e) Caisses de crédit municipal, régies, EPA locaux.</t>
  </si>
  <si>
    <t xml:space="preserve">(f) Ces collectivités n’ont aucun agent rémunéré en emploi principal (hors contrat aidé). Elles emploient soit des agents dont l'emploi est secondaire, soit des contrats aidés. </t>
  </si>
  <si>
    <t>Champ : France hors Mayotte. Emplois secondaires.</t>
  </si>
  <si>
    <r>
      <t>Nombre d'emplois secondaires selon la taille des collectivités</t>
    </r>
    <r>
      <rPr>
        <b/>
        <vertAlign val="superscript"/>
        <sz val="12"/>
        <rFont val="Arial, Helvetica, sans-serif"/>
      </rPr>
      <t xml:space="preserve"> </t>
    </r>
    <r>
      <rPr>
        <b/>
        <sz val="12"/>
        <rFont val="Arial, Helvetica, sans-serif"/>
      </rPr>
      <t>et</t>
    </r>
    <r>
      <rPr>
        <b/>
        <vertAlign val="superscript"/>
        <sz val="12"/>
        <rFont val="Arial, Helvetica, sans-serif"/>
      </rPr>
      <t xml:space="preserve"> </t>
    </r>
    <r>
      <rPr>
        <b/>
        <sz val="12"/>
        <rFont val="Arial, Helvetica, sans-serif"/>
      </rPr>
      <t>leur type, au 31 décembre 2021</t>
    </r>
  </si>
  <si>
    <r>
      <t>Nombre d'emplois secondaires selon la taille des collectivités, par</t>
    </r>
    <r>
      <rPr>
        <b/>
        <vertAlign val="superscript"/>
        <sz val="12"/>
        <rFont val="Arial, Helvetica, sans-serif"/>
      </rPr>
      <t xml:space="preserve"> </t>
    </r>
    <r>
      <rPr>
        <b/>
        <sz val="12"/>
        <rFont val="Arial, Helvetica, sans-serif"/>
      </rPr>
      <t>statut et catégorie hiérarchique, au 31 décembre 2021</t>
    </r>
  </si>
  <si>
    <r>
      <t xml:space="preserve">8.9a Les femmes dans les collectivités locales
</t>
    </r>
    <r>
      <rPr>
        <b/>
        <sz val="12"/>
        <rFont val="Arial"/>
        <family val="2"/>
      </rPr>
      <t/>
    </r>
  </si>
  <si>
    <r>
      <t xml:space="preserve">Collaborateurs de cabinet
 </t>
    </r>
    <r>
      <rPr>
        <sz val="8"/>
        <rFont val="Arial"/>
        <family val="2"/>
      </rPr>
      <t>(Cat A, B ou C)</t>
    </r>
  </si>
  <si>
    <t>n.s. : non significatif</t>
  </si>
  <si>
    <t>Note : les effectifs par statut et par type de collectivité figurent dans la fiche 8.4b.</t>
  </si>
  <si>
    <t>Part des femmes dans les collectivités locales selon les régions</t>
  </si>
  <si>
    <t>Champ : France hors Mayotte. Emplois principaux. Tous statuts</t>
  </si>
  <si>
    <t>Part des femmes dans les différents types de collectivités selon le statut, la catégorie hiérarchique, au 31 décembre 2021</t>
  </si>
  <si>
    <r>
      <t xml:space="preserve">8.9b Les femmes dans les collectivités locales
</t>
    </r>
    <r>
      <rPr>
        <b/>
        <sz val="12"/>
        <rFont val="Arial"/>
        <family val="2"/>
      </rPr>
      <t/>
    </r>
  </si>
  <si>
    <r>
      <t>Taille de la collectivité</t>
    </r>
    <r>
      <rPr>
        <b/>
        <vertAlign val="superscript"/>
        <sz val="9"/>
        <color rgb="FF002060"/>
        <rFont val="Arial"/>
        <family val="2"/>
      </rPr>
      <t>(a)</t>
    </r>
  </si>
  <si>
    <t>(a) En nombre d'agents en emploi principal hors bénéficiaires de contrats aidés.</t>
  </si>
  <si>
    <t>Note : les effectifs par taille de collectivité figurent dans la fiche 8.7a.</t>
  </si>
  <si>
    <r>
      <t>Autres cas</t>
    </r>
    <r>
      <rPr>
        <vertAlign val="superscript"/>
        <sz val="11"/>
        <color indexed="8"/>
        <rFont val="Arial"/>
        <family val="2"/>
      </rPr>
      <t>(b)</t>
    </r>
  </si>
  <si>
    <t>* : non classable dans une filière.</t>
  </si>
  <si>
    <t>Part des femmes dans les collectivités selon leur taille, au 31 décembre 2021</t>
  </si>
  <si>
    <t>Part des femmes dans les filières, au 31 décembre 2021</t>
  </si>
  <si>
    <t>8.10 Les mouvements de personnel dans les collectivités locales</t>
  </si>
  <si>
    <t xml:space="preserve">Entrées dans la FPT 
</t>
  </si>
  <si>
    <t xml:space="preserve">Sorties de la FPT 
</t>
  </si>
  <si>
    <r>
      <t>Effet des changements de type de collectivité</t>
    </r>
    <r>
      <rPr>
        <b/>
        <vertAlign val="superscript"/>
        <sz val="10"/>
        <color theme="1"/>
        <rFont val="Arial"/>
        <family val="2"/>
      </rPr>
      <t xml:space="preserve">(a) </t>
    </r>
  </si>
  <si>
    <t xml:space="preserve">Effectifs au 31/12/2020
</t>
  </si>
  <si>
    <t>(1)</t>
  </si>
  <si>
    <t>(2)</t>
  </si>
  <si>
    <t>(3)</t>
  </si>
  <si>
    <t>(4)</t>
  </si>
  <si>
    <t xml:space="preserve"> =(1)+(2)-(3)+(4)</t>
  </si>
  <si>
    <r>
      <t>Établissements communaux</t>
    </r>
    <r>
      <rPr>
        <vertAlign val="superscript"/>
        <sz val="10"/>
        <color theme="1"/>
        <rFont val="Arial"/>
        <family val="2"/>
      </rPr>
      <t>(b)</t>
    </r>
  </si>
  <si>
    <r>
      <t>EPCI</t>
    </r>
    <r>
      <rPr>
        <vertAlign val="superscript"/>
        <sz val="10"/>
        <color theme="1"/>
        <rFont val="Arial"/>
        <family val="2"/>
      </rPr>
      <t>(c)</t>
    </r>
    <r>
      <rPr>
        <sz val="10"/>
        <color theme="1"/>
        <rFont val="Arial"/>
        <family val="2"/>
      </rPr>
      <t xml:space="preserve"> à fiscalité propre</t>
    </r>
  </si>
  <si>
    <r>
      <t>Groupements intercommunaux sans fiscalité propre</t>
    </r>
    <r>
      <rPr>
        <vertAlign val="superscript"/>
        <sz val="10"/>
        <color theme="1"/>
        <rFont val="Arial"/>
        <family val="2"/>
      </rPr>
      <t>(d)</t>
    </r>
  </si>
  <si>
    <t>Départements</t>
  </si>
  <si>
    <r>
      <t>SDIS</t>
    </r>
    <r>
      <rPr>
        <vertAlign val="superscript"/>
        <sz val="10"/>
        <color theme="1"/>
        <rFont val="Arial"/>
        <family val="2"/>
      </rPr>
      <t>(c)</t>
    </r>
  </si>
  <si>
    <r>
      <t>Centres de gestion et CNFPT</t>
    </r>
    <r>
      <rPr>
        <vertAlign val="superscript"/>
        <sz val="10"/>
        <color theme="1"/>
        <rFont val="Arial"/>
        <family val="2"/>
      </rPr>
      <t>(c)</t>
    </r>
  </si>
  <si>
    <r>
      <t>Autres</t>
    </r>
    <r>
      <rPr>
        <vertAlign val="superscript"/>
        <sz val="10"/>
        <color theme="1"/>
        <rFont val="Arial"/>
        <family val="2"/>
      </rPr>
      <t>(e)</t>
    </r>
  </si>
  <si>
    <t>(c) EPCI : établissement public de coopération intercommunale; SDIS : services départementaux d'incendie et secours; CNFPT : centre national de la fonction publique territoriale (délégations départementales et services centraux).</t>
  </si>
  <si>
    <t>(e) Régies et EPA locaux.</t>
  </si>
  <si>
    <r>
      <t>Effet des changements de statut</t>
    </r>
    <r>
      <rPr>
        <b/>
        <vertAlign val="superscript"/>
        <sz val="10"/>
        <color theme="1"/>
        <rFont val="Arial"/>
        <family val="2"/>
      </rPr>
      <t xml:space="preserve">(a) </t>
    </r>
  </si>
  <si>
    <r>
      <t>Autres statuts hors  bénéficiaires de contrats aidés</t>
    </r>
    <r>
      <rPr>
        <vertAlign val="superscript"/>
        <sz val="10"/>
        <color theme="1"/>
        <rFont val="Arial"/>
        <family val="2"/>
      </rPr>
      <t>(b)</t>
    </r>
  </si>
  <si>
    <t>(b) Collaborateurs de cabinet, assistants maternels et familiaux, apprentis.</t>
  </si>
  <si>
    <t>8.11 - La fonction publique territoriale au sein de la fonction publique</t>
  </si>
  <si>
    <t>Effectifs dans les trois versants de la fonction publique, par statut</t>
  </si>
  <si>
    <t>Évolutions</t>
  </si>
  <si>
    <t>2019-2020</t>
  </si>
  <si>
    <t>Fonction publique territoriale (1)+(2)</t>
  </si>
  <si>
    <r>
      <t>Autres</t>
    </r>
    <r>
      <rPr>
        <vertAlign val="superscript"/>
        <sz val="9"/>
        <rFont val="Arial"/>
        <family val="2"/>
      </rPr>
      <t>(a)</t>
    </r>
  </si>
  <si>
    <t>Ensemble trois fonctions publiques</t>
  </si>
  <si>
    <t>Source : Insee, SIASP. Calculs DGCL, DGAFP.</t>
  </si>
  <si>
    <t xml:space="preserve">Champ : France hors Mayotte. Emplois principaux. Tous statuts. </t>
  </si>
  <si>
    <t>Profil des agents dans les trois versants de la fonction publique</t>
  </si>
  <si>
    <t>(parts en %; âge moyen en années)</t>
  </si>
  <si>
    <t>Fonction publique territoriale</t>
  </si>
  <si>
    <t>Part des agents de catégorie A</t>
  </si>
  <si>
    <t>Part des agents de catégorie B</t>
  </si>
  <si>
    <t>Part des agents de catégorie C</t>
  </si>
  <si>
    <t>Part des agents de catégorie indéterminée</t>
  </si>
  <si>
    <t>Part des femmes</t>
  </si>
  <si>
    <r>
      <t>Part des temps partiels</t>
    </r>
    <r>
      <rPr>
        <vertAlign val="superscript"/>
        <sz val="9"/>
        <color indexed="8"/>
        <rFont val="Arial"/>
        <family val="2"/>
      </rPr>
      <t xml:space="preserve"> (a)</t>
    </r>
  </si>
  <si>
    <r>
      <rPr>
        <sz val="9"/>
        <color indexed="8"/>
        <rFont val="Calibri"/>
        <family val="2"/>
      </rPr>
      <t>Â</t>
    </r>
    <r>
      <rPr>
        <sz val="9"/>
        <color indexed="8"/>
        <rFont val="Arial"/>
        <family val="2"/>
      </rPr>
      <t>ge moyen</t>
    </r>
  </si>
  <si>
    <r>
      <t xml:space="preserve">Part des temps partiels </t>
    </r>
    <r>
      <rPr>
        <vertAlign val="superscript"/>
        <sz val="9"/>
        <color indexed="8"/>
        <rFont val="Arial"/>
        <family val="2"/>
      </rPr>
      <t>(a)</t>
    </r>
  </si>
  <si>
    <r>
      <t>Fonction publique hospitalière</t>
    </r>
    <r>
      <rPr>
        <b/>
        <vertAlign val="superscript"/>
        <sz val="9"/>
        <rFont val="Arial"/>
        <family val="2"/>
      </rPr>
      <t/>
    </r>
  </si>
  <si>
    <t>(a) Inclut les temps non complets et incomplets.</t>
  </si>
  <si>
    <t>8.12 Les salaires dans les collectivités locales</t>
  </si>
  <si>
    <t>Effectifs en équivalent temps plein annualisés</t>
  </si>
  <si>
    <r>
      <t xml:space="preserve">Salaires nets moyens 
</t>
    </r>
    <r>
      <rPr>
        <sz val="10"/>
        <color rgb="FF002060"/>
        <rFont val="Arial"/>
        <family val="2"/>
      </rPr>
      <t>(en euros)</t>
    </r>
  </si>
  <si>
    <t>Évolution des salaires nets moyens</t>
  </si>
  <si>
    <r>
      <t xml:space="preserve">Volume total 
</t>
    </r>
    <r>
      <rPr>
        <sz val="10"/>
        <color rgb="FF002060"/>
        <rFont val="Arial"/>
        <family val="2"/>
      </rPr>
      <t>(en milliers)</t>
    </r>
  </si>
  <si>
    <r>
      <t xml:space="preserve">Répartition
 </t>
    </r>
    <r>
      <rPr>
        <sz val="10"/>
        <color rgb="FF002060"/>
        <rFont val="Arial"/>
        <family val="2"/>
      </rPr>
      <t>(en%)</t>
    </r>
  </si>
  <si>
    <r>
      <t xml:space="preserve">en euros courants </t>
    </r>
    <r>
      <rPr>
        <sz val="10"/>
        <color rgb="FF002060"/>
        <rFont val="Arial"/>
        <family val="2"/>
      </rPr>
      <t>(en %)</t>
    </r>
  </si>
  <si>
    <r>
      <t xml:space="preserve">en euros constants </t>
    </r>
    <r>
      <rPr>
        <sz val="10"/>
        <color rgb="FF002060"/>
        <rFont val="Arial"/>
        <family val="2"/>
      </rPr>
      <t>(en %)</t>
    </r>
  </si>
  <si>
    <t xml:space="preserve"> </t>
  </si>
  <si>
    <t>dont catégorie A</t>
  </si>
  <si>
    <t>dont catégorie B</t>
  </si>
  <si>
    <t>dont catégorie C</t>
  </si>
  <si>
    <r>
      <t>Autres statuts</t>
    </r>
    <r>
      <rPr>
        <vertAlign val="superscript"/>
        <sz val="9"/>
        <color rgb="FF000000"/>
        <rFont val="Arial"/>
        <family val="2"/>
      </rPr>
      <t>(a)</t>
    </r>
    <r>
      <rPr>
        <sz val="9"/>
        <color rgb="FF000000"/>
        <rFont val="Arial"/>
        <family val="2"/>
      </rPr>
      <t xml:space="preserve"> (hors contrats aidés)</t>
    </r>
  </si>
  <si>
    <t>Cadres et professions intellectuelles supérieures</t>
  </si>
  <si>
    <t>Professions intermédiaires</t>
  </si>
  <si>
    <t>Employés et ouvriers</t>
  </si>
  <si>
    <t>Professions indéterminées</t>
  </si>
  <si>
    <r>
      <t>Établissements communaux</t>
    </r>
    <r>
      <rPr>
        <vertAlign val="superscript"/>
        <sz val="9"/>
        <color theme="1"/>
        <rFont val="Arial"/>
        <family val="2"/>
      </rPr>
      <t>(b)</t>
    </r>
  </si>
  <si>
    <r>
      <t>EPCI</t>
    </r>
    <r>
      <rPr>
        <vertAlign val="superscript"/>
        <sz val="9"/>
        <color theme="1"/>
        <rFont val="Arial"/>
        <family val="2"/>
      </rPr>
      <t>(c)</t>
    </r>
    <r>
      <rPr>
        <sz val="9"/>
        <color theme="1"/>
        <rFont val="Arial"/>
        <family val="2"/>
      </rPr>
      <t xml:space="preserve"> à fiscalité propre</t>
    </r>
  </si>
  <si>
    <r>
      <t>Groupements intercommunaux sans fiscalité propre</t>
    </r>
    <r>
      <rPr>
        <vertAlign val="superscript"/>
        <sz val="9"/>
        <color theme="1"/>
        <rFont val="Arial"/>
        <family val="2"/>
      </rPr>
      <t>(d)</t>
    </r>
  </si>
  <si>
    <t>Services départementaux d'incendie et de secours</t>
  </si>
  <si>
    <r>
      <t>Centres de gestion et et CNFPT</t>
    </r>
    <r>
      <rPr>
        <vertAlign val="superscript"/>
        <sz val="9"/>
        <color theme="1"/>
        <rFont val="Arial"/>
        <family val="2"/>
      </rPr>
      <t>(c)</t>
    </r>
  </si>
  <si>
    <r>
      <t>Autres collectivités locales</t>
    </r>
    <r>
      <rPr>
        <vertAlign val="superscript"/>
        <sz val="9"/>
        <color theme="1"/>
        <rFont val="Arial"/>
        <family val="2"/>
      </rPr>
      <t>(e)</t>
    </r>
  </si>
  <si>
    <t>(a) principalement les collaborateurs de cabinet.</t>
  </si>
  <si>
    <t>(c) EPCI :  établissement public de coopération intercommunale - SDIS : services départementaux d'incendie et secours - CDG : centre de gestion - CNFPT : centre national de la fonction publique territoriale (délégations départementales et services centraux).</t>
  </si>
  <si>
    <t>Champ : France hors Mayotte. Tous statuts hors apprentis et assistants maternels et familiaux.</t>
  </si>
  <si>
    <r>
      <t>Effectifs en équivalent temps plein annualisés</t>
    </r>
    <r>
      <rPr>
        <b/>
        <vertAlign val="superscript"/>
        <sz val="10"/>
        <color rgb="FF002060"/>
        <rFont val="Arial"/>
        <family val="2"/>
      </rPr>
      <t>(a)</t>
    </r>
  </si>
  <si>
    <t>Évolution de la RMPP nette moyenne</t>
  </si>
  <si>
    <r>
      <t xml:space="preserve"> en euros constants
 </t>
    </r>
    <r>
      <rPr>
        <sz val="10"/>
        <color rgb="FF002060"/>
        <rFont val="Arial"/>
        <family val="2"/>
      </rPr>
      <t>(en %)</t>
    </r>
  </si>
  <si>
    <r>
      <t>Autres statuts</t>
    </r>
    <r>
      <rPr>
        <vertAlign val="superscript"/>
        <sz val="9"/>
        <color rgb="FF000000"/>
        <rFont val="Arial"/>
        <family val="2"/>
      </rPr>
      <t>(c)</t>
    </r>
    <r>
      <rPr>
        <sz val="9"/>
        <color rgb="FF000000"/>
        <rFont val="Arial"/>
        <family val="2"/>
      </rPr>
      <t xml:space="preserve"> (hors contrats aidés)</t>
    </r>
  </si>
  <si>
    <r>
      <t>Établissements communaux</t>
    </r>
    <r>
      <rPr>
        <vertAlign val="superscript"/>
        <sz val="9"/>
        <color theme="1"/>
        <rFont val="Arial"/>
        <family val="2"/>
      </rPr>
      <t>(d)</t>
    </r>
  </si>
  <si>
    <r>
      <t>EPCI</t>
    </r>
    <r>
      <rPr>
        <vertAlign val="superscript"/>
        <sz val="9"/>
        <color theme="1"/>
        <rFont val="Arial"/>
        <family val="2"/>
      </rPr>
      <t>(e)</t>
    </r>
    <r>
      <rPr>
        <sz val="9"/>
        <color theme="1"/>
        <rFont val="Arial"/>
        <family val="2"/>
      </rPr>
      <t xml:space="preserve"> à fiscalité propre</t>
    </r>
  </si>
  <si>
    <r>
      <t>Groupements intercommunaux sans fiscalité propre</t>
    </r>
    <r>
      <rPr>
        <vertAlign val="superscript"/>
        <sz val="9"/>
        <color theme="1"/>
        <rFont val="Arial"/>
        <family val="2"/>
      </rPr>
      <t>(f)</t>
    </r>
  </si>
  <si>
    <r>
      <t>Centres de gestion et et CNFPT</t>
    </r>
    <r>
      <rPr>
        <vertAlign val="superscript"/>
        <sz val="9"/>
        <color theme="1"/>
        <rFont val="Arial"/>
        <family val="2"/>
      </rPr>
      <t>(e)</t>
    </r>
  </si>
  <si>
    <r>
      <t>Autres collectivités locales</t>
    </r>
    <r>
      <rPr>
        <vertAlign val="superscript"/>
        <sz val="9"/>
        <color theme="1"/>
        <rFont val="Arial"/>
        <family val="2"/>
      </rPr>
      <t>(g)</t>
    </r>
  </si>
  <si>
    <t>(b) La rémunération moyenne des personnes en place (RMPP) est calculée sur le champ des salariés des collectivités territoriales présents les deux années consécutives (24 mois) chez le même employeur et ayant la même quotité de travail les deux années.</t>
  </si>
  <si>
    <t>(c) principalement les collaborateurs de cabinet.</t>
  </si>
  <si>
    <t>(d) Centres communaux d'action sociale, caisses des écoles et communes associées.</t>
  </si>
  <si>
    <t>(e) EPCI :  établissement public de coopération intercommunale - CNFPT : centre national de la fonction publique territoriale (délégations départementales et services centraux).</t>
  </si>
  <si>
    <t>(f) SIVOM, SIVU, syndicats mixtes, autres établissements publics intercommunaux.</t>
  </si>
  <si>
    <t>(g) Caisses de crédit municipal, régies, EPA locaux.</t>
  </si>
  <si>
    <t>Salaires nets mensuels moyens en équivalent temps plein en 2021</t>
  </si>
  <si>
    <t>Rémunérations nettes mensuelles moyennes des personnes en place en équivalent temps plein en 2021</t>
  </si>
  <si>
    <t xml:space="preserve">8.8a Les emplois dans les collectivités locales selon le nombre d'habitants  
</t>
  </si>
  <si>
    <t>Strate démographique
 de la commune</t>
  </si>
  <si>
    <t>Nombre de communes</t>
  </si>
  <si>
    <t xml:space="preserve">Indicateurs 
sur les emplois principaux </t>
  </si>
  <si>
    <r>
      <t>Volume de travail en EQTP</t>
    </r>
    <r>
      <rPr>
        <b/>
        <vertAlign val="superscript"/>
        <sz val="10"/>
        <color rgb="FF002060"/>
        <rFont val="Arial"/>
        <family val="2"/>
      </rPr>
      <t xml:space="preserve">(b)
</t>
    </r>
    <r>
      <rPr>
        <i/>
        <sz val="9"/>
        <color rgb="FF002060"/>
        <rFont val="Arial"/>
        <family val="2"/>
      </rPr>
      <t>(en milliers)</t>
    </r>
  </si>
  <si>
    <r>
      <t xml:space="preserve">Taux d'administration 
 </t>
    </r>
    <r>
      <rPr>
        <i/>
        <sz val="9"/>
        <color rgb="FF002060"/>
        <rFont val="Arial"/>
        <family val="2"/>
      </rPr>
      <t>(en EQTP</t>
    </r>
    <r>
      <rPr>
        <i/>
        <vertAlign val="superscript"/>
        <sz val="9"/>
        <color rgb="FF002060"/>
        <rFont val="Arial"/>
        <family val="2"/>
      </rPr>
      <t>(b)</t>
    </r>
    <r>
      <rPr>
        <i/>
        <sz val="9"/>
        <color rgb="FF002060"/>
        <rFont val="Arial"/>
        <family val="2"/>
      </rPr>
      <t xml:space="preserve"> pour 1000 hab.)</t>
    </r>
  </si>
  <si>
    <t>Emplois principaux</t>
  </si>
  <si>
    <t xml:space="preserve">Effectif moyen </t>
  </si>
  <si>
    <r>
      <t xml:space="preserve">Dernier décile </t>
    </r>
    <r>
      <rPr>
        <b/>
        <vertAlign val="superscript"/>
        <sz val="10"/>
        <color rgb="FF002060"/>
        <rFont val="Arial"/>
        <family val="2"/>
      </rPr>
      <t>(a)</t>
    </r>
  </si>
  <si>
    <t>Moins de 100 hab.</t>
  </si>
  <si>
    <t>de 100 à 199 hab.</t>
  </si>
  <si>
    <t>de 200 à 499 hab.</t>
  </si>
  <si>
    <t>de 500 à 999 hab.</t>
  </si>
  <si>
    <t>de 1 000 à 1 999 hab.</t>
  </si>
  <si>
    <t>de 2 000 à 3 499 hab.</t>
  </si>
  <si>
    <t>de 3 500 à 4 999 hab.</t>
  </si>
  <si>
    <t>de 5 000 à 9 999 hab.</t>
  </si>
  <si>
    <t>de 10 000 à 19 999 hab.</t>
  </si>
  <si>
    <t>de 20 000 à 49 999 hab.</t>
  </si>
  <si>
    <t>de 50 000 à 79 999 hab.</t>
  </si>
  <si>
    <t>de 80 000 à 99 999 hab.</t>
  </si>
  <si>
    <t>de 100 000 à 299 9990 hab.</t>
  </si>
  <si>
    <t>300 000 hab. et plus</t>
  </si>
  <si>
    <t>s.</t>
  </si>
  <si>
    <t>(b) EQTP : équivalent temps plein.</t>
  </si>
  <si>
    <t>s. : soumis au secret statistique.</t>
  </si>
  <si>
    <t>Note : Ici, pour une commune donnée, on compte les emplois exercés en son sein, qu'elle soit l'employeur ou non.</t>
  </si>
  <si>
    <t>Source : Insee, SIASP, Recensement de la population 2022. Calculs DGCL.</t>
  </si>
  <si>
    <t xml:space="preserve">Champ : France hors Mayotte. Communes ayant au moins un agent y travaillant, emplois principaux et secondaires confondus. Ensemble des emplois pour le volume de travail en EQTP et pour le taux d'administration. Tous statuts. </t>
  </si>
  <si>
    <t>Strate démographique de la commune du siège de l'établissement communal</t>
  </si>
  <si>
    <t>Nombre d'établ. communaux</t>
  </si>
  <si>
    <t>Nombre de communes accueillant des établissements communaux</t>
  </si>
  <si>
    <r>
      <t>Volume de travail en EQTP</t>
    </r>
    <r>
      <rPr>
        <b/>
        <vertAlign val="superscript"/>
        <sz val="10"/>
        <color rgb="FF002060"/>
        <rFont val="Arial"/>
        <family val="2"/>
      </rPr>
      <t xml:space="preserve">(c)
</t>
    </r>
    <r>
      <rPr>
        <i/>
        <sz val="9"/>
        <color rgb="FF002060"/>
        <rFont val="Arial"/>
        <family val="2"/>
      </rPr>
      <t>(en milliers)</t>
    </r>
  </si>
  <si>
    <r>
      <t xml:space="preserve">Taux d'administration 
 </t>
    </r>
    <r>
      <rPr>
        <i/>
        <sz val="9"/>
        <color rgb="FF002060"/>
        <rFont val="Arial"/>
        <family val="2"/>
      </rPr>
      <t>(en EQTP</t>
    </r>
    <r>
      <rPr>
        <i/>
        <vertAlign val="superscript"/>
        <sz val="9"/>
        <color rgb="FF002060"/>
        <rFont val="Arial"/>
        <family val="2"/>
      </rPr>
      <t>(c)</t>
    </r>
    <r>
      <rPr>
        <i/>
        <sz val="9"/>
        <color rgb="FF002060"/>
        <rFont val="Arial"/>
        <family val="2"/>
      </rPr>
      <t xml:space="preserve"> pour 1000 hab.)</t>
    </r>
  </si>
  <si>
    <r>
      <t xml:space="preserve">Dernier décile </t>
    </r>
    <r>
      <rPr>
        <b/>
        <vertAlign val="superscript"/>
        <sz val="10"/>
        <color rgb="FF002060"/>
        <rFont val="Arial"/>
        <family val="2"/>
      </rPr>
      <t>(b)</t>
    </r>
  </si>
  <si>
    <t>Moins de 500 hab.</t>
  </si>
  <si>
    <t>(c) EQTP : équivalent temps plein.</t>
  </si>
  <si>
    <t>Note : Ici, pour un établissement communal donné, on compte les emplois exercés en son sein, qu'il soit l'employeur ou non.</t>
  </si>
  <si>
    <r>
      <t xml:space="preserve">Champ : France hors Mayotte. </t>
    </r>
    <r>
      <rPr>
        <sz val="9"/>
        <color rgb="FF002060"/>
        <rFont val="Calibri"/>
        <family val="2"/>
      </rPr>
      <t>É</t>
    </r>
    <r>
      <rPr>
        <i/>
        <sz val="9"/>
        <color rgb="FF002060"/>
        <rFont val="Arial"/>
        <family val="2"/>
      </rPr>
      <t xml:space="preserve">tablissements communaux ayant au moins un agent y travaillant, emplois principaux et secondaires confondus. Ensemble des emplois pour le volume de travail en EQTP et pour le taux d'administration. Tous statuts. </t>
    </r>
  </si>
  <si>
    <t>Emplois et indicateurs sur les communes par strate démographique, au 31 décembre 2021</t>
  </si>
  <si>
    <r>
      <t xml:space="preserve">Emplois au 31 décembre 2021 </t>
    </r>
    <r>
      <rPr>
        <i/>
        <sz val="9"/>
        <color rgb="FF002060"/>
        <rFont val="Arial"/>
        <family val="2"/>
      </rPr>
      <t>(en milliers)</t>
    </r>
  </si>
  <si>
    <r>
      <t>Emplois et indicateurs sur les établissements communaux</t>
    </r>
    <r>
      <rPr>
        <b/>
        <vertAlign val="superscript"/>
        <sz val="12"/>
        <rFont val="Arial, Helvetica, sans-serif"/>
      </rPr>
      <t>(a)</t>
    </r>
    <r>
      <rPr>
        <b/>
        <sz val="12"/>
        <rFont val="Arial, Helvetica, sans-serif"/>
      </rPr>
      <t xml:space="preserve"> par strate démographique, au 31 décembre 2021</t>
    </r>
  </si>
  <si>
    <t xml:space="preserve">8.8b Les emplois dans les collectivités locales selon le nombre d'habitants  
</t>
  </si>
  <si>
    <t>Strate démographique
 de l'intercommunalité</t>
  </si>
  <si>
    <t>Nombre d'EPCI à fiscalité propre</t>
  </si>
  <si>
    <r>
      <t xml:space="preserve">Taux d'administration
</t>
    </r>
    <r>
      <rPr>
        <i/>
        <sz val="9"/>
        <color rgb="FF002060"/>
        <rFont val="Arial"/>
        <family val="2"/>
      </rPr>
      <t>(en EQTP</t>
    </r>
    <r>
      <rPr>
        <i/>
        <vertAlign val="superscript"/>
        <sz val="9"/>
        <color rgb="FF002060"/>
        <rFont val="Arial"/>
        <family val="2"/>
      </rPr>
      <t>(b)</t>
    </r>
    <r>
      <rPr>
        <i/>
        <sz val="9"/>
        <color rgb="FF002060"/>
        <rFont val="Arial"/>
        <family val="2"/>
      </rPr>
      <t xml:space="preserve"> pour 1 000 hab.)</t>
    </r>
  </si>
  <si>
    <t>Moins de 5 000 hab.</t>
  </si>
  <si>
    <t>de 5 000 à 14 999 hab.</t>
  </si>
  <si>
    <t>de 15 000 à 29 999 hab.</t>
  </si>
  <si>
    <t>de 30 000 à 49 999 hab.</t>
  </si>
  <si>
    <t>de 50 000 à 99 999 hab.</t>
  </si>
  <si>
    <t>de 100 000 à 299 999 hab.</t>
  </si>
  <si>
    <t>Note : Ici, pour un EPCI à fiscalité propre donné, on compte les emplois exercés en son sein, qu'il soit employeur ou non.</t>
  </si>
  <si>
    <t>Source : Insee, SIASP ; DGCL, Banatic. Calculs DGCL.</t>
  </si>
  <si>
    <t xml:space="preserve">Champ : France hors Mayotte. EPCI à fiscalité propre ayant au moins un agent y travaillant, emplois principaux et secondaires confondus. Ensemble des emplois pour le volume de travail en EQTP et volume de travail pour le taux d'administration. Tous statuts. </t>
  </si>
  <si>
    <t>Nombre de groupements interco. sans fiscalité propre</t>
  </si>
  <si>
    <r>
      <t xml:space="preserve">Taux d'administration
</t>
    </r>
    <r>
      <rPr>
        <i/>
        <sz val="9"/>
        <color rgb="FF002060"/>
        <rFont val="Arial"/>
        <family val="2"/>
      </rPr>
      <t>(en EQTP</t>
    </r>
    <r>
      <rPr>
        <i/>
        <vertAlign val="superscript"/>
        <sz val="9"/>
        <color rgb="FF002060"/>
        <rFont val="Arial"/>
        <family val="2"/>
      </rPr>
      <t>(c)</t>
    </r>
    <r>
      <rPr>
        <i/>
        <sz val="9"/>
        <color rgb="FF002060"/>
        <rFont val="Arial"/>
        <family val="2"/>
      </rPr>
      <t xml:space="preserve"> pour 1 000 hab.)</t>
    </r>
  </si>
  <si>
    <r>
      <t>Population inconnue</t>
    </r>
    <r>
      <rPr>
        <vertAlign val="superscript"/>
        <sz val="9"/>
        <color indexed="8"/>
        <rFont val="Arial"/>
        <family val="2"/>
      </rPr>
      <t>(d)</t>
    </r>
  </si>
  <si>
    <r>
      <t>n.d.</t>
    </r>
    <r>
      <rPr>
        <vertAlign val="superscript"/>
        <sz val="9"/>
        <rFont val="Arial"/>
        <family val="2"/>
      </rPr>
      <t>(e)</t>
    </r>
  </si>
  <si>
    <r>
      <t>n.d.</t>
    </r>
    <r>
      <rPr>
        <b/>
        <vertAlign val="superscript"/>
        <sz val="9"/>
        <rFont val="Arial"/>
        <family val="2"/>
      </rPr>
      <t>(e)</t>
    </r>
  </si>
  <si>
    <t>(a) Syndicats intercommunaux à vocation unique (SIVU),  Syndicats intercommunaux à vocation multiple (SIVOM), syndicats mixtes et autres établissements publics intercommunaux.</t>
  </si>
  <si>
    <t xml:space="preserve">(d) Pour quelques intercommunalités ou établissements publics locaux, comme des syndicats ouverts mixtes ou des centres intercommunaux d'action sociale, il n'est pas possible d'attribuer de population. </t>
  </si>
  <si>
    <t>(e) n.d. : non déterminé. Etant donné qu'une partie des groupements intercommunaux sans fiscalité propre n'est rattachée à aucune population, il n'est pas possible de calculer un taux d'administration.</t>
  </si>
  <si>
    <t>Note : Ici, pour un groupement intercommunal sans fiscalité propre donné, on compte les emplois exercés en son sein, qu'il soit l'employeur ou non.</t>
  </si>
  <si>
    <t xml:space="preserve">Champ : France hors Mayotte. Groupements intercommunaux sans fiscalité propre ayant au moins un agent y travaillant, emplois principaux et secondaires confondus. Ensemble des emplois pour le volume de travail en EQTP et pour le taux d'administration. Tous statuts. </t>
  </si>
  <si>
    <t>Emplois et indicateurs sur les établissements publics de coopération intercommunale (EPCI) à fiscalité propre par strate démographique,
 au 31 décembre 2021</t>
  </si>
  <si>
    <r>
      <t>Emplois et indicateurs sur les groupements intercommunaux sans fiscalité propre</t>
    </r>
    <r>
      <rPr>
        <b/>
        <vertAlign val="superscript"/>
        <sz val="12"/>
        <rFont val="Arial"/>
        <family val="2"/>
      </rPr>
      <t>(a)</t>
    </r>
    <r>
      <rPr>
        <b/>
        <sz val="12"/>
        <rFont val="Arial"/>
        <family val="2"/>
      </rPr>
      <t xml:space="preserve"> par strate démographique, au 31 décembre 2021</t>
    </r>
  </si>
  <si>
    <t xml:space="preserve">8.8c Les emplois dans les collectivités locales selon le nombre d'habitants  
</t>
  </si>
  <si>
    <t>Strate démographique
du département</t>
  </si>
  <si>
    <t>Nombre de départements</t>
  </si>
  <si>
    <t>Moins de 300 000 hab.</t>
  </si>
  <si>
    <t>de 300 000 à 499 999 hab.</t>
  </si>
  <si>
    <t>de 500 000 à 799 999 hab.</t>
  </si>
  <si>
    <t>800 000 hab. et plus</t>
  </si>
  <si>
    <t>Note : Ici, pour un département donné, on compte les emplois exercés en son sein, qu'il soit l'employeur ou non.</t>
  </si>
  <si>
    <t>Source : Insee, SIASP. Recensement de la population 2022. Calculs DGCL.</t>
  </si>
  <si>
    <t xml:space="preserve">Champ : France hors Mayotte. Départements. Ensemble des emplois pour le volume de travail en EQTP et pour le taux d'administration. Tous statuts. </t>
  </si>
  <si>
    <r>
      <t>Strate démographique
 du département</t>
    </r>
    <r>
      <rPr>
        <b/>
        <vertAlign val="superscript"/>
        <sz val="11"/>
        <color rgb="FF002060"/>
        <rFont val="Arial"/>
        <family val="2"/>
      </rPr>
      <t>(a)</t>
    </r>
  </si>
  <si>
    <t>Nombre de SDIS</t>
  </si>
  <si>
    <t xml:space="preserve">(a) On attribue, à la collectivité, la population du département où est implanté l'établissement principal. </t>
  </si>
  <si>
    <t>Note : Ici, pour un SDIS donné, on compte les emplois exercés en son sein, qu'il soit l'employeur ou non.</t>
  </si>
  <si>
    <t xml:space="preserve">Champ : France hors Mayotte. SDIS. Ensemble des emplois pour le volume de travail en EQTP et pour le taux d'administration. Tous statuts. </t>
  </si>
  <si>
    <t>Emplois et indicateurs sur les départements par strate démographique, au 31 décembre 2021</t>
  </si>
  <si>
    <t>Emplois et indicateurs sur les services départementaux d'incendie et secours (SDIS) par strate démographique, au 31 décembre 2021</t>
  </si>
  <si>
    <t xml:space="preserve">8.8d Les emplois dans les collectivités locales selon le nombre d'habitants  
</t>
  </si>
  <si>
    <r>
      <t>Strate démographique
 du département</t>
    </r>
    <r>
      <rPr>
        <b/>
        <vertAlign val="superscript"/>
        <sz val="11"/>
        <color rgb="FF002060"/>
        <rFont val="Arial"/>
        <family val="2"/>
      </rPr>
      <t>(b)</t>
    </r>
  </si>
  <si>
    <t>Nombre de centres de gestion et CNFPT</t>
  </si>
  <si>
    <r>
      <t>Volume de travail en EQTP</t>
    </r>
    <r>
      <rPr>
        <b/>
        <vertAlign val="superscript"/>
        <sz val="10"/>
        <color rgb="FF002060"/>
        <rFont val="Arial"/>
        <family val="2"/>
      </rPr>
      <t xml:space="preserve">(d)
</t>
    </r>
    <r>
      <rPr>
        <i/>
        <sz val="9"/>
        <color rgb="FF002060"/>
        <rFont val="Arial"/>
        <family val="2"/>
      </rPr>
      <t>(en milliers)</t>
    </r>
  </si>
  <si>
    <r>
      <t xml:space="preserve">Taux d'administration
</t>
    </r>
    <r>
      <rPr>
        <i/>
        <sz val="9"/>
        <color rgb="FF002060"/>
        <rFont val="Arial"/>
        <family val="2"/>
      </rPr>
      <t>(en EQTP</t>
    </r>
    <r>
      <rPr>
        <i/>
        <vertAlign val="superscript"/>
        <sz val="9"/>
        <color rgb="FF002060"/>
        <rFont val="Arial"/>
        <family val="2"/>
      </rPr>
      <t>(d)</t>
    </r>
    <r>
      <rPr>
        <i/>
        <sz val="9"/>
        <color rgb="FF002060"/>
        <rFont val="Arial"/>
        <family val="2"/>
      </rPr>
      <t xml:space="preserve"> pour 1 000 hab.)</t>
    </r>
  </si>
  <si>
    <r>
      <t xml:space="preserve">Dernier décile </t>
    </r>
    <r>
      <rPr>
        <b/>
        <vertAlign val="superscript"/>
        <sz val="10"/>
        <color rgb="FF002060"/>
        <rFont val="Arial"/>
        <family val="2"/>
      </rPr>
      <t>(c)</t>
    </r>
  </si>
  <si>
    <t>(a) CNFPT : centre national de la fonction publique territoriale (délégations départementales et services centraux).</t>
  </si>
  <si>
    <t xml:space="preserve">(b) On attribue, à la collectivité, la population du département où est implanté l'établissement principal. </t>
  </si>
  <si>
    <t>(d) EQTP : équivalent temps plein.</t>
  </si>
  <si>
    <t>Note : Ici, pour un centre de gestion donné ou le CNFPT, on compte les emplois exercés en son sein, qu'il soit l'employeur ou non.</t>
  </si>
  <si>
    <t xml:space="preserve">Champ : France hors Mayotte. Centres de gestion et CNFPT. Ensemble des emplois pour le volume de travail en EQTP et pour le taux d'administration. Tous statuts. </t>
  </si>
  <si>
    <t>Strate démographique
 de la région</t>
  </si>
  <si>
    <t>Nombre de régions</t>
  </si>
  <si>
    <t>Moins de 2 000 000 hab.</t>
  </si>
  <si>
    <t>de 2 000 000 à 3 499 999 hab.</t>
  </si>
  <si>
    <t>3 500 000 hab. et plus</t>
  </si>
  <si>
    <t>Note : Ici, pour une région donnée, on compte les emplois exercés en son sein, qu'elle soit employeur ou non.</t>
  </si>
  <si>
    <t xml:space="preserve">Champ : France hors Mayotte. Régions. Ensemble des emplois pour le volume de travail en EQTP et pour le taux d'administration. Tous statuts. </t>
  </si>
  <si>
    <r>
      <t>Emplois et indicateurs sur les centres de gestion et le CNFPT</t>
    </r>
    <r>
      <rPr>
        <b/>
        <vertAlign val="superscript"/>
        <sz val="12"/>
        <rFont val="Arial"/>
        <family val="2"/>
      </rPr>
      <t>(a)</t>
    </r>
    <r>
      <rPr>
        <b/>
        <sz val="12"/>
        <rFont val="Arial"/>
        <family val="2"/>
      </rPr>
      <t xml:space="preserve"> par strate démographique, au 31 décembre 2021</t>
    </r>
  </si>
  <si>
    <t>Emplois et indicateurs sur les régions par strate démographique, au 31 décembre 2021</t>
  </si>
  <si>
    <t>8.13 Les élections professionnelles dans la fonction publique territoriale</t>
  </si>
  <si>
    <t>Résultats des élections professionnelles dans la fonction publique territoriale</t>
  </si>
  <si>
    <t>Comités techniques
4 décembre 2014</t>
  </si>
  <si>
    <t>Comités techniques
6 décembre 2018</t>
  </si>
  <si>
    <t>%</t>
  </si>
  <si>
    <t>Votants</t>
  </si>
  <si>
    <t xml:space="preserve">                    CFTC</t>
  </si>
  <si>
    <t xml:space="preserve">                    CGC </t>
  </si>
  <si>
    <t xml:space="preserve">                    CGT</t>
  </si>
  <si>
    <t xml:space="preserve">                    FA-FPT</t>
  </si>
  <si>
    <t xml:space="preserve">                    FO</t>
  </si>
  <si>
    <t xml:space="preserve">                    FSU</t>
  </si>
  <si>
    <t xml:space="preserve">                    SAFPT</t>
  </si>
  <si>
    <t xml:space="preserve">                    SUD Solidaires</t>
  </si>
  <si>
    <t xml:space="preserve">                    UNSA</t>
  </si>
  <si>
    <t xml:space="preserve">                    Divers</t>
  </si>
  <si>
    <t>Source : DGCL.</t>
  </si>
  <si>
    <t>Résultats aux élections professionnelles dans la fonction publique territoriale</t>
  </si>
  <si>
    <t>Femmes 2021</t>
  </si>
  <si>
    <t>Hommes 2021</t>
  </si>
  <si>
    <t>Femmes 2010</t>
  </si>
  <si>
    <t>Hommes 2010</t>
  </si>
  <si>
    <t>âge en années</t>
  </si>
  <si>
    <t>Pyramide des âges en 2010 et 2021</t>
  </si>
  <si>
    <t>Taux d'administration régional en 2021</t>
  </si>
  <si>
    <t>Libellé région</t>
  </si>
  <si>
    <t>Taux d'administration pour 1000 habitants</t>
  </si>
  <si>
    <t>Moyenne France (hors Mayotte)</t>
  </si>
  <si>
    <t>Taux d'administration par région en 2021</t>
  </si>
  <si>
    <t>France métropole</t>
  </si>
  <si>
    <t>Taux de féminisation</t>
  </si>
  <si>
    <t>Hauts-De-France</t>
  </si>
  <si>
    <t>France(hors Mayotte)</t>
  </si>
  <si>
    <t>Taux de féminisation par région en 2021 (en %)</t>
  </si>
  <si>
    <t>Filière</t>
  </si>
  <si>
    <t>Taux de féminisation par filière en 2021 (en %)</t>
  </si>
  <si>
    <t>Données pour graphique 8-13</t>
  </si>
  <si>
    <t>CGT</t>
  </si>
  <si>
    <t>CFDT</t>
  </si>
  <si>
    <t>FO</t>
  </si>
  <si>
    <t>UNSA</t>
  </si>
  <si>
    <t>FA-FPT</t>
  </si>
  <si>
    <t>SUD 
Solidaires</t>
  </si>
  <si>
    <t>CFTC</t>
  </si>
  <si>
    <t>FSU</t>
  </si>
  <si>
    <t>Divers</t>
  </si>
  <si>
    <t xml:space="preserve">CGC </t>
  </si>
  <si>
    <t>SAFPT</t>
  </si>
  <si>
    <t>(a) Collectivités locales employant au moins un agent en emploi principal, y compris les bénéficiaires de contrats aidés.</t>
  </si>
  <si>
    <r>
      <t xml:space="preserve">Établissements communaux </t>
    </r>
    <r>
      <rPr>
        <b/>
        <vertAlign val="superscript"/>
        <sz val="9"/>
        <rFont val="Arial"/>
        <family val="2"/>
      </rPr>
      <t>(b)</t>
    </r>
  </si>
  <si>
    <t>(c) Y compris la métropole de Lyon et les établissements publics territoriaux.</t>
  </si>
  <si>
    <r>
      <t xml:space="preserve">Organismes intercommunaux </t>
    </r>
    <r>
      <rPr>
        <b/>
        <vertAlign val="superscript"/>
        <sz val="9"/>
        <rFont val="Arial"/>
        <family val="2"/>
      </rPr>
      <t>(c)</t>
    </r>
  </si>
  <si>
    <r>
      <t xml:space="preserve">Communautés urbaines (CU) et métropoles </t>
    </r>
    <r>
      <rPr>
        <vertAlign val="superscript"/>
        <sz val="9"/>
        <rFont val="Arial"/>
        <family val="2"/>
      </rPr>
      <t>(c)</t>
    </r>
  </si>
  <si>
    <r>
      <t>Total des EPCI</t>
    </r>
    <r>
      <rPr>
        <b/>
        <vertAlign val="superscript"/>
        <sz val="9"/>
        <rFont val="Arial"/>
        <family val="2"/>
      </rPr>
      <t>(d)</t>
    </r>
    <r>
      <rPr>
        <b/>
        <sz val="9"/>
        <rFont val="Arial"/>
        <family val="2"/>
      </rPr>
      <t xml:space="preserve"> à fiscalité propre </t>
    </r>
    <r>
      <rPr>
        <b/>
        <vertAlign val="superscript"/>
        <sz val="9"/>
        <rFont val="Arial"/>
        <family val="2"/>
      </rPr>
      <t>(c)</t>
    </r>
  </si>
  <si>
    <t>(d) EPCI : établissement public de coopération intercommunale - SDIS : services départementaux d'incendie et secours - CNFPT : centre national de la fonction publique territoriale (délégations départementales et services centraux).</t>
  </si>
  <si>
    <r>
      <t>SDIS</t>
    </r>
    <r>
      <rPr>
        <vertAlign val="superscript"/>
        <sz val="9"/>
        <rFont val="Arial"/>
        <family val="2"/>
      </rPr>
      <t>(d)</t>
    </r>
  </si>
  <si>
    <r>
      <t>Centres de gestion et CNFPT</t>
    </r>
    <r>
      <rPr>
        <vertAlign val="superscript"/>
        <sz val="9"/>
        <rFont val="Arial"/>
        <family val="2"/>
      </rPr>
      <t>(d)</t>
    </r>
  </si>
  <si>
    <r>
      <t xml:space="preserve">Régions </t>
    </r>
    <r>
      <rPr>
        <b/>
        <vertAlign val="superscript"/>
        <sz val="9"/>
        <rFont val="Arial"/>
        <family val="2"/>
      </rPr>
      <t>(e)</t>
    </r>
  </si>
  <si>
    <r>
      <t>Autres</t>
    </r>
    <r>
      <rPr>
        <b/>
        <vertAlign val="superscript"/>
        <sz val="9"/>
        <rFont val="Arial"/>
        <family val="2"/>
      </rPr>
      <t>(f)</t>
    </r>
  </si>
  <si>
    <t>Lecture : au 31 décembre 2021, les communes de la région Auvergne-Rhône-Alpes comptent 115 200 agents sur un emploi principal et leurs établissements communaux en dénombrent 11 000.</t>
  </si>
  <si>
    <t>Lecture : au 31 décembre 2021, les communes comptent 762 500 agents fonctionnaires.</t>
  </si>
  <si>
    <t>Lecture : au 31 décembre 2021, parmi les 436 400 fonctionnaires et contractuels travaillant dans la filière administrative, 94 600 sont de catégorie A.</t>
  </si>
  <si>
    <t>Lecture : au 31 décembre 2021, dans les communes, 215 800 agents fonctionnaires ou contractuels travaillent dans la filière administrative.</t>
  </si>
  <si>
    <t>Lecture : au 31 décembre 2021, dans les communes, parmi les fonctionnaires et contractuels en emploi principal, 82,7% sont fonctionnaires.</t>
  </si>
  <si>
    <t>Lecture : au 31 décembre 2021, les collectivités locales comptent 8 400 agents de sexe masculin agés de 25 ans.</t>
  </si>
  <si>
    <t>Lecture : au 31 décembre 2021,  dans les communes, 5,2 % des agents ont moins de 25 ans.</t>
  </si>
  <si>
    <t>Lecture : au 31 décembre 2021,  parmi les 92 700 agents ayant moins de 25 ans, 12 100 sont fonctionnaires.</t>
  </si>
  <si>
    <t>Lecture : au 31 décembre 2021, les collectivités locales qui emploient 1 à 4 agents en emploi principal hors contrat aidé, emploient également 5 500 agents en emploi secondaire dont 500 emplois de catégorie A.</t>
  </si>
  <si>
    <r>
      <t>(a) Le dernier décile est la valeur pour laquelle 10 % des observations sont au dessus. Par exemple, ici, 10 % des 1</t>
    </r>
    <r>
      <rPr>
        <sz val="9"/>
        <color rgb="FF002060"/>
        <rFont val="Calibri"/>
        <family val="2"/>
      </rPr>
      <t> </t>
    </r>
    <r>
      <rPr>
        <i/>
        <sz val="9"/>
        <color rgb="FF002060"/>
        <rFont val="Arial"/>
        <family val="2"/>
      </rPr>
      <t>786 communes de moins de 100 habitants comptent plus de 2 agents.</t>
    </r>
  </si>
  <si>
    <t>Lecture : au 31 décembre 2021,  les  1 786 communes de moins de 100 habitants dans lesquelles au moins un agent travaille comptent 1 000 agents en emploi principal hors contrats aidés et 100 bénéficaires de contrats aidés.</t>
  </si>
  <si>
    <t>Lecture : au 31 décembre 2021,  les 38 établissements communaux dans lesquels au moins un agent travaille et se situant dans des communes de moins de 500 habitants comptent 400 agents sur un emploi principal qui n'est pas un contrat aidé.</t>
  </si>
  <si>
    <t>(a) Le dernier décile est la valeur pour laquelle 10 % des observations sont au dessus. Par exemple, ici, 10 % des 430 EPCI à fiscalité propre ayant entre 15 000 et 29 999 habitants comptent plus de 162 agents.</t>
  </si>
  <si>
    <r>
      <t>Lecture : au 31 décembre 2021,  les 342 EPCI à fiscalité propre dans lesquels au moins un agent travaille et se situant dans une intercommunalité de 5 000 à 14 999 habitants comptent 16</t>
    </r>
    <r>
      <rPr>
        <sz val="9"/>
        <color rgb="FF002060"/>
        <rFont val="Calibri"/>
        <family val="2"/>
      </rPr>
      <t> </t>
    </r>
    <r>
      <rPr>
        <i/>
        <sz val="9"/>
        <color rgb="FF002060"/>
        <rFont val="Arial"/>
        <family val="2"/>
      </rPr>
      <t>800 emplois dont 600 sont des emplois principaux occupés par des bénéficiaires de contrats aidés.</t>
    </r>
  </si>
  <si>
    <r>
      <t>(b) Le dernier décile est la valeur pour laquelle 10 % des observations sont au dessus. Par exemple, ici, 10 % des 2</t>
    </r>
    <r>
      <rPr>
        <sz val="9"/>
        <color rgb="FF002060"/>
        <rFont val="Calibri"/>
        <family val="2"/>
      </rPr>
      <t> </t>
    </r>
    <r>
      <rPr>
        <i/>
        <sz val="9"/>
        <color rgb="FF002060"/>
        <rFont val="Arial"/>
        <family val="2"/>
      </rPr>
      <t>623 groupements intercommunaux sans fiscalité propre ayant moins de 5 000 habitants font travailler plus de 9 agents.</t>
    </r>
  </si>
  <si>
    <t>(a) Le dernier décile est la valeur pour laquelle 10 % des observations sont au dessus (ou 90% sont en dessous). Par exemple, ici, 90 % des 22 départements ayant moins de 300 000 habitants ont moins de 1 631 agents.</t>
  </si>
  <si>
    <t>Lecture : au 31 décembre 2021,  les 22 départements de moins de 300 000 habitants comptent 28 800 agents occupant un emploi principal qui n'est pas un contrat aidé.</t>
  </si>
  <si>
    <t>(b) Le dernier décile est la valeur pour laquelle 10 % des observations sont au dessus  (ou 90% sont en dessous). Par exemple, ici, 90 % des 25 SDIS implantés dans des départements ayant moins de 300 000 habitants ont moins de 299 agents.</t>
  </si>
  <si>
    <t>Lecture : au 31 décembre 2021,  les 25 SDIS implantés dans un département de moins de 300 000 habitants comptent 4 200 agents occupant un emploi principal qui n'est pas un contrat aidé.</t>
  </si>
  <si>
    <t>(c) Le dernier décile est la valeur pour laquelle 10 % des observations sont au dessus. Par exemple, ici, 10 % des 25 centres de gestion (ou CNFPT) implantés dans des départements ayant moins de 300 000 habitants comptent plus de 79 agents.</t>
  </si>
  <si>
    <t>Lecture : au 31 décembre 2021,  les 25 centres de gestion (ou CNFPT) implantés dans un département de moins de 300 000 habitants comptent 1 400 agents occupant un emploi principal qui n'est pas un contrat aidé.</t>
  </si>
  <si>
    <t>Lecture : au 31 décembre 2021,  les 5 régions comptant moins de 2 000 000 d'habitants comptent 15 600 agents occupant un emploi principal qui n'est pas un contrat aidé.</t>
  </si>
  <si>
    <t xml:space="preserve">Lecture : au 31 décembre 2021, dans les collectivités employant entre 1 et 4 agents sur un emploi principal hors contrats aidés, 61,3 % des emplois principaux sont occupés par des femmes. </t>
  </si>
  <si>
    <t>(a) Pour les agents présents au 31/12/2020 et au 31/12/2021.</t>
  </si>
  <si>
    <t>Lecture : sur les 1 025 800 agents en emploi principal dans les communes au 31 décembre 2020, 122 800 ont quitté la FPT. D'autre part, 128 000 ont rejoint la FPT. Les mouvements entre types de collectivités ont fait perdre 1 300 agents au communes.</t>
  </si>
  <si>
    <t xml:space="preserve">Effectifs au 31/12/2021
</t>
  </si>
  <si>
    <t>Les mouvements de personnel par type de collectivité entre 2020 et 2021</t>
  </si>
  <si>
    <t>Les mouvements de personnel par statut entre 2020 et 2021</t>
  </si>
  <si>
    <t>Lecture : sur les 1 455 600 fonctionnaires en emploi principal dans la FPT au 31 décembre 2020, 97 400 ont quitté la FPT. D'autre part, 47 800 ont rejoint la FPT. Les changements de statuts ont également fait gagner à la FPT 40 800 agents fonctionnaires.</t>
  </si>
  <si>
    <t>2020-2021</t>
  </si>
  <si>
    <t>(a) Les agents sont classés en fonction de leur situation en 2020.</t>
  </si>
  <si>
    <t xml:space="preserve">      </t>
  </si>
  <si>
    <t>Comités techniques
8 décembre 2022</t>
  </si>
  <si>
    <t>(a) En % des votants.</t>
  </si>
  <si>
    <t>(b) En % des suffrages exprimés.</t>
  </si>
  <si>
    <r>
      <t>RMPP</t>
    </r>
    <r>
      <rPr>
        <b/>
        <vertAlign val="superscript"/>
        <sz val="11"/>
        <color rgb="FF002060"/>
        <rFont val="Arial"/>
        <family val="2"/>
      </rPr>
      <t>(b)</t>
    </r>
    <r>
      <rPr>
        <b/>
        <sz val="10"/>
        <color rgb="FF002060"/>
        <rFont val="Arial"/>
        <family val="2"/>
      </rPr>
      <t xml:space="preserve"> nette moyenne 2020
</t>
    </r>
    <r>
      <rPr>
        <sz val="10"/>
        <color rgb="FF002060"/>
        <rFont val="Arial"/>
        <family val="2"/>
      </rPr>
      <t xml:space="preserve"> (en euros)</t>
    </r>
  </si>
  <si>
    <t>Lecture : au 31 décembre 2021,  92 700 agents des collectivités locales avaient moins de 25 ans. En 2021, le volume de travail effectué par ces agents correspond à 83 400 équivalent temps plein.</t>
  </si>
  <si>
    <t>Lecture : au 31 décembre 2021, dans les collectivités locales employant entre 1 et 4 agents, 37 600 agents sont en emploi principal (y compris contrat aidé). Parmi eux, 2 200 sont des bénéficiaires de contrats aidés.</t>
  </si>
  <si>
    <t>Taille de la collectivité
(en nombre d'agents en emploi principal bénéficiaires de contrats aidés)</t>
  </si>
  <si>
    <t>Les effectifs employés par les collectivités locales et leur volume de travail selon le type de collectivité</t>
  </si>
  <si>
    <t>Effectifs par région selon le type de collectivité, au 31 décembre 2021</t>
  </si>
  <si>
    <t>Effectifs par statut et catégorie hiérarchique selon le type de collectivité, au 31 décembre 2021</t>
  </si>
  <si>
    <t>Effectifs des collectivités locales par filière selon le type de collectivité, au 31 décembre 2021</t>
  </si>
  <si>
    <t>Répartition des effectifs par âge, selon le statut et le type de collectivité, au 31 décembre 2021</t>
  </si>
  <si>
    <t>Répartition des collectivités locales et des emplois selon la taille des collectivités, au 31 décembre 2021</t>
  </si>
  <si>
    <t xml:space="preserve">Moyenne France : </t>
  </si>
  <si>
    <t>Moyenne France :</t>
  </si>
  <si>
    <t>(b) Hors militaires.</t>
  </si>
  <si>
    <t>(c) Enseignants et documentalistes des établissements privés sous contrat, ouvriers d'État et apprentis.</t>
  </si>
  <si>
    <t>(d) Y compris internes et résidents, hors praticiens hospitalo-universitaires.</t>
  </si>
  <si>
    <t>(e) Principalement des médecins.</t>
  </si>
  <si>
    <r>
      <t>Fonction publique de l'État</t>
    </r>
    <r>
      <rPr>
        <b/>
        <vertAlign val="superscript"/>
        <sz val="9"/>
        <rFont val="Arial"/>
        <family val="2"/>
      </rPr>
      <t>(b)</t>
    </r>
    <r>
      <rPr>
        <b/>
        <sz val="9"/>
        <rFont val="Arial"/>
        <family val="2"/>
      </rPr>
      <t xml:space="preserve"> (1)+(2)</t>
    </r>
  </si>
  <si>
    <r>
      <t>Fonction publique de l’État</t>
    </r>
    <r>
      <rPr>
        <b/>
        <vertAlign val="superscript"/>
        <sz val="9"/>
        <rFont val="Arial"/>
        <family val="2"/>
      </rPr>
      <t>(b)</t>
    </r>
  </si>
  <si>
    <t>(e) Y compris les collectivités uniques de Guyane et Martinique et la collectivité de Corse.</t>
  </si>
  <si>
    <t>(f) Caisses de crédit municipal, régies, EPA locaux.</t>
  </si>
  <si>
    <t>Lecture : au 31 décembre 2021, les 18 120 communes de moins de 1 000 habitants employant au moins un agent en emploi principal comptent 67 800 agents sur un emploi principal. Le volume de travail  de ces collectivités est de 58 200 agents en équivalent temps plein.</t>
  </si>
  <si>
    <t>Lecture : au 31 décembre 2021, les collectivités de la région Auvergne-Rhône-Alpes comptent 221 700 agents sur un emploi principal. En 2021, le volume de travail généré par ces collectivités est de 205 400 agents en équivalent temps plein.</t>
  </si>
  <si>
    <r>
      <t>Lecture : au 31 décembre 2021, la région Auvergne-Rhône-Alpes compte 162</t>
    </r>
    <r>
      <rPr>
        <sz val="9"/>
        <color rgb="FF002060"/>
        <rFont val="Calibri"/>
        <family val="2"/>
      </rPr>
      <t> </t>
    </r>
    <r>
      <rPr>
        <i/>
        <sz val="9"/>
        <color rgb="FF002060"/>
        <rFont val="Arial"/>
        <family val="2"/>
      </rPr>
      <t>500 agents fonctionnaires et 51</t>
    </r>
    <r>
      <rPr>
        <sz val="9"/>
        <color rgb="FF002060"/>
        <rFont val="Calibri"/>
        <family val="2"/>
      </rPr>
      <t> </t>
    </r>
    <r>
      <rPr>
        <i/>
        <sz val="9"/>
        <color rgb="FF002060"/>
        <rFont val="Arial"/>
        <family val="2"/>
      </rPr>
      <t>800 contractuels.</t>
    </r>
  </si>
  <si>
    <t>Lecture : au 31 décembre 2021, les collectivités comptent 1 446 800 agents fonctionnaires. En 2021, le volume de travail généré par ces collectivités est de 1 384 100 agents en équivalent temps plein.</t>
  </si>
  <si>
    <r>
      <t>Lecture : au 31 décembre 2021, la filière administrative compte 436</t>
    </r>
    <r>
      <rPr>
        <sz val="9"/>
        <color rgb="FF002060"/>
        <rFont val="Calibri"/>
        <family val="2"/>
      </rPr>
      <t> </t>
    </r>
    <r>
      <rPr>
        <i/>
        <sz val="9"/>
        <color rgb="FF002060"/>
        <rFont val="Arial"/>
        <family val="2"/>
      </rPr>
      <t>400 agents fonctionnaires et contractuels confondus. En 2021, le volume de travail généré dans cette filière est de 416 200 agents en équivalent temps plein.</t>
    </r>
  </si>
  <si>
    <t>Lecture : au 31 décembre 2021,  4 096 collectivités locales n'emploient aucun agent sur un emploi principal (hors contrat aidé). Ces collectivités comptent 5 400 agents qui sont en contrat aidé ou dont l'emploi est secondaire pour eux.</t>
  </si>
  <si>
    <t>Lecture : au 31 décembre 2021, les 16 244 collectivités locales employant entre 1 et 4 agents sur un emploi principal hors contrats aidés comptabilisent 35 400 emplois principaux qui ne sont pas des contrats aidés. Parmi eux, 28 100 sont dans des communes.</t>
  </si>
  <si>
    <t>Lecture : au 31 décembre 2021, les 315 collectivités locales n'employant aucun agent sur un emploi principal emploient 900 bénéficiaires de contrats aidés. Parmi eux, 300 sont dans des communes.</t>
  </si>
  <si>
    <t>Lecture : au 31 décembre 2021, les 3 956 collectivités locales n'employant aucun agent en emploi principal hors contrats aidés emploient 4 600 agents en emploi secondaire. Parmi eux, 3 900 sont dans des communes.</t>
  </si>
  <si>
    <t>(b) Le dernier décile est la valeur pour laquelle 10 % des observations sont au dessus. Par exemple, ici, 10 % des 256 établissements communaux ayant entre 1 000 et 1 999 habitants font travailler plus de 64 agents.</t>
  </si>
  <si>
    <r>
      <t>Lecture : au 31 décembre 2021,  les 2</t>
    </r>
    <r>
      <rPr>
        <sz val="9"/>
        <color rgb="FF002060"/>
        <rFont val="Calibri"/>
        <family val="2"/>
      </rPr>
      <t> </t>
    </r>
    <r>
      <rPr>
        <i/>
        <sz val="9"/>
        <color rgb="FF002060"/>
        <rFont val="Arial"/>
        <family val="2"/>
      </rPr>
      <t>623 groupements intercommunaux sans fiscalité propre dans lesquels au moins un agent travaille et se situant dans une intercommunalité de moins de 5 000 habitants comptent 12 500 agents occupant un emploi principal qui n'est pas un contrat aidé.</t>
    </r>
  </si>
  <si>
    <r>
      <t xml:space="preserve">Dernier quantile </t>
    </r>
    <r>
      <rPr>
        <b/>
        <vertAlign val="superscript"/>
        <sz val="10"/>
        <color rgb="FF002060"/>
        <rFont val="Arial"/>
        <family val="2"/>
      </rPr>
      <t>(a)</t>
    </r>
  </si>
  <si>
    <t>(a) Le dernier quantile est la valeur pour laquelle 25 % des observations sont au dessus. Par exemple, ici, 25 % des 5 régions de moins de 2 millions d'habitants comptent plus de 4 495 agents.</t>
  </si>
  <si>
    <t>Lecture :  au 31 décembre 2021, dans les communes, sur 762 500 agents fonctionnaires, on dénombre 60,1 % de femmes.</t>
  </si>
  <si>
    <r>
      <t>Autres</t>
    </r>
    <r>
      <rPr>
        <vertAlign val="superscript"/>
        <sz val="9"/>
        <rFont val="Arial"/>
        <family val="2"/>
      </rPr>
      <t>(c)</t>
    </r>
  </si>
  <si>
    <r>
      <t>Fonction publique hospitalière</t>
    </r>
    <r>
      <rPr>
        <b/>
        <vertAlign val="superscript"/>
        <sz val="9"/>
        <rFont val="Arial"/>
        <family val="2"/>
      </rPr>
      <t>(d)</t>
    </r>
    <r>
      <rPr>
        <b/>
        <sz val="9"/>
        <rFont val="Arial"/>
        <family val="2"/>
      </rPr>
      <t xml:space="preserve"> (1)+(2)</t>
    </r>
  </si>
  <si>
    <r>
      <t>Autres</t>
    </r>
    <r>
      <rPr>
        <vertAlign val="superscript"/>
        <sz val="9"/>
        <rFont val="Arial"/>
        <family val="2"/>
      </rPr>
      <t>(e)</t>
    </r>
  </si>
  <si>
    <t>Inscrits</t>
  </si>
  <si>
    <r>
      <t>Suffrages exprimés</t>
    </r>
    <r>
      <rPr>
        <vertAlign val="superscript"/>
        <sz val="11"/>
        <color theme="1"/>
        <rFont val="Calibri"/>
        <family val="2"/>
        <scheme val="minor"/>
      </rPr>
      <t>(a)</t>
    </r>
  </si>
  <si>
    <r>
      <t xml:space="preserve">         dont</t>
    </r>
    <r>
      <rPr>
        <vertAlign val="superscript"/>
        <sz val="12"/>
        <color theme="1"/>
        <rFont val="Calibri"/>
        <family val="2"/>
        <scheme val="minor"/>
      </rPr>
      <t>(b)</t>
    </r>
    <r>
      <rPr>
        <sz val="11"/>
        <color theme="1"/>
        <rFont val="Calibri"/>
        <family val="2"/>
        <scheme val="minor"/>
      </rPr>
      <t xml:space="preserve"> CFDT</t>
    </r>
  </si>
  <si>
    <t>(a) sont comptabilisés, ici, les temps partiels sur emploi à temps complet et les emploi à temps non complet.</t>
  </si>
  <si>
    <r>
      <t>Agents à temps partiel</t>
    </r>
    <r>
      <rPr>
        <vertAlign val="superscript"/>
        <sz val="10"/>
        <color indexed="8"/>
        <rFont val="Arial"/>
        <family val="2"/>
      </rPr>
      <t>(a)</t>
    </r>
    <r>
      <rPr>
        <sz val="10"/>
        <color indexed="8"/>
        <rFont val="Arial"/>
        <family val="2"/>
      </rPr>
      <t xml:space="preserve"> sur un emploi à temps complet
et agents sur un emploi à temps non complet</t>
    </r>
  </si>
  <si>
    <t>Source : Insee, SIASP, Recensements de la population 2021 et 2022. Calculs DGCL.</t>
  </si>
  <si>
    <t>Note : La part des femmes en emploi principal, tous statuts confondus s'élève à 61,3 % contre 59 % si on restreint aux seuls fonctionnaires.</t>
  </si>
  <si>
    <t>Autres cas *</t>
  </si>
  <si>
    <t>© IGN - Insee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</si>
</sst>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 _€_-;\-* #,##0.00\ _€_-;_-* &quot;-&quot;??\ _€_-;_-@_-"/>
    <numFmt numFmtId="165" formatCode="_-* #,##0\ _€_-;\-* #,##0\ _€_-;_-* &quot;-&quot;??\ _€_-;_-@_-"/>
    <numFmt numFmtId="166" formatCode="_-* #,##0.0\ _€_-;\-* #,##0.0\ _€_-;_-* &quot;-&quot;??\ _€_-;_-@_-"/>
    <numFmt numFmtId="167" formatCode="\+0.0%;\-0.0%"/>
    <numFmt numFmtId="168" formatCode="0.0%"/>
    <numFmt numFmtId="169" formatCode="0.0"/>
    <numFmt numFmtId="170" formatCode="#,##0.0"/>
    <numFmt numFmtId="171" formatCode="_-* #,##0.0\ _€_-;\-* #,##0.0\ _€_-;_-* &quot;-&quot;?\ _€_-;_-@_-"/>
    <numFmt numFmtId="172" formatCode="#,##0.0_ ;\-#,##0.0\ "/>
    <numFmt numFmtId="173" formatCode="#,##0_ ;\-#,##0\ "/>
    <numFmt numFmtId="174" formatCode="\+0.0;\-0.0"/>
    <numFmt numFmtId="175" formatCode="_-* #,##0.000\ _€_-;\-* #,##0.000\ _€_-;_-* &quot;-&quot;?\ _€_-;_-@_-"/>
    <numFmt numFmtId="176" formatCode="_-* #,##0.000\ _€_-;\-* #,##0.000\ _€_-;_-* &quot;-&quot;??\ _€_-;_-@_-"/>
    <numFmt numFmtId="177" formatCode="_-* #,##0.0000\ _€_-;\-* #,##0.0000\ _€_-;_-* &quot;-&quot;?\ _€_-;_-@_-"/>
    <numFmt numFmtId="178" formatCode="_-* #,##0.00\ _€_-;\-* #,##0.00\ _€_-;_-* &quot;-&quot;?\ _€_-;_-@_-"/>
  </numFmts>
  <fonts count="18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rgb="FF002060"/>
      <name val="Arial"/>
      <family val="2"/>
    </font>
    <font>
      <b/>
      <sz val="11"/>
      <color theme="9"/>
      <name val="Calibri"/>
      <family val="2"/>
    </font>
    <font>
      <sz val="11"/>
      <color rgb="FFFF0000"/>
      <name val="Calibri"/>
      <family val="2"/>
    </font>
    <font>
      <sz val="11"/>
      <color rgb="FF00B050"/>
      <name val="Calibri"/>
      <family val="2"/>
    </font>
    <font>
      <b/>
      <sz val="12"/>
      <name val="Arial"/>
      <family val="2"/>
    </font>
    <font>
      <b/>
      <sz val="12"/>
      <name val="Arial, Helvetica, sans-serif"/>
    </font>
    <font>
      <sz val="10"/>
      <name val="Arial"/>
      <family val="2"/>
    </font>
    <font>
      <i/>
      <sz val="10"/>
      <name val="Arial"/>
      <family val="2"/>
    </font>
    <font>
      <b/>
      <sz val="10"/>
      <color rgb="FF002060"/>
      <name val="Arial"/>
      <family val="2"/>
    </font>
    <font>
      <b/>
      <vertAlign val="superscript"/>
      <sz val="10"/>
      <color rgb="FF002060"/>
      <name val="Arial"/>
      <family val="2"/>
    </font>
    <font>
      <sz val="10"/>
      <color rgb="FF002060"/>
      <name val="Arial"/>
      <family val="2"/>
    </font>
    <font>
      <i/>
      <sz val="9"/>
      <color rgb="FF002060"/>
      <name val="Arial"/>
      <family val="2"/>
    </font>
    <font>
      <sz val="10"/>
      <name val="ARIALNARROW"/>
    </font>
    <font>
      <sz val="11"/>
      <color indexed="8"/>
      <name val="Calibri"/>
      <family val="2"/>
    </font>
    <font>
      <b/>
      <sz val="10"/>
      <color rgb="FF002060"/>
      <name val="ARIALNARROW"/>
    </font>
    <font>
      <b/>
      <sz val="9"/>
      <name val="Arial"/>
      <family val="2"/>
    </font>
    <font>
      <b/>
      <sz val="8"/>
      <name val="Arial"/>
      <family val="2"/>
    </font>
    <font>
      <b/>
      <vertAlign val="superscript"/>
      <sz val="9"/>
      <name val="Arial"/>
      <family val="2"/>
    </font>
    <font>
      <sz val="9"/>
      <name val="Arial"/>
      <family val="2"/>
    </font>
    <font>
      <vertAlign val="superscript"/>
      <sz val="9"/>
      <name val="Arial"/>
      <family val="2"/>
    </font>
    <font>
      <sz val="9"/>
      <color indexed="8"/>
      <name val="Calibri"/>
      <family val="2"/>
    </font>
    <font>
      <b/>
      <sz val="9"/>
      <color theme="9"/>
      <name val="Arial"/>
      <family val="2"/>
    </font>
    <font>
      <b/>
      <i/>
      <sz val="9"/>
      <color indexed="8"/>
      <name val="Calibri"/>
      <family val="2"/>
    </font>
    <font>
      <i/>
      <sz val="9"/>
      <color indexed="8"/>
      <name val="Calibri"/>
      <family val="2"/>
    </font>
    <font>
      <b/>
      <sz val="10"/>
      <name val="Arial"/>
      <family val="2"/>
    </font>
    <font>
      <b/>
      <sz val="10"/>
      <name val="ARIALNARROW"/>
    </font>
    <font>
      <b/>
      <sz val="9"/>
      <name val="ARIALNARROW"/>
    </font>
    <font>
      <i/>
      <sz val="9"/>
      <name val="Arial"/>
      <family val="2"/>
    </font>
    <font>
      <sz val="9"/>
      <name val="ARIALNARROW"/>
    </font>
    <font>
      <i/>
      <sz val="11"/>
      <color indexed="8"/>
      <name val="Calibri"/>
      <family val="2"/>
    </font>
    <font>
      <i/>
      <sz val="8"/>
      <name val="Arial"/>
      <family val="2"/>
    </font>
    <font>
      <i/>
      <sz val="8"/>
      <color indexed="8"/>
      <name val="Arial"/>
      <family val="2"/>
    </font>
    <font>
      <b/>
      <sz val="10"/>
      <color theme="3" tint="-0.249977111117893"/>
      <name val="Arial"/>
      <family val="2"/>
    </font>
    <font>
      <sz val="11"/>
      <color rgb="FF000000"/>
      <name val="Arial"/>
      <family val="2"/>
    </font>
    <font>
      <b/>
      <sz val="14"/>
      <name val="Arial"/>
      <family val="2"/>
    </font>
    <font>
      <b/>
      <sz val="36"/>
      <name val="Arial"/>
      <family val="2"/>
    </font>
    <font>
      <sz val="24"/>
      <name val="Arial"/>
      <family val="2"/>
    </font>
    <font>
      <b/>
      <sz val="28"/>
      <name val="Arial"/>
      <family val="2"/>
    </font>
    <font>
      <b/>
      <sz val="24"/>
      <name val="Arial"/>
      <family val="2"/>
    </font>
    <font>
      <sz val="12"/>
      <name val="Arial"/>
      <family val="2"/>
    </font>
    <font>
      <sz val="10"/>
      <color rgb="FFFF0000"/>
      <name val="Arial"/>
      <family val="2"/>
    </font>
    <font>
      <b/>
      <sz val="14"/>
      <color indexed="8"/>
      <name val="Arial"/>
      <family val="2"/>
    </font>
    <font>
      <b/>
      <sz val="11"/>
      <color rgb="FFFF0000"/>
      <name val="Calibri"/>
      <family val="2"/>
    </font>
    <font>
      <b/>
      <sz val="18"/>
      <name val="Arial"/>
      <family val="2"/>
    </font>
    <font>
      <b/>
      <sz val="12"/>
      <color indexed="8"/>
      <name val="Arial"/>
      <family val="2"/>
    </font>
    <font>
      <sz val="8"/>
      <color indexed="62"/>
      <name val="ARIALNARROW"/>
    </font>
    <font>
      <b/>
      <vertAlign val="superscript"/>
      <sz val="10"/>
      <name val="Arial"/>
      <family val="2"/>
    </font>
    <font>
      <b/>
      <sz val="11"/>
      <color indexed="8"/>
      <name val="Calibri"/>
      <family val="2"/>
    </font>
    <font>
      <vertAlign val="superscript"/>
      <sz val="10"/>
      <name val="Arial"/>
      <family val="2"/>
    </font>
    <font>
      <b/>
      <sz val="11"/>
      <color rgb="FF00B050"/>
      <name val="Calibri"/>
      <family val="2"/>
    </font>
    <font>
      <sz val="8"/>
      <name val="Arial"/>
      <family val="2"/>
    </font>
    <font>
      <sz val="11"/>
      <color theme="3"/>
      <name val="Calibri"/>
      <family val="2"/>
    </font>
    <font>
      <b/>
      <sz val="10"/>
      <color indexed="8"/>
      <name val="ARIALNARROW"/>
    </font>
    <font>
      <sz val="9"/>
      <color indexed="8"/>
      <name val="Arial"/>
      <family val="2"/>
    </font>
    <font>
      <sz val="9"/>
      <color rgb="FF002060"/>
      <name val="Arial"/>
      <family val="2"/>
    </font>
    <font>
      <b/>
      <sz val="9"/>
      <color rgb="FF002060"/>
      <name val="Arial"/>
      <family val="2"/>
    </font>
    <font>
      <sz val="9"/>
      <color rgb="FF002060"/>
      <name val="Calibri"/>
      <family val="2"/>
    </font>
    <font>
      <i/>
      <sz val="8"/>
      <color theme="3"/>
      <name val="Arial"/>
      <family val="2"/>
    </font>
    <font>
      <sz val="8"/>
      <color theme="3"/>
      <name val="Arial"/>
      <family val="2"/>
    </font>
    <font>
      <b/>
      <sz val="11"/>
      <name val="Calibri"/>
      <family val="2"/>
    </font>
    <font>
      <vertAlign val="superscript"/>
      <sz val="11"/>
      <name val="Arial"/>
      <family val="2"/>
    </font>
    <font>
      <b/>
      <sz val="9"/>
      <color indexed="8"/>
      <name val="Arial"/>
      <family val="2"/>
    </font>
    <font>
      <b/>
      <sz val="11"/>
      <color rgb="FF000000"/>
      <name val="Arial"/>
      <family val="2"/>
    </font>
    <font>
      <sz val="10"/>
      <color indexed="8"/>
      <name val="Arial"/>
      <family val="2"/>
    </font>
    <font>
      <vertAlign val="superscript"/>
      <sz val="9"/>
      <color indexed="8"/>
      <name val="Arial"/>
      <family val="2"/>
    </font>
    <font>
      <sz val="11"/>
      <color theme="7" tint="0.39997558519241921"/>
      <name val="Calibri"/>
      <family val="2"/>
    </font>
    <font>
      <vertAlign val="superscript"/>
      <sz val="10"/>
      <color indexed="8"/>
      <name val="Arial"/>
      <family val="2"/>
    </font>
    <font>
      <sz val="9"/>
      <color theme="9"/>
      <name val="Arial"/>
      <family val="2"/>
    </font>
    <font>
      <b/>
      <sz val="11"/>
      <color indexed="8"/>
      <name val="Arial"/>
      <family val="2"/>
    </font>
    <font>
      <sz val="10"/>
      <color theme="3"/>
      <name val="Arial"/>
      <family val="2"/>
    </font>
    <font>
      <b/>
      <sz val="10"/>
      <color theme="3"/>
      <name val="Arial"/>
      <family val="2"/>
    </font>
    <font>
      <sz val="8"/>
      <color indexed="8"/>
      <name val="Arial"/>
      <family val="2"/>
    </font>
    <font>
      <b/>
      <sz val="10"/>
      <color indexed="8"/>
      <name val="Arial"/>
      <family val="2"/>
    </font>
    <font>
      <i/>
      <sz val="8"/>
      <color rgb="FF002060"/>
      <name val="Arial"/>
      <family val="2"/>
    </font>
    <font>
      <b/>
      <sz val="12"/>
      <color theme="1"/>
      <name val="Arial"/>
      <family val="2"/>
    </font>
    <font>
      <b/>
      <sz val="12"/>
      <color rgb="FF002060"/>
      <name val="Arial"/>
      <family val="2"/>
    </font>
    <font>
      <i/>
      <sz val="10"/>
      <color indexed="8"/>
      <name val="Arial"/>
      <family val="2"/>
    </font>
    <font>
      <i/>
      <vertAlign val="superscript"/>
      <sz val="10"/>
      <color indexed="8"/>
      <name val="Arial"/>
      <family val="2"/>
    </font>
    <font>
      <i/>
      <sz val="9"/>
      <color theme="3"/>
      <name val="Arial"/>
      <family val="2"/>
    </font>
    <font>
      <i/>
      <sz val="9"/>
      <color indexed="8"/>
      <name val="Arial"/>
      <family val="2"/>
    </font>
    <font>
      <i/>
      <sz val="8"/>
      <color theme="9"/>
      <name val="Arial"/>
      <family val="2"/>
    </font>
    <font>
      <b/>
      <sz val="8"/>
      <color rgb="FF002060"/>
      <name val="Arial"/>
      <family val="2"/>
    </font>
    <font>
      <b/>
      <vertAlign val="superscript"/>
      <sz val="8"/>
      <color rgb="FF002060"/>
      <name val="Arial"/>
      <family val="2"/>
    </font>
    <font>
      <b/>
      <vertAlign val="superscript"/>
      <sz val="9"/>
      <color rgb="FF002060"/>
      <name val="Arial"/>
      <family val="2"/>
    </font>
    <font>
      <b/>
      <i/>
      <sz val="8"/>
      <name val="Arial"/>
      <family val="2"/>
    </font>
    <font>
      <b/>
      <sz val="11"/>
      <color rgb="FF002060"/>
      <name val="Arial"/>
      <family val="2"/>
    </font>
    <font>
      <b/>
      <sz val="12"/>
      <name val="Calibri"/>
      <family val="2"/>
    </font>
    <font>
      <sz val="8"/>
      <color indexed="8"/>
      <name val="Calibri"/>
      <family val="2"/>
    </font>
    <font>
      <sz val="8"/>
      <name val="Calibri"/>
      <family val="2"/>
    </font>
    <font>
      <i/>
      <sz val="8"/>
      <name val="Calibri"/>
      <family val="2"/>
    </font>
    <font>
      <sz val="8"/>
      <color rgb="FF002288"/>
      <name val="ARIALNARROW"/>
    </font>
    <font>
      <b/>
      <sz val="8"/>
      <color rgb="FF0000FF"/>
      <name val="Arial"/>
      <family val="2"/>
    </font>
    <font>
      <b/>
      <sz val="8"/>
      <color indexed="8"/>
      <name val="Arial"/>
      <family val="2"/>
    </font>
    <font>
      <b/>
      <sz val="9"/>
      <color indexed="8"/>
      <name val="Calibri"/>
      <family val="2"/>
    </font>
    <font>
      <b/>
      <i/>
      <sz val="9"/>
      <name val="Arial"/>
      <family val="2"/>
    </font>
    <font>
      <sz val="9"/>
      <color theme="1"/>
      <name val="Arial"/>
      <family val="2"/>
    </font>
    <font>
      <i/>
      <sz val="9"/>
      <color theme="1"/>
      <name val="Arial"/>
      <family val="2"/>
    </font>
    <font>
      <sz val="9"/>
      <color rgb="FF0000FF"/>
      <name val="Arial"/>
      <family val="2"/>
    </font>
    <font>
      <sz val="9"/>
      <color theme="1"/>
      <name val="ARIALNARROW"/>
    </font>
    <font>
      <sz val="8"/>
      <color theme="1"/>
      <name val="Arial"/>
      <family val="2"/>
    </font>
    <font>
      <sz val="8"/>
      <color theme="1"/>
      <name val="ARIALNARROW"/>
    </font>
    <font>
      <i/>
      <sz val="8"/>
      <color indexed="8"/>
      <name val="Calibri"/>
      <family val="2"/>
    </font>
    <font>
      <sz val="8"/>
      <color rgb="FF0000FF"/>
      <name val="Calibri"/>
      <family val="2"/>
    </font>
    <font>
      <sz val="8"/>
      <color rgb="FF00B050"/>
      <name val="Calibri"/>
      <family val="2"/>
    </font>
    <font>
      <b/>
      <sz val="11"/>
      <color rgb="FFFF0000"/>
      <name val="Arial"/>
      <family val="2"/>
    </font>
    <font>
      <sz val="11"/>
      <name val="Arial"/>
      <family val="2"/>
    </font>
    <font>
      <b/>
      <sz val="9"/>
      <color theme="1"/>
      <name val="Arial"/>
      <family val="2"/>
    </font>
    <font>
      <b/>
      <sz val="9"/>
      <color rgb="FF002060"/>
      <name val="ARIALNARROW"/>
    </font>
    <font>
      <b/>
      <sz val="9"/>
      <color rgb="FF002060"/>
      <name val="Calibri"/>
      <family val="2"/>
    </font>
    <font>
      <b/>
      <i/>
      <sz val="9"/>
      <color rgb="FF002060"/>
      <name val="Calibri"/>
      <family val="2"/>
    </font>
    <font>
      <sz val="9"/>
      <color rgb="FF002060"/>
      <name val="ARIALNARROW"/>
    </font>
    <font>
      <i/>
      <sz val="9"/>
      <color rgb="FF002060"/>
      <name val="Calibri"/>
      <family val="2"/>
    </font>
    <font>
      <sz val="11"/>
      <color rgb="FF002060"/>
      <name val="Calibri"/>
      <family val="2"/>
    </font>
    <font>
      <sz val="9"/>
      <color rgb="FF000000"/>
      <name val="Arial"/>
      <family val="2"/>
    </font>
    <font>
      <b/>
      <sz val="10"/>
      <color indexed="8"/>
      <name val="Calibri"/>
      <family val="2"/>
    </font>
    <font>
      <b/>
      <sz val="12"/>
      <color theme="9"/>
      <name val="Arial"/>
      <family val="2"/>
    </font>
    <font>
      <b/>
      <sz val="9"/>
      <color rgb="FF000000"/>
      <name val="Arial"/>
      <family val="2"/>
    </font>
    <font>
      <b/>
      <i/>
      <sz val="10"/>
      <color indexed="8"/>
      <name val="Arial"/>
      <family val="2"/>
    </font>
    <font>
      <b/>
      <i/>
      <sz val="9"/>
      <color indexed="8"/>
      <name val="Arial"/>
      <family val="2"/>
    </font>
    <font>
      <b/>
      <sz val="10"/>
      <color rgb="FF002060"/>
      <name val="Calibri"/>
      <family val="2"/>
    </font>
    <font>
      <sz val="9"/>
      <color rgb="FFFF0000"/>
      <name val="Arial"/>
      <family val="2"/>
    </font>
    <font>
      <b/>
      <sz val="8"/>
      <name val="Arial Narrow"/>
      <family val="2"/>
    </font>
    <font>
      <b/>
      <i/>
      <sz val="8"/>
      <name val="Arial Narrow"/>
      <family val="2"/>
    </font>
    <font>
      <i/>
      <sz val="8"/>
      <name val="Arial Narrow"/>
      <family val="2"/>
    </font>
    <font>
      <i/>
      <sz val="8"/>
      <color indexed="8"/>
      <name val="Arial Narrow"/>
      <family val="2"/>
    </font>
    <font>
      <sz val="10"/>
      <color rgb="FF00B050"/>
      <name val="ARIALNARROW"/>
    </font>
    <font>
      <sz val="10"/>
      <color theme="7" tint="0.39997558519241921"/>
      <name val="ARIALNARROW"/>
    </font>
    <font>
      <sz val="10"/>
      <color rgb="FF002060"/>
      <name val="ARIALNARROW"/>
    </font>
    <font>
      <b/>
      <sz val="14"/>
      <color theme="9"/>
      <name val="Calibri"/>
      <family val="2"/>
      <scheme val="minor"/>
    </font>
    <font>
      <b/>
      <sz val="12"/>
      <color theme="9"/>
      <name val="Arial, Helvetica, sans-serif"/>
    </font>
    <font>
      <sz val="11"/>
      <color theme="9"/>
      <name val="Calibri"/>
      <family val="2"/>
    </font>
    <font>
      <b/>
      <sz val="9"/>
      <color theme="4" tint="-0.499984740745262"/>
      <name val="Arial"/>
      <family val="2"/>
    </font>
    <font>
      <b/>
      <vertAlign val="superscript"/>
      <sz val="9"/>
      <color theme="4" tint="-0.499984740745262"/>
      <name val="Arial"/>
      <family val="2"/>
    </font>
    <font>
      <b/>
      <sz val="10"/>
      <name val="Arial Narrow"/>
      <family val="2"/>
    </font>
    <font>
      <sz val="10"/>
      <name val="Calibri"/>
      <family val="2"/>
    </font>
    <font>
      <sz val="10"/>
      <color indexed="8"/>
      <name val="ARIALNARROW"/>
    </font>
    <font>
      <b/>
      <sz val="9"/>
      <color indexed="8"/>
      <name val="ARIALNARROW"/>
    </font>
    <font>
      <b/>
      <sz val="8"/>
      <color indexed="62"/>
      <name val="ARIALNARROW"/>
    </font>
    <font>
      <b/>
      <vertAlign val="superscript"/>
      <sz val="12"/>
      <name val="Arial, Helvetica, sans-serif"/>
    </font>
    <font>
      <i/>
      <sz val="10"/>
      <name val="Arial, Helvetica, sans-serif"/>
    </font>
    <font>
      <b/>
      <sz val="10"/>
      <color theme="9"/>
      <name val="ARIALNARROW"/>
    </font>
    <font>
      <b/>
      <sz val="9"/>
      <color theme="9"/>
      <name val="Calibri"/>
      <family val="2"/>
      <scheme val="minor"/>
    </font>
    <font>
      <b/>
      <sz val="12"/>
      <color rgb="FFFF0000"/>
      <name val="Arial, Helvetica, sans-serif"/>
    </font>
    <font>
      <b/>
      <sz val="9"/>
      <color indexed="62"/>
      <name val="ARIALNARROW"/>
    </font>
    <font>
      <b/>
      <i/>
      <sz val="10"/>
      <name val="Arial"/>
      <family val="2"/>
    </font>
    <font>
      <b/>
      <sz val="10"/>
      <color indexed="62"/>
      <name val="Arial"/>
      <family val="2"/>
    </font>
    <font>
      <b/>
      <sz val="10"/>
      <color indexed="62"/>
      <name val="ARIALNARROW"/>
    </font>
    <font>
      <sz val="8"/>
      <color rgb="FF002060"/>
      <name val="Calibri"/>
      <family val="2"/>
    </font>
    <font>
      <b/>
      <sz val="28"/>
      <color theme="1"/>
      <name val="Arial Black"/>
      <family val="2"/>
    </font>
    <font>
      <i/>
      <sz val="8"/>
      <color theme="1"/>
      <name val="Arial"/>
      <family val="2"/>
    </font>
    <font>
      <b/>
      <i/>
      <sz val="8"/>
      <color theme="1"/>
      <name val="Arial"/>
      <family val="2"/>
    </font>
    <font>
      <b/>
      <sz val="10"/>
      <color theme="1"/>
      <name val="Arial"/>
      <family val="2"/>
    </font>
    <font>
      <vertAlign val="superscript"/>
      <sz val="11"/>
      <color indexed="8"/>
      <name val="Arial"/>
      <family val="2"/>
    </font>
    <font>
      <sz val="11"/>
      <color theme="1"/>
      <name val="Arial"/>
      <family val="2"/>
    </font>
    <font>
      <sz val="10"/>
      <color theme="1"/>
      <name val="Arialnarrow"/>
    </font>
    <font>
      <b/>
      <vertAlign val="superscript"/>
      <sz val="10"/>
      <color theme="1"/>
      <name val="Arial"/>
      <family val="2"/>
    </font>
    <font>
      <b/>
      <sz val="10"/>
      <color theme="1"/>
      <name val="Arialnarrow"/>
    </font>
    <font>
      <sz val="10"/>
      <color theme="1"/>
      <name val="Arial"/>
      <family val="2"/>
    </font>
    <font>
      <vertAlign val="superscript"/>
      <sz val="10"/>
      <color theme="1"/>
      <name val="Arial"/>
      <family val="2"/>
    </font>
    <font>
      <b/>
      <sz val="9"/>
      <color theme="1"/>
      <name val="Arialnarrow"/>
    </font>
    <font>
      <b/>
      <i/>
      <sz val="9"/>
      <color rgb="FF002060"/>
      <name val="Arial"/>
      <family val="2"/>
    </font>
    <font>
      <b/>
      <sz val="10"/>
      <color theme="3" tint="-0.249977111117893"/>
      <name val="ARIALNARROW"/>
    </font>
    <font>
      <b/>
      <sz val="10"/>
      <color theme="3"/>
      <name val="ARIALNARROW"/>
    </font>
    <font>
      <sz val="10"/>
      <color indexed="8"/>
      <name val="Calibri"/>
      <family val="2"/>
    </font>
    <font>
      <b/>
      <sz val="9"/>
      <color theme="3"/>
      <name val="Arial"/>
      <family val="2"/>
    </font>
    <font>
      <sz val="9"/>
      <color theme="3"/>
      <name val="Arial"/>
      <family val="2"/>
    </font>
    <font>
      <b/>
      <sz val="14"/>
      <color theme="3"/>
      <name val="Arial"/>
      <family val="2"/>
    </font>
    <font>
      <b/>
      <sz val="11"/>
      <color rgb="FFFF0000"/>
      <name val="Calibri"/>
      <family val="2"/>
      <scheme val="minor"/>
    </font>
    <font>
      <i/>
      <sz val="9"/>
      <color rgb="FF000000"/>
      <name val="Arial"/>
      <family val="2"/>
    </font>
    <font>
      <vertAlign val="superscript"/>
      <sz val="9"/>
      <color rgb="FF000000"/>
      <name val="Arial"/>
      <family val="2"/>
    </font>
    <font>
      <vertAlign val="superscript"/>
      <sz val="9"/>
      <color theme="1"/>
      <name val="Arial"/>
      <family val="2"/>
    </font>
    <font>
      <b/>
      <vertAlign val="superscript"/>
      <sz val="11"/>
      <color rgb="FF002060"/>
      <name val="Arial"/>
      <family val="2"/>
    </font>
    <font>
      <i/>
      <vertAlign val="superscript"/>
      <sz val="9"/>
      <color rgb="FF002060"/>
      <name val="Arial"/>
      <family val="2"/>
    </font>
    <font>
      <b/>
      <sz val="10"/>
      <color rgb="FFFF0000"/>
      <name val="Arial"/>
      <family val="2"/>
    </font>
    <font>
      <b/>
      <vertAlign val="superscript"/>
      <sz val="12"/>
      <name val="Arial"/>
      <family val="2"/>
    </font>
    <font>
      <vertAlign val="superscript"/>
      <sz val="11"/>
      <color theme="1"/>
      <name val="Calibri"/>
      <family val="2"/>
      <scheme val="minor"/>
    </font>
    <font>
      <vertAlign val="superscript"/>
      <sz val="12"/>
      <color theme="1"/>
      <name val="Calibri"/>
      <family val="2"/>
      <scheme val="minor"/>
    </font>
    <font>
      <b/>
      <sz val="11"/>
      <color theme="1"/>
      <name val="Arial"/>
      <family val="2"/>
    </font>
    <font>
      <sz val="11"/>
      <color rgb="FF00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s>
  <borders count="83">
    <border>
      <left/>
      <right/>
      <top/>
      <bottom/>
      <diagonal/>
    </border>
    <border>
      <left/>
      <right/>
      <top/>
      <bottom style="thin">
        <color rgb="FF002060"/>
      </bottom>
      <diagonal/>
    </border>
    <border>
      <left/>
      <right/>
      <top/>
      <bottom style="thin">
        <color theme="3"/>
      </bottom>
      <diagonal/>
    </border>
    <border>
      <left/>
      <right style="thin">
        <color theme="3"/>
      </right>
      <top style="thin">
        <color rgb="FF002060"/>
      </top>
      <bottom/>
      <diagonal/>
    </border>
    <border>
      <left style="thin">
        <color theme="3"/>
      </left>
      <right style="thin">
        <color theme="3"/>
      </right>
      <top style="thin">
        <color theme="3"/>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thin">
        <color rgb="FF002060"/>
      </right>
      <top style="thin">
        <color theme="3"/>
      </top>
      <bottom style="thin">
        <color theme="3"/>
      </bottom>
      <diagonal/>
    </border>
    <border>
      <left style="thin">
        <color rgb="FF002060"/>
      </left>
      <right/>
      <top style="thin">
        <color theme="3"/>
      </top>
      <bottom style="thin">
        <color theme="3"/>
      </bottom>
      <diagonal/>
    </border>
    <border>
      <left/>
      <right style="thin">
        <color theme="3"/>
      </right>
      <top style="thin">
        <color theme="3"/>
      </top>
      <bottom/>
      <diagonal/>
    </border>
    <border>
      <left/>
      <right style="thin">
        <color theme="3"/>
      </right>
      <top/>
      <bottom/>
      <diagonal/>
    </border>
    <border>
      <left/>
      <right/>
      <top style="thin">
        <color theme="3"/>
      </top>
      <bottom/>
      <diagonal/>
    </border>
    <border>
      <left style="thin">
        <color theme="3"/>
      </left>
      <right/>
      <top/>
      <bottom/>
      <diagonal/>
    </border>
    <border>
      <left/>
      <right style="thin">
        <color rgb="FF002060"/>
      </right>
      <top/>
      <bottom/>
      <diagonal/>
    </border>
    <border>
      <left style="thin">
        <color rgb="FF002060"/>
      </left>
      <right/>
      <top/>
      <bottom/>
      <diagonal/>
    </border>
    <border>
      <left/>
      <right style="thin">
        <color rgb="FF002060"/>
      </right>
      <top/>
      <bottom style="thin">
        <color theme="3"/>
      </bottom>
      <diagonal/>
    </border>
    <border>
      <left/>
      <right/>
      <top style="thin">
        <color rgb="FF002060"/>
      </top>
      <bottom/>
      <diagonal/>
    </border>
    <border>
      <left style="thin">
        <color theme="3"/>
      </left>
      <right/>
      <top style="thin">
        <color theme="3"/>
      </top>
      <bottom/>
      <diagonal/>
    </border>
    <border>
      <left/>
      <right style="thin">
        <color rgb="FF002060"/>
      </right>
      <top style="thin">
        <color theme="3"/>
      </top>
      <bottom/>
      <diagonal/>
    </border>
    <border>
      <left/>
      <right/>
      <top/>
      <bottom style="thin">
        <color auto="1"/>
      </bottom>
      <diagonal/>
    </border>
    <border>
      <left/>
      <right style="thin">
        <color theme="3"/>
      </right>
      <top/>
      <bottom style="thin">
        <color auto="1"/>
      </bottom>
      <diagonal/>
    </border>
    <border>
      <left/>
      <right style="thin">
        <color rgb="FF002060"/>
      </right>
      <top style="thin">
        <color auto="1"/>
      </top>
      <bottom style="thin">
        <color rgb="FF002060"/>
      </bottom>
      <diagonal/>
    </border>
    <border>
      <left style="thin">
        <color theme="3"/>
      </left>
      <right style="thin">
        <color theme="3"/>
      </right>
      <top style="thin">
        <color theme="3"/>
      </top>
      <bottom style="thin">
        <color theme="3"/>
      </bottom>
      <diagonal/>
    </border>
    <border>
      <left style="thin">
        <color rgb="FF002060"/>
      </left>
      <right/>
      <top/>
      <bottom style="thin">
        <color rgb="FF002060"/>
      </bottom>
      <diagonal/>
    </border>
    <border>
      <left/>
      <right/>
      <top style="thin">
        <color rgb="FF002060"/>
      </top>
      <bottom style="thin">
        <color theme="3"/>
      </bottom>
      <diagonal/>
    </border>
    <border>
      <left/>
      <right/>
      <top style="thin">
        <color rgb="FF002060"/>
      </top>
      <bottom style="thin">
        <color rgb="FF002060"/>
      </bottom>
      <diagonal/>
    </border>
    <border>
      <left/>
      <right style="thin">
        <color theme="3"/>
      </right>
      <top/>
      <bottom style="thin">
        <color rgb="FF002060"/>
      </bottom>
      <diagonal/>
    </border>
    <border>
      <left style="thin">
        <color theme="3"/>
      </left>
      <right/>
      <top style="thin">
        <color theme="3"/>
      </top>
      <bottom style="thin">
        <color rgb="FF002060"/>
      </bottom>
      <diagonal/>
    </border>
    <border>
      <left/>
      <right/>
      <top style="thin">
        <color theme="3"/>
      </top>
      <bottom style="thin">
        <color rgb="FF002060"/>
      </bottom>
      <diagonal/>
    </border>
    <border>
      <left/>
      <right style="thin">
        <color theme="3"/>
      </right>
      <top style="thin">
        <color theme="3"/>
      </top>
      <bottom style="thin">
        <color rgb="FF002060"/>
      </bottom>
      <diagonal/>
    </border>
    <border>
      <left/>
      <right style="thin">
        <color rgb="FF002060"/>
      </right>
      <top style="thin">
        <color theme="3"/>
      </top>
      <bottom style="thin">
        <color rgb="FF002060"/>
      </bottom>
      <diagonal/>
    </border>
    <border>
      <left style="thin">
        <color theme="3"/>
      </left>
      <right/>
      <top style="thin">
        <color rgb="FF002060"/>
      </top>
      <bottom style="thin">
        <color rgb="FF002060"/>
      </bottom>
      <diagonal/>
    </border>
    <border>
      <left/>
      <right style="thin">
        <color theme="3"/>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style="thin">
        <color rgb="FF002060"/>
      </right>
      <top/>
      <bottom style="thin">
        <color rgb="FF002060"/>
      </bottom>
      <diagonal/>
    </border>
    <border>
      <left/>
      <right style="thin">
        <color auto="1"/>
      </right>
      <top/>
      <bottom style="thin">
        <color auto="1"/>
      </bottom>
      <diagonal/>
    </border>
    <border>
      <left/>
      <right style="thin">
        <color auto="1"/>
      </right>
      <top/>
      <bottom/>
      <diagonal/>
    </border>
    <border>
      <left/>
      <right style="thin">
        <color rgb="FF002060"/>
      </right>
      <top style="thin">
        <color rgb="FF002060"/>
      </top>
      <bottom/>
      <diagonal/>
    </border>
    <border>
      <left style="thin">
        <color rgb="FF002060"/>
      </left>
      <right/>
      <top style="thin">
        <color rgb="FF002060"/>
      </top>
      <bottom/>
      <diagonal/>
    </border>
    <border>
      <left style="thin">
        <color rgb="FF002060"/>
      </left>
      <right/>
      <top style="thin">
        <color rgb="FF002060"/>
      </top>
      <bottom style="thin">
        <color theme="3"/>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style="thin">
        <color rgb="FF002060"/>
      </right>
      <top style="thin">
        <color theme="3"/>
      </top>
      <bottom/>
      <diagonal/>
    </border>
    <border>
      <left style="thin">
        <color rgb="FF002060"/>
      </left>
      <right style="thin">
        <color rgb="FF002060"/>
      </right>
      <top/>
      <bottom style="thin">
        <color theme="3"/>
      </bottom>
      <diagonal/>
    </border>
    <border>
      <left style="thin">
        <color rgb="FF002060"/>
      </left>
      <right/>
      <top/>
      <bottom style="thin">
        <color theme="3"/>
      </bottom>
      <diagonal/>
    </border>
    <border>
      <left style="thin">
        <color rgb="FF002060"/>
      </left>
      <right style="thin">
        <color theme="3"/>
      </right>
      <top style="thin">
        <color rgb="FF002060"/>
      </top>
      <bottom/>
      <diagonal/>
    </border>
    <border>
      <left style="thin">
        <color rgb="FF002060"/>
      </left>
      <right style="thin">
        <color theme="3"/>
      </right>
      <top/>
      <bottom style="thin">
        <color rgb="FF002060"/>
      </bottom>
      <diagonal/>
    </border>
    <border>
      <left style="thin">
        <color theme="3"/>
      </left>
      <right/>
      <top style="thin">
        <color rgb="FF002060"/>
      </top>
      <bottom/>
      <diagonal/>
    </border>
    <border>
      <left style="thin">
        <color rgb="FF002060"/>
      </left>
      <right style="thin">
        <color theme="3"/>
      </right>
      <top/>
      <bottom/>
      <diagonal/>
    </border>
    <border>
      <left style="thin">
        <color rgb="FF002060"/>
      </left>
      <right style="thin">
        <color theme="3"/>
      </right>
      <top/>
      <bottom style="thin">
        <color theme="3"/>
      </bottom>
      <diagonal/>
    </border>
    <border>
      <left style="thin">
        <color theme="3"/>
      </left>
      <right style="thin">
        <color theme="3"/>
      </right>
      <top style="thin">
        <color rgb="FF002060"/>
      </top>
      <bottom/>
      <diagonal/>
    </border>
    <border>
      <left style="thin">
        <color theme="3"/>
      </left>
      <right style="thin">
        <color rgb="FF002060"/>
      </right>
      <top style="thin">
        <color rgb="FF002060"/>
      </top>
      <bottom/>
      <diagonal/>
    </border>
    <border>
      <left style="thin">
        <color theme="3"/>
      </left>
      <right style="thin">
        <color theme="3"/>
      </right>
      <top/>
      <bottom style="thin">
        <color rgb="FF002060"/>
      </bottom>
      <diagonal/>
    </border>
    <border>
      <left style="thin">
        <color theme="3"/>
      </left>
      <right style="thin">
        <color rgb="FF002060"/>
      </right>
      <top/>
      <bottom style="thin">
        <color rgb="FF002060"/>
      </bottom>
      <diagonal/>
    </border>
    <border>
      <left style="thin">
        <color theme="3"/>
      </left>
      <right/>
      <top/>
      <bottom style="thin">
        <color rgb="FF002060"/>
      </bottom>
      <diagonal/>
    </border>
    <border>
      <left/>
      <right style="thin">
        <color indexed="64"/>
      </right>
      <top style="thin">
        <color rgb="FF002060"/>
      </top>
      <bottom/>
      <diagonal/>
    </border>
    <border>
      <left/>
      <right style="thin">
        <color indexed="64"/>
      </right>
      <top/>
      <bottom style="thin">
        <color rgb="FF002060"/>
      </bottom>
      <diagonal/>
    </border>
    <border>
      <left style="thin">
        <color rgb="FF002060"/>
      </left>
      <right style="thin">
        <color rgb="FF002060"/>
      </right>
      <top style="thin">
        <color rgb="FF002060"/>
      </top>
      <bottom style="thin">
        <color rgb="FF002060"/>
      </bottom>
      <diagonal/>
    </border>
    <border>
      <left style="thin">
        <color auto="1"/>
      </left>
      <right/>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top style="thin">
        <color auto="1"/>
      </top>
      <bottom/>
      <diagonal/>
    </border>
    <border>
      <left style="thin">
        <color rgb="FF002060"/>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theme="3"/>
      </top>
      <bottom/>
      <diagonal/>
    </border>
    <border>
      <left/>
      <right style="thin">
        <color auto="1"/>
      </right>
      <top style="thin">
        <color theme="3"/>
      </top>
      <bottom/>
      <diagonal/>
    </border>
    <border>
      <left style="medium">
        <color rgb="FFC1C1C1"/>
      </left>
      <right/>
      <top/>
      <bottom/>
      <diagonal/>
    </border>
    <border>
      <left style="thin">
        <color rgb="FF002060"/>
      </left>
      <right/>
      <top style="thin">
        <color theme="3"/>
      </top>
      <bottom/>
      <diagonal/>
    </border>
    <border>
      <left/>
      <right style="thin">
        <color rgb="FF002060"/>
      </right>
      <top style="thin">
        <color rgb="FF002060"/>
      </top>
      <bottom style="thin">
        <color theme="3"/>
      </bottom>
      <diagonal/>
    </border>
    <border>
      <left style="thin">
        <color rgb="FF002060"/>
      </left>
      <right style="thin">
        <color rgb="FF002060"/>
      </right>
      <top style="thin">
        <color rgb="FF002060"/>
      </top>
      <bottom style="thin">
        <color theme="3"/>
      </bottom>
      <diagonal/>
    </border>
  </borders>
  <cellStyleXfs count="11">
    <xf numFmtId="0" fontId="0" fillId="0" borderId="0"/>
    <xf numFmtId="0" fontId="10" fillId="0" borderId="0"/>
    <xf numFmtId="164" fontId="17" fillId="0" borderId="0" applyFont="0" applyFill="0" applyBorder="0" applyAlignment="0" applyProtection="0"/>
    <xf numFmtId="9" fontId="17" fillId="0" borderId="0" applyFont="0" applyFill="0" applyBorder="0" applyAlignment="0" applyProtection="0"/>
    <xf numFmtId="0" fontId="10" fillId="0" borderId="0"/>
    <xf numFmtId="0" fontId="1" fillId="0" borderId="0"/>
    <xf numFmtId="9" fontId="1"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9" fontId="1" fillId="0" borderId="0" applyFont="0" applyFill="0" applyBorder="0" applyAlignment="0" applyProtection="0"/>
  </cellStyleXfs>
  <cellXfs count="1848">
    <xf numFmtId="0" fontId="0" fillId="0" borderId="0" xfId="0"/>
    <xf numFmtId="0" fontId="5" fillId="3" borderId="0" xfId="0" applyNumberFormat="1" applyFont="1" applyFill="1" applyBorder="1" applyAlignment="1" applyProtection="1"/>
    <xf numFmtId="0" fontId="6" fillId="4" borderId="0" xfId="0" applyFont="1" applyFill="1"/>
    <xf numFmtId="0" fontId="0" fillId="3" borderId="0" xfId="0" applyNumberFormat="1" applyFont="1" applyFill="1" applyBorder="1" applyAlignment="1" applyProtection="1"/>
    <xf numFmtId="0" fontId="0" fillId="3" borderId="0" xfId="0" applyNumberFormat="1" applyFont="1" applyFill="1" applyBorder="1" applyAlignment="1" applyProtection="1">
      <alignment horizontal="left"/>
    </xf>
    <xf numFmtId="0" fontId="7" fillId="4" borderId="0" xfId="0" applyFont="1" applyFill="1"/>
    <xf numFmtId="0" fontId="0" fillId="4" borderId="0" xfId="0" applyNumberFormat="1" applyFont="1" applyFill="1" applyBorder="1" applyAlignment="1" applyProtection="1">
      <alignment horizontal="left"/>
    </xf>
    <xf numFmtId="0" fontId="0" fillId="4" borderId="0" xfId="0" applyNumberFormat="1" applyFont="1" applyFill="1" applyBorder="1" applyAlignment="1" applyProtection="1"/>
    <xf numFmtId="0" fontId="8" fillId="3" borderId="0" xfId="0" applyNumberFormat="1" applyFont="1" applyFill="1" applyBorder="1" applyAlignment="1" applyProtection="1">
      <alignment horizontal="left"/>
    </xf>
    <xf numFmtId="0" fontId="9" fillId="3" borderId="0" xfId="0" applyNumberFormat="1" applyFont="1" applyFill="1" applyBorder="1" applyAlignment="1" applyProtection="1">
      <alignment horizontal="left" wrapText="1"/>
    </xf>
    <xf numFmtId="0" fontId="9" fillId="4" borderId="0" xfId="0" applyNumberFormat="1" applyFont="1" applyFill="1" applyBorder="1" applyAlignment="1" applyProtection="1">
      <alignment horizontal="left"/>
    </xf>
    <xf numFmtId="0" fontId="11" fillId="4" borderId="1" xfId="1" applyNumberFormat="1" applyFont="1" applyFill="1" applyBorder="1" applyAlignment="1" applyProtection="1"/>
    <xf numFmtId="0" fontId="9" fillId="3" borderId="2" xfId="0" applyNumberFormat="1" applyFont="1" applyFill="1" applyBorder="1" applyAlignment="1" applyProtection="1">
      <alignment horizontal="left" wrapText="1"/>
    </xf>
    <xf numFmtId="0" fontId="0" fillId="3" borderId="2" xfId="0" applyNumberFormat="1" applyFont="1" applyFill="1" applyBorder="1" applyAlignment="1" applyProtection="1"/>
    <xf numFmtId="0" fontId="0" fillId="4" borderId="2" xfId="0" applyNumberFormat="1" applyFont="1" applyFill="1" applyBorder="1" applyAlignment="1" applyProtection="1">
      <alignment horizontal="left"/>
    </xf>
    <xf numFmtId="0" fontId="0" fillId="4" borderId="2" xfId="0" applyNumberFormat="1" applyFont="1" applyFill="1" applyBorder="1" applyAlignment="1" applyProtection="1"/>
    <xf numFmtId="0" fontId="9" fillId="3" borderId="3" xfId="0" applyNumberFormat="1" applyFont="1" applyFill="1" applyBorder="1" applyAlignment="1" applyProtection="1">
      <alignment horizontal="left" wrapText="1"/>
    </xf>
    <xf numFmtId="0" fontId="16" fillId="4" borderId="8" xfId="0" applyNumberFormat="1" applyFont="1" applyFill="1" applyBorder="1" applyAlignment="1" applyProtection="1">
      <alignment horizontal="right" vertical="center" wrapText="1"/>
    </xf>
    <xf numFmtId="0" fontId="12" fillId="4" borderId="10" xfId="1" applyNumberFormat="1" applyFont="1" applyFill="1" applyBorder="1" applyAlignment="1" applyProtection="1">
      <alignment horizontal="center" vertical="distributed"/>
    </xf>
    <xf numFmtId="0" fontId="12" fillId="4" borderId="11" xfId="1" applyNumberFormat="1" applyFont="1" applyFill="1" applyBorder="1" applyAlignment="1" applyProtection="1">
      <alignment horizontal="center" vertical="distributed"/>
    </xf>
    <xf numFmtId="0" fontId="19" fillId="4" borderId="13" xfId="0" applyNumberFormat="1" applyFont="1" applyFill="1" applyBorder="1" applyAlignment="1" applyProtection="1">
      <alignment horizontal="left" wrapText="1"/>
    </xf>
    <xf numFmtId="166" fontId="19" fillId="4" borderId="0" xfId="2" applyNumberFormat="1" applyFont="1" applyFill="1" applyBorder="1" applyAlignment="1" applyProtection="1">
      <alignment horizontal="right" vertical="center" wrapText="1" indent="1"/>
    </xf>
    <xf numFmtId="166" fontId="19" fillId="4" borderId="15" xfId="2" applyNumberFormat="1" applyFont="1" applyFill="1" applyBorder="1" applyAlignment="1" applyProtection="1">
      <alignment horizontal="right" vertical="center" wrapText="1" indent="1"/>
    </xf>
    <xf numFmtId="166" fontId="19" fillId="4" borderId="13" xfId="2" applyNumberFormat="1" applyFont="1" applyFill="1" applyBorder="1" applyAlignment="1" applyProtection="1">
      <alignment horizontal="right" vertical="center" wrapText="1" indent="1"/>
    </xf>
    <xf numFmtId="166" fontId="19" fillId="4" borderId="17" xfId="2" applyNumberFormat="1" applyFont="1" applyFill="1" applyBorder="1" applyAlignment="1" applyProtection="1">
      <alignment horizontal="right" vertical="center" wrapText="1" indent="1"/>
    </xf>
    <xf numFmtId="167" fontId="21" fillId="4" borderId="0" xfId="3" applyNumberFormat="1" applyFont="1" applyFill="1" applyBorder="1" applyAlignment="1" applyProtection="1">
      <alignment horizontal="left" vertical="top" wrapText="1"/>
    </xf>
    <xf numFmtId="167" fontId="21" fillId="4" borderId="17" xfId="3" applyNumberFormat="1" applyFont="1" applyFill="1" applyBorder="1" applyAlignment="1" applyProtection="1">
      <alignment horizontal="left" vertical="top" wrapText="1"/>
    </xf>
    <xf numFmtId="0" fontId="22" fillId="2" borderId="14" xfId="0" applyNumberFormat="1" applyFont="1" applyFill="1" applyBorder="1" applyAlignment="1" applyProtection="1">
      <alignment horizontal="left" vertical="center" wrapText="1" indent="2"/>
    </xf>
    <xf numFmtId="167" fontId="22" fillId="2" borderId="0" xfId="2" applyNumberFormat="1" applyFont="1" applyFill="1" applyBorder="1" applyAlignment="1">
      <alignment horizontal="left" vertical="center"/>
    </xf>
    <xf numFmtId="166" fontId="22" fillId="2" borderId="14" xfId="2" applyNumberFormat="1" applyFont="1" applyFill="1" applyBorder="1" applyAlignment="1">
      <alignment horizontal="left" vertical="center"/>
    </xf>
    <xf numFmtId="166" fontId="22" fillId="2" borderId="0" xfId="2" applyNumberFormat="1" applyFont="1" applyFill="1" applyBorder="1" applyAlignment="1">
      <alignment horizontal="right" vertical="center" indent="1"/>
    </xf>
    <xf numFmtId="166" fontId="22" fillId="2" borderId="17" xfId="2" applyNumberFormat="1" applyFont="1" applyFill="1" applyBorder="1" applyAlignment="1">
      <alignment horizontal="right" vertical="center" indent="1"/>
    </xf>
    <xf numFmtId="0" fontId="22" fillId="4" borderId="14" xfId="0" applyNumberFormat="1" applyFont="1" applyFill="1" applyBorder="1" applyAlignment="1" applyProtection="1">
      <alignment horizontal="left" vertical="center" wrapText="1" indent="2"/>
    </xf>
    <xf numFmtId="167" fontId="22" fillId="4" borderId="0" xfId="3" applyNumberFormat="1" applyFont="1" applyFill="1" applyBorder="1" applyAlignment="1" applyProtection="1">
      <alignment horizontal="left" vertical="center" wrapText="1"/>
    </xf>
    <xf numFmtId="168" fontId="22" fillId="4" borderId="14" xfId="3" applyNumberFormat="1" applyFont="1" applyFill="1" applyBorder="1" applyAlignment="1" applyProtection="1">
      <alignment horizontal="left" vertical="center" wrapText="1"/>
    </xf>
    <xf numFmtId="166" fontId="22" fillId="4" borderId="0" xfId="2" applyNumberFormat="1" applyFont="1" applyFill="1" applyBorder="1" applyAlignment="1">
      <alignment horizontal="right" vertical="center" indent="1"/>
    </xf>
    <xf numFmtId="166" fontId="22" fillId="4" borderId="17" xfId="2" applyNumberFormat="1" applyFont="1" applyFill="1" applyBorder="1" applyAlignment="1">
      <alignment horizontal="right" vertical="center" indent="1"/>
    </xf>
    <xf numFmtId="167" fontId="22" fillId="2" borderId="0" xfId="3" applyNumberFormat="1" applyFont="1" applyFill="1" applyBorder="1" applyAlignment="1" applyProtection="1">
      <alignment horizontal="left" vertical="center" wrapText="1"/>
    </xf>
    <xf numFmtId="168" fontId="22" fillId="2" borderId="14" xfId="3" applyNumberFormat="1" applyFont="1" applyFill="1" applyBorder="1" applyAlignment="1" applyProtection="1">
      <alignment horizontal="left" vertical="center" wrapText="1"/>
    </xf>
    <xf numFmtId="167" fontId="23" fillId="4" borderId="0" xfId="3" applyNumberFormat="1" applyFont="1" applyFill="1" applyBorder="1" applyAlignment="1" applyProtection="1">
      <alignment horizontal="left" vertical="center" wrapText="1"/>
    </xf>
    <xf numFmtId="167" fontId="23" fillId="4" borderId="14" xfId="3" applyNumberFormat="1" applyFont="1" applyFill="1" applyBorder="1" applyAlignment="1" applyProtection="1">
      <alignment horizontal="left" vertical="center" wrapText="1"/>
    </xf>
    <xf numFmtId="167" fontId="23" fillId="2" borderId="0" xfId="3" applyNumberFormat="1" applyFont="1" applyFill="1" applyBorder="1" applyAlignment="1" applyProtection="1">
      <alignment horizontal="left" vertical="center" wrapText="1"/>
    </xf>
    <xf numFmtId="167" fontId="23" fillId="2" borderId="17" xfId="3" applyNumberFormat="1" applyFont="1" applyFill="1" applyBorder="1" applyAlignment="1" applyProtection="1">
      <alignment horizontal="left" vertical="center" wrapText="1"/>
    </xf>
    <xf numFmtId="0" fontId="22" fillId="4" borderId="14" xfId="0" applyNumberFormat="1" applyFont="1" applyFill="1" applyBorder="1" applyAlignment="1" applyProtection="1">
      <alignment horizontal="left" wrapText="1" indent="2"/>
    </xf>
    <xf numFmtId="167" fontId="24" fillId="3" borderId="0" xfId="0" applyNumberFormat="1" applyFont="1" applyFill="1" applyBorder="1" applyAlignment="1" applyProtection="1">
      <alignment horizontal="left"/>
    </xf>
    <xf numFmtId="0" fontId="24" fillId="3" borderId="17" xfId="0" applyNumberFormat="1" applyFont="1" applyFill="1" applyBorder="1" applyAlignment="1" applyProtection="1">
      <alignment horizontal="left"/>
    </xf>
    <xf numFmtId="166" fontId="22" fillId="4" borderId="0" xfId="2" applyNumberFormat="1" applyFont="1" applyFill="1" applyBorder="1" applyAlignment="1">
      <alignment horizontal="right" indent="1"/>
    </xf>
    <xf numFmtId="166" fontId="22" fillId="4" borderId="17" xfId="2" applyNumberFormat="1" applyFont="1" applyFill="1" applyBorder="1" applyAlignment="1">
      <alignment horizontal="right" indent="1"/>
    </xf>
    <xf numFmtId="0" fontId="24" fillId="4" borderId="0" xfId="0" applyNumberFormat="1" applyFont="1" applyFill="1" applyBorder="1" applyAlignment="1" applyProtection="1">
      <alignment horizontal="left"/>
    </xf>
    <xf numFmtId="0" fontId="19" fillId="2" borderId="14" xfId="0" applyNumberFormat="1" applyFont="1" applyFill="1" applyBorder="1" applyAlignment="1" applyProtection="1">
      <alignment horizontal="left" wrapText="1" indent="2"/>
    </xf>
    <xf numFmtId="166" fontId="19" fillId="2" borderId="0" xfId="2" applyNumberFormat="1" applyFont="1" applyFill="1" applyBorder="1" applyAlignment="1" applyProtection="1">
      <alignment horizontal="right" wrapText="1" indent="1"/>
    </xf>
    <xf numFmtId="166" fontId="19" fillId="2" borderId="17" xfId="2" applyNumberFormat="1" applyFont="1" applyFill="1" applyBorder="1" applyAlignment="1" applyProtection="1">
      <alignment horizontal="right" wrapText="1" indent="1"/>
    </xf>
    <xf numFmtId="167" fontId="24" fillId="2" borderId="0" xfId="0" applyNumberFormat="1" applyFont="1" applyFill="1" applyBorder="1" applyAlignment="1" applyProtection="1">
      <alignment horizontal="left"/>
    </xf>
    <xf numFmtId="0" fontId="24" fillId="2" borderId="17" xfId="0" applyNumberFormat="1" applyFont="1" applyFill="1" applyBorder="1" applyAlignment="1" applyProtection="1">
      <alignment horizontal="left"/>
    </xf>
    <xf numFmtId="0" fontId="24" fillId="2" borderId="0" xfId="0" applyNumberFormat="1" applyFont="1" applyFill="1" applyBorder="1" applyAlignment="1" applyProtection="1">
      <alignment horizontal="left"/>
    </xf>
    <xf numFmtId="0" fontId="19" fillId="4" borderId="8" xfId="0" applyNumberFormat="1" applyFont="1" applyFill="1" applyBorder="1" applyAlignment="1" applyProtection="1">
      <alignment horizontal="left" vertical="center" wrapText="1" indent="2"/>
    </xf>
    <xf numFmtId="167" fontId="25" fillId="4" borderId="2" xfId="3" applyNumberFormat="1" applyFont="1" applyFill="1" applyBorder="1" applyAlignment="1" applyProtection="1">
      <alignment horizontal="left" vertical="center" wrapText="1"/>
    </xf>
    <xf numFmtId="167" fontId="25" fillId="4" borderId="19" xfId="3" applyNumberFormat="1" applyFont="1" applyFill="1" applyBorder="1" applyAlignment="1" applyProtection="1">
      <alignment horizontal="left" vertical="center" wrapText="1"/>
    </xf>
    <xf numFmtId="166" fontId="19" fillId="4" borderId="2" xfId="2" applyNumberFormat="1" applyFont="1" applyFill="1" applyBorder="1" applyAlignment="1">
      <alignment horizontal="right" vertical="center" indent="1"/>
    </xf>
    <xf numFmtId="166" fontId="19" fillId="4" borderId="19" xfId="2" applyNumberFormat="1" applyFont="1" applyFill="1" applyBorder="1" applyAlignment="1">
      <alignment horizontal="right" vertical="center" indent="1"/>
    </xf>
    <xf numFmtId="167" fontId="25" fillId="4" borderId="0" xfId="3" applyNumberFormat="1" applyFont="1" applyFill="1" applyBorder="1" applyAlignment="1" applyProtection="1">
      <alignment horizontal="left" vertical="center" wrapText="1"/>
    </xf>
    <xf numFmtId="0" fontId="19" fillId="4" borderId="14" xfId="0" applyNumberFormat="1" applyFont="1" applyFill="1" applyBorder="1" applyAlignment="1" applyProtection="1">
      <alignment horizontal="left" vertical="center" wrapText="1"/>
    </xf>
    <xf numFmtId="166" fontId="19" fillId="4" borderId="14" xfId="2" applyNumberFormat="1" applyFont="1" applyFill="1" applyBorder="1" applyAlignment="1" applyProtection="1">
      <alignment horizontal="right" vertical="center" wrapText="1" indent="1"/>
    </xf>
    <xf numFmtId="167" fontId="19" fillId="4" borderId="0" xfId="3" applyNumberFormat="1" applyFont="1" applyFill="1" applyBorder="1" applyAlignment="1" applyProtection="1">
      <alignment horizontal="left" vertical="center" wrapText="1"/>
    </xf>
    <xf numFmtId="167" fontId="19" fillId="4" borderId="14" xfId="3" applyNumberFormat="1" applyFont="1" applyFill="1" applyBorder="1" applyAlignment="1" applyProtection="1">
      <alignment horizontal="left" vertical="center" wrapText="1"/>
    </xf>
    <xf numFmtId="167" fontId="19" fillId="4" borderId="20" xfId="3" applyNumberFormat="1" applyFont="1" applyFill="1" applyBorder="1" applyAlignment="1" applyProtection="1">
      <alignment horizontal="left" vertical="center" wrapText="1"/>
    </xf>
    <xf numFmtId="0" fontId="19" fillId="4" borderId="14" xfId="0" applyNumberFormat="1" applyFont="1" applyFill="1" applyBorder="1" applyAlignment="1" applyProtection="1">
      <alignment horizontal="left" vertical="center" wrapText="1" indent="2"/>
    </xf>
    <xf numFmtId="168" fontId="19" fillId="4" borderId="14" xfId="3" applyNumberFormat="1" applyFont="1" applyFill="1" applyBorder="1" applyAlignment="1" applyProtection="1">
      <alignment horizontal="left" vertical="center" wrapText="1"/>
    </xf>
    <xf numFmtId="166" fontId="19" fillId="4" borderId="0" xfId="2" applyNumberFormat="1" applyFont="1" applyFill="1" applyBorder="1" applyAlignment="1">
      <alignment horizontal="right" vertical="center" indent="1"/>
    </xf>
    <xf numFmtId="166" fontId="19" fillId="4" borderId="17" xfId="2" applyNumberFormat="1" applyFont="1" applyFill="1" applyBorder="1" applyAlignment="1">
      <alignment horizontal="right" vertical="center" indent="1"/>
    </xf>
    <xf numFmtId="0" fontId="19" fillId="2" borderId="8" xfId="0" applyNumberFormat="1" applyFont="1" applyFill="1" applyBorder="1" applyAlignment="1" applyProtection="1">
      <alignment horizontal="left" vertical="center" wrapText="1" indent="2"/>
    </xf>
    <xf numFmtId="166" fontId="19" fillId="2" borderId="2" xfId="2" applyNumberFormat="1" applyFont="1" applyFill="1" applyBorder="1" applyAlignment="1" applyProtection="1">
      <alignment horizontal="right" vertical="center" wrapText="1" indent="1"/>
    </xf>
    <xf numFmtId="166" fontId="19" fillId="2" borderId="19" xfId="2" applyNumberFormat="1" applyFont="1" applyFill="1" applyBorder="1" applyAlignment="1" applyProtection="1">
      <alignment horizontal="right" vertical="center" wrapText="1" indent="1"/>
    </xf>
    <xf numFmtId="167" fontId="19" fillId="2" borderId="2" xfId="3" applyNumberFormat="1" applyFont="1" applyFill="1" applyBorder="1" applyAlignment="1" applyProtection="1">
      <alignment horizontal="left" vertical="center" wrapText="1"/>
    </xf>
    <xf numFmtId="167" fontId="19" fillId="2" borderId="8" xfId="3" applyNumberFormat="1" applyFont="1" applyFill="1" applyBorder="1" applyAlignment="1" applyProtection="1">
      <alignment horizontal="left" vertical="center" wrapText="1"/>
    </xf>
    <xf numFmtId="0" fontId="26" fillId="4" borderId="0" xfId="0" applyNumberFormat="1" applyFont="1" applyFill="1" applyBorder="1" applyAlignment="1" applyProtection="1"/>
    <xf numFmtId="0" fontId="26" fillId="4" borderId="17" xfId="0" applyNumberFormat="1" applyFont="1" applyFill="1" applyBorder="1" applyAlignment="1" applyProtection="1"/>
    <xf numFmtId="0" fontId="22" fillId="2" borderId="14" xfId="0" applyNumberFormat="1" applyFont="1" applyFill="1" applyBorder="1" applyAlignment="1" applyProtection="1">
      <alignment horizontal="left" wrapText="1" indent="2"/>
    </xf>
    <xf numFmtId="167" fontId="27" fillId="2" borderId="0" xfId="0" applyNumberFormat="1" applyFont="1" applyFill="1" applyBorder="1" applyAlignment="1" applyProtection="1"/>
    <xf numFmtId="0" fontId="27" fillId="2" borderId="17" xfId="0" applyNumberFormat="1" applyFont="1" applyFill="1" applyBorder="1" applyAlignment="1" applyProtection="1"/>
    <xf numFmtId="166" fontId="22" fillId="2" borderId="0" xfId="2" applyNumberFormat="1" applyFont="1" applyFill="1" applyBorder="1" applyAlignment="1">
      <alignment horizontal="right" indent="1"/>
    </xf>
    <xf numFmtId="166" fontId="22" fillId="2" borderId="17" xfId="2" applyNumberFormat="1" applyFont="1" applyFill="1" applyBorder="1" applyAlignment="1">
      <alignment horizontal="right" indent="1"/>
    </xf>
    <xf numFmtId="0" fontId="27" fillId="2" borderId="0" xfId="0" applyNumberFormat="1" applyFont="1" applyFill="1" applyBorder="1" applyAlignment="1" applyProtection="1"/>
    <xf numFmtId="167" fontId="22" fillId="4" borderId="14" xfId="3" applyNumberFormat="1" applyFont="1" applyFill="1" applyBorder="1" applyAlignment="1" applyProtection="1">
      <alignment horizontal="left" vertical="center" wrapText="1"/>
    </xf>
    <xf numFmtId="167" fontId="22" fillId="2" borderId="14" xfId="3" applyNumberFormat="1" applyFont="1" applyFill="1" applyBorder="1" applyAlignment="1" applyProtection="1">
      <alignment horizontal="left" vertical="center" wrapText="1"/>
    </xf>
    <xf numFmtId="0" fontId="19" fillId="4" borderId="13" xfId="0" applyNumberFormat="1" applyFont="1" applyFill="1" applyBorder="1" applyAlignment="1" applyProtection="1">
      <alignment horizontal="left" vertical="center" wrapText="1"/>
    </xf>
    <xf numFmtId="167" fontId="21" fillId="4" borderId="15" xfId="3" applyNumberFormat="1" applyFont="1" applyFill="1" applyBorder="1" applyAlignment="1" applyProtection="1">
      <alignment horizontal="left" vertical="center" wrapText="1"/>
    </xf>
    <xf numFmtId="167" fontId="21" fillId="4" borderId="13" xfId="3" applyNumberFormat="1" applyFont="1" applyFill="1" applyBorder="1" applyAlignment="1" applyProtection="1">
      <alignment horizontal="left" vertical="center" wrapText="1"/>
    </xf>
    <xf numFmtId="166" fontId="19" fillId="4" borderId="15" xfId="2" applyNumberFormat="1" applyFont="1" applyFill="1" applyBorder="1" applyAlignment="1">
      <alignment horizontal="right" vertical="center"/>
    </xf>
    <xf numFmtId="166" fontId="19" fillId="4" borderId="22" xfId="2" applyNumberFormat="1" applyFont="1" applyFill="1" applyBorder="1" applyAlignment="1">
      <alignment horizontal="right" vertical="center"/>
    </xf>
    <xf numFmtId="0" fontId="19" fillId="2" borderId="7" xfId="0" applyNumberFormat="1" applyFont="1" applyFill="1" applyBorder="1" applyAlignment="1" applyProtection="1">
      <alignment horizontal="left" vertical="center" wrapText="1"/>
    </xf>
    <xf numFmtId="167" fontId="19" fillId="2" borderId="6" xfId="3" applyNumberFormat="1" applyFont="1" applyFill="1" applyBorder="1" applyAlignment="1" applyProtection="1">
      <alignment horizontal="left" vertical="center" wrapText="1"/>
    </xf>
    <xf numFmtId="167" fontId="19" fillId="2" borderId="7" xfId="3" applyNumberFormat="1" applyFont="1" applyFill="1" applyBorder="1" applyAlignment="1" applyProtection="1">
      <alignment horizontal="left" vertical="center" wrapText="1"/>
    </xf>
    <xf numFmtId="166" fontId="22" fillId="2" borderId="6" xfId="2" applyNumberFormat="1" applyFont="1" applyFill="1" applyBorder="1" applyAlignment="1">
      <alignment horizontal="right" vertical="center" indent="1"/>
    </xf>
    <xf numFmtId="166" fontId="22" fillId="2" borderId="7" xfId="2" applyNumberFormat="1" applyFont="1" applyFill="1" applyBorder="1" applyAlignment="1">
      <alignment horizontal="right" vertical="center" indent="1"/>
    </xf>
    <xf numFmtId="0" fontId="19" fillId="4" borderId="7" xfId="0" applyNumberFormat="1" applyFont="1" applyFill="1" applyBorder="1" applyAlignment="1" applyProtection="1">
      <alignment horizontal="left" vertical="center" wrapText="1"/>
    </xf>
    <xf numFmtId="166" fontId="19" fillId="4" borderId="5" xfId="2" applyNumberFormat="1" applyFont="1" applyFill="1" applyBorder="1" applyAlignment="1" applyProtection="1">
      <alignment horizontal="right" vertical="center" wrapText="1" indent="1"/>
    </xf>
    <xf numFmtId="166" fontId="19" fillId="4" borderId="6" xfId="2" applyNumberFormat="1" applyFont="1" applyFill="1" applyBorder="1" applyAlignment="1" applyProtection="1">
      <alignment horizontal="right" vertical="center" wrapText="1" indent="1"/>
    </xf>
    <xf numFmtId="166" fontId="19" fillId="4" borderId="7" xfId="2" applyNumberFormat="1" applyFont="1" applyFill="1" applyBorder="1" applyAlignment="1" applyProtection="1">
      <alignment horizontal="right" vertical="center" wrapText="1" indent="1"/>
    </xf>
    <xf numFmtId="167" fontId="19" fillId="4" borderId="6" xfId="3" applyNumberFormat="1" applyFont="1" applyFill="1" applyBorder="1" applyAlignment="1" applyProtection="1">
      <alignment horizontal="left" vertical="center" wrapText="1"/>
    </xf>
    <xf numFmtId="167" fontId="19" fillId="4" borderId="7" xfId="3" applyNumberFormat="1" applyFont="1" applyFill="1" applyBorder="1" applyAlignment="1" applyProtection="1">
      <alignment horizontal="left" vertical="center" wrapText="1"/>
    </xf>
    <xf numFmtId="0" fontId="22" fillId="2" borderId="7" xfId="0" applyNumberFormat="1" applyFont="1" applyFill="1" applyBorder="1" applyAlignment="1" applyProtection="1">
      <alignment horizontal="left" vertical="top" wrapText="1"/>
    </xf>
    <xf numFmtId="165" fontId="22" fillId="2" borderId="7" xfId="2" applyNumberFormat="1" applyFont="1" applyFill="1" applyBorder="1" applyAlignment="1" applyProtection="1">
      <alignment horizontal="right" vertical="center" wrapText="1" indent="1"/>
    </xf>
    <xf numFmtId="167" fontId="22" fillId="2" borderId="6" xfId="3" applyNumberFormat="1" applyFont="1" applyFill="1" applyBorder="1" applyAlignment="1" applyProtection="1">
      <alignment horizontal="left" vertical="center" wrapText="1"/>
    </xf>
    <xf numFmtId="167" fontId="22" fillId="2" borderId="7" xfId="3" applyNumberFormat="1" applyFont="1" applyFill="1" applyBorder="1" applyAlignment="1" applyProtection="1">
      <alignment horizontal="left" vertical="center" wrapText="1"/>
    </xf>
    <xf numFmtId="0" fontId="28" fillId="4" borderId="0" xfId="0" applyNumberFormat="1" applyFont="1" applyFill="1" applyBorder="1" applyAlignment="1" applyProtection="1">
      <alignment horizontal="left" vertical="center" wrapText="1"/>
    </xf>
    <xf numFmtId="165" fontId="19" fillId="4" borderId="0" xfId="2" applyNumberFormat="1" applyFont="1" applyFill="1" applyBorder="1" applyAlignment="1" applyProtection="1">
      <alignment horizontal="right" vertical="center" wrapText="1" indent="2"/>
    </xf>
    <xf numFmtId="166" fontId="19" fillId="4" borderId="0" xfId="2" applyNumberFormat="1" applyFont="1" applyFill="1" applyBorder="1" applyAlignment="1" applyProtection="1">
      <alignment horizontal="right" vertical="center" wrapText="1" indent="2"/>
    </xf>
    <xf numFmtId="167" fontId="19" fillId="4" borderId="0" xfId="3" applyNumberFormat="1" applyFont="1" applyFill="1" applyBorder="1" applyAlignment="1" applyProtection="1">
      <alignment horizontal="right" vertical="center" wrapText="1"/>
    </xf>
    <xf numFmtId="0" fontId="29" fillId="4" borderId="0" xfId="0" applyNumberFormat="1" applyFont="1" applyFill="1" applyBorder="1" applyAlignment="1" applyProtection="1">
      <alignment horizontal="left" vertical="center" wrapText="1"/>
    </xf>
    <xf numFmtId="165" fontId="29" fillId="4" borderId="0" xfId="2" applyNumberFormat="1" applyFont="1" applyFill="1" applyBorder="1" applyAlignment="1" applyProtection="1">
      <alignment horizontal="right" vertical="center" wrapText="1"/>
    </xf>
    <xf numFmtId="0" fontId="15" fillId="4" borderId="0" xfId="1" applyFont="1" applyFill="1" applyBorder="1" applyAlignment="1">
      <alignment horizontal="left" vertical="center"/>
    </xf>
    <xf numFmtId="0" fontId="30" fillId="4" borderId="0" xfId="0" applyNumberFormat="1" applyFont="1" applyFill="1" applyBorder="1" applyAlignment="1" applyProtection="1">
      <alignment horizontal="left" vertical="center" wrapText="1"/>
    </xf>
    <xf numFmtId="165" fontId="30" fillId="4" borderId="0" xfId="2" applyNumberFormat="1" applyFont="1" applyFill="1" applyBorder="1" applyAlignment="1" applyProtection="1">
      <alignment horizontal="right" vertical="center" wrapText="1"/>
    </xf>
    <xf numFmtId="0" fontId="31" fillId="4" borderId="0" xfId="1" applyFont="1" applyFill="1" applyBorder="1" applyAlignment="1">
      <alignment horizontal="left" vertical="center"/>
    </xf>
    <xf numFmtId="0" fontId="31" fillId="4" borderId="0" xfId="1" applyFont="1" applyFill="1" applyBorder="1" applyAlignment="1">
      <alignment horizontal="left" vertical="center" wrapText="1"/>
    </xf>
    <xf numFmtId="0" fontId="27" fillId="3" borderId="0" xfId="0" applyNumberFormat="1" applyFont="1" applyFill="1" applyBorder="1" applyAlignment="1" applyProtection="1"/>
    <xf numFmtId="0" fontId="27" fillId="4" borderId="0" xfId="0" applyNumberFormat="1" applyFont="1" applyFill="1" applyBorder="1" applyAlignment="1" applyProtection="1">
      <alignment horizontal="left"/>
    </xf>
    <xf numFmtId="0" fontId="27" fillId="4" borderId="0" xfId="0" applyNumberFormat="1" applyFont="1" applyFill="1" applyBorder="1" applyAlignment="1" applyProtection="1"/>
    <xf numFmtId="0" fontId="24" fillId="4" borderId="0" xfId="0" applyNumberFormat="1" applyFont="1" applyFill="1" applyBorder="1" applyAlignment="1" applyProtection="1"/>
    <xf numFmtId="0" fontId="32" fillId="4" borderId="0" xfId="0" applyNumberFormat="1" applyFont="1" applyFill="1" applyBorder="1" applyAlignment="1" applyProtection="1">
      <alignment horizontal="left" vertical="center" wrapText="1"/>
    </xf>
    <xf numFmtId="165" fontId="32" fillId="4" borderId="0" xfId="2" applyNumberFormat="1" applyFont="1" applyFill="1" applyBorder="1" applyAlignment="1" applyProtection="1">
      <alignment horizontal="right" vertical="center" wrapText="1"/>
    </xf>
    <xf numFmtId="0" fontId="31" fillId="4" borderId="0" xfId="1" applyFont="1" applyFill="1" applyBorder="1" applyAlignment="1">
      <alignment vertical="center"/>
    </xf>
    <xf numFmtId="3" fontId="31" fillId="4" borderId="0" xfId="1" applyNumberFormat="1" applyFont="1" applyFill="1" applyBorder="1" applyAlignment="1">
      <alignment vertical="center"/>
    </xf>
    <xf numFmtId="0" fontId="24" fillId="3" borderId="0" xfId="0" applyNumberFormat="1" applyFont="1" applyFill="1" applyBorder="1" applyAlignment="1" applyProtection="1"/>
    <xf numFmtId="0" fontId="24" fillId="3" borderId="0" xfId="0" applyNumberFormat="1" applyFont="1" applyFill="1" applyBorder="1" applyAlignment="1" applyProtection="1">
      <alignment horizontal="left"/>
    </xf>
    <xf numFmtId="0" fontId="33" fillId="4" borderId="0" xfId="0" applyNumberFormat="1" applyFont="1" applyFill="1" applyBorder="1" applyAlignment="1" applyProtection="1">
      <alignment horizontal="left"/>
    </xf>
    <xf numFmtId="0" fontId="33" fillId="4" borderId="0" xfId="0" applyNumberFormat="1" applyFont="1" applyFill="1" applyBorder="1" applyAlignment="1" applyProtection="1"/>
    <xf numFmtId="0" fontId="34" fillId="4" borderId="0" xfId="1" applyFont="1" applyFill="1" applyBorder="1" applyAlignment="1">
      <alignment vertical="center" wrapText="1"/>
    </xf>
    <xf numFmtId="0" fontId="34" fillId="4" borderId="0" xfId="1" applyFont="1" applyFill="1" applyBorder="1" applyAlignment="1">
      <alignment horizontal="left" vertical="center"/>
    </xf>
    <xf numFmtId="3" fontId="34" fillId="4" borderId="0" xfId="1" applyNumberFormat="1" applyFont="1" applyFill="1" applyBorder="1" applyAlignment="1">
      <alignment vertical="center"/>
    </xf>
    <xf numFmtId="0" fontId="35" fillId="4" borderId="0" xfId="1" applyNumberFormat="1" applyFont="1" applyFill="1" applyBorder="1" applyAlignment="1" applyProtection="1"/>
    <xf numFmtId="20" fontId="0" fillId="3" borderId="0" xfId="0" applyNumberFormat="1" applyFont="1" applyFill="1" applyBorder="1" applyAlignment="1" applyProtection="1"/>
    <xf numFmtId="0" fontId="34" fillId="4" borderId="0" xfId="1" applyFont="1" applyFill="1" applyBorder="1" applyAlignment="1">
      <alignment vertical="center"/>
    </xf>
    <xf numFmtId="0" fontId="18" fillId="4" borderId="2" xfId="3" applyNumberFormat="1" applyFont="1" applyFill="1" applyBorder="1" applyAlignment="1" applyProtection="1">
      <alignment horizontal="center" vertical="center" wrapText="1"/>
    </xf>
    <xf numFmtId="168" fontId="20" fillId="4" borderId="18" xfId="3" applyNumberFormat="1" applyFont="1" applyFill="1" applyBorder="1" applyAlignment="1" applyProtection="1">
      <alignment horizontal="right" vertical="top" wrapText="1"/>
    </xf>
    <xf numFmtId="168" fontId="20" fillId="4" borderId="0" xfId="3" applyNumberFormat="1" applyFont="1" applyFill="1" applyBorder="1" applyAlignment="1" applyProtection="1">
      <alignment horizontal="right" vertical="top" wrapText="1"/>
    </xf>
    <xf numFmtId="167" fontId="22" fillId="2" borderId="0" xfId="3" applyNumberFormat="1" applyFont="1" applyFill="1" applyBorder="1" applyAlignment="1" applyProtection="1">
      <alignment horizontal="right" vertical="center" wrapText="1"/>
    </xf>
    <xf numFmtId="167" fontId="22" fillId="4" borderId="0" xfId="3" applyNumberFormat="1" applyFont="1" applyFill="1" applyBorder="1" applyAlignment="1" applyProtection="1">
      <alignment horizontal="right" vertical="center" wrapText="1"/>
    </xf>
    <xf numFmtId="167" fontId="22" fillId="4" borderId="0" xfId="3" applyNumberFormat="1" applyFont="1" applyFill="1" applyBorder="1" applyAlignment="1" applyProtection="1">
      <alignment horizontal="right" wrapText="1"/>
    </xf>
    <xf numFmtId="167" fontId="19" fillId="2" borderId="0" xfId="3" applyNumberFormat="1" applyFont="1" applyFill="1" applyBorder="1" applyAlignment="1" applyProtection="1">
      <alignment horizontal="right" wrapText="1"/>
    </xf>
    <xf numFmtId="167" fontId="19" fillId="4" borderId="2" xfId="3" applyNumberFormat="1" applyFont="1" applyFill="1" applyBorder="1" applyAlignment="1" applyProtection="1">
      <alignment horizontal="right" vertical="center" wrapText="1"/>
    </xf>
    <xf numFmtId="167" fontId="19" fillId="2" borderId="2" xfId="3" applyNumberFormat="1" applyFont="1" applyFill="1" applyBorder="1" applyAlignment="1" applyProtection="1">
      <alignment horizontal="right" vertical="center" wrapText="1"/>
    </xf>
    <xf numFmtId="168" fontId="19" fillId="4" borderId="0" xfId="3" applyNumberFormat="1" applyFont="1" applyFill="1" applyBorder="1" applyAlignment="1" applyProtection="1">
      <alignment horizontal="right" wrapText="1"/>
    </xf>
    <xf numFmtId="167" fontId="22" fillId="2" borderId="0" xfId="3" applyNumberFormat="1" applyFont="1" applyFill="1" applyBorder="1" applyAlignment="1" applyProtection="1">
      <alignment horizontal="right" wrapText="1"/>
    </xf>
    <xf numFmtId="167" fontId="19" fillId="4" borderId="15" xfId="3" applyNumberFormat="1" applyFont="1" applyFill="1" applyBorder="1" applyAlignment="1" applyProtection="1">
      <alignment horizontal="right" vertical="center" wrapText="1"/>
    </xf>
    <xf numFmtId="167" fontId="19" fillId="2" borderId="6" xfId="3" applyNumberFormat="1" applyFont="1" applyFill="1" applyBorder="1" applyAlignment="1" applyProtection="1">
      <alignment horizontal="right" vertical="center" wrapText="1"/>
    </xf>
    <xf numFmtId="167" fontId="19" fillId="4" borderId="6" xfId="3" applyNumberFormat="1" applyFont="1" applyFill="1" applyBorder="1" applyAlignment="1" applyProtection="1">
      <alignment horizontal="right" vertical="center" wrapText="1"/>
    </xf>
    <xf numFmtId="167" fontId="22" fillId="2" borderId="6" xfId="3" applyNumberFormat="1" applyFont="1" applyFill="1" applyBorder="1" applyAlignment="1" applyProtection="1">
      <alignment horizontal="right" vertical="center" wrapText="1"/>
    </xf>
    <xf numFmtId="169" fontId="22" fillId="2" borderId="6" xfId="3" applyNumberFormat="1" applyFont="1" applyFill="1" applyBorder="1" applyAlignment="1" applyProtection="1">
      <alignment horizontal="right" vertical="center" wrapText="1" indent="1"/>
    </xf>
    <xf numFmtId="169" fontId="22" fillId="2" borderId="11" xfId="3" applyNumberFormat="1" applyFont="1" applyFill="1" applyBorder="1" applyAlignment="1" applyProtection="1">
      <alignment horizontal="right" vertical="center" wrapText="1" indent="1"/>
    </xf>
    <xf numFmtId="166" fontId="22" fillId="2" borderId="14" xfId="2" applyNumberFormat="1" applyFont="1" applyFill="1" applyBorder="1" applyAlignment="1">
      <alignment horizontal="right" vertical="center" indent="1"/>
    </xf>
    <xf numFmtId="166" fontId="22" fillId="4" borderId="16" xfId="2" applyNumberFormat="1" applyFont="1" applyFill="1" applyBorder="1" applyAlignment="1">
      <alignment horizontal="right" vertical="center" indent="1"/>
    </xf>
    <xf numFmtId="166" fontId="22" fillId="4" borderId="14" xfId="2" applyNumberFormat="1" applyFont="1" applyFill="1" applyBorder="1" applyAlignment="1">
      <alignment horizontal="right" vertical="center" indent="1"/>
    </xf>
    <xf numFmtId="166" fontId="22" fillId="4" borderId="10" xfId="2" applyNumberFormat="1" applyFont="1" applyFill="1" applyBorder="1" applyAlignment="1">
      <alignment horizontal="right" vertical="center" indent="1"/>
    </xf>
    <xf numFmtId="166" fontId="22" fillId="4" borderId="2" xfId="2" applyNumberFormat="1" applyFont="1" applyFill="1" applyBorder="1" applyAlignment="1">
      <alignment horizontal="right" vertical="center" indent="1"/>
    </xf>
    <xf numFmtId="166" fontId="22" fillId="4" borderId="8" xfId="2" applyNumberFormat="1" applyFont="1" applyFill="1" applyBorder="1" applyAlignment="1">
      <alignment horizontal="right" vertical="center" indent="1"/>
    </xf>
    <xf numFmtId="166" fontId="22" fillId="2" borderId="10" xfId="2" applyNumberFormat="1" applyFont="1" applyFill="1" applyBorder="1" applyAlignment="1">
      <alignment horizontal="right" vertical="center" indent="1"/>
    </xf>
    <xf numFmtId="166" fontId="22" fillId="2" borderId="2" xfId="2" applyNumberFormat="1" applyFont="1" applyFill="1" applyBorder="1" applyAlignment="1">
      <alignment horizontal="right" vertical="center" indent="1"/>
    </xf>
    <xf numFmtId="166" fontId="22" fillId="2" borderId="8" xfId="2" applyNumberFormat="1" applyFont="1" applyFill="1" applyBorder="1" applyAlignment="1">
      <alignment horizontal="right" vertical="center" indent="1"/>
    </xf>
    <xf numFmtId="166" fontId="19" fillId="2" borderId="16" xfId="2" applyNumberFormat="1" applyFont="1" applyFill="1" applyBorder="1" applyAlignment="1">
      <alignment horizontal="right" vertical="center" indent="1"/>
    </xf>
    <xf numFmtId="166" fontId="19" fillId="2" borderId="0" xfId="2" applyNumberFormat="1" applyFont="1" applyFill="1" applyBorder="1" applyAlignment="1">
      <alignment horizontal="right" vertical="center" indent="1"/>
    </xf>
    <xf numFmtId="166" fontId="19" fillId="2" borderId="14" xfId="2" applyNumberFormat="1" applyFont="1" applyFill="1" applyBorder="1" applyAlignment="1">
      <alignment horizontal="right" vertical="center" indent="1"/>
    </xf>
    <xf numFmtId="166" fontId="19" fillId="4" borderId="14" xfId="2" applyNumberFormat="1" applyFont="1" applyFill="1" applyBorder="1" applyAlignment="1">
      <alignment horizontal="right" vertical="center" indent="1"/>
    </xf>
    <xf numFmtId="166" fontId="19" fillId="2" borderId="2" xfId="2" applyNumberFormat="1" applyFont="1" applyFill="1" applyBorder="1" applyAlignment="1">
      <alignment horizontal="right" vertical="center" indent="1"/>
    </xf>
    <xf numFmtId="166" fontId="19" fillId="2" borderId="8" xfId="2" applyNumberFormat="1" applyFont="1" applyFill="1" applyBorder="1" applyAlignment="1">
      <alignment horizontal="right" vertical="center" indent="1"/>
    </xf>
    <xf numFmtId="166" fontId="19" fillId="2" borderId="7" xfId="2" applyNumberFormat="1" applyFont="1" applyFill="1" applyBorder="1" applyAlignment="1">
      <alignment horizontal="right" vertical="center" indent="1"/>
    </xf>
    <xf numFmtId="0" fontId="0" fillId="4" borderId="0" xfId="0" applyFill="1"/>
    <xf numFmtId="0" fontId="45" fillId="4" borderId="0" xfId="0" applyNumberFormat="1" applyFont="1" applyFill="1" applyBorder="1" applyAlignment="1" applyProtection="1">
      <alignment horizontal="left"/>
    </xf>
    <xf numFmtId="0" fontId="46" fillId="4" borderId="0" xfId="0" applyNumberFormat="1" applyFont="1" applyFill="1" applyBorder="1" applyAlignment="1" applyProtection="1"/>
    <xf numFmtId="0" fontId="8" fillId="4" borderId="0" xfId="0" applyNumberFormat="1" applyFont="1" applyFill="1" applyBorder="1" applyAlignment="1" applyProtection="1"/>
    <xf numFmtId="0" fontId="47" fillId="4" borderId="0" xfId="1" applyFont="1" applyFill="1" applyBorder="1" applyAlignment="1">
      <alignment horizontal="left" vertical="center" wrapText="1"/>
    </xf>
    <xf numFmtId="0" fontId="0" fillId="4" borderId="0" xfId="0" applyFill="1" applyBorder="1"/>
    <xf numFmtId="0" fontId="48" fillId="4" borderId="2" xfId="0" applyFont="1" applyFill="1" applyBorder="1" applyAlignment="1">
      <alignment horizontal="left" wrapText="1"/>
    </xf>
    <xf numFmtId="0" fontId="49" fillId="4" borderId="2" xfId="0" applyFont="1" applyFill="1" applyBorder="1" applyAlignment="1">
      <alignment horizontal="left" wrapText="1"/>
    </xf>
    <xf numFmtId="0" fontId="47" fillId="4" borderId="2" xfId="1" applyFont="1" applyFill="1" applyBorder="1" applyAlignment="1">
      <alignment horizontal="left" vertical="center" wrapText="1"/>
    </xf>
    <xf numFmtId="0" fontId="0" fillId="4" borderId="2" xfId="0" applyFill="1" applyBorder="1"/>
    <xf numFmtId="0" fontId="0" fillId="4" borderId="1" xfId="0" applyFill="1" applyBorder="1"/>
    <xf numFmtId="0" fontId="3" fillId="4" borderId="0" xfId="0" applyFont="1" applyFill="1" applyBorder="1" applyAlignment="1">
      <alignment horizontal="center" vertical="top" wrapText="1"/>
    </xf>
    <xf numFmtId="0" fontId="11" fillId="4" borderId="14" xfId="1" applyNumberFormat="1" applyFont="1" applyFill="1" applyBorder="1" applyAlignment="1" applyProtection="1"/>
    <xf numFmtId="0" fontId="12" fillId="4" borderId="11" xfId="1" applyNumberFormat="1" applyFont="1" applyFill="1" applyBorder="1" applyAlignment="1" applyProtection="1">
      <alignment horizontal="center" vertical="center"/>
    </xf>
    <xf numFmtId="0" fontId="0" fillId="4" borderId="0" xfId="0" applyFill="1" applyBorder="1" applyAlignment="1">
      <alignment vertical="top" wrapText="1"/>
    </xf>
    <xf numFmtId="0" fontId="36" fillId="4" borderId="8" xfId="1" applyNumberFormat="1" applyFont="1" applyFill="1" applyBorder="1" applyAlignment="1" applyProtection="1">
      <alignment horizontal="right" vertical="center"/>
    </xf>
    <xf numFmtId="0" fontId="12" fillId="4" borderId="7" xfId="1" applyNumberFormat="1" applyFont="1" applyFill="1" applyBorder="1" applyAlignment="1" applyProtection="1">
      <alignment horizontal="center" vertical="distributed"/>
    </xf>
    <xf numFmtId="0" fontId="28" fillId="2" borderId="14" xfId="1" applyNumberFormat="1" applyFont="1" applyFill="1" applyBorder="1" applyAlignment="1" applyProtection="1"/>
    <xf numFmtId="167" fontId="30" fillId="2" borderId="0" xfId="3" applyNumberFormat="1" applyFont="1" applyFill="1" applyBorder="1" applyAlignment="1" applyProtection="1">
      <alignment vertical="center" wrapText="1"/>
    </xf>
    <xf numFmtId="167" fontId="30" fillId="2" borderId="0" xfId="3" applyNumberFormat="1" applyFont="1" applyFill="1" applyBorder="1" applyAlignment="1" applyProtection="1">
      <alignment horizontal="right" vertical="center" wrapText="1" indent="1"/>
    </xf>
    <xf numFmtId="167" fontId="19" fillId="2" borderId="17" xfId="2" applyNumberFormat="1" applyFont="1" applyFill="1" applyBorder="1" applyAlignment="1">
      <alignment vertical="center"/>
    </xf>
    <xf numFmtId="167" fontId="19" fillId="2" borderId="0" xfId="3" applyNumberFormat="1" applyFont="1" applyFill="1" applyBorder="1" applyAlignment="1" applyProtection="1">
      <alignment vertical="center" wrapText="1"/>
    </xf>
    <xf numFmtId="167" fontId="19" fillId="2" borderId="15" xfId="3" applyNumberFormat="1" applyFont="1" applyFill="1" applyBorder="1" applyAlignment="1" applyProtection="1">
      <alignment horizontal="right" vertical="center" wrapText="1" indent="1"/>
    </xf>
    <xf numFmtId="167" fontId="19" fillId="2" borderId="15" xfId="3" applyNumberFormat="1" applyFont="1" applyFill="1" applyBorder="1" applyAlignment="1" applyProtection="1">
      <alignment horizontal="right" vertical="center" wrapText="1"/>
    </xf>
    <xf numFmtId="0" fontId="51" fillId="2" borderId="0" xfId="0" applyFont="1" applyFill="1" applyBorder="1"/>
    <xf numFmtId="0" fontId="51" fillId="4" borderId="0" xfId="0" applyFont="1" applyFill="1" applyBorder="1"/>
    <xf numFmtId="0" fontId="51" fillId="0" borderId="0" xfId="0" applyFont="1" applyFill="1"/>
    <xf numFmtId="0" fontId="51" fillId="4" borderId="0" xfId="0" applyFont="1" applyFill="1"/>
    <xf numFmtId="0" fontId="10" fillId="4" borderId="14" xfId="1" applyNumberFormat="1" applyFont="1" applyFill="1" applyBorder="1" applyAlignment="1" applyProtection="1">
      <alignment horizontal="left" vertical="center" indent="1"/>
    </xf>
    <xf numFmtId="167" fontId="32" fillId="4" borderId="0" xfId="3" applyNumberFormat="1" applyFont="1" applyFill="1" applyBorder="1" applyAlignment="1" applyProtection="1">
      <alignment vertical="center" wrapText="1"/>
    </xf>
    <xf numFmtId="167" fontId="32" fillId="4" borderId="0" xfId="3" applyNumberFormat="1" applyFont="1" applyFill="1" applyBorder="1" applyAlignment="1" applyProtection="1">
      <alignment horizontal="right" vertical="center" wrapText="1" indent="1"/>
    </xf>
    <xf numFmtId="167" fontId="22" fillId="4" borderId="17" xfId="2" applyNumberFormat="1" applyFont="1" applyFill="1" applyBorder="1" applyAlignment="1">
      <alignment vertical="center"/>
    </xf>
    <xf numFmtId="167" fontId="22" fillId="4" borderId="0" xfId="3" applyNumberFormat="1" applyFont="1" applyFill="1" applyBorder="1" applyAlignment="1" applyProtection="1">
      <alignment vertical="center" wrapText="1"/>
    </xf>
    <xf numFmtId="167" fontId="22" fillId="4" borderId="0" xfId="3" applyNumberFormat="1" applyFont="1" applyFill="1" applyBorder="1" applyAlignment="1" applyProtection="1">
      <alignment horizontal="right" vertical="center" wrapText="1" indent="1"/>
    </xf>
    <xf numFmtId="0" fontId="10" fillId="2" borderId="8" xfId="1" applyNumberFormat="1" applyFont="1" applyFill="1" applyBorder="1" applyAlignment="1" applyProtection="1">
      <alignment horizontal="left" vertical="center" indent="1"/>
    </xf>
    <xf numFmtId="167" fontId="32" fillId="2" borderId="2" xfId="3" applyNumberFormat="1" applyFont="1" applyFill="1" applyBorder="1" applyAlignment="1" applyProtection="1">
      <alignment vertical="center" wrapText="1"/>
    </xf>
    <xf numFmtId="167" fontId="32" fillId="2" borderId="2" xfId="3" applyNumberFormat="1" applyFont="1" applyFill="1" applyBorder="1" applyAlignment="1" applyProtection="1">
      <alignment horizontal="right" vertical="center" wrapText="1" indent="1"/>
    </xf>
    <xf numFmtId="167" fontId="22" fillId="2" borderId="19" xfId="2" applyNumberFormat="1" applyFont="1" applyFill="1" applyBorder="1" applyAlignment="1">
      <alignment vertical="center"/>
    </xf>
    <xf numFmtId="167" fontId="22" fillId="2" borderId="2" xfId="3" applyNumberFormat="1" applyFont="1" applyFill="1" applyBorder="1" applyAlignment="1" applyProtection="1">
      <alignment vertical="center" wrapText="1"/>
    </xf>
    <xf numFmtId="167" fontId="22" fillId="2" borderId="2" xfId="3" applyNumberFormat="1" applyFont="1" applyFill="1" applyBorder="1" applyAlignment="1" applyProtection="1">
      <alignment horizontal="right" vertical="center" wrapText="1" indent="1"/>
    </xf>
    <xf numFmtId="0" fontId="0" fillId="2" borderId="1" xfId="0" applyFill="1" applyBorder="1"/>
    <xf numFmtId="0" fontId="53" fillId="4" borderId="0" xfId="0" applyFont="1" applyFill="1" applyBorder="1" applyAlignment="1">
      <alignment wrapText="1"/>
    </xf>
    <xf numFmtId="0" fontId="53" fillId="4" borderId="0" xfId="0" quotePrefix="1" applyFont="1" applyFill="1" applyBorder="1" applyAlignment="1">
      <alignment wrapText="1"/>
    </xf>
    <xf numFmtId="0" fontId="46" fillId="4" borderId="0" xfId="0" quotePrefix="1" applyFont="1" applyFill="1" applyBorder="1" applyAlignment="1">
      <alignment wrapText="1"/>
    </xf>
    <xf numFmtId="0" fontId="51" fillId="4" borderId="0" xfId="0" applyFont="1" applyFill="1" applyBorder="1" applyAlignment="1">
      <alignment wrapText="1"/>
    </xf>
    <xf numFmtId="0" fontId="28" fillId="4" borderId="30" xfId="1" applyNumberFormat="1" applyFont="1" applyFill="1" applyBorder="1" applyAlignment="1" applyProtection="1">
      <alignment horizontal="left" vertical="center" wrapText="1"/>
    </xf>
    <xf numFmtId="166" fontId="54" fillId="4" borderId="31" xfId="2" applyNumberFormat="1" applyFont="1" applyFill="1" applyBorder="1" applyAlignment="1">
      <alignment horizontal="right" vertical="center" indent="1"/>
    </xf>
    <xf numFmtId="166" fontId="54" fillId="4" borderId="32" xfId="2" applyNumberFormat="1" applyFont="1" applyFill="1" applyBorder="1" applyAlignment="1">
      <alignment horizontal="right" vertical="center" indent="1"/>
    </xf>
    <xf numFmtId="166" fontId="54" fillId="4" borderId="33" xfId="2" applyNumberFormat="1" applyFont="1" applyFill="1" applyBorder="1" applyAlignment="1">
      <alignment horizontal="right" vertical="center" indent="1"/>
    </xf>
    <xf numFmtId="166" fontId="54" fillId="4" borderId="32" xfId="2" applyNumberFormat="1" applyFont="1" applyFill="1" applyBorder="1" applyAlignment="1">
      <alignment horizontal="right" vertical="center"/>
    </xf>
    <xf numFmtId="166" fontId="19" fillId="4" borderId="34" xfId="2" applyNumberFormat="1" applyFont="1" applyFill="1" applyBorder="1" applyAlignment="1">
      <alignment horizontal="right" vertical="center" indent="1"/>
    </xf>
    <xf numFmtId="167" fontId="19" fillId="4" borderId="6" xfId="3" applyNumberFormat="1" applyFont="1" applyFill="1" applyBorder="1" applyAlignment="1" applyProtection="1">
      <alignment horizontal="right" vertical="center" wrapText="1" indent="1"/>
    </xf>
    <xf numFmtId="0" fontId="7" fillId="4" borderId="0" xfId="0" applyFont="1" applyFill="1" applyBorder="1"/>
    <xf numFmtId="0" fontId="28" fillId="2" borderId="7" xfId="1" applyNumberFormat="1" applyFont="1" applyFill="1" applyBorder="1" applyAlignment="1" applyProtection="1">
      <alignment horizontal="left" vertical="center" wrapText="1"/>
    </xf>
    <xf numFmtId="166" fontId="54" fillId="2" borderId="35" xfId="2" applyNumberFormat="1" applyFont="1" applyFill="1" applyBorder="1" applyAlignment="1">
      <alignment horizontal="right" vertical="center" indent="1"/>
    </xf>
    <xf numFmtId="166" fontId="54" fillId="2" borderId="29" xfId="2" applyNumberFormat="1" applyFont="1" applyFill="1" applyBorder="1" applyAlignment="1">
      <alignment horizontal="right" vertical="center" indent="1"/>
    </xf>
    <xf numFmtId="166" fontId="54" fillId="2" borderId="36" xfId="2" applyNumberFormat="1" applyFont="1" applyFill="1" applyBorder="1" applyAlignment="1">
      <alignment horizontal="right" vertical="center" indent="1"/>
    </xf>
    <xf numFmtId="166" fontId="54" fillId="2" borderId="29" xfId="2" applyNumberFormat="1" applyFont="1" applyFill="1" applyBorder="1" applyAlignment="1">
      <alignment horizontal="right" vertical="center"/>
    </xf>
    <xf numFmtId="167" fontId="19" fillId="2" borderId="37" xfId="2" applyNumberFormat="1" applyFont="1" applyFill="1" applyBorder="1" applyAlignment="1">
      <alignment horizontal="right" vertical="center" indent="1"/>
    </xf>
    <xf numFmtId="166" fontId="19" fillId="2" borderId="29" xfId="2" applyNumberFormat="1" applyFont="1" applyFill="1" applyBorder="1" applyAlignment="1">
      <alignment horizontal="right" vertical="center" indent="1"/>
    </xf>
    <xf numFmtId="166" fontId="19" fillId="2" borderId="36" xfId="2" applyNumberFormat="1" applyFont="1" applyFill="1" applyBorder="1" applyAlignment="1">
      <alignment horizontal="right" vertical="center" indent="1"/>
    </xf>
    <xf numFmtId="166" fontId="19" fillId="2" borderId="15" xfId="2" applyNumberFormat="1" applyFont="1" applyFill="1" applyBorder="1" applyAlignment="1">
      <alignment horizontal="right" vertical="center" indent="1"/>
    </xf>
    <xf numFmtId="0" fontId="55" fillId="4" borderId="0" xfId="0" applyFont="1" applyFill="1" applyBorder="1"/>
    <xf numFmtId="0" fontId="28" fillId="4" borderId="0" xfId="1" applyNumberFormat="1" applyFont="1" applyFill="1" applyBorder="1" applyAlignment="1" applyProtection="1">
      <alignment horizontal="left" indent="1"/>
    </xf>
    <xf numFmtId="166" fontId="19" fillId="4" borderId="0" xfId="2" applyNumberFormat="1" applyFont="1" applyFill="1" applyBorder="1" applyAlignment="1">
      <alignment horizontal="right" vertical="center" indent="2"/>
    </xf>
    <xf numFmtId="167" fontId="56" fillId="4" borderId="0" xfId="3" applyNumberFormat="1" applyFont="1" applyFill="1" applyBorder="1" applyAlignment="1" applyProtection="1">
      <alignment horizontal="right" vertical="center" wrapText="1" indent="2"/>
    </xf>
    <xf numFmtId="167" fontId="19" fillId="4" borderId="0" xfId="2" applyNumberFormat="1" applyFont="1" applyFill="1" applyBorder="1" applyAlignment="1">
      <alignment horizontal="right" vertical="center" indent="2"/>
    </xf>
    <xf numFmtId="166" fontId="22" fillId="4" borderId="0" xfId="2" applyNumberFormat="1" applyFont="1" applyFill="1" applyBorder="1" applyAlignment="1">
      <alignment horizontal="center" vertical="center"/>
    </xf>
    <xf numFmtId="169" fontId="57" fillId="4" borderId="0" xfId="3" applyNumberFormat="1" applyFont="1" applyFill="1" applyBorder="1" applyAlignment="1" applyProtection="1">
      <alignment horizontal="right" vertical="center" wrapText="1" indent="2"/>
    </xf>
    <xf numFmtId="0" fontId="0" fillId="4" borderId="15" xfId="0" applyFill="1" applyBorder="1"/>
    <xf numFmtId="0" fontId="15" fillId="4" borderId="0" xfId="1" applyNumberFormat="1" applyFont="1" applyFill="1" applyBorder="1" applyAlignment="1" applyProtection="1">
      <alignment horizontal="left" vertical="center" wrapText="1"/>
    </xf>
    <xf numFmtId="0" fontId="15" fillId="4" borderId="0" xfId="1" applyNumberFormat="1" applyFont="1" applyFill="1" applyBorder="1" applyAlignment="1" applyProtection="1"/>
    <xf numFmtId="0" fontId="58" fillId="4" borderId="0" xfId="1" applyFont="1" applyFill="1" applyBorder="1"/>
    <xf numFmtId="3" fontId="58" fillId="4" borderId="0" xfId="1" applyNumberFormat="1" applyFont="1" applyFill="1" applyBorder="1"/>
    <xf numFmtId="0" fontId="59" fillId="4" borderId="0" xfId="1" applyFont="1" applyFill="1" applyBorder="1" applyAlignment="1">
      <alignment horizontal="left" vertical="center" wrapText="1"/>
    </xf>
    <xf numFmtId="0" fontId="60" fillId="4" borderId="0" xfId="0" applyFont="1" applyFill="1"/>
    <xf numFmtId="0" fontId="15" fillId="4" borderId="0" xfId="1" applyNumberFormat="1" applyFont="1" applyFill="1" applyBorder="1" applyAlignment="1" applyProtection="1">
      <alignment horizontal="left" vertical="center"/>
    </xf>
    <xf numFmtId="0" fontId="61" fillId="4" borderId="0" xfId="1" applyNumberFormat="1" applyFont="1" applyFill="1" applyBorder="1" applyAlignment="1" applyProtection="1">
      <alignment horizontal="left" vertical="center"/>
    </xf>
    <xf numFmtId="0" fontId="62" fillId="4" borderId="0" xfId="1" applyFont="1" applyFill="1" applyBorder="1"/>
    <xf numFmtId="3" fontId="62" fillId="4" borderId="0" xfId="1" applyNumberFormat="1" applyFont="1" applyFill="1" applyBorder="1"/>
    <xf numFmtId="0" fontId="48" fillId="4" borderId="0" xfId="0" applyFont="1" applyFill="1" applyAlignment="1"/>
    <xf numFmtId="0" fontId="11" fillId="4" borderId="3" xfId="1" applyNumberFormat="1" applyFont="1" applyFill="1" applyBorder="1" applyAlignment="1" applyProtection="1"/>
    <xf numFmtId="0" fontId="12" fillId="4" borderId="38" xfId="1" applyNumberFormat="1" applyFont="1" applyFill="1" applyBorder="1" applyAlignment="1" applyProtection="1">
      <alignment horizontal="center" vertical="center" wrapText="1"/>
    </xf>
    <xf numFmtId="0" fontId="28" fillId="2" borderId="14" xfId="1" applyNumberFormat="1" applyFont="1" applyFill="1" applyBorder="1" applyAlignment="1" applyProtection="1">
      <alignment horizontal="left" vertical="center" wrapText="1"/>
    </xf>
    <xf numFmtId="167" fontId="19" fillId="2" borderId="0" xfId="3" applyNumberFormat="1" applyFont="1" applyFill="1" applyBorder="1" applyAlignment="1" applyProtection="1">
      <alignment horizontal="right" vertical="center" wrapText="1" indent="1"/>
    </xf>
    <xf numFmtId="0" fontId="63" fillId="2" borderId="20" xfId="0" applyFont="1" applyFill="1" applyBorder="1" applyAlignment="1">
      <alignment wrapText="1"/>
    </xf>
    <xf numFmtId="0" fontId="63" fillId="4" borderId="0" xfId="0" applyFont="1" applyFill="1" applyAlignment="1">
      <alignment wrapText="1"/>
    </xf>
    <xf numFmtId="0" fontId="10" fillId="4" borderId="14" xfId="1" applyNumberFormat="1" applyFont="1" applyFill="1" applyBorder="1" applyAlignment="1" applyProtection="1">
      <alignment horizontal="left" indent="2"/>
    </xf>
    <xf numFmtId="0" fontId="10" fillId="2" borderId="14" xfId="1" applyNumberFormat="1" applyFont="1" applyFill="1" applyBorder="1" applyAlignment="1" applyProtection="1">
      <alignment horizontal="left" indent="2"/>
    </xf>
    <xf numFmtId="167" fontId="32" fillId="2" borderId="0" xfId="3" applyNumberFormat="1" applyFont="1" applyFill="1" applyBorder="1" applyAlignment="1" applyProtection="1">
      <alignment vertical="center" wrapText="1"/>
    </xf>
    <xf numFmtId="167" fontId="32" fillId="2" borderId="0" xfId="3" applyNumberFormat="1" applyFont="1" applyFill="1" applyBorder="1" applyAlignment="1" applyProtection="1">
      <alignment horizontal="right" vertical="center" wrapText="1" indent="1"/>
    </xf>
    <xf numFmtId="167" fontId="22" fillId="2" borderId="0" xfId="3" applyNumberFormat="1" applyFont="1" applyFill="1" applyBorder="1" applyAlignment="1" applyProtection="1">
      <alignment horizontal="right" vertical="center" wrapText="1" indent="1"/>
    </xf>
    <xf numFmtId="0" fontId="0" fillId="2" borderId="0" xfId="0" applyFill="1"/>
    <xf numFmtId="171" fontId="0" fillId="4" borderId="0" xfId="0" applyNumberFormat="1" applyFill="1"/>
    <xf numFmtId="0" fontId="10" fillId="4" borderId="8" xfId="1" applyNumberFormat="1" applyFont="1" applyFill="1" applyBorder="1" applyAlignment="1" applyProtection="1">
      <alignment horizontal="left" indent="2"/>
    </xf>
    <xf numFmtId="167" fontId="32" fillId="4" borderId="2" xfId="3" applyNumberFormat="1" applyFont="1" applyFill="1" applyBorder="1" applyAlignment="1" applyProtection="1">
      <alignment vertical="center" wrapText="1"/>
    </xf>
    <xf numFmtId="167" fontId="32" fillId="4" borderId="2" xfId="3" applyNumberFormat="1" applyFont="1" applyFill="1" applyBorder="1" applyAlignment="1" applyProtection="1">
      <alignment horizontal="right" vertical="center" wrapText="1" indent="1"/>
    </xf>
    <xf numFmtId="167" fontId="22" fillId="4" borderId="2" xfId="3" applyNumberFormat="1" applyFont="1" applyFill="1" applyBorder="1" applyAlignment="1" applyProtection="1">
      <alignment horizontal="right" vertical="center" wrapText="1" indent="1"/>
    </xf>
    <xf numFmtId="167" fontId="22" fillId="4" borderId="2" xfId="3" applyNumberFormat="1" applyFont="1" applyFill="1" applyBorder="1" applyAlignment="1" applyProtection="1">
      <alignment horizontal="right" vertical="center" wrapText="1"/>
    </xf>
    <xf numFmtId="0" fontId="28" fillId="2" borderId="7" xfId="1" applyNumberFormat="1" applyFont="1" applyFill="1" applyBorder="1" applyAlignment="1" applyProtection="1">
      <alignment horizontal="left" wrapText="1"/>
    </xf>
    <xf numFmtId="166" fontId="19" fillId="2" borderId="6" xfId="2" applyNumberFormat="1" applyFont="1" applyFill="1" applyBorder="1" applyAlignment="1">
      <alignment horizontal="right" vertical="center" indent="1"/>
    </xf>
    <xf numFmtId="167" fontId="30" fillId="2" borderId="6" xfId="3" applyNumberFormat="1" applyFont="1" applyFill="1" applyBorder="1" applyAlignment="1" applyProtection="1">
      <alignment vertical="center" wrapText="1"/>
    </xf>
    <xf numFmtId="167" fontId="30" fillId="2" borderId="6" xfId="3" applyNumberFormat="1" applyFont="1" applyFill="1" applyBorder="1" applyAlignment="1" applyProtection="1">
      <alignment horizontal="right" vertical="center" wrapText="1" indent="1"/>
    </xf>
    <xf numFmtId="167" fontId="19" fillId="2" borderId="6" xfId="3" applyNumberFormat="1" applyFont="1" applyFill="1" applyBorder="1" applyAlignment="1" applyProtection="1">
      <alignment horizontal="right" vertical="center" wrapText="1" indent="1"/>
    </xf>
    <xf numFmtId="167" fontId="19" fillId="2" borderId="2" xfId="3" applyNumberFormat="1" applyFont="1" applyFill="1" applyBorder="1" applyAlignment="1" applyProtection="1">
      <alignment horizontal="right" vertical="center" wrapText="1" indent="1"/>
    </xf>
    <xf numFmtId="0" fontId="51" fillId="2" borderId="0" xfId="0" applyFont="1" applyFill="1"/>
    <xf numFmtId="11" fontId="28" fillId="4" borderId="7" xfId="1" applyNumberFormat="1" applyFont="1" applyFill="1" applyBorder="1" applyAlignment="1" applyProtection="1">
      <alignment horizontal="left" wrapText="1"/>
    </xf>
    <xf numFmtId="166" fontId="19" fillId="4" borderId="6" xfId="2" applyNumberFormat="1" applyFont="1" applyFill="1" applyBorder="1" applyAlignment="1">
      <alignment horizontal="right" vertical="center" indent="1"/>
    </xf>
    <xf numFmtId="166" fontId="19" fillId="4" borderId="7" xfId="2" applyNumberFormat="1" applyFont="1" applyFill="1" applyBorder="1" applyAlignment="1">
      <alignment horizontal="right" vertical="center" indent="1"/>
    </xf>
    <xf numFmtId="167" fontId="30" fillId="4" borderId="6" xfId="3" applyNumberFormat="1" applyFont="1" applyFill="1" applyBorder="1" applyAlignment="1" applyProtection="1">
      <alignment vertical="center" wrapText="1"/>
    </xf>
    <xf numFmtId="167" fontId="30" fillId="4" borderId="6" xfId="3" applyNumberFormat="1" applyFont="1" applyFill="1" applyBorder="1" applyAlignment="1" applyProtection="1">
      <alignment horizontal="right" vertical="center" wrapText="1" indent="1"/>
    </xf>
    <xf numFmtId="0" fontId="51" fillId="4" borderId="20" xfId="0" applyFont="1" applyFill="1" applyBorder="1" applyAlignment="1">
      <alignment wrapText="1"/>
    </xf>
    <xf numFmtId="0" fontId="51" fillId="4" borderId="0" xfId="0" applyFont="1" applyFill="1" applyAlignment="1">
      <alignment wrapText="1"/>
    </xf>
    <xf numFmtId="11" fontId="28" fillId="4" borderId="0" xfId="1" applyNumberFormat="1" applyFont="1" applyFill="1" applyBorder="1" applyAlignment="1" applyProtection="1">
      <alignment horizontal="left" indent="1"/>
    </xf>
    <xf numFmtId="166" fontId="19" fillId="4" borderId="0" xfId="2" applyNumberFormat="1" applyFont="1" applyFill="1" applyBorder="1" applyAlignment="1">
      <alignment horizontal="center" vertical="center"/>
    </xf>
    <xf numFmtId="167" fontId="65" fillId="4" borderId="0" xfId="3" applyNumberFormat="1" applyFont="1" applyFill="1" applyBorder="1" applyAlignment="1" applyProtection="1">
      <alignment horizontal="right" vertical="center" wrapText="1" indent="2"/>
    </xf>
    <xf numFmtId="0" fontId="0" fillId="4" borderId="20" xfId="0" applyFill="1" applyBorder="1"/>
    <xf numFmtId="0" fontId="55" fillId="4" borderId="0" xfId="0" applyFont="1" applyFill="1"/>
    <xf numFmtId="0" fontId="5" fillId="4" borderId="0" xfId="0" applyFont="1" applyFill="1"/>
    <xf numFmtId="0" fontId="48" fillId="4" borderId="2" xfId="5" applyFont="1" applyFill="1" applyBorder="1" applyAlignment="1">
      <alignment horizontal="left"/>
    </xf>
    <xf numFmtId="0" fontId="49" fillId="4" borderId="2" xfId="5" applyFont="1" applyFill="1" applyBorder="1" applyAlignment="1">
      <alignment horizontal="left"/>
    </xf>
    <xf numFmtId="0" fontId="28" fillId="4" borderId="8" xfId="1" applyNumberFormat="1" applyFont="1" applyFill="1" applyBorder="1" applyAlignment="1" applyProtection="1"/>
    <xf numFmtId="0" fontId="66" fillId="4" borderId="0" xfId="0" applyFont="1" applyFill="1" applyBorder="1" applyAlignment="1">
      <alignment horizontal="center" vertical="top" wrapText="1"/>
    </xf>
    <xf numFmtId="0" fontId="67" fillId="2" borderId="14" xfId="0" applyFont="1" applyFill="1" applyBorder="1" applyAlignment="1">
      <alignment horizontal="left" indent="2"/>
    </xf>
    <xf numFmtId="166" fontId="22" fillId="2" borderId="0" xfId="2" applyNumberFormat="1" applyFont="1" applyFill="1" applyBorder="1" applyAlignment="1">
      <alignment horizontal="right"/>
    </xf>
    <xf numFmtId="166" fontId="22" fillId="2" borderId="14" xfId="2" applyNumberFormat="1" applyFont="1" applyFill="1" applyBorder="1" applyAlignment="1">
      <alignment horizontal="right"/>
    </xf>
    <xf numFmtId="167" fontId="22" fillId="2" borderId="15" xfId="3" applyNumberFormat="1" applyFont="1" applyFill="1" applyBorder="1" applyAlignment="1" applyProtection="1">
      <alignment horizontal="right" wrapText="1" indent="1"/>
    </xf>
    <xf numFmtId="167" fontId="22" fillId="2" borderId="15" xfId="2" applyNumberFormat="1" applyFont="1" applyFill="1" applyBorder="1" applyAlignment="1"/>
    <xf numFmtId="0" fontId="68" fillId="2" borderId="22" xfId="0" applyFont="1" applyFill="1" applyBorder="1" applyAlignment="1"/>
    <xf numFmtId="167" fontId="22" fillId="2" borderId="21" xfId="3" applyNumberFormat="1" applyFont="1" applyFill="1" applyBorder="1" applyAlignment="1" applyProtection="1">
      <alignment wrapText="1"/>
    </xf>
    <xf numFmtId="0" fontId="68" fillId="2" borderId="15" xfId="0" applyFont="1" applyFill="1" applyBorder="1" applyAlignment="1"/>
    <xf numFmtId="0" fontId="37" fillId="4" borderId="0" xfId="0" applyFont="1" applyFill="1" applyBorder="1" applyAlignment="1">
      <alignment vertical="top" wrapText="1"/>
    </xf>
    <xf numFmtId="2" fontId="0" fillId="4" borderId="0" xfId="0" applyNumberFormat="1" applyFill="1" applyBorder="1"/>
    <xf numFmtId="1" fontId="69" fillId="4" borderId="0" xfId="0" applyNumberFormat="1" applyFont="1" applyFill="1" applyBorder="1"/>
    <xf numFmtId="167" fontId="22" fillId="2" borderId="0" xfId="2" applyNumberFormat="1" applyFont="1" applyFill="1" applyBorder="1" applyAlignment="1">
      <alignment horizontal="right" vertical="top"/>
    </xf>
    <xf numFmtId="0" fontId="67" fillId="4" borderId="14" xfId="0" applyFont="1" applyFill="1" applyBorder="1" applyAlignment="1">
      <alignment horizontal="left" indent="2"/>
    </xf>
    <xf numFmtId="166" fontId="22" fillId="4" borderId="0" xfId="2" applyNumberFormat="1" applyFont="1" applyFill="1" applyBorder="1" applyAlignment="1">
      <alignment horizontal="right"/>
    </xf>
    <xf numFmtId="166" fontId="22" fillId="4" borderId="14" xfId="2" applyNumberFormat="1" applyFont="1" applyFill="1" applyBorder="1" applyAlignment="1">
      <alignment horizontal="right"/>
    </xf>
    <xf numFmtId="167" fontId="22" fillId="4" borderId="0" xfId="3" applyNumberFormat="1" applyFont="1" applyFill="1" applyBorder="1" applyAlignment="1" applyProtection="1">
      <alignment wrapText="1"/>
    </xf>
    <xf numFmtId="167" fontId="22" fillId="4" borderId="0" xfId="3" applyNumberFormat="1" applyFont="1" applyFill="1" applyBorder="1" applyAlignment="1" applyProtection="1">
      <alignment horizontal="right" wrapText="1" indent="1"/>
    </xf>
    <xf numFmtId="167" fontId="22" fillId="4" borderId="0" xfId="2" applyNumberFormat="1" applyFont="1" applyFill="1" applyBorder="1" applyAlignment="1"/>
    <xf numFmtId="0" fontId="68" fillId="4" borderId="17" xfId="0" applyFont="1" applyFill="1" applyBorder="1" applyAlignment="1"/>
    <xf numFmtId="0" fontId="68" fillId="4" borderId="0" xfId="0" applyFont="1" applyFill="1" applyBorder="1" applyAlignment="1"/>
    <xf numFmtId="0" fontId="67" fillId="2" borderId="14" xfId="0" applyFont="1" applyFill="1" applyBorder="1" applyAlignment="1">
      <alignment horizontal="left" vertical="center" indent="2"/>
    </xf>
    <xf numFmtId="167" fontId="22" fillId="2" borderId="0" xfId="3" applyNumberFormat="1" applyFont="1" applyFill="1" applyBorder="1" applyAlignment="1" applyProtection="1">
      <alignment vertical="center" wrapText="1"/>
    </xf>
    <xf numFmtId="167" fontId="22" fillId="2" borderId="0" xfId="2" applyNumberFormat="1" applyFont="1" applyFill="1" applyBorder="1" applyAlignment="1">
      <alignment vertical="center"/>
    </xf>
    <xf numFmtId="0" fontId="57" fillId="2" borderId="17" xfId="0" applyFont="1" applyFill="1" applyBorder="1"/>
    <xf numFmtId="0" fontId="57" fillId="2" borderId="0" xfId="0" applyFont="1" applyFill="1" applyBorder="1"/>
    <xf numFmtId="0" fontId="67" fillId="4" borderId="8" xfId="0" applyFont="1" applyFill="1" applyBorder="1" applyAlignment="1">
      <alignment horizontal="left" indent="2"/>
    </xf>
    <xf numFmtId="167" fontId="22" fillId="4" borderId="1" xfId="3" applyNumberFormat="1" applyFont="1" applyFill="1" applyBorder="1" applyAlignment="1" applyProtection="1">
      <alignment vertical="center" wrapText="1"/>
    </xf>
    <xf numFmtId="167" fontId="22" fillId="4" borderId="1" xfId="3" applyNumberFormat="1" applyFont="1" applyFill="1" applyBorder="1" applyAlignment="1" applyProtection="1">
      <alignment horizontal="right" vertical="center" wrapText="1" indent="1"/>
    </xf>
    <xf numFmtId="167" fontId="22" fillId="4" borderId="1" xfId="2" applyNumberFormat="1" applyFont="1" applyFill="1" applyBorder="1" applyAlignment="1">
      <alignment vertical="center"/>
    </xf>
    <xf numFmtId="0" fontId="57" fillId="4" borderId="39" xfId="0" applyFont="1" applyFill="1" applyBorder="1"/>
    <xf numFmtId="167" fontId="22" fillId="4" borderId="2" xfId="3" applyNumberFormat="1" applyFont="1" applyFill="1" applyBorder="1" applyAlignment="1" applyProtection="1">
      <alignment vertical="center" wrapText="1"/>
    </xf>
    <xf numFmtId="167" fontId="22" fillId="4" borderId="2" xfId="2" applyNumberFormat="1" applyFont="1" applyFill="1" applyBorder="1" applyAlignment="1">
      <alignment vertical="center"/>
    </xf>
    <xf numFmtId="0" fontId="57" fillId="4" borderId="2" xfId="0" applyFont="1" applyFill="1" applyBorder="1"/>
    <xf numFmtId="167" fontId="22" fillId="2" borderId="15" xfId="2" applyNumberFormat="1" applyFont="1" applyFill="1" applyBorder="1" applyAlignment="1">
      <alignment vertical="center"/>
    </xf>
    <xf numFmtId="0" fontId="67" fillId="2" borderId="14" xfId="0" applyFont="1" applyFill="1" applyBorder="1" applyAlignment="1">
      <alignment horizontal="left" wrapText="1" indent="2"/>
    </xf>
    <xf numFmtId="0" fontId="67" fillId="4" borderId="8" xfId="0" applyFont="1" applyFill="1" applyBorder="1" applyAlignment="1">
      <alignment horizontal="left" vertical="center" wrapText="1" indent="2"/>
    </xf>
    <xf numFmtId="0" fontId="57" fillId="4" borderId="19" xfId="0" applyFont="1" applyFill="1" applyBorder="1"/>
    <xf numFmtId="0" fontId="67" fillId="4" borderId="0" xfId="0" applyFont="1" applyFill="1" applyBorder="1" applyAlignment="1">
      <alignment horizontal="left" indent="1"/>
    </xf>
    <xf numFmtId="11" fontId="28" fillId="2" borderId="7" xfId="1" applyNumberFormat="1" applyFont="1" applyFill="1" applyBorder="1" applyAlignment="1" applyProtection="1">
      <alignment wrapText="1"/>
    </xf>
    <xf numFmtId="167" fontId="19" fillId="2" borderId="6" xfId="2" applyNumberFormat="1" applyFont="1" applyFill="1" applyBorder="1" applyAlignment="1">
      <alignment vertical="center"/>
    </xf>
    <xf numFmtId="167" fontId="19" fillId="2" borderId="11" xfId="2" applyNumberFormat="1" applyFont="1" applyFill="1" applyBorder="1" applyAlignment="1">
      <alignment vertical="center"/>
    </xf>
    <xf numFmtId="167" fontId="19" fillId="2" borderId="6" xfId="3" applyNumberFormat="1" applyFont="1" applyFill="1" applyBorder="1" applyAlignment="1" applyProtection="1">
      <alignment vertical="center" wrapText="1"/>
    </xf>
    <xf numFmtId="167" fontId="65" fillId="4" borderId="0" xfId="3" applyNumberFormat="1" applyFont="1" applyFill="1" applyBorder="1" applyAlignment="1" applyProtection="1">
      <alignment horizontal="right" vertical="center" wrapText="1"/>
    </xf>
    <xf numFmtId="0" fontId="55" fillId="4" borderId="0" xfId="0" applyFont="1" applyFill="1" applyBorder="1" applyAlignment="1">
      <alignment horizontal="left"/>
    </xf>
    <xf numFmtId="0" fontId="55" fillId="4" borderId="0" xfId="0" applyFont="1" applyFill="1" applyAlignment="1">
      <alignment horizontal="left"/>
    </xf>
    <xf numFmtId="0" fontId="60" fillId="4" borderId="0" xfId="0" applyNumberFormat="1" applyFont="1" applyFill="1" applyBorder="1" applyAlignment="1" applyProtection="1"/>
    <xf numFmtId="166" fontId="0" fillId="4" borderId="0" xfId="0" applyNumberFormat="1" applyFill="1" applyBorder="1"/>
    <xf numFmtId="171" fontId="0" fillId="4" borderId="0" xfId="0" applyNumberFormat="1" applyFill="1" applyBorder="1"/>
    <xf numFmtId="167" fontId="19" fillId="2" borderId="31" xfId="3" applyNumberFormat="1" applyFont="1" applyFill="1" applyBorder="1" applyAlignment="1" applyProtection="1">
      <alignment vertical="center" wrapText="1"/>
    </xf>
    <xf numFmtId="167" fontId="19" fillId="2" borderId="32" xfId="3" applyNumberFormat="1" applyFont="1" applyFill="1" applyBorder="1" applyAlignment="1" applyProtection="1">
      <alignment horizontal="right" vertical="center" wrapText="1" indent="1"/>
    </xf>
    <xf numFmtId="167" fontId="19" fillId="2" borderId="32" xfId="3" applyNumberFormat="1" applyFont="1" applyFill="1" applyBorder="1" applyAlignment="1" applyProtection="1">
      <alignment horizontal="right" vertical="center" wrapText="1"/>
    </xf>
    <xf numFmtId="0" fontId="4" fillId="4" borderId="0" xfId="0" applyNumberFormat="1" applyFont="1" applyFill="1" applyBorder="1" applyAlignment="1" applyProtection="1"/>
    <xf numFmtId="0" fontId="38" fillId="4" borderId="0" xfId="1" applyFont="1" applyFill="1" applyBorder="1" applyAlignment="1">
      <alignment vertical="center"/>
    </xf>
    <xf numFmtId="0" fontId="57" fillId="4" borderId="0" xfId="0" applyNumberFormat="1" applyFont="1" applyFill="1" applyBorder="1" applyAlignment="1" applyProtection="1"/>
    <xf numFmtId="0" fontId="2" fillId="4" borderId="0" xfId="0" applyNumberFormat="1" applyFont="1" applyFill="1" applyBorder="1" applyAlignment="1" applyProtection="1"/>
    <xf numFmtId="0" fontId="71" fillId="4" borderId="0" xfId="0" applyNumberFormat="1" applyFont="1" applyFill="1" applyBorder="1" applyAlignment="1" applyProtection="1"/>
    <xf numFmtId="0" fontId="8"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wrapText="1"/>
    </xf>
    <xf numFmtId="0" fontId="72" fillId="4" borderId="0" xfId="0" applyNumberFormat="1" applyFont="1" applyFill="1" applyBorder="1" applyAlignment="1" applyProtection="1">
      <alignment horizontal="center" vertical="center"/>
    </xf>
    <xf numFmtId="0" fontId="8" fillId="3" borderId="1" xfId="0" applyNumberFormat="1" applyFont="1" applyFill="1" applyBorder="1" applyAlignment="1" applyProtection="1">
      <alignment horizontal="left" vertical="center" wrapText="1"/>
    </xf>
    <xf numFmtId="0" fontId="74" fillId="4" borderId="0" xfId="1" applyNumberFormat="1" applyFont="1" applyFill="1" applyBorder="1" applyAlignment="1" applyProtection="1">
      <alignment wrapText="1"/>
    </xf>
    <xf numFmtId="0" fontId="57" fillId="4" borderId="0" xfId="0" applyNumberFormat="1" applyFont="1" applyFill="1" applyBorder="1" applyAlignment="1" applyProtection="1">
      <alignment horizontal="center"/>
    </xf>
    <xf numFmtId="0" fontId="75" fillId="4" borderId="0" xfId="0" applyNumberFormat="1" applyFont="1" applyFill="1" applyBorder="1" applyAlignment="1" applyProtection="1">
      <alignment horizontal="center"/>
    </xf>
    <xf numFmtId="0" fontId="12" fillId="4" borderId="44" xfId="1" applyNumberFormat="1" applyFont="1" applyFill="1" applyBorder="1" applyAlignment="1" applyProtection="1">
      <alignment horizontal="center" vertical="distributed"/>
    </xf>
    <xf numFmtId="0" fontId="18" fillId="4" borderId="28" xfId="3" applyNumberFormat="1" applyFont="1" applyFill="1" applyBorder="1" applyAlignment="1" applyProtection="1">
      <alignment horizontal="center" vertical="center" wrapText="1"/>
    </xf>
    <xf numFmtId="0" fontId="12" fillId="4" borderId="38" xfId="1" applyNumberFormat="1" applyFont="1" applyFill="1" applyBorder="1" applyAlignment="1" applyProtection="1">
      <alignment horizontal="center" vertical="top" wrapText="1"/>
    </xf>
    <xf numFmtId="0" fontId="12" fillId="4" borderId="37" xfId="1" applyNumberFormat="1" applyFont="1" applyFill="1" applyBorder="1" applyAlignment="1" applyProtection="1">
      <alignment horizontal="center" vertical="top" wrapText="1"/>
    </xf>
    <xf numFmtId="0" fontId="74" fillId="4" borderId="0" xfId="1" applyNumberFormat="1" applyFont="1" applyFill="1" applyBorder="1" applyAlignment="1" applyProtection="1">
      <alignment vertical="top" wrapText="1"/>
    </xf>
    <xf numFmtId="0" fontId="57" fillId="4" borderId="0" xfId="0" applyNumberFormat="1" applyFont="1" applyFill="1" applyBorder="1" applyAlignment="1" applyProtection="1">
      <alignment horizontal="center" vertical="center"/>
    </xf>
    <xf numFmtId="0" fontId="75" fillId="4" borderId="0" xfId="0" applyNumberFormat="1" applyFont="1" applyFill="1" applyBorder="1" applyAlignment="1" applyProtection="1">
      <alignment horizontal="center" vertical="center"/>
    </xf>
    <xf numFmtId="0" fontId="19" fillId="4" borderId="0" xfId="0" applyNumberFormat="1" applyFont="1" applyFill="1" applyBorder="1" applyAlignment="1" applyProtection="1">
      <alignment horizontal="center" vertical="center"/>
    </xf>
    <xf numFmtId="0" fontId="19" fillId="4" borderId="0" xfId="0" applyNumberFormat="1" applyFont="1" applyFill="1" applyBorder="1" applyAlignment="1" applyProtection="1">
      <alignment horizontal="center" vertical="center" wrapText="1"/>
    </xf>
    <xf numFmtId="165" fontId="22" fillId="4" borderId="42" xfId="2" applyNumberFormat="1" applyFont="1" applyFill="1" applyBorder="1" applyAlignment="1" applyProtection="1">
      <alignment horizontal="left" vertical="center" wrapText="1" indent="2"/>
    </xf>
    <xf numFmtId="172" fontId="22" fillId="4" borderId="0" xfId="2" applyNumberFormat="1" applyFont="1" applyFill="1" applyBorder="1" applyAlignment="1" applyProtection="1">
      <alignment horizontal="right" vertical="center" wrapText="1" indent="1"/>
    </xf>
    <xf numFmtId="172" fontId="22" fillId="4" borderId="42" xfId="2" applyNumberFormat="1" applyFont="1" applyFill="1" applyBorder="1" applyAlignment="1" applyProtection="1">
      <alignment horizontal="right" vertical="center" wrapText="1" indent="1"/>
    </xf>
    <xf numFmtId="167" fontId="22" fillId="4" borderId="0" xfId="2" applyNumberFormat="1" applyFont="1" applyFill="1" applyBorder="1" applyAlignment="1" applyProtection="1">
      <alignment horizontal="right" vertical="center" wrapText="1" indent="1"/>
    </xf>
    <xf numFmtId="168" fontId="57" fillId="4" borderId="0" xfId="3" applyNumberFormat="1" applyFont="1" applyFill="1" applyBorder="1" applyAlignment="1" applyProtection="1"/>
    <xf numFmtId="165" fontId="22" fillId="4" borderId="0" xfId="2" applyNumberFormat="1" applyFont="1" applyFill="1" applyBorder="1" applyAlignment="1" applyProtection="1">
      <alignment horizontal="left" vertical="center" wrapText="1"/>
    </xf>
    <xf numFmtId="173" fontId="22" fillId="4" borderId="0" xfId="2" applyNumberFormat="1" applyFont="1" applyFill="1" applyBorder="1" applyAlignment="1" applyProtection="1">
      <alignment horizontal="right" vertical="center" wrapText="1" indent="1"/>
    </xf>
    <xf numFmtId="172" fontId="22" fillId="4" borderId="0" xfId="2" applyNumberFormat="1" applyFont="1" applyFill="1" applyBorder="1" applyAlignment="1" applyProtection="1">
      <alignment horizontal="right" vertical="center" wrapText="1" indent="2"/>
    </xf>
    <xf numFmtId="165" fontId="22" fillId="2" borderId="17" xfId="2" applyNumberFormat="1" applyFont="1" applyFill="1" applyBorder="1" applyAlignment="1" applyProtection="1">
      <alignment horizontal="left" vertical="center" wrapText="1" indent="2"/>
    </xf>
    <xf numFmtId="172" fontId="22" fillId="2" borderId="0" xfId="2" applyNumberFormat="1" applyFont="1" applyFill="1" applyBorder="1" applyAlignment="1" applyProtection="1">
      <alignment horizontal="right" vertical="center" wrapText="1" indent="1"/>
    </xf>
    <xf numFmtId="172" fontId="22" fillId="2" borderId="17" xfId="2" applyNumberFormat="1" applyFont="1" applyFill="1" applyBorder="1" applyAlignment="1" applyProtection="1">
      <alignment horizontal="right" vertical="center" wrapText="1" indent="1"/>
    </xf>
    <xf numFmtId="167" fontId="22" fillId="2" borderId="0" xfId="2" applyNumberFormat="1" applyFont="1" applyFill="1" applyBorder="1" applyAlignment="1" applyProtection="1">
      <alignment horizontal="right" vertical="center" wrapText="1" indent="1"/>
    </xf>
    <xf numFmtId="0" fontId="25" fillId="4" borderId="0" xfId="0" applyNumberFormat="1" applyFont="1" applyFill="1" applyBorder="1" applyAlignment="1" applyProtection="1"/>
    <xf numFmtId="165" fontId="22" fillId="4" borderId="17" xfId="2" applyNumberFormat="1" applyFont="1" applyFill="1" applyBorder="1" applyAlignment="1" applyProtection="1">
      <alignment horizontal="left" vertical="center" wrapText="1" indent="2"/>
    </xf>
    <xf numFmtId="172" fontId="22" fillId="4" borderId="17" xfId="2" applyNumberFormat="1" applyFont="1" applyFill="1" applyBorder="1" applyAlignment="1" applyProtection="1">
      <alignment horizontal="right" vertical="center" wrapText="1" indent="1"/>
    </xf>
    <xf numFmtId="165" fontId="19" fillId="2" borderId="39" xfId="2" applyNumberFormat="1" applyFont="1" applyFill="1" applyBorder="1" applyAlignment="1" applyProtection="1">
      <alignment horizontal="left" vertical="center" wrapText="1" indent="1"/>
    </xf>
    <xf numFmtId="170" fontId="65" fillId="2" borderId="1" xfId="3" applyNumberFormat="1" applyFont="1" applyFill="1" applyBorder="1" applyAlignment="1" applyProtection="1">
      <alignment horizontal="right" indent="1"/>
    </xf>
    <xf numFmtId="170" fontId="65" fillId="2" borderId="39" xfId="3" applyNumberFormat="1" applyFont="1" applyFill="1" applyBorder="1" applyAlignment="1" applyProtection="1">
      <alignment horizontal="right" indent="1"/>
    </xf>
    <xf numFmtId="167" fontId="19" fillId="2" borderId="1" xfId="2" applyNumberFormat="1" applyFont="1" applyFill="1" applyBorder="1" applyAlignment="1" applyProtection="1">
      <alignment horizontal="right" vertical="center" wrapText="1" indent="1"/>
    </xf>
    <xf numFmtId="0" fontId="65" fillId="4" borderId="0" xfId="0" applyNumberFormat="1" applyFont="1" applyFill="1" applyBorder="1" applyAlignment="1" applyProtection="1"/>
    <xf numFmtId="165" fontId="19" fillId="4" borderId="0" xfId="2" applyNumberFormat="1" applyFont="1" applyFill="1" applyBorder="1" applyAlignment="1" applyProtection="1">
      <alignment horizontal="left" vertical="center" wrapText="1"/>
    </xf>
    <xf numFmtId="173" fontId="19" fillId="4" borderId="0" xfId="2" applyNumberFormat="1" applyFont="1" applyFill="1" applyBorder="1" applyAlignment="1" applyProtection="1">
      <alignment horizontal="right" vertical="center" wrapText="1" indent="1"/>
    </xf>
    <xf numFmtId="167" fontId="19" fillId="4" borderId="0" xfId="2" applyNumberFormat="1" applyFont="1" applyFill="1" applyBorder="1" applyAlignment="1" applyProtection="1">
      <alignment horizontal="right" vertical="center" wrapText="1" indent="1"/>
    </xf>
    <xf numFmtId="172" fontId="19" fillId="4" borderId="0" xfId="2" applyNumberFormat="1" applyFont="1" applyFill="1" applyBorder="1" applyAlignment="1" applyProtection="1">
      <alignment horizontal="right" vertical="center" wrapText="1" indent="2"/>
    </xf>
    <xf numFmtId="172" fontId="19" fillId="4" borderId="0" xfId="2" applyNumberFormat="1" applyFont="1" applyFill="1" applyBorder="1" applyAlignment="1" applyProtection="1">
      <alignment horizontal="right" vertical="center" wrapText="1" indent="1"/>
    </xf>
    <xf numFmtId="165" fontId="19" fillId="4" borderId="39" xfId="2" applyNumberFormat="1" applyFont="1" applyFill="1" applyBorder="1" applyAlignment="1" applyProtection="1">
      <alignment horizontal="left" vertical="center" wrapText="1" indent="1"/>
    </xf>
    <xf numFmtId="169" fontId="65" fillId="4" borderId="1" xfId="3" applyNumberFormat="1" applyFont="1" applyFill="1" applyBorder="1" applyAlignment="1" applyProtection="1">
      <alignment horizontal="right" indent="1"/>
    </xf>
    <xf numFmtId="169" fontId="65" fillId="4" borderId="39" xfId="3" applyNumberFormat="1" applyFont="1" applyFill="1" applyBorder="1" applyAlignment="1" applyProtection="1">
      <alignment horizontal="right" indent="1"/>
    </xf>
    <xf numFmtId="167" fontId="19" fillId="4" borderId="1" xfId="2" applyNumberFormat="1" applyFont="1" applyFill="1" applyBorder="1" applyAlignment="1" applyProtection="1">
      <alignment horizontal="right" vertical="center" wrapText="1" indent="1"/>
    </xf>
    <xf numFmtId="165" fontId="28" fillId="2" borderId="37" xfId="2" applyNumberFormat="1" applyFont="1" applyFill="1" applyBorder="1" applyAlignment="1" applyProtection="1">
      <alignment horizontal="left" vertical="center" wrapText="1"/>
    </xf>
    <xf numFmtId="170" fontId="76" fillId="2" borderId="29" xfId="3" applyNumberFormat="1" applyFont="1" applyFill="1" applyBorder="1" applyAlignment="1" applyProtection="1">
      <alignment horizontal="right" indent="1"/>
    </xf>
    <xf numFmtId="170" fontId="76" fillId="2" borderId="37" xfId="3" applyNumberFormat="1" applyFont="1" applyFill="1" applyBorder="1" applyAlignment="1" applyProtection="1">
      <alignment horizontal="right" indent="1"/>
    </xf>
    <xf numFmtId="167" fontId="28" fillId="2" borderId="29" xfId="2" applyNumberFormat="1" applyFont="1" applyFill="1" applyBorder="1" applyAlignment="1" applyProtection="1">
      <alignment horizontal="right" vertical="center" wrapText="1" indent="1"/>
    </xf>
    <xf numFmtId="0" fontId="77" fillId="4" borderId="0" xfId="1" applyFont="1" applyFill="1" applyBorder="1" applyAlignment="1"/>
    <xf numFmtId="0" fontId="77" fillId="4" borderId="0" xfId="1" applyFont="1" applyFill="1" applyBorder="1" applyAlignment="1">
      <alignment horizontal="left" vertical="center" wrapText="1"/>
    </xf>
    <xf numFmtId="0" fontId="58" fillId="4" borderId="0" xfId="0" applyNumberFormat="1" applyFont="1" applyFill="1" applyBorder="1" applyAlignment="1" applyProtection="1"/>
    <xf numFmtId="0" fontId="77" fillId="4" borderId="0" xfId="1" applyFont="1" applyFill="1" applyBorder="1" applyAlignment="1">
      <alignment horizontal="left" vertical="center"/>
    </xf>
    <xf numFmtId="0" fontId="78" fillId="4" borderId="0" xfId="0" applyNumberFormat="1" applyFont="1" applyFill="1" applyBorder="1" applyAlignment="1" applyProtection="1"/>
    <xf numFmtId="0" fontId="79" fillId="4" borderId="0" xfId="0" applyNumberFormat="1" applyFont="1" applyFill="1" applyBorder="1" applyAlignment="1" applyProtection="1"/>
    <xf numFmtId="0" fontId="80" fillId="4" borderId="0" xfId="0" applyNumberFormat="1" applyFont="1" applyFill="1" applyBorder="1" applyAlignment="1" applyProtection="1"/>
    <xf numFmtId="0" fontId="15" fillId="4" borderId="0" xfId="0" applyNumberFormat="1" applyFont="1" applyFill="1" applyBorder="1" applyAlignment="1" applyProtection="1"/>
    <xf numFmtId="0" fontId="35" fillId="4" borderId="0" xfId="0" applyNumberFormat="1" applyFont="1" applyFill="1" applyBorder="1" applyAlignment="1" applyProtection="1"/>
    <xf numFmtId="0" fontId="35" fillId="4" borderId="0" xfId="0" applyNumberFormat="1" applyFont="1" applyFill="1" applyBorder="1" applyAlignment="1" applyProtection="1">
      <alignment wrapText="1"/>
    </xf>
    <xf numFmtId="169" fontId="57" fillId="4" borderId="0" xfId="3" applyNumberFormat="1" applyFont="1" applyFill="1" applyBorder="1" applyAlignment="1" applyProtection="1">
      <alignment horizontal="left" indent="1"/>
    </xf>
    <xf numFmtId="0" fontId="57" fillId="4" borderId="0" xfId="0" applyNumberFormat="1" applyFont="1" applyFill="1" applyBorder="1" applyAlignment="1" applyProtection="1">
      <alignment wrapText="1"/>
    </xf>
    <xf numFmtId="0" fontId="82" fillId="4" borderId="0" xfId="1" applyNumberFormat="1" applyFont="1" applyFill="1" applyBorder="1" applyAlignment="1" applyProtection="1"/>
    <xf numFmtId="0" fontId="82" fillId="4" borderId="0" xfId="0" applyNumberFormat="1" applyFont="1" applyFill="1" applyBorder="1" applyAlignment="1" applyProtection="1"/>
    <xf numFmtId="0" fontId="61" fillId="4" borderId="0" xfId="1" applyNumberFormat="1" applyFont="1" applyFill="1" applyBorder="1" applyAlignment="1" applyProtection="1"/>
    <xf numFmtId="0" fontId="61" fillId="4" borderId="0" xfId="0" applyNumberFormat="1" applyFont="1" applyFill="1" applyBorder="1" applyAlignment="1" applyProtection="1"/>
    <xf numFmtId="0" fontId="83" fillId="4" borderId="0" xfId="0" applyNumberFormat="1" applyFont="1" applyFill="1" applyBorder="1" applyAlignment="1" applyProtection="1">
      <alignment wrapText="1"/>
    </xf>
    <xf numFmtId="0" fontId="83" fillId="4" borderId="0" xfId="0" applyNumberFormat="1" applyFont="1" applyFill="1" applyBorder="1" applyAlignment="1" applyProtection="1"/>
    <xf numFmtId="0" fontId="34" fillId="4" borderId="0" xfId="1" applyFont="1" applyFill="1" applyBorder="1" applyAlignment="1">
      <alignment horizontal="left" vertical="center" wrapText="1"/>
    </xf>
    <xf numFmtId="0" fontId="57" fillId="4" borderId="1" xfId="0" applyNumberFormat="1" applyFont="1" applyFill="1" applyBorder="1" applyAlignment="1" applyProtection="1"/>
    <xf numFmtId="0" fontId="34" fillId="4" borderId="1" xfId="1" applyFont="1" applyFill="1" applyBorder="1" applyAlignment="1">
      <alignment horizontal="left" vertical="center"/>
    </xf>
    <xf numFmtId="0" fontId="34" fillId="4" borderId="1" xfId="1" applyFont="1" applyFill="1" applyBorder="1" applyAlignment="1">
      <alignment horizontal="left" vertical="center" wrapText="1"/>
    </xf>
    <xf numFmtId="0" fontId="34" fillId="4" borderId="42" xfId="1" applyFont="1" applyFill="1" applyBorder="1" applyAlignment="1">
      <alignment vertical="center"/>
    </xf>
    <xf numFmtId="0" fontId="84" fillId="4" borderId="39" xfId="1" applyFont="1" applyFill="1" applyBorder="1" applyAlignment="1">
      <alignment horizontal="center" vertical="center"/>
    </xf>
    <xf numFmtId="165" fontId="85" fillId="4" borderId="38" xfId="2" applyNumberFormat="1" applyFont="1" applyFill="1" applyBorder="1" applyAlignment="1" applyProtection="1">
      <alignment horizontal="center" vertical="center" wrapText="1"/>
    </xf>
    <xf numFmtId="0" fontId="85" fillId="4" borderId="37" xfId="0" applyNumberFormat="1" applyFont="1" applyFill="1" applyBorder="1" applyAlignment="1" applyProtection="1">
      <alignment horizontal="center" vertical="center" wrapText="1"/>
    </xf>
    <xf numFmtId="0" fontId="59" fillId="3" borderId="38" xfId="0" applyNumberFormat="1" applyFont="1" applyFill="1" applyBorder="1" applyAlignment="1" applyProtection="1">
      <alignment horizontal="center" vertical="center" wrapText="1"/>
    </xf>
    <xf numFmtId="0" fontId="85" fillId="4" borderId="29" xfId="0" applyNumberFormat="1" applyFont="1" applyFill="1" applyBorder="1" applyAlignment="1" applyProtection="1">
      <alignment horizontal="center" vertical="center" wrapText="1"/>
    </xf>
    <xf numFmtId="0" fontId="59" fillId="4" borderId="29" xfId="0" applyNumberFormat="1" applyFont="1" applyFill="1" applyBorder="1" applyAlignment="1" applyProtection="1">
      <alignment horizontal="center" vertical="center" wrapText="1"/>
    </xf>
    <xf numFmtId="0" fontId="34" fillId="4" borderId="0" xfId="1" applyFont="1" applyFill="1" applyBorder="1" applyAlignment="1">
      <alignment horizontal="center" vertical="center" wrapText="1"/>
    </xf>
    <xf numFmtId="171" fontId="22" fillId="4" borderId="0" xfId="2" applyNumberFormat="1" applyFont="1" applyFill="1" applyBorder="1" applyAlignment="1" applyProtection="1">
      <alignment horizontal="right" vertical="center" wrapText="1" indent="1"/>
    </xf>
    <xf numFmtId="171" fontId="22" fillId="4" borderId="17" xfId="2" applyNumberFormat="1" applyFont="1" applyFill="1" applyBorder="1" applyAlignment="1" applyProtection="1">
      <alignment horizontal="right" vertical="center" wrapText="1" indent="1"/>
    </xf>
    <xf numFmtId="171" fontId="22" fillId="4" borderId="47" xfId="2" applyNumberFormat="1" applyFont="1" applyFill="1" applyBorder="1" applyAlignment="1" applyProtection="1">
      <alignment horizontal="right" vertical="center" wrapText="1" indent="1"/>
    </xf>
    <xf numFmtId="171" fontId="22" fillId="2" borderId="0" xfId="2" applyNumberFormat="1" applyFont="1" applyFill="1" applyBorder="1" applyAlignment="1" applyProtection="1">
      <alignment horizontal="right" vertical="center" wrapText="1" indent="1"/>
    </xf>
    <xf numFmtId="171" fontId="22" fillId="2" borderId="17" xfId="2" applyNumberFormat="1" applyFont="1" applyFill="1" applyBorder="1" applyAlignment="1" applyProtection="1">
      <alignment horizontal="right" vertical="center" wrapText="1" indent="1"/>
    </xf>
    <xf numFmtId="171" fontId="22" fillId="2" borderId="47" xfId="2" applyNumberFormat="1" applyFont="1" applyFill="1" applyBorder="1" applyAlignment="1" applyProtection="1">
      <alignment horizontal="right" vertical="center" wrapText="1" indent="1"/>
    </xf>
    <xf numFmtId="171" fontId="22" fillId="4" borderId="18" xfId="2" applyNumberFormat="1" applyFont="1" applyFill="1" applyBorder="1" applyAlignment="1">
      <alignment horizontal="right" vertical="center" indent="2"/>
    </xf>
    <xf numFmtId="171" fontId="22" fillId="2" borderId="18" xfId="2" applyNumberFormat="1" applyFont="1" applyFill="1" applyBorder="1" applyAlignment="1" applyProtection="1">
      <alignment horizontal="right" vertical="center" wrapText="1" indent="1"/>
    </xf>
    <xf numFmtId="171" fontId="19" fillId="2" borderId="27" xfId="2" applyNumberFormat="1" applyFont="1" applyFill="1" applyBorder="1" applyAlignment="1" applyProtection="1">
      <alignment horizontal="right" vertical="center" wrapText="1" indent="1"/>
    </xf>
    <xf numFmtId="171" fontId="19" fillId="2" borderId="1" xfId="2" applyNumberFormat="1" applyFont="1" applyFill="1" applyBorder="1" applyAlignment="1" applyProtection="1">
      <alignment horizontal="right" vertical="center" wrapText="1" indent="1"/>
    </xf>
    <xf numFmtId="171" fontId="19" fillId="2" borderId="46" xfId="2" applyNumberFormat="1" applyFont="1" applyFill="1" applyBorder="1" applyAlignment="1" applyProtection="1">
      <alignment horizontal="right" vertical="center" wrapText="1" indent="1"/>
    </xf>
    <xf numFmtId="0" fontId="88" fillId="4" borderId="0" xfId="1" applyFont="1" applyFill="1" applyBorder="1" applyAlignment="1">
      <alignment horizontal="left" vertical="center" wrapText="1"/>
    </xf>
    <xf numFmtId="171" fontId="22" fillId="2" borderId="18" xfId="2" applyNumberFormat="1" applyFont="1" applyFill="1" applyBorder="1" applyAlignment="1">
      <alignment horizontal="right" vertical="center" indent="2"/>
    </xf>
    <xf numFmtId="0" fontId="15" fillId="4" borderId="0" xfId="2" applyNumberFormat="1" applyFont="1" applyFill="1" applyBorder="1" applyAlignment="1" applyProtection="1">
      <alignment horizontal="left" vertical="center"/>
    </xf>
    <xf numFmtId="0" fontId="84" fillId="4" borderId="0" xfId="1" applyFont="1" applyFill="1" applyBorder="1" applyAlignment="1">
      <alignment vertical="center"/>
    </xf>
    <xf numFmtId="165" fontId="19" fillId="4" borderId="0" xfId="2" applyNumberFormat="1" applyFont="1" applyFill="1" applyBorder="1" applyAlignment="1" applyProtection="1">
      <alignment horizontal="center" vertical="center" wrapText="1"/>
    </xf>
    <xf numFmtId="0" fontId="75" fillId="4" borderId="0" xfId="0" applyNumberFormat="1" applyFont="1" applyFill="1" applyBorder="1" applyAlignment="1" applyProtection="1"/>
    <xf numFmtId="0" fontId="11" fillId="4" borderId="0" xfId="1" applyNumberFormat="1" applyFont="1" applyFill="1" applyBorder="1" applyAlignment="1" applyProtection="1"/>
    <xf numFmtId="0" fontId="72" fillId="4" borderId="1" xfId="0" applyNumberFormat="1" applyFont="1" applyFill="1" applyBorder="1" applyAlignment="1" applyProtection="1">
      <alignment vertical="center"/>
    </xf>
    <xf numFmtId="0" fontId="72" fillId="4" borderId="0" xfId="0" applyNumberFormat="1" applyFont="1" applyFill="1" applyBorder="1" applyAlignment="1" applyProtection="1">
      <alignment vertical="center"/>
    </xf>
    <xf numFmtId="0" fontId="57" fillId="4" borderId="0" xfId="0" applyNumberFormat="1" applyFont="1" applyFill="1" applyBorder="1" applyAlignment="1" applyProtection="1">
      <alignment vertical="center"/>
    </xf>
    <xf numFmtId="0" fontId="46" fillId="3" borderId="0" xfId="0" applyNumberFormat="1" applyFont="1" applyFill="1" applyBorder="1" applyAlignment="1" applyProtection="1"/>
    <xf numFmtId="0" fontId="59" fillId="4" borderId="29" xfId="0" applyNumberFormat="1" applyFont="1" applyFill="1" applyBorder="1" applyAlignment="1" applyProtection="1">
      <alignment horizontal="center" vertical="center" wrapText="1"/>
    </xf>
    <xf numFmtId="165" fontId="59" fillId="4" borderId="1" xfId="2" applyNumberFormat="1" applyFont="1" applyFill="1" applyBorder="1" applyAlignment="1" applyProtection="1">
      <alignment horizontal="center" vertical="center"/>
    </xf>
    <xf numFmtId="165" fontId="59" fillId="4" borderId="29" xfId="2" applyNumberFormat="1" applyFont="1" applyFill="1" applyBorder="1" applyAlignment="1" applyProtection="1">
      <alignment horizontal="center" vertical="center"/>
    </xf>
    <xf numFmtId="0" fontId="59" fillId="4" borderId="37" xfId="0" applyNumberFormat="1" applyFont="1" applyFill="1" applyBorder="1" applyAlignment="1" applyProtection="1">
      <alignment horizontal="center" vertical="center"/>
    </xf>
    <xf numFmtId="0" fontId="59" fillId="4" borderId="0" xfId="0" applyNumberFormat="1" applyFont="1" applyFill="1" applyBorder="1" applyAlignment="1" applyProtection="1"/>
    <xf numFmtId="172" fontId="57" fillId="4" borderId="0" xfId="0" applyNumberFormat="1" applyFont="1" applyFill="1" applyBorder="1" applyAlignment="1" applyProtection="1"/>
    <xf numFmtId="0" fontId="76" fillId="4" borderId="0" xfId="0" applyNumberFormat="1" applyFont="1" applyFill="1" applyBorder="1" applyAlignment="1" applyProtection="1"/>
    <xf numFmtId="0" fontId="15" fillId="4" borderId="0" xfId="1" applyFont="1" applyFill="1" applyBorder="1" applyAlignment="1"/>
    <xf numFmtId="0" fontId="83" fillId="4" borderId="0" xfId="1" applyNumberFormat="1" applyFont="1" applyFill="1" applyBorder="1" applyAlignment="1" applyProtection="1"/>
    <xf numFmtId="0" fontId="91" fillId="4" borderId="0" xfId="0" applyNumberFormat="1" applyFont="1" applyFill="1" applyBorder="1" applyAlignment="1" applyProtection="1">
      <alignment vertical="center"/>
    </xf>
    <xf numFmtId="0" fontId="91" fillId="3" borderId="0" xfId="0" applyNumberFormat="1" applyFont="1" applyFill="1" applyBorder="1" applyAlignment="1" applyProtection="1">
      <alignment vertical="center"/>
    </xf>
    <xf numFmtId="0" fontId="38" fillId="4" borderId="0" xfId="1" applyFont="1" applyFill="1" applyBorder="1" applyAlignment="1">
      <alignment horizontal="left" vertical="center" wrapText="1"/>
    </xf>
    <xf numFmtId="0" fontId="9" fillId="3" borderId="0" xfId="0" applyNumberFormat="1" applyFont="1" applyFill="1" applyBorder="1" applyAlignment="1" applyProtection="1">
      <alignment vertical="center"/>
    </xf>
    <xf numFmtId="0" fontId="92" fillId="3" borderId="0" xfId="0" applyNumberFormat="1" applyFont="1" applyFill="1" applyBorder="1" applyAlignment="1" applyProtection="1">
      <alignment vertical="center"/>
    </xf>
    <xf numFmtId="0" fontId="93" fillId="4" borderId="0" xfId="0" applyNumberFormat="1" applyFont="1" applyFill="1" applyBorder="1" applyAlignment="1" applyProtection="1">
      <alignment vertical="center"/>
    </xf>
    <xf numFmtId="0" fontId="92" fillId="4" borderId="0" xfId="0" applyNumberFormat="1" applyFont="1" applyFill="1" applyBorder="1" applyAlignment="1" applyProtection="1">
      <alignment vertical="center"/>
    </xf>
    <xf numFmtId="165" fontId="94" fillId="4" borderId="0" xfId="2" applyNumberFormat="1" applyFont="1" applyFill="1" applyAlignment="1">
      <alignment vertical="center"/>
    </xf>
    <xf numFmtId="165" fontId="94" fillId="4" borderId="0" xfId="2" applyNumberFormat="1" applyFont="1" applyFill="1" applyBorder="1" applyAlignment="1">
      <alignment vertical="center"/>
    </xf>
    <xf numFmtId="0" fontId="91" fillId="3" borderId="20" xfId="0" applyNumberFormat="1" applyFont="1" applyFill="1" applyBorder="1" applyAlignment="1" applyProtection="1">
      <alignment vertical="center"/>
    </xf>
    <xf numFmtId="0" fontId="80" fillId="4" borderId="0" xfId="0" applyNumberFormat="1" applyFont="1" applyFill="1" applyBorder="1" applyAlignment="1" applyProtection="1">
      <alignment horizontal="left" vertical="center" wrapText="1"/>
    </xf>
    <xf numFmtId="0" fontId="80" fillId="4" borderId="0" xfId="0" applyFont="1" applyFill="1" applyBorder="1" applyAlignment="1">
      <alignment horizontal="left" vertical="center"/>
    </xf>
    <xf numFmtId="165" fontId="20" fillId="4" borderId="0" xfId="2" applyNumberFormat="1" applyFont="1" applyFill="1" applyBorder="1" applyAlignment="1">
      <alignment horizontal="center" vertical="center" wrapText="1"/>
    </xf>
    <xf numFmtId="165" fontId="95" fillId="4" borderId="0" xfId="2" applyNumberFormat="1" applyFont="1" applyFill="1" applyBorder="1" applyAlignment="1">
      <alignment vertical="center" wrapText="1"/>
    </xf>
    <xf numFmtId="0" fontId="96" fillId="4" borderId="0" xfId="0" applyNumberFormat="1" applyFont="1" applyFill="1" applyBorder="1" applyAlignment="1" applyProtection="1">
      <alignment horizontal="center" vertical="center"/>
    </xf>
    <xf numFmtId="165" fontId="19" fillId="2" borderId="48" xfId="2" applyNumberFormat="1" applyFont="1" applyFill="1" applyBorder="1" applyAlignment="1">
      <alignment horizontal="left" vertical="center" wrapText="1" indent="1"/>
    </xf>
    <xf numFmtId="165" fontId="19" fillId="4" borderId="0" xfId="2" applyNumberFormat="1" applyFont="1" applyFill="1" applyBorder="1" applyAlignment="1">
      <alignment horizontal="center" vertical="center" wrapText="1"/>
    </xf>
    <xf numFmtId="165" fontId="19" fillId="4" borderId="0" xfId="2" applyNumberFormat="1" applyFont="1" applyFill="1" applyBorder="1" applyAlignment="1">
      <alignment vertical="center" wrapText="1"/>
    </xf>
    <xf numFmtId="0" fontId="24" fillId="4" borderId="0" xfId="0" applyNumberFormat="1" applyFont="1" applyFill="1" applyBorder="1" applyAlignment="1" applyProtection="1">
      <alignment vertical="center"/>
    </xf>
    <xf numFmtId="0" fontId="24" fillId="3" borderId="0" xfId="0" applyNumberFormat="1" applyFont="1" applyFill="1" applyBorder="1" applyAlignment="1" applyProtection="1">
      <alignment vertical="center"/>
    </xf>
    <xf numFmtId="172" fontId="22" fillId="4" borderId="0" xfId="2" applyNumberFormat="1" applyFont="1" applyFill="1" applyBorder="1" applyAlignment="1">
      <alignment horizontal="right" vertical="center" wrapText="1" indent="2"/>
    </xf>
    <xf numFmtId="0" fontId="57" fillId="4" borderId="0" xfId="0" applyNumberFormat="1" applyFont="1" applyFill="1" applyBorder="1" applyAlignment="1" applyProtection="1">
      <alignment horizontal="left" vertical="center"/>
    </xf>
    <xf numFmtId="165" fontId="22" fillId="4" borderId="0" xfId="2" applyNumberFormat="1" applyFont="1" applyFill="1" applyBorder="1" applyAlignment="1">
      <alignment vertical="center" wrapText="1"/>
    </xf>
    <xf numFmtId="165" fontId="22" fillId="4" borderId="0" xfId="2" applyNumberFormat="1" applyFont="1" applyFill="1" applyBorder="1" applyAlignment="1">
      <alignment horizontal="center" vertical="center" wrapText="1"/>
    </xf>
    <xf numFmtId="165" fontId="22" fillId="4" borderId="47" xfId="2" applyNumberFormat="1" applyFont="1" applyFill="1" applyBorder="1" applyAlignment="1">
      <alignment horizontal="left" vertical="center" wrapText="1" indent="3"/>
    </xf>
    <xf numFmtId="165" fontId="31" fillId="4" borderId="0" xfId="2" applyNumberFormat="1" applyFont="1" applyFill="1" applyBorder="1" applyAlignment="1">
      <alignment horizontal="center" vertical="center" wrapText="1"/>
    </xf>
    <xf numFmtId="172" fontId="31" fillId="4" borderId="0" xfId="2" applyNumberFormat="1" applyFont="1" applyFill="1" applyBorder="1" applyAlignment="1">
      <alignment horizontal="right" vertical="center" wrapText="1" indent="2"/>
    </xf>
    <xf numFmtId="0" fontId="27" fillId="4" borderId="0" xfId="0" applyNumberFormat="1" applyFont="1" applyFill="1" applyBorder="1" applyAlignment="1" applyProtection="1">
      <alignment vertical="center"/>
    </xf>
    <xf numFmtId="0" fontId="27" fillId="3" borderId="0" xfId="0" applyNumberFormat="1" applyFont="1" applyFill="1" applyBorder="1" applyAlignment="1" applyProtection="1">
      <alignment vertical="center"/>
    </xf>
    <xf numFmtId="165" fontId="22" fillId="4" borderId="17" xfId="2" applyNumberFormat="1" applyFont="1" applyFill="1" applyBorder="1" applyAlignment="1">
      <alignment horizontal="left" vertical="center" wrapText="1" indent="3"/>
    </xf>
    <xf numFmtId="167" fontId="22" fillId="4" borderId="0" xfId="3" applyNumberFormat="1" applyFont="1" applyFill="1" applyBorder="1" applyAlignment="1">
      <alignment horizontal="right" vertical="center" wrapText="1" indent="1"/>
    </xf>
    <xf numFmtId="172" fontId="22" fillId="2" borderId="49" xfId="2" applyNumberFormat="1" applyFont="1" applyFill="1" applyBorder="1" applyAlignment="1">
      <alignment horizontal="left" vertical="center" wrapText="1" indent="3"/>
    </xf>
    <xf numFmtId="165" fontId="19" fillId="2" borderId="17" xfId="2" applyNumberFormat="1" applyFont="1" applyFill="1" applyBorder="1" applyAlignment="1">
      <alignment horizontal="left" vertical="center" indent="1"/>
    </xf>
    <xf numFmtId="172" fontId="19" fillId="4" borderId="0" xfId="2" applyNumberFormat="1" applyFont="1" applyFill="1" applyBorder="1" applyAlignment="1">
      <alignment horizontal="right" vertical="center" wrapText="1" indent="2"/>
    </xf>
    <xf numFmtId="165" fontId="22" fillId="4" borderId="0" xfId="2" applyNumberFormat="1" applyFont="1" applyFill="1" applyBorder="1" applyAlignment="1">
      <alignment horizontal="right" vertical="center" wrapText="1" indent="2"/>
    </xf>
    <xf numFmtId="172" fontId="22" fillId="4" borderId="49" xfId="2" applyNumberFormat="1" applyFont="1" applyFill="1" applyBorder="1" applyAlignment="1">
      <alignment horizontal="left" vertical="center" wrapText="1" indent="3"/>
    </xf>
    <xf numFmtId="167" fontId="22" fillId="4" borderId="2" xfId="2" applyNumberFormat="1" applyFont="1" applyFill="1" applyBorder="1" applyAlignment="1" applyProtection="1">
      <alignment horizontal="right" vertical="center" wrapText="1" indent="1"/>
    </xf>
    <xf numFmtId="165" fontId="19" fillId="2" borderId="17" xfId="2" applyNumberFormat="1" applyFont="1" applyFill="1" applyBorder="1" applyAlignment="1">
      <alignment horizontal="left" vertical="center" wrapText="1" indent="1"/>
    </xf>
    <xf numFmtId="172" fontId="22" fillId="4" borderId="17" xfId="2" applyNumberFormat="1" applyFont="1" applyFill="1" applyBorder="1" applyAlignment="1">
      <alignment horizontal="left" vertical="center" wrapText="1" indent="3"/>
    </xf>
    <xf numFmtId="172" fontId="22" fillId="2" borderId="17" xfId="2" applyNumberFormat="1" applyFont="1" applyFill="1" applyBorder="1" applyAlignment="1">
      <alignment horizontal="left" vertical="center" wrapText="1" indent="3"/>
    </xf>
    <xf numFmtId="167" fontId="22" fillId="2" borderId="0" xfId="3" applyNumberFormat="1" applyFont="1" applyFill="1" applyBorder="1" applyAlignment="1">
      <alignment horizontal="right" vertical="center" wrapText="1" indent="1"/>
    </xf>
    <xf numFmtId="165" fontId="19" fillId="2" borderId="46" xfId="2" applyNumberFormat="1" applyFont="1" applyFill="1" applyBorder="1" applyAlignment="1">
      <alignment horizontal="left" vertical="center" wrapText="1" indent="1"/>
    </xf>
    <xf numFmtId="0" fontId="97" fillId="4" borderId="0" xfId="0" applyNumberFormat="1" applyFont="1" applyFill="1" applyBorder="1" applyAlignment="1" applyProtection="1">
      <alignment vertical="center"/>
    </xf>
    <xf numFmtId="0" fontId="97" fillId="3" borderId="0" xfId="0" applyNumberFormat="1" applyFont="1" applyFill="1" applyBorder="1" applyAlignment="1" applyProtection="1">
      <alignment vertical="center"/>
    </xf>
    <xf numFmtId="172" fontId="22" fillId="4" borderId="0" xfId="2" applyNumberFormat="1" applyFont="1" applyFill="1" applyBorder="1" applyAlignment="1">
      <alignment horizontal="left" vertical="center" wrapText="1" indent="3"/>
    </xf>
    <xf numFmtId="166" fontId="98" fillId="4" borderId="0" xfId="2" applyNumberFormat="1" applyFont="1" applyFill="1" applyBorder="1" applyAlignment="1">
      <alignment horizontal="right" vertical="center" wrapText="1" indent="2"/>
    </xf>
    <xf numFmtId="165" fontId="98" fillId="4" borderId="0" xfId="2" applyNumberFormat="1" applyFont="1" applyFill="1" applyBorder="1" applyAlignment="1">
      <alignment horizontal="center" vertical="center" wrapText="1"/>
    </xf>
    <xf numFmtId="165" fontId="19" fillId="4" borderId="0" xfId="2" applyNumberFormat="1" applyFont="1" applyFill="1" applyBorder="1" applyAlignment="1">
      <alignment horizontal="right" wrapText="1"/>
    </xf>
    <xf numFmtId="165" fontId="19" fillId="4" borderId="0" xfId="2" applyNumberFormat="1" applyFont="1" applyFill="1" applyBorder="1" applyAlignment="1">
      <alignment horizontal="right" vertical="center" wrapText="1" indent="2"/>
    </xf>
    <xf numFmtId="172" fontId="19" fillId="4" borderId="0" xfId="2" applyNumberFormat="1" applyFont="1" applyFill="1" applyBorder="1" applyAlignment="1">
      <alignment horizontal="right" wrapText="1"/>
    </xf>
    <xf numFmtId="165" fontId="31" fillId="4" borderId="0" xfId="2" applyNumberFormat="1" applyFont="1" applyFill="1" applyBorder="1" applyAlignment="1">
      <alignment horizontal="center" wrapText="1"/>
    </xf>
    <xf numFmtId="172" fontId="31" fillId="4" borderId="0" xfId="2" applyNumberFormat="1" applyFont="1" applyFill="1" applyBorder="1" applyAlignment="1">
      <alignment horizontal="right" wrapText="1"/>
    </xf>
    <xf numFmtId="170" fontId="65" fillId="4" borderId="0" xfId="2" applyNumberFormat="1" applyFont="1" applyFill="1" applyBorder="1" applyAlignment="1">
      <alignment horizontal="right" vertical="center" wrapText="1" indent="1"/>
    </xf>
    <xf numFmtId="172" fontId="54" fillId="4" borderId="0" xfId="2" applyNumberFormat="1" applyFont="1" applyFill="1" applyBorder="1" applyAlignment="1">
      <alignment horizontal="right" vertical="center" wrapText="1" indent="2"/>
    </xf>
    <xf numFmtId="165" fontId="54" fillId="4" borderId="0" xfId="2" applyNumberFormat="1" applyFont="1" applyFill="1" applyBorder="1" applyAlignment="1">
      <alignment horizontal="center" vertical="center" wrapText="1"/>
    </xf>
    <xf numFmtId="165" fontId="99" fillId="4" borderId="0" xfId="2" applyNumberFormat="1" applyFont="1" applyFill="1" applyAlignment="1">
      <alignment vertical="center"/>
    </xf>
    <xf numFmtId="165" fontId="100" fillId="4" borderId="0" xfId="2" applyNumberFormat="1" applyFont="1" applyFill="1" applyAlignment="1">
      <alignment vertical="center"/>
    </xf>
    <xf numFmtId="165" fontId="101" fillId="4" borderId="0" xfId="2" applyNumberFormat="1" applyFont="1" applyFill="1" applyAlignment="1">
      <alignment vertical="center" wrapText="1"/>
    </xf>
    <xf numFmtId="0" fontId="15" fillId="4" borderId="0" xfId="1" applyFont="1" applyFill="1" applyBorder="1" applyAlignment="1">
      <alignment vertical="center"/>
    </xf>
    <xf numFmtId="165" fontId="102" fillId="4" borderId="0" xfId="2" applyNumberFormat="1" applyFont="1" applyFill="1" applyAlignment="1">
      <alignment vertical="center"/>
    </xf>
    <xf numFmtId="165" fontId="103" fillId="4" borderId="0" xfId="2" applyNumberFormat="1" applyFont="1" applyFill="1" applyAlignment="1">
      <alignment vertical="center"/>
    </xf>
    <xf numFmtId="165" fontId="104" fillId="4" borderId="0" xfId="2" applyNumberFormat="1" applyFont="1" applyFill="1" applyAlignment="1">
      <alignment vertical="center"/>
    </xf>
    <xf numFmtId="0" fontId="105" fillId="3" borderId="0" xfId="0" applyNumberFormat="1" applyFont="1" applyFill="1" applyBorder="1" applyAlignment="1" applyProtection="1">
      <alignment vertical="center"/>
    </xf>
    <xf numFmtId="0" fontId="106" fillId="3" borderId="0" xfId="0" applyNumberFormat="1" applyFont="1" applyFill="1" applyBorder="1" applyAlignment="1" applyProtection="1">
      <alignment vertical="center"/>
    </xf>
    <xf numFmtId="171" fontId="107" fillId="3" borderId="0" xfId="0" applyNumberFormat="1" applyFont="1" applyFill="1" applyBorder="1" applyAlignment="1" applyProtection="1">
      <alignment vertical="center"/>
    </xf>
    <xf numFmtId="0" fontId="107" fillId="3" borderId="0" xfId="0" applyNumberFormat="1" applyFont="1" applyFill="1" applyBorder="1" applyAlignment="1" applyProtection="1">
      <alignment vertical="center"/>
    </xf>
    <xf numFmtId="171" fontId="107" fillId="4" borderId="0" xfId="0" applyNumberFormat="1" applyFont="1" applyFill="1" applyBorder="1" applyAlignment="1" applyProtection="1">
      <alignment vertical="center"/>
    </xf>
    <xf numFmtId="0" fontId="107" fillId="4" borderId="0" xfId="0" applyNumberFormat="1" applyFont="1" applyFill="1" applyBorder="1" applyAlignment="1" applyProtection="1">
      <alignment vertical="center"/>
    </xf>
    <xf numFmtId="165" fontId="22" fillId="2" borderId="47" xfId="2" applyNumberFormat="1" applyFont="1" applyFill="1" applyBorder="1" applyAlignment="1">
      <alignment horizontal="left" vertical="center" wrapText="1" indent="3"/>
    </xf>
    <xf numFmtId="0" fontId="15" fillId="4" borderId="0" xfId="1" applyFont="1" applyFill="1" applyBorder="1" applyAlignment="1">
      <alignment horizontal="left" vertical="top" wrapText="1"/>
    </xf>
    <xf numFmtId="0" fontId="12" fillId="4" borderId="38" xfId="0" applyNumberFormat="1" applyFont="1" applyFill="1" applyBorder="1" applyAlignment="1" applyProtection="1">
      <alignment horizontal="center" vertical="center" wrapText="1"/>
    </xf>
    <xf numFmtId="0" fontId="12" fillId="4" borderId="29" xfId="0" applyNumberFormat="1" applyFont="1" applyFill="1" applyBorder="1" applyAlignment="1" applyProtection="1">
      <alignment horizontal="center" vertical="center" wrapText="1"/>
    </xf>
    <xf numFmtId="0" fontId="12" fillId="4" borderId="37" xfId="0" applyNumberFormat="1" applyFont="1" applyFill="1" applyBorder="1" applyAlignment="1" applyProtection="1">
      <alignment horizontal="center" vertical="center" wrapText="1"/>
    </xf>
    <xf numFmtId="0" fontId="91" fillId="4" borderId="0" xfId="0" applyNumberFormat="1" applyFont="1" applyFill="1" applyBorder="1" applyAlignment="1" applyProtection="1">
      <alignment vertical="top"/>
    </xf>
    <xf numFmtId="0" fontId="91" fillId="3" borderId="0" xfId="0" applyNumberFormat="1" applyFont="1" applyFill="1" applyBorder="1" applyAlignment="1" applyProtection="1">
      <alignment vertical="top"/>
    </xf>
    <xf numFmtId="0" fontId="48" fillId="3" borderId="0" xfId="0" applyNumberFormat="1" applyFont="1" applyFill="1" applyBorder="1" applyAlignment="1" applyProtection="1">
      <alignment vertical="center"/>
    </xf>
    <xf numFmtId="0" fontId="0" fillId="3" borderId="0" xfId="0" applyNumberFormat="1" applyFont="1" applyFill="1" applyBorder="1" applyAlignment="1" applyProtection="1">
      <alignment vertical="center"/>
    </xf>
    <xf numFmtId="0" fontId="80" fillId="3" borderId="2" xfId="0" applyNumberFormat="1" applyFont="1" applyFill="1" applyBorder="1" applyAlignment="1" applyProtection="1">
      <alignment horizontal="left" vertical="center"/>
    </xf>
    <xf numFmtId="0" fontId="108" fillId="3" borderId="2" xfId="0" applyNumberFormat="1" applyFont="1" applyFill="1" applyBorder="1" applyAlignment="1" applyProtection="1">
      <alignment vertical="center"/>
    </xf>
    <xf numFmtId="0" fontId="80" fillId="0" borderId="1" xfId="0" applyFont="1" applyBorder="1" applyAlignment="1">
      <alignment horizontal="left" vertical="center"/>
    </xf>
    <xf numFmtId="0" fontId="0" fillId="3" borderId="1" xfId="0" applyNumberFormat="1" applyFont="1" applyFill="1" applyBorder="1" applyAlignment="1" applyProtection="1">
      <alignment vertical="center"/>
    </xf>
    <xf numFmtId="0" fontId="59" fillId="4" borderId="15" xfId="1" applyFont="1" applyFill="1" applyBorder="1" applyAlignment="1">
      <alignment vertical="center" wrapText="1"/>
    </xf>
    <xf numFmtId="0" fontId="109" fillId="4" borderId="13" xfId="0" applyNumberFormat="1" applyFont="1" applyFill="1" applyBorder="1" applyAlignment="1" applyProtection="1">
      <alignment vertical="center"/>
    </xf>
    <xf numFmtId="0" fontId="59" fillId="4" borderId="0" xfId="1" applyFont="1" applyFill="1" applyBorder="1" applyAlignment="1">
      <alignment vertical="center" wrapText="1"/>
    </xf>
    <xf numFmtId="0" fontId="59" fillId="4" borderId="1" xfId="1" applyFont="1" applyFill="1" applyBorder="1" applyAlignment="1">
      <alignment horizontal="center" vertical="center" wrapText="1"/>
    </xf>
    <xf numFmtId="0" fontId="34" fillId="4" borderId="30" xfId="1" applyFont="1" applyFill="1" applyBorder="1" applyAlignment="1">
      <alignment vertical="center"/>
    </xf>
    <xf numFmtId="0" fontId="59" fillId="4" borderId="0" xfId="1" applyFont="1" applyFill="1" applyBorder="1" applyAlignment="1">
      <alignment horizontal="center" vertical="center" wrapText="1"/>
    </xf>
    <xf numFmtId="165" fontId="19" fillId="2" borderId="48" xfId="2" applyNumberFormat="1" applyFont="1" applyFill="1" applyBorder="1" applyAlignment="1">
      <alignment horizontal="left" vertical="center" wrapText="1"/>
    </xf>
    <xf numFmtId="0" fontId="96" fillId="4" borderId="0" xfId="0" applyNumberFormat="1" applyFont="1" applyFill="1" applyBorder="1" applyAlignment="1" applyProtection="1">
      <alignment vertical="center"/>
    </xf>
    <xf numFmtId="171" fontId="91" fillId="4" borderId="0" xfId="0" applyNumberFormat="1" applyFont="1" applyFill="1" applyBorder="1" applyAlignment="1" applyProtection="1">
      <alignment vertical="center"/>
    </xf>
    <xf numFmtId="165" fontId="22" fillId="4" borderId="47" xfId="2" applyNumberFormat="1" applyFont="1" applyFill="1" applyBorder="1" applyAlignment="1">
      <alignment horizontal="left" vertical="center" wrapText="1" indent="1"/>
    </xf>
    <xf numFmtId="171" fontId="57" fillId="4" borderId="0" xfId="0" applyNumberFormat="1" applyFont="1" applyFill="1" applyBorder="1" applyAlignment="1" applyProtection="1">
      <alignment horizontal="right" vertical="center" indent="1"/>
    </xf>
    <xf numFmtId="166" fontId="96" fillId="4" borderId="0" xfId="0" applyNumberFormat="1" applyFont="1" applyFill="1" applyBorder="1" applyAlignment="1" applyProtection="1">
      <alignment vertical="center"/>
    </xf>
    <xf numFmtId="165" fontId="22" fillId="2" borderId="47" xfId="2" applyNumberFormat="1" applyFont="1" applyFill="1" applyBorder="1" applyAlignment="1">
      <alignment horizontal="left" vertical="center" wrapText="1" indent="1"/>
    </xf>
    <xf numFmtId="171" fontId="57" fillId="2" borderId="0" xfId="0" applyNumberFormat="1" applyFont="1" applyFill="1" applyBorder="1" applyAlignment="1" applyProtection="1">
      <alignment horizontal="right" vertical="center" indent="1"/>
    </xf>
    <xf numFmtId="171" fontId="57" fillId="4" borderId="18" xfId="0" applyNumberFormat="1" applyFont="1" applyFill="1" applyBorder="1" applyAlignment="1" applyProtection="1">
      <alignment horizontal="right" vertical="center" indent="1"/>
    </xf>
    <xf numFmtId="172" fontId="22" fillId="2" borderId="49" xfId="2" applyNumberFormat="1" applyFont="1" applyFill="1" applyBorder="1" applyAlignment="1">
      <alignment horizontal="left" vertical="center" wrapText="1" indent="1"/>
    </xf>
    <xf numFmtId="165" fontId="19" fillId="2" borderId="47" xfId="2" applyNumberFormat="1" applyFont="1" applyFill="1" applyBorder="1" applyAlignment="1">
      <alignment horizontal="left" vertical="center"/>
    </xf>
    <xf numFmtId="166" fontId="65" fillId="4" borderId="0" xfId="0" applyNumberFormat="1" applyFont="1" applyFill="1" applyBorder="1" applyAlignment="1" applyProtection="1">
      <alignment vertical="center"/>
    </xf>
    <xf numFmtId="165" fontId="19" fillId="2" borderId="47" xfId="2" applyNumberFormat="1" applyFont="1" applyFill="1" applyBorder="1" applyAlignment="1">
      <alignment horizontal="left" vertical="center" wrapText="1"/>
    </xf>
    <xf numFmtId="172" fontId="22" fillId="4" borderId="17" xfId="2" applyNumberFormat="1" applyFont="1" applyFill="1" applyBorder="1" applyAlignment="1">
      <alignment horizontal="left" vertical="center" wrapText="1" indent="1"/>
    </xf>
    <xf numFmtId="172" fontId="22" fillId="2" borderId="17" xfId="2" applyNumberFormat="1" applyFont="1" applyFill="1" applyBorder="1" applyAlignment="1">
      <alignment horizontal="left" vertical="center" wrapText="1" indent="1"/>
    </xf>
    <xf numFmtId="172" fontId="22" fillId="4" borderId="49" xfId="2" applyNumberFormat="1" applyFont="1" applyFill="1" applyBorder="1" applyAlignment="1">
      <alignment horizontal="left" vertical="center" wrapText="1" indent="1"/>
    </xf>
    <xf numFmtId="165" fontId="19" fillId="4" borderId="0" xfId="2" applyNumberFormat="1" applyFont="1" applyFill="1" applyBorder="1" applyAlignment="1">
      <alignment vertical="top" wrapText="1"/>
    </xf>
    <xf numFmtId="166" fontId="110" fillId="4" borderId="0" xfId="2" applyNumberFormat="1" applyFont="1" applyFill="1" applyBorder="1" applyAlignment="1">
      <alignment vertical="center"/>
    </xf>
    <xf numFmtId="0" fontId="15" fillId="4" borderId="0" xfId="1" applyFont="1" applyFill="1" applyBorder="1" applyAlignment="1">
      <alignment horizontal="left"/>
    </xf>
    <xf numFmtId="165" fontId="59" fillId="4" borderId="0" xfId="2" applyNumberFormat="1" applyFont="1" applyFill="1" applyAlignment="1">
      <alignment vertical="center"/>
    </xf>
    <xf numFmtId="165" fontId="111" fillId="4" borderId="0" xfId="2" applyNumberFormat="1" applyFont="1" applyFill="1" applyAlignment="1">
      <alignment vertical="center"/>
    </xf>
    <xf numFmtId="0" fontId="112" fillId="3" borderId="0" xfId="0" applyNumberFormat="1" applyFont="1" applyFill="1" applyBorder="1" applyAlignment="1" applyProtection="1">
      <alignment vertical="center"/>
    </xf>
    <xf numFmtId="0" fontId="113" fillId="3" borderId="0" xfId="0" applyNumberFormat="1" applyFont="1" applyFill="1" applyBorder="1" applyAlignment="1" applyProtection="1">
      <alignment vertical="center"/>
    </xf>
    <xf numFmtId="165" fontId="58" fillId="4" borderId="0" xfId="2" applyNumberFormat="1" applyFont="1" applyFill="1" applyAlignment="1">
      <alignment vertical="center"/>
    </xf>
    <xf numFmtId="165" fontId="114" fillId="4" borderId="0" xfId="2" applyNumberFormat="1" applyFont="1" applyFill="1" applyAlignment="1">
      <alignment vertical="center"/>
    </xf>
    <xf numFmtId="0" fontId="60" fillId="3" borderId="0" xfId="0" applyNumberFormat="1" applyFont="1" applyFill="1" applyBorder="1" applyAlignment="1" applyProtection="1">
      <alignment vertical="center"/>
    </xf>
    <xf numFmtId="0" fontId="115" fillId="3" borderId="0" xfId="0" applyNumberFormat="1" applyFont="1" applyFill="1" applyBorder="1" applyAlignment="1" applyProtection="1">
      <alignment vertical="center"/>
    </xf>
    <xf numFmtId="165" fontId="91" fillId="3" borderId="0" xfId="0" applyNumberFormat="1" applyFont="1" applyFill="1" applyBorder="1" applyAlignment="1" applyProtection="1">
      <alignment vertical="center"/>
    </xf>
    <xf numFmtId="0" fontId="4" fillId="4" borderId="0" xfId="1" applyFont="1" applyFill="1" applyBorder="1" applyAlignment="1">
      <alignment vertical="top" wrapText="1"/>
    </xf>
    <xf numFmtId="0" fontId="0" fillId="4" borderId="0" xfId="0" applyNumberFormat="1" applyFont="1" applyFill="1" applyBorder="1" applyAlignment="1" applyProtection="1">
      <alignment vertical="center"/>
    </xf>
    <xf numFmtId="0" fontId="4" fillId="4" borderId="0" xfId="1" applyFont="1" applyFill="1" applyBorder="1" applyAlignment="1">
      <alignment horizontal="left" vertical="center" wrapText="1"/>
    </xf>
    <xf numFmtId="0" fontId="116" fillId="4" borderId="0" xfId="0" applyNumberFormat="1" applyFont="1" applyFill="1" applyBorder="1" applyAlignment="1" applyProtection="1">
      <alignment vertical="center"/>
    </xf>
    <xf numFmtId="0" fontId="12" fillId="4" borderId="44" xfId="1" applyNumberFormat="1" applyFont="1" applyFill="1" applyBorder="1" applyAlignment="1" applyProtection="1">
      <alignment horizontal="center" vertical="center"/>
    </xf>
    <xf numFmtId="0" fontId="12" fillId="4" borderId="37" xfId="1" applyNumberFormat="1" applyFont="1" applyFill="1" applyBorder="1" applyAlignment="1" applyProtection="1">
      <alignment horizontal="center" vertical="center" wrapText="1"/>
    </xf>
    <xf numFmtId="0" fontId="38" fillId="4" borderId="0" xfId="1" applyFont="1" applyFill="1" applyBorder="1" applyAlignment="1">
      <alignment horizontal="center" vertical="center" wrapText="1"/>
    </xf>
    <xf numFmtId="0" fontId="0" fillId="4" borderId="0" xfId="0" applyNumberFormat="1" applyFont="1" applyFill="1" applyBorder="1" applyAlignment="1" applyProtection="1">
      <alignment horizontal="center" vertical="center"/>
    </xf>
    <xf numFmtId="0" fontId="117" fillId="4" borderId="22" xfId="0" applyFont="1" applyFill="1" applyBorder="1" applyAlignment="1">
      <alignment horizontal="left" vertical="center" wrapText="1" indent="1"/>
    </xf>
    <xf numFmtId="169" fontId="22" fillId="4" borderId="0" xfId="1" applyNumberFormat="1" applyFont="1" applyFill="1" applyBorder="1" applyAlignment="1">
      <alignment horizontal="right" vertical="center" wrapText="1" indent="1"/>
    </xf>
    <xf numFmtId="169" fontId="22" fillId="4" borderId="17" xfId="1" applyNumberFormat="1" applyFont="1" applyFill="1" applyBorder="1" applyAlignment="1">
      <alignment horizontal="right" vertical="center" wrapText="1" indent="1"/>
    </xf>
    <xf numFmtId="169" fontId="22" fillId="4" borderId="22" xfId="1" applyNumberFormat="1" applyFont="1" applyFill="1" applyBorder="1" applyAlignment="1">
      <alignment horizontal="right" vertical="center" wrapText="1" indent="1"/>
    </xf>
    <xf numFmtId="0" fontId="117" fillId="2" borderId="17" xfId="0" applyFont="1" applyFill="1" applyBorder="1" applyAlignment="1">
      <alignment horizontal="left" vertical="center" wrapText="1" indent="1"/>
    </xf>
    <xf numFmtId="169" fontId="22" fillId="2" borderId="0" xfId="1" applyNumberFormat="1" applyFont="1" applyFill="1" applyBorder="1" applyAlignment="1">
      <alignment horizontal="right" vertical="center" wrapText="1" indent="1"/>
    </xf>
    <xf numFmtId="169" fontId="22" fillId="2" borderId="17" xfId="1" applyNumberFormat="1" applyFont="1" applyFill="1" applyBorder="1" applyAlignment="1">
      <alignment horizontal="right" vertical="center" wrapText="1" indent="1"/>
    </xf>
    <xf numFmtId="0" fontId="117" fillId="4" borderId="17" xfId="0" applyFont="1" applyFill="1" applyBorder="1" applyAlignment="1">
      <alignment horizontal="left" vertical="center" wrapText="1" indent="1"/>
    </xf>
    <xf numFmtId="0" fontId="57" fillId="4" borderId="19" xfId="7" applyFont="1" applyFill="1" applyBorder="1" applyAlignment="1">
      <alignment horizontal="left" vertical="center" wrapText="1" indent="1"/>
    </xf>
    <xf numFmtId="169" fontId="22" fillId="4" borderId="2" xfId="1" applyNumberFormat="1" applyFont="1" applyFill="1" applyBorder="1" applyAlignment="1">
      <alignment horizontal="right" vertical="center" wrapText="1" indent="1"/>
    </xf>
    <xf numFmtId="169" fontId="22" fillId="4" borderId="19" xfId="1" applyNumberFormat="1" applyFont="1" applyFill="1" applyBorder="1" applyAlignment="1">
      <alignment horizontal="right" vertical="center" wrapText="1" indent="1"/>
    </xf>
    <xf numFmtId="0" fontId="19" fillId="2" borderId="11" xfId="0" applyFont="1" applyFill="1" applyBorder="1" applyAlignment="1">
      <alignment horizontal="left" vertical="center" wrapText="1"/>
    </xf>
    <xf numFmtId="167" fontId="19" fillId="2" borderId="6" xfId="2" applyNumberFormat="1" applyFont="1" applyFill="1" applyBorder="1" applyAlignment="1" applyProtection="1">
      <alignment horizontal="right" vertical="center" wrapText="1" indent="1"/>
    </xf>
    <xf numFmtId="170" fontId="19" fillId="2" borderId="6" xfId="1" applyNumberFormat="1" applyFont="1" applyFill="1" applyBorder="1" applyAlignment="1">
      <alignment horizontal="right" vertical="center" wrapText="1" indent="1"/>
    </xf>
    <xf numFmtId="170" fontId="19" fillId="2" borderId="11" xfId="1" applyNumberFormat="1" applyFont="1" applyFill="1" applyBorder="1" applyAlignment="1">
      <alignment horizontal="right" vertical="center" wrapText="1" indent="1"/>
    </xf>
    <xf numFmtId="0" fontId="28" fillId="4" borderId="0" xfId="1" applyFont="1" applyFill="1" applyBorder="1" applyAlignment="1">
      <alignment horizontal="left" vertical="center" wrapText="1"/>
    </xf>
    <xf numFmtId="0" fontId="118" fillId="4" borderId="0" xfId="0" applyNumberFormat="1" applyFont="1" applyFill="1" applyBorder="1" applyAlignment="1" applyProtection="1">
      <alignment vertical="center"/>
    </xf>
    <xf numFmtId="0" fontId="19" fillId="4" borderId="0" xfId="0" applyFont="1" applyFill="1" applyBorder="1" applyAlignment="1">
      <alignment horizontal="left" vertical="center" wrapText="1"/>
    </xf>
    <xf numFmtId="169" fontId="19" fillId="4" borderId="0" xfId="1" applyNumberFormat="1" applyFont="1" applyFill="1" applyBorder="1" applyAlignment="1">
      <alignment horizontal="right" vertical="center" wrapText="1"/>
    </xf>
    <xf numFmtId="0" fontId="51" fillId="4" borderId="0" xfId="0" applyNumberFormat="1" applyFont="1" applyFill="1" applyBorder="1" applyAlignment="1" applyProtection="1">
      <alignment vertical="center"/>
    </xf>
    <xf numFmtId="0" fontId="19" fillId="4" borderId="0" xfId="1" applyFont="1" applyFill="1" applyBorder="1" applyAlignment="1">
      <alignment horizontal="left" vertical="center" wrapText="1"/>
    </xf>
    <xf numFmtId="0" fontId="0" fillId="4" borderId="0" xfId="0" applyNumberFormat="1" applyFont="1" applyFill="1" applyBorder="1" applyAlignment="1" applyProtection="1">
      <alignment horizontal="left" vertical="center" wrapText="1"/>
    </xf>
    <xf numFmtId="0" fontId="77" fillId="4" borderId="0" xfId="1" applyFont="1" applyFill="1" applyBorder="1" applyAlignment="1">
      <alignment vertical="center"/>
    </xf>
    <xf numFmtId="0" fontId="8" fillId="4" borderId="0" xfId="1" applyFont="1" applyFill="1" applyBorder="1" applyAlignment="1">
      <alignment vertical="center"/>
    </xf>
    <xf numFmtId="0" fontId="119" fillId="4" borderId="0" xfId="1" applyFont="1" applyFill="1" applyBorder="1" applyAlignment="1">
      <alignment vertical="center"/>
    </xf>
    <xf numFmtId="0" fontId="59" fillId="4" borderId="38" xfId="0" applyNumberFormat="1" applyFont="1" applyFill="1" applyBorder="1" applyAlignment="1" applyProtection="1">
      <alignment horizontal="center" vertical="center"/>
    </xf>
    <xf numFmtId="0" fontId="59" fillId="4" borderId="1" xfId="0" applyNumberFormat="1" applyFont="1" applyFill="1" applyBorder="1" applyAlignment="1" applyProtection="1">
      <alignment horizontal="center" vertical="center"/>
    </xf>
    <xf numFmtId="165" fontId="59" fillId="4" borderId="37" xfId="2" applyNumberFormat="1" applyFont="1" applyFill="1" applyBorder="1" applyAlignment="1" applyProtection="1">
      <alignment horizontal="center" vertical="center" wrapText="1"/>
    </xf>
    <xf numFmtId="0" fontId="7" fillId="3" borderId="0" xfId="0" applyNumberFormat="1" applyFont="1" applyFill="1" applyBorder="1" applyAlignment="1" applyProtection="1">
      <alignment vertical="center"/>
    </xf>
    <xf numFmtId="0" fontId="117" fillId="4" borderId="42" xfId="0" applyFont="1" applyFill="1" applyBorder="1" applyAlignment="1">
      <alignment horizontal="left" vertical="center" wrapText="1" indent="1"/>
    </xf>
    <xf numFmtId="171" fontId="57" fillId="4" borderId="17" xfId="0" applyNumberFormat="1" applyFont="1" applyFill="1" applyBorder="1" applyAlignment="1" applyProtection="1">
      <alignment horizontal="right" vertical="center" indent="1"/>
    </xf>
    <xf numFmtId="171" fontId="7" fillId="3" borderId="0" xfId="0" applyNumberFormat="1" applyFont="1" applyFill="1" applyBorder="1" applyAlignment="1" applyProtection="1">
      <alignment vertical="center"/>
    </xf>
    <xf numFmtId="171" fontId="57" fillId="2" borderId="18" xfId="0" applyNumberFormat="1" applyFont="1" applyFill="1" applyBorder="1" applyAlignment="1" applyProtection="1">
      <alignment horizontal="right" vertical="center" indent="1"/>
    </xf>
    <xf numFmtId="171" fontId="57" fillId="2" borderId="17" xfId="0" applyNumberFormat="1" applyFont="1" applyFill="1" applyBorder="1" applyAlignment="1" applyProtection="1">
      <alignment horizontal="right" vertical="center" indent="1"/>
    </xf>
    <xf numFmtId="0" fontId="57" fillId="4" borderId="17" xfId="7" applyFont="1" applyFill="1" applyBorder="1" applyAlignment="1">
      <alignment horizontal="left" vertical="center" wrapText="1" indent="1"/>
    </xf>
    <xf numFmtId="171" fontId="57" fillId="4" borderId="27" xfId="0" applyNumberFormat="1" applyFont="1" applyFill="1" applyBorder="1" applyAlignment="1" applyProtection="1">
      <alignment horizontal="right" vertical="center" indent="1"/>
    </xf>
    <xf numFmtId="171" fontId="57" fillId="4" borderId="1" xfId="0" applyNumberFormat="1" applyFont="1" applyFill="1" applyBorder="1" applyAlignment="1" applyProtection="1">
      <alignment horizontal="right" vertical="center" indent="1"/>
    </xf>
    <xf numFmtId="0" fontId="19" fillId="2" borderId="37" xfId="0" applyFont="1" applyFill="1" applyBorder="1" applyAlignment="1">
      <alignment horizontal="left" vertical="center" wrapText="1"/>
    </xf>
    <xf numFmtId="0" fontId="11" fillId="4" borderId="0" xfId="1" applyFont="1" applyFill="1" applyBorder="1" applyAlignment="1">
      <alignment horizontal="left" vertical="center" wrapText="1"/>
    </xf>
    <xf numFmtId="0" fontId="33" fillId="3" borderId="0" xfId="0" applyNumberFormat="1" applyFont="1" applyFill="1" applyBorder="1" applyAlignment="1" applyProtection="1">
      <alignment horizontal="left" vertical="center" wrapText="1"/>
    </xf>
    <xf numFmtId="0" fontId="10" fillId="4" borderId="0" xfId="1" applyFont="1" applyFill="1" applyAlignment="1">
      <alignment horizontal="left" wrapText="1"/>
    </xf>
    <xf numFmtId="0" fontId="10" fillId="4" borderId="0" xfId="1" applyFont="1" applyFill="1" applyBorder="1" applyAlignment="1">
      <alignment horizontal="left" wrapText="1"/>
    </xf>
    <xf numFmtId="0" fontId="10" fillId="4" borderId="1" xfId="1" applyFont="1" applyFill="1" applyBorder="1" applyAlignment="1">
      <alignment horizontal="left" wrapText="1"/>
    </xf>
    <xf numFmtId="0" fontId="10" fillId="4" borderId="42" xfId="1" applyFont="1" applyFill="1" applyBorder="1" applyAlignment="1">
      <alignment horizontal="left" wrapText="1"/>
    </xf>
    <xf numFmtId="0" fontId="120" fillId="4" borderId="39" xfId="0" applyFont="1" applyFill="1" applyBorder="1" applyAlignment="1">
      <alignment vertical="center" wrapText="1"/>
    </xf>
    <xf numFmtId="0" fontId="120" fillId="4" borderId="0" xfId="0" applyFont="1" applyFill="1" applyBorder="1" applyAlignment="1">
      <alignment vertical="center" wrapText="1"/>
    </xf>
    <xf numFmtId="0" fontId="19" fillId="4" borderId="0" xfId="7" applyFont="1" applyFill="1" applyBorder="1" applyAlignment="1">
      <alignment horizontal="center" vertical="center" wrapText="1"/>
    </xf>
    <xf numFmtId="0" fontId="117" fillId="4" borderId="0" xfId="0" applyFont="1" applyFill="1" applyBorder="1" applyAlignment="1">
      <alignment horizontal="left" vertical="center" wrapText="1"/>
    </xf>
    <xf numFmtId="170" fontId="22" fillId="4" borderId="0" xfId="2" applyNumberFormat="1" applyFont="1" applyFill="1" applyBorder="1" applyAlignment="1">
      <alignment horizontal="right" vertical="center" wrapText="1" indent="1"/>
    </xf>
    <xf numFmtId="3" fontId="57" fillId="4" borderId="0" xfId="2" applyNumberFormat="1" applyFont="1" applyFill="1" applyBorder="1" applyAlignment="1" applyProtection="1">
      <alignment horizontal="right" vertical="center" indent="1"/>
    </xf>
    <xf numFmtId="3" fontId="57" fillId="4" borderId="0" xfId="0" applyNumberFormat="1" applyFont="1" applyFill="1" applyBorder="1" applyAlignment="1" applyProtection="1">
      <alignment horizontal="right" vertical="center" indent="1"/>
    </xf>
    <xf numFmtId="167" fontId="57" fillId="4" borderId="0" xfId="0" applyNumberFormat="1" applyFont="1" applyFill="1" applyBorder="1" applyAlignment="1" applyProtection="1">
      <alignment horizontal="center"/>
    </xf>
    <xf numFmtId="169" fontId="22" fillId="2" borderId="47" xfId="1" applyNumberFormat="1" applyFont="1" applyFill="1" applyBorder="1" applyAlignment="1">
      <alignment horizontal="right" vertical="center" wrapText="1" indent="1"/>
    </xf>
    <xf numFmtId="169" fontId="22" fillId="4" borderId="47" xfId="1" applyNumberFormat="1" applyFont="1" applyFill="1" applyBorder="1" applyAlignment="1">
      <alignment horizontal="right" vertical="center" wrapText="1" indent="1"/>
    </xf>
    <xf numFmtId="3" fontId="57" fillId="4" borderId="0" xfId="0" quotePrefix="1" applyNumberFormat="1" applyFont="1" applyFill="1" applyBorder="1" applyAlignment="1" applyProtection="1">
      <alignment horizontal="right" vertical="center" indent="1"/>
    </xf>
    <xf numFmtId="3" fontId="22" fillId="4" borderId="0" xfId="0" applyNumberFormat="1" applyFont="1" applyFill="1" applyBorder="1" applyAlignment="1" applyProtection="1">
      <alignment horizontal="right" vertical="center" indent="1"/>
    </xf>
    <xf numFmtId="166" fontId="22" fillId="4" borderId="0" xfId="1" applyNumberFormat="1" applyFont="1" applyFill="1" applyBorder="1" applyAlignment="1">
      <alignment horizontal="right" vertical="center" wrapText="1" indent="1"/>
    </xf>
    <xf numFmtId="166" fontId="22" fillId="4" borderId="17" xfId="1" applyNumberFormat="1" applyFont="1" applyFill="1" applyBorder="1" applyAlignment="1">
      <alignment horizontal="right" vertical="center" wrapText="1" indent="1"/>
    </xf>
    <xf numFmtId="166" fontId="22" fillId="4" borderId="47" xfId="1" applyNumberFormat="1" applyFont="1" applyFill="1" applyBorder="1" applyAlignment="1">
      <alignment horizontal="right" vertical="center" wrapText="1" indent="1"/>
    </xf>
    <xf numFmtId="166" fontId="22" fillId="2" borderId="0" xfId="1" applyNumberFormat="1" applyFont="1" applyFill="1" applyBorder="1" applyAlignment="1">
      <alignment horizontal="right" vertical="center" wrapText="1" indent="1"/>
    </xf>
    <xf numFmtId="166" fontId="22" fillId="2" borderId="17" xfId="1" applyNumberFormat="1" applyFont="1" applyFill="1" applyBorder="1" applyAlignment="1">
      <alignment horizontal="right" vertical="center" wrapText="1" indent="1"/>
    </xf>
    <xf numFmtId="166" fontId="22" fillId="2" borderId="47" xfId="1" applyNumberFormat="1" applyFont="1" applyFill="1" applyBorder="1" applyAlignment="1">
      <alignment horizontal="right" vertical="center" wrapText="1" indent="1"/>
    </xf>
    <xf numFmtId="169" fontId="22" fillId="4" borderId="1" xfId="1" applyNumberFormat="1" applyFont="1" applyFill="1" applyBorder="1" applyAlignment="1">
      <alignment horizontal="right" vertical="center" wrapText="1" indent="1"/>
    </xf>
    <xf numFmtId="169" fontId="22" fillId="4" borderId="39" xfId="1" applyNumberFormat="1" applyFont="1" applyFill="1" applyBorder="1" applyAlignment="1">
      <alignment horizontal="right" vertical="center" wrapText="1" indent="1"/>
    </xf>
    <xf numFmtId="166" fontId="22" fillId="4" borderId="1" xfId="1" applyNumberFormat="1" applyFont="1" applyFill="1" applyBorder="1" applyAlignment="1">
      <alignment horizontal="right" vertical="center" wrapText="1" indent="1"/>
    </xf>
    <xf numFmtId="166" fontId="22" fillId="4" borderId="39" xfId="1" applyNumberFormat="1" applyFont="1" applyFill="1" applyBorder="1" applyAlignment="1">
      <alignment horizontal="right" vertical="center" wrapText="1" indent="1"/>
    </xf>
    <xf numFmtId="166" fontId="22" fillId="4" borderId="46" xfId="1" applyNumberFormat="1" applyFont="1" applyFill="1" applyBorder="1" applyAlignment="1">
      <alignment horizontal="right" vertical="center" wrapText="1" indent="1"/>
    </xf>
    <xf numFmtId="0" fontId="57" fillId="4" borderId="0" xfId="7" applyFont="1" applyFill="1" applyBorder="1" applyAlignment="1">
      <alignment horizontal="left" vertical="center" wrapText="1"/>
    </xf>
    <xf numFmtId="0" fontId="19" fillId="2" borderId="39" xfId="0" applyFont="1" applyFill="1" applyBorder="1" applyAlignment="1">
      <alignment horizontal="left" vertical="center" wrapText="1"/>
    </xf>
    <xf numFmtId="0" fontId="28" fillId="4" borderId="0" xfId="0" applyFont="1" applyFill="1" applyBorder="1" applyAlignment="1">
      <alignment horizontal="left" vertical="center" wrapText="1"/>
    </xf>
    <xf numFmtId="3" fontId="28" fillId="4" borderId="0" xfId="2" applyNumberFormat="1" applyFont="1" applyFill="1" applyBorder="1" applyAlignment="1">
      <alignment horizontal="right" vertical="center" wrapText="1" indent="1"/>
    </xf>
    <xf numFmtId="3" fontId="76" fillId="4" borderId="0" xfId="7" applyNumberFormat="1" applyFont="1" applyFill="1" applyBorder="1" applyAlignment="1">
      <alignment horizontal="right" vertical="center" wrapText="1" indent="1"/>
    </xf>
    <xf numFmtId="167" fontId="121" fillId="4" borderId="0" xfId="7" applyNumberFormat="1" applyFont="1" applyFill="1" applyBorder="1" applyAlignment="1">
      <alignment horizontal="center" vertical="center" wrapText="1"/>
    </xf>
    <xf numFmtId="0" fontId="118" fillId="3" borderId="0" xfId="0" applyNumberFormat="1" applyFont="1" applyFill="1" applyBorder="1" applyAlignment="1" applyProtection="1">
      <alignment vertical="center"/>
    </xf>
    <xf numFmtId="0" fontId="19" fillId="4" borderId="20" xfId="0" applyFont="1" applyFill="1" applyBorder="1" applyAlignment="1">
      <alignment horizontal="left" vertical="center" wrapText="1"/>
    </xf>
    <xf numFmtId="3" fontId="19" fillId="4" borderId="0" xfId="2" applyNumberFormat="1" applyFont="1" applyFill="1" applyBorder="1" applyAlignment="1">
      <alignment horizontal="right" vertical="center" wrapText="1" indent="1"/>
    </xf>
    <xf numFmtId="3" fontId="65" fillId="4" borderId="0" xfId="7" applyNumberFormat="1" applyFont="1" applyFill="1" applyBorder="1" applyAlignment="1">
      <alignment horizontal="right" vertical="center" wrapText="1" indent="1"/>
    </xf>
    <xf numFmtId="167" fontId="122" fillId="4" borderId="0" xfId="7" applyNumberFormat="1" applyFont="1" applyFill="1" applyBorder="1" applyAlignment="1">
      <alignment horizontal="center" vertical="center" wrapText="1"/>
    </xf>
    <xf numFmtId="0" fontId="19" fillId="4" borderId="0" xfId="0" applyFont="1" applyFill="1" applyBorder="1" applyAlignment="1">
      <alignment horizontal="left" vertical="center"/>
    </xf>
    <xf numFmtId="3" fontId="19" fillId="4" borderId="0" xfId="2" applyNumberFormat="1" applyFont="1" applyFill="1" applyBorder="1" applyAlignment="1">
      <alignment horizontal="right" vertical="center"/>
    </xf>
    <xf numFmtId="3" fontId="65" fillId="4" borderId="0" xfId="7" applyNumberFormat="1" applyFont="1" applyFill="1" applyBorder="1" applyAlignment="1">
      <alignment horizontal="right" vertical="center"/>
    </xf>
    <xf numFmtId="167" fontId="122" fillId="4" borderId="0" xfId="7" applyNumberFormat="1" applyFont="1" applyFill="1" applyBorder="1" applyAlignment="1">
      <alignment horizontal="center" vertical="center"/>
    </xf>
    <xf numFmtId="165" fontId="59" fillId="4" borderId="0" xfId="2" applyNumberFormat="1" applyFont="1" applyFill="1" applyAlignment="1"/>
    <xf numFmtId="165" fontId="111" fillId="4" borderId="0" xfId="2" applyNumberFormat="1" applyFont="1" applyFill="1" applyAlignment="1"/>
    <xf numFmtId="0" fontId="112" fillId="3" borderId="0" xfId="0" applyNumberFormat="1" applyFont="1" applyFill="1" applyBorder="1" applyAlignment="1" applyProtection="1"/>
    <xf numFmtId="0" fontId="113" fillId="3" borderId="0" xfId="0" applyNumberFormat="1" applyFont="1" applyFill="1" applyBorder="1" applyAlignment="1" applyProtection="1"/>
    <xf numFmtId="0" fontId="15" fillId="4" borderId="0" xfId="1" applyFont="1" applyFill="1" applyBorder="1" applyAlignment="1">
      <alignment wrapText="1"/>
    </xf>
    <xf numFmtId="0" fontId="31" fillId="4" borderId="0" xfId="1" applyFont="1" applyFill="1" applyBorder="1" applyAlignment="1">
      <alignment wrapText="1"/>
    </xf>
    <xf numFmtId="0" fontId="34" fillId="4" borderId="0" xfId="1" applyFont="1" applyFill="1" applyBorder="1" applyAlignment="1">
      <alignment wrapText="1"/>
    </xf>
    <xf numFmtId="0" fontId="34" fillId="4" borderId="0" xfId="1" applyFont="1" applyFill="1" applyBorder="1" applyAlignment="1">
      <alignment horizontal="left" wrapText="1"/>
    </xf>
    <xf numFmtId="0" fontId="54" fillId="4" borderId="0" xfId="1" applyFont="1" applyFill="1" applyAlignment="1">
      <alignment wrapText="1"/>
    </xf>
    <xf numFmtId="0" fontId="8" fillId="4" borderId="0" xfId="1" applyFont="1" applyFill="1" applyBorder="1" applyAlignment="1">
      <alignment vertical="center" wrapText="1"/>
    </xf>
    <xf numFmtId="0" fontId="11" fillId="4" borderId="1" xfId="1" applyFont="1" applyFill="1" applyBorder="1" applyAlignment="1">
      <alignment horizontal="left" vertical="center" wrapText="1"/>
    </xf>
    <xf numFmtId="0" fontId="119" fillId="4" borderId="1" xfId="1" applyFont="1" applyFill="1" applyBorder="1" applyAlignment="1">
      <alignment horizontal="left" vertical="center"/>
    </xf>
    <xf numFmtId="0" fontId="0" fillId="4" borderId="1" xfId="0" applyNumberFormat="1" applyFont="1" applyFill="1" applyBorder="1" applyAlignment="1" applyProtection="1">
      <alignment vertical="center"/>
    </xf>
    <xf numFmtId="0" fontId="8" fillId="4" borderId="1" xfId="1" applyFont="1" applyFill="1" applyBorder="1" applyAlignment="1">
      <alignment horizontal="left" vertical="center" wrapText="1"/>
    </xf>
    <xf numFmtId="0" fontId="8" fillId="4" borderId="0" xfId="1" applyFont="1" applyFill="1" applyBorder="1" applyAlignment="1">
      <alignment horizontal="left" vertical="center"/>
    </xf>
    <xf numFmtId="0" fontId="10" fillId="4" borderId="42" xfId="1" applyFont="1" applyFill="1" applyBorder="1" applyAlignment="1">
      <alignment horizontal="left" vertical="center" wrapText="1"/>
    </xf>
    <xf numFmtId="169" fontId="22" fillId="4" borderId="14" xfId="1" applyNumberFormat="1" applyFont="1" applyFill="1" applyBorder="1" applyAlignment="1">
      <alignment horizontal="right" vertical="center" wrapText="1" indent="1"/>
    </xf>
    <xf numFmtId="169" fontId="22" fillId="4" borderId="0" xfId="2" applyNumberFormat="1" applyFont="1" applyFill="1" applyBorder="1" applyAlignment="1" applyProtection="1">
      <alignment horizontal="right" vertical="center" indent="2"/>
    </xf>
    <xf numFmtId="169" fontId="124" fillId="4" borderId="0" xfId="2" applyNumberFormat="1" applyFont="1" applyFill="1" applyBorder="1" applyAlignment="1" applyProtection="1">
      <alignment horizontal="left" vertical="center" indent="2"/>
    </xf>
    <xf numFmtId="169" fontId="57" fillId="4" borderId="0" xfId="2" applyNumberFormat="1" applyFont="1" applyFill="1" applyBorder="1" applyAlignment="1" applyProtection="1">
      <alignment horizontal="right" vertical="center" indent="2"/>
    </xf>
    <xf numFmtId="169" fontId="57" fillId="4" borderId="0" xfId="2" applyNumberFormat="1" applyFont="1" applyFill="1" applyBorder="1" applyAlignment="1" applyProtection="1">
      <alignment horizontal="right" vertical="center" indent="3"/>
    </xf>
    <xf numFmtId="169" fontId="22" fillId="2" borderId="14" xfId="1" applyNumberFormat="1" applyFont="1" applyFill="1" applyBorder="1" applyAlignment="1">
      <alignment horizontal="right" vertical="center" wrapText="1" indent="1"/>
    </xf>
    <xf numFmtId="0" fontId="57" fillId="4" borderId="39" xfId="7" applyFont="1" applyFill="1" applyBorder="1" applyAlignment="1">
      <alignment horizontal="left" vertical="center" wrapText="1" indent="1"/>
    </xf>
    <xf numFmtId="169" fontId="22" fillId="4" borderId="30" xfId="1" applyNumberFormat="1" applyFont="1" applyFill="1" applyBorder="1" applyAlignment="1">
      <alignment horizontal="right" vertical="center" wrapText="1" indent="1"/>
    </xf>
    <xf numFmtId="169" fontId="19" fillId="2" borderId="1" xfId="1" applyNumberFormat="1" applyFont="1" applyFill="1" applyBorder="1" applyAlignment="1">
      <alignment horizontal="right" vertical="center" wrapText="1" indent="1"/>
    </xf>
    <xf numFmtId="169" fontId="19" fillId="2" borderId="30" xfId="1" applyNumberFormat="1" applyFont="1" applyFill="1" applyBorder="1" applyAlignment="1">
      <alignment horizontal="right" vertical="center" wrapText="1" indent="1"/>
    </xf>
    <xf numFmtId="169" fontId="19" fillId="4" borderId="0" xfId="2" applyNumberFormat="1" applyFont="1" applyFill="1" applyBorder="1" applyAlignment="1">
      <alignment horizontal="right" vertical="center" wrapText="1" indent="2"/>
    </xf>
    <xf numFmtId="174" fontId="122" fillId="4" borderId="0" xfId="7" applyNumberFormat="1" applyFont="1" applyFill="1" applyBorder="1" applyAlignment="1">
      <alignment horizontal="right" vertical="center" wrapText="1" indent="3"/>
    </xf>
    <xf numFmtId="0" fontId="31" fillId="4" borderId="0" xfId="1" applyFont="1" applyFill="1" applyBorder="1" applyAlignment="1">
      <alignment horizontal="left" vertical="center" wrapText="1"/>
    </xf>
    <xf numFmtId="0" fontId="31" fillId="4" borderId="0" xfId="1" applyFont="1" applyFill="1" applyBorder="1" applyAlignment="1">
      <alignment vertical="center" wrapText="1"/>
    </xf>
    <xf numFmtId="0" fontId="22" fillId="4" borderId="0" xfId="1" applyFont="1" applyFill="1" applyBorder="1" applyAlignment="1">
      <alignment horizontal="left" wrapText="1"/>
    </xf>
    <xf numFmtId="0" fontId="22" fillId="4" borderId="0" xfId="1" applyFont="1" applyFill="1" applyAlignment="1">
      <alignment wrapText="1"/>
    </xf>
    <xf numFmtId="0" fontId="38" fillId="4" borderId="0" xfId="1" applyFont="1" applyFill="1" applyBorder="1" applyAlignment="1">
      <alignment vertical="top" wrapText="1"/>
    </xf>
    <xf numFmtId="0" fontId="0" fillId="4" borderId="0" xfId="0" applyNumberFormat="1" applyFont="1" applyFill="1" applyBorder="1" applyAlignment="1" applyProtection="1">
      <alignment vertical="top"/>
    </xf>
    <xf numFmtId="0" fontId="0" fillId="3" borderId="0" xfId="0" applyNumberFormat="1" applyFont="1" applyFill="1" applyBorder="1" applyAlignment="1" applyProtection="1">
      <alignment vertical="top"/>
    </xf>
    <xf numFmtId="3" fontId="125" fillId="4" borderId="0" xfId="2" applyNumberFormat="1" applyFont="1" applyFill="1" applyBorder="1" applyAlignment="1">
      <alignment horizontal="right" vertical="center" wrapText="1" indent="2"/>
    </xf>
    <xf numFmtId="3" fontId="126" fillId="4" borderId="0" xfId="2" applyNumberFormat="1" applyFont="1" applyFill="1" applyBorder="1" applyAlignment="1">
      <alignment horizontal="right" vertical="center" wrapText="1" indent="2"/>
    </xf>
    <xf numFmtId="169" fontId="127" fillId="4" borderId="0" xfId="7" applyNumberFormat="1" applyFont="1" applyFill="1" applyBorder="1" applyAlignment="1">
      <alignment horizontal="right" vertical="center" wrapText="1" indent="3"/>
    </xf>
    <xf numFmtId="169" fontId="128" fillId="4" borderId="0" xfId="7" applyNumberFormat="1" applyFont="1" applyFill="1" applyBorder="1" applyAlignment="1">
      <alignment horizontal="right" vertical="center" wrapText="1" indent="3"/>
    </xf>
    <xf numFmtId="0" fontId="10" fillId="4" borderId="19" xfId="1" applyFont="1" applyFill="1" applyBorder="1" applyAlignment="1">
      <alignment horizontal="left" wrapText="1"/>
    </xf>
    <xf numFmtId="0" fontId="22" fillId="4" borderId="17" xfId="0" applyFont="1" applyFill="1" applyBorder="1" applyAlignment="1">
      <alignment horizontal="left" vertical="center" wrapText="1" indent="1"/>
    </xf>
    <xf numFmtId="167" fontId="22" fillId="4" borderId="17" xfId="3" applyNumberFormat="1" applyFont="1" applyFill="1" applyBorder="1" applyAlignment="1">
      <alignment horizontal="right" vertical="center" wrapText="1" indent="1"/>
    </xf>
    <xf numFmtId="0" fontId="29" fillId="4" borderId="0" xfId="0" applyFont="1" applyFill="1" applyBorder="1" applyAlignment="1">
      <alignment horizontal="right" vertical="center" wrapText="1"/>
    </xf>
    <xf numFmtId="0" fontId="0" fillId="4" borderId="0" xfId="0" applyNumberFormat="1" applyFill="1" applyBorder="1" applyAlignment="1" applyProtection="1">
      <alignment horizontal="right" vertical="center"/>
    </xf>
    <xf numFmtId="0" fontId="16" fillId="4" borderId="0" xfId="0" applyFont="1" applyFill="1" applyBorder="1" applyAlignment="1">
      <alignment horizontal="right" vertical="center"/>
    </xf>
    <xf numFmtId="0" fontId="22" fillId="2" borderId="17" xfId="0" applyFont="1" applyFill="1" applyBorder="1" applyAlignment="1">
      <alignment horizontal="left" vertical="center" wrapText="1" indent="1"/>
    </xf>
    <xf numFmtId="170" fontId="22" fillId="2" borderId="0" xfId="2" applyNumberFormat="1" applyFont="1" applyFill="1" applyBorder="1" applyAlignment="1">
      <alignment horizontal="right" vertical="center" wrapText="1" indent="1"/>
    </xf>
    <xf numFmtId="167" fontId="22" fillId="2" borderId="17" xfId="3" applyNumberFormat="1" applyFont="1" applyFill="1" applyBorder="1" applyAlignment="1">
      <alignment horizontal="right" vertical="center" wrapText="1" indent="1"/>
    </xf>
    <xf numFmtId="166" fontId="16" fillId="4" borderId="0" xfId="2" applyNumberFormat="1" applyFont="1" applyFill="1" applyBorder="1" applyAlignment="1">
      <alignment horizontal="right" vertical="center" wrapText="1"/>
    </xf>
    <xf numFmtId="166" fontId="29" fillId="4" borderId="0" xfId="2" applyNumberFormat="1" applyFont="1" applyFill="1" applyBorder="1" applyAlignment="1">
      <alignment horizontal="right" vertical="center" wrapText="1"/>
    </xf>
    <xf numFmtId="165" fontId="129" fillId="4" borderId="0" xfId="2" applyNumberFormat="1" applyFont="1" applyFill="1" applyBorder="1" applyAlignment="1">
      <alignment horizontal="right" vertical="center" wrapText="1"/>
    </xf>
    <xf numFmtId="165" fontId="130" fillId="4" borderId="0" xfId="2" applyNumberFormat="1" applyFont="1" applyFill="1" applyBorder="1" applyAlignment="1">
      <alignment horizontal="right" vertical="center" wrapText="1"/>
    </xf>
    <xf numFmtId="0" fontId="22" fillId="4" borderId="39" xfId="0" applyFont="1" applyFill="1" applyBorder="1" applyAlignment="1">
      <alignment horizontal="left" vertical="center" wrapText="1" indent="1"/>
    </xf>
    <xf numFmtId="167" fontId="22" fillId="4" borderId="1" xfId="3" applyNumberFormat="1" applyFont="1" applyFill="1" applyBorder="1" applyAlignment="1">
      <alignment horizontal="right" vertical="center" wrapText="1" indent="1"/>
    </xf>
    <xf numFmtId="167" fontId="22" fillId="4" borderId="39" xfId="3" applyNumberFormat="1" applyFont="1" applyFill="1" applyBorder="1" applyAlignment="1">
      <alignment horizontal="right" vertical="center" wrapText="1" indent="1"/>
    </xf>
    <xf numFmtId="172" fontId="22" fillId="4" borderId="1" xfId="2" applyNumberFormat="1" applyFont="1" applyFill="1" applyBorder="1" applyAlignment="1" applyProtection="1">
      <alignment horizontal="right" vertical="center" wrapText="1" indent="1"/>
    </xf>
    <xf numFmtId="172" fontId="22" fillId="4" borderId="39" xfId="2" applyNumberFormat="1" applyFont="1" applyFill="1" applyBorder="1" applyAlignment="1" applyProtection="1">
      <alignment horizontal="right" vertical="center" wrapText="1" indent="1"/>
    </xf>
    <xf numFmtId="170" fontId="19" fillId="2" borderId="29" xfId="2" applyNumberFormat="1" applyFont="1" applyFill="1" applyBorder="1" applyAlignment="1">
      <alignment horizontal="right" vertical="center" wrapText="1" indent="1"/>
    </xf>
    <xf numFmtId="170" fontId="19" fillId="2" borderId="37" xfId="2" applyNumberFormat="1" applyFont="1" applyFill="1" applyBorder="1" applyAlignment="1">
      <alignment horizontal="right" vertical="center" wrapText="1" indent="1"/>
    </xf>
    <xf numFmtId="167" fontId="19" fillId="2" borderId="29" xfId="3" applyNumberFormat="1" applyFont="1" applyFill="1" applyBorder="1" applyAlignment="1">
      <alignment horizontal="right" vertical="center" wrapText="1" indent="1"/>
    </xf>
    <xf numFmtId="167" fontId="19" fillId="2" borderId="37" xfId="3" applyNumberFormat="1" applyFont="1" applyFill="1" applyBorder="1" applyAlignment="1">
      <alignment horizontal="right" vertical="center" wrapText="1" indent="1"/>
    </xf>
    <xf numFmtId="0" fontId="37" fillId="4" borderId="0" xfId="0" applyFont="1" applyFill="1" applyAlignment="1">
      <alignment vertical="top" wrapText="1"/>
    </xf>
    <xf numFmtId="0" fontId="30" fillId="4" borderId="0" xfId="0" applyFont="1" applyFill="1" applyBorder="1" applyAlignment="1">
      <alignment horizontal="left" vertical="center" wrapText="1"/>
    </xf>
    <xf numFmtId="170" fontId="19" fillId="4" borderId="0" xfId="2" applyNumberFormat="1" applyFont="1" applyFill="1" applyBorder="1" applyAlignment="1">
      <alignment horizontal="right" vertical="center" wrapText="1" indent="1"/>
    </xf>
    <xf numFmtId="3" fontId="57" fillId="4" borderId="0" xfId="2" applyNumberFormat="1" applyFont="1" applyFill="1" applyBorder="1" applyAlignment="1">
      <alignment horizontal="right" vertical="center" wrapText="1" indent="1"/>
    </xf>
    <xf numFmtId="3" fontId="65" fillId="4" borderId="0" xfId="0" applyNumberFormat="1" applyFont="1" applyFill="1" applyBorder="1" applyAlignment="1" applyProtection="1">
      <alignment horizontal="right" vertical="center" indent="1"/>
    </xf>
    <xf numFmtId="167" fontId="65" fillId="4" borderId="0" xfId="0" applyNumberFormat="1" applyFont="1" applyFill="1" applyBorder="1" applyAlignment="1" applyProtection="1">
      <alignment horizontal="center"/>
    </xf>
    <xf numFmtId="0" fontId="16" fillId="4" borderId="0" xfId="0" applyFont="1" applyFill="1" applyBorder="1" applyAlignment="1">
      <alignment horizontal="left" vertical="center" wrapText="1"/>
    </xf>
    <xf numFmtId="166" fontId="16" fillId="4" borderId="0" xfId="0" applyNumberFormat="1" applyFont="1" applyFill="1" applyBorder="1" applyAlignment="1">
      <alignment horizontal="right" vertical="center" wrapText="1"/>
    </xf>
    <xf numFmtId="166" fontId="29" fillId="4" borderId="0" xfId="0" applyNumberFormat="1" applyFont="1" applyFill="1" applyBorder="1" applyAlignment="1">
      <alignment horizontal="right" vertical="center" wrapText="1"/>
    </xf>
    <xf numFmtId="0" fontId="116" fillId="3" borderId="0" xfId="0" applyNumberFormat="1" applyFont="1" applyFill="1" applyBorder="1" applyAlignment="1" applyProtection="1">
      <alignment vertical="center"/>
    </xf>
    <xf numFmtId="0" fontId="131" fillId="4" borderId="0" xfId="0" applyFont="1" applyFill="1" applyBorder="1" applyAlignment="1">
      <alignment horizontal="left" vertical="center" wrapText="1"/>
    </xf>
    <xf numFmtId="166" fontId="131" fillId="4" borderId="0" xfId="0" applyNumberFormat="1" applyFont="1" applyFill="1" applyBorder="1" applyAlignment="1">
      <alignment horizontal="right" vertical="center" wrapText="1"/>
    </xf>
    <xf numFmtId="166" fontId="18" fillId="4" borderId="0" xfId="0" applyNumberFormat="1" applyFont="1" applyFill="1" applyBorder="1" applyAlignment="1">
      <alignment horizontal="right" vertical="center" wrapText="1"/>
    </xf>
    <xf numFmtId="0" fontId="34" fillId="4" borderId="13" xfId="1" applyFont="1" applyFill="1" applyBorder="1" applyAlignment="1">
      <alignment vertical="center"/>
    </xf>
    <xf numFmtId="165" fontId="85" fillId="4" borderId="29" xfId="2" applyNumberFormat="1" applyFont="1" applyFill="1" applyBorder="1" applyAlignment="1" applyProtection="1">
      <alignment horizontal="center" vertical="center" wrapText="1"/>
    </xf>
    <xf numFmtId="0" fontId="59" fillId="3" borderId="0" xfId="0" applyNumberFormat="1" applyFont="1" applyFill="1" applyBorder="1" applyAlignment="1" applyProtection="1">
      <alignment vertical="center"/>
    </xf>
    <xf numFmtId="0" fontId="19" fillId="2" borderId="13" xfId="1" applyFont="1" applyFill="1" applyBorder="1" applyAlignment="1">
      <alignment vertical="center" wrapText="1"/>
    </xf>
    <xf numFmtId="0" fontId="51" fillId="3" borderId="0" xfId="0" applyNumberFormat="1" applyFont="1" applyFill="1" applyBorder="1" applyAlignment="1" applyProtection="1">
      <alignment vertical="center"/>
    </xf>
    <xf numFmtId="0" fontId="29" fillId="4" borderId="0" xfId="0" applyFont="1" applyFill="1" applyBorder="1" applyAlignment="1">
      <alignment horizontal="left" vertical="center" wrapText="1"/>
    </xf>
    <xf numFmtId="0" fontId="22" fillId="4" borderId="14" xfId="0" applyFont="1" applyFill="1" applyBorder="1" applyAlignment="1">
      <alignment vertical="center" wrapText="1"/>
    </xf>
    <xf numFmtId="0" fontId="22" fillId="2" borderId="14" xfId="0" applyFont="1" applyFill="1" applyBorder="1" applyAlignment="1">
      <alignment vertical="center" wrapText="1"/>
    </xf>
    <xf numFmtId="0" fontId="22" fillId="4" borderId="8" xfId="0" applyFont="1" applyFill="1" applyBorder="1" applyAlignment="1">
      <alignment vertical="center" wrapText="1"/>
    </xf>
    <xf numFmtId="0" fontId="19" fillId="2" borderId="14" xfId="1" applyFont="1" applyFill="1" applyBorder="1" applyAlignment="1">
      <alignment horizontal="left" vertical="center" indent="1"/>
    </xf>
    <xf numFmtId="0" fontId="22" fillId="4" borderId="14" xfId="0" applyFont="1" applyFill="1" applyBorder="1" applyAlignment="1">
      <alignment horizontal="left" vertical="center" wrapText="1" indent="3"/>
    </xf>
    <xf numFmtId="0" fontId="22" fillId="2" borderId="14" xfId="0" applyFont="1" applyFill="1" applyBorder="1" applyAlignment="1">
      <alignment horizontal="left" vertical="center" wrapText="1" indent="3"/>
    </xf>
    <xf numFmtId="0" fontId="22" fillId="4" borderId="8" xfId="0" applyFont="1" applyFill="1" applyBorder="1" applyAlignment="1">
      <alignment horizontal="left" vertical="center" wrapText="1" indent="3"/>
    </xf>
    <xf numFmtId="171" fontId="0" fillId="3" borderId="0" xfId="0" applyNumberFormat="1" applyFont="1" applyFill="1" applyBorder="1" applyAlignment="1" applyProtection="1">
      <alignment vertical="center"/>
    </xf>
    <xf numFmtId="0" fontId="19" fillId="2" borderId="17" xfId="1" applyFont="1" applyFill="1" applyBorder="1" applyAlignment="1">
      <alignment horizontal="left" vertical="center" indent="1"/>
    </xf>
    <xf numFmtId="0" fontId="22" fillId="4" borderId="17" xfId="0" applyFont="1" applyFill="1" applyBorder="1" applyAlignment="1">
      <alignment horizontal="left" vertical="center" wrapText="1" indent="3"/>
    </xf>
    <xf numFmtId="0" fontId="22" fillId="2" borderId="17" xfId="0" applyFont="1" applyFill="1" applyBorder="1" applyAlignment="1">
      <alignment horizontal="left" vertical="center" wrapText="1" indent="3"/>
    </xf>
    <xf numFmtId="0" fontId="22" fillId="4" borderId="39" xfId="0" applyFont="1" applyFill="1" applyBorder="1" applyAlignment="1">
      <alignment horizontal="left" vertical="center" wrapText="1" indent="3"/>
    </xf>
    <xf numFmtId="0" fontId="77" fillId="4" borderId="0" xfId="2" applyNumberFormat="1" applyFont="1" applyFill="1" applyBorder="1" applyAlignment="1" applyProtection="1">
      <alignment vertical="center" wrapText="1"/>
    </xf>
    <xf numFmtId="0" fontId="11" fillId="4" borderId="20" xfId="1" applyNumberFormat="1" applyFont="1" applyFill="1" applyBorder="1" applyAlignment="1" applyProtection="1"/>
    <xf numFmtId="0" fontId="0" fillId="3" borderId="42" xfId="0" applyNumberFormat="1" applyFont="1" applyFill="1" applyBorder="1" applyAlignment="1" applyProtection="1">
      <alignment vertical="center"/>
    </xf>
    <xf numFmtId="0" fontId="0" fillId="3" borderId="17" xfId="0" applyNumberFormat="1" applyFont="1" applyFill="1" applyBorder="1" applyAlignment="1" applyProtection="1">
      <alignment vertical="center"/>
    </xf>
    <xf numFmtId="165" fontId="19" fillId="4" borderId="1" xfId="2" applyNumberFormat="1" applyFont="1" applyFill="1" applyBorder="1" applyAlignment="1" applyProtection="1">
      <alignment vertical="center" wrapText="1"/>
    </xf>
    <xf numFmtId="0" fontId="0" fillId="3" borderId="39" xfId="0" applyNumberFormat="1" applyFont="1" applyFill="1" applyBorder="1" applyAlignment="1" applyProtection="1">
      <alignment vertical="center"/>
    </xf>
    <xf numFmtId="165" fontId="59" fillId="4" borderId="38" xfId="2" applyNumberFormat="1" applyFont="1" applyFill="1" applyBorder="1" applyAlignment="1" applyProtection="1">
      <alignment horizontal="center" vertical="center"/>
    </xf>
    <xf numFmtId="0" fontId="59" fillId="4" borderId="39" xfId="0" applyNumberFormat="1" applyFont="1" applyFill="1" applyBorder="1" applyAlignment="1" applyProtection="1">
      <alignment horizontal="center" vertical="center"/>
    </xf>
    <xf numFmtId="172" fontId="57" fillId="3" borderId="0" xfId="0" applyNumberFormat="1" applyFont="1" applyFill="1" applyBorder="1" applyAlignment="1" applyProtection="1">
      <alignment horizontal="right" vertical="center" indent="1"/>
    </xf>
    <xf numFmtId="172" fontId="57" fillId="2" borderId="0" xfId="0" applyNumberFormat="1" applyFont="1" applyFill="1" applyBorder="1" applyAlignment="1" applyProtection="1">
      <alignment horizontal="right" vertical="center" indent="1"/>
    </xf>
    <xf numFmtId="172" fontId="19" fillId="2" borderId="38" xfId="2" applyNumberFormat="1" applyFont="1" applyFill="1" applyBorder="1" applyAlignment="1" applyProtection="1">
      <alignment horizontal="right" vertical="center" wrapText="1" indent="1"/>
    </xf>
    <xf numFmtId="168" fontId="19" fillId="2" borderId="0" xfId="6" applyNumberFormat="1" applyFont="1" applyFill="1" applyBorder="1" applyAlignment="1" applyProtection="1">
      <alignment horizontal="right" vertical="center" wrapText="1" indent="2"/>
    </xf>
    <xf numFmtId="168" fontId="19" fillId="2" borderId="17" xfId="6" applyNumberFormat="1" applyFont="1" applyFill="1" applyBorder="1" applyAlignment="1" applyProtection="1">
      <alignment horizontal="right" vertical="center" wrapText="1" indent="2"/>
    </xf>
    <xf numFmtId="168" fontId="19" fillId="2" borderId="18" xfId="6" applyNumberFormat="1" applyFont="1" applyFill="1" applyBorder="1" applyAlignment="1" applyProtection="1">
      <alignment horizontal="right" vertical="center" wrapText="1" indent="2"/>
    </xf>
    <xf numFmtId="168" fontId="19" fillId="2" borderId="47" xfId="6" applyNumberFormat="1" applyFont="1" applyFill="1" applyBorder="1" applyAlignment="1" applyProtection="1">
      <alignment horizontal="right" vertical="center" wrapText="1" indent="2"/>
    </xf>
    <xf numFmtId="168" fontId="22" fillId="4" borderId="0" xfId="6" applyNumberFormat="1" applyFont="1" applyFill="1" applyBorder="1" applyAlignment="1" applyProtection="1">
      <alignment horizontal="right" vertical="center" wrapText="1" indent="2"/>
    </xf>
    <xf numFmtId="168" fontId="22" fillId="4" borderId="17" xfId="6" applyNumberFormat="1" applyFont="1" applyFill="1" applyBorder="1" applyAlignment="1" applyProtection="1">
      <alignment horizontal="right" vertical="center" wrapText="1" indent="2"/>
    </xf>
    <xf numFmtId="168" fontId="22" fillId="4" borderId="18" xfId="6" applyNumberFormat="1" applyFont="1" applyFill="1" applyBorder="1" applyAlignment="1" applyProtection="1">
      <alignment horizontal="right" vertical="center" wrapText="1" indent="2"/>
    </xf>
    <xf numFmtId="168" fontId="22" fillId="4" borderId="47" xfId="6" applyNumberFormat="1" applyFont="1" applyFill="1" applyBorder="1" applyAlignment="1" applyProtection="1">
      <alignment horizontal="right" vertical="center" wrapText="1" indent="2"/>
    </xf>
    <xf numFmtId="168" fontId="22" fillId="2" borderId="0" xfId="6" applyNumberFormat="1" applyFont="1" applyFill="1" applyBorder="1" applyAlignment="1" applyProtection="1">
      <alignment horizontal="right" vertical="center" wrapText="1" indent="2"/>
    </xf>
    <xf numFmtId="168" fontId="22" fillId="2" borderId="17" xfId="6" applyNumberFormat="1" applyFont="1" applyFill="1" applyBorder="1" applyAlignment="1" applyProtection="1">
      <alignment horizontal="right" vertical="center" wrapText="1" indent="2"/>
    </xf>
    <xf numFmtId="168" fontId="22" fillId="2" borderId="18" xfId="6" applyNumberFormat="1" applyFont="1" applyFill="1" applyBorder="1" applyAlignment="1" applyProtection="1">
      <alignment horizontal="right" vertical="center" wrapText="1" indent="2"/>
    </xf>
    <xf numFmtId="168" fontId="22" fillId="2" borderId="47" xfId="6" applyNumberFormat="1" applyFont="1" applyFill="1" applyBorder="1" applyAlignment="1" applyProtection="1">
      <alignment horizontal="right" vertical="center" wrapText="1" indent="2"/>
    </xf>
    <xf numFmtId="168" fontId="22" fillId="4" borderId="1" xfId="6" applyNumberFormat="1" applyFont="1" applyFill="1" applyBorder="1" applyAlignment="1" applyProtection="1">
      <alignment horizontal="right" vertical="center" wrapText="1" indent="2"/>
    </xf>
    <xf numFmtId="168" fontId="22" fillId="4" borderId="39" xfId="6" applyNumberFormat="1" applyFont="1" applyFill="1" applyBorder="1" applyAlignment="1" applyProtection="1">
      <alignment horizontal="right" vertical="center" wrapText="1" indent="2"/>
    </xf>
    <xf numFmtId="168" fontId="22" fillId="4" borderId="27" xfId="6" applyNumberFormat="1" applyFont="1" applyFill="1" applyBorder="1" applyAlignment="1" applyProtection="1">
      <alignment horizontal="right" vertical="center" wrapText="1" indent="2"/>
    </xf>
    <xf numFmtId="168" fontId="22" fillId="4" borderId="46" xfId="6" applyNumberFormat="1" applyFont="1" applyFill="1" applyBorder="1" applyAlignment="1" applyProtection="1">
      <alignment horizontal="right" vertical="center" wrapText="1" indent="2"/>
    </xf>
    <xf numFmtId="0" fontId="132" fillId="4" borderId="0" xfId="1" applyFont="1" applyFill="1" applyBorder="1" applyAlignment="1">
      <alignment horizontal="left" vertical="center"/>
    </xf>
    <xf numFmtId="0" fontId="9" fillId="4" borderId="0" xfId="0" applyNumberFormat="1" applyFont="1" applyFill="1" applyBorder="1" applyAlignment="1" applyProtection="1"/>
    <xf numFmtId="0" fontId="133" fillId="4" borderId="0" xfId="0" applyNumberFormat="1" applyFont="1" applyFill="1" applyBorder="1" applyAlignment="1" applyProtection="1"/>
    <xf numFmtId="0" fontId="134" fillId="4" borderId="0" xfId="0" applyFont="1" applyFill="1" applyAlignment="1"/>
    <xf numFmtId="0" fontId="11" fillId="4" borderId="1" xfId="0" applyNumberFormat="1" applyFont="1" applyFill="1" applyBorder="1" applyAlignment="1" applyProtection="1">
      <alignment horizontal="left"/>
    </xf>
    <xf numFmtId="0" fontId="133" fillId="4" borderId="1" xfId="0" applyNumberFormat="1" applyFont="1" applyFill="1" applyBorder="1" applyAlignment="1" applyProtection="1">
      <alignment horizontal="left" wrapText="1"/>
    </xf>
    <xf numFmtId="0" fontId="9" fillId="4" borderId="0" xfId="0" applyNumberFormat="1" applyFont="1" applyFill="1" applyBorder="1" applyAlignment="1" applyProtection="1">
      <alignment horizontal="left" wrapText="1"/>
    </xf>
    <xf numFmtId="0" fontId="0" fillId="4" borderId="0" xfId="0" applyFill="1" applyBorder="1" applyAlignment="1"/>
    <xf numFmtId="0" fontId="16" fillId="4" borderId="0" xfId="0" applyFont="1" applyFill="1" applyBorder="1" applyAlignment="1">
      <alignment horizontal="center" vertical="center" wrapText="1"/>
    </xf>
    <xf numFmtId="0" fontId="135" fillId="4" borderId="1" xfId="0" applyFont="1" applyFill="1" applyBorder="1" applyAlignment="1">
      <alignment horizontal="center" vertical="center" wrapText="1"/>
    </xf>
    <xf numFmtId="0" fontId="135" fillId="4" borderId="39" xfId="0" applyFont="1" applyFill="1" applyBorder="1" applyAlignment="1">
      <alignment horizontal="center" vertical="center" wrapText="1"/>
    </xf>
    <xf numFmtId="0" fontId="29" fillId="4" borderId="0" xfId="0" applyNumberFormat="1" applyFont="1" applyFill="1" applyBorder="1" applyAlignment="1" applyProtection="1">
      <alignment horizontal="center" vertical="center" wrapText="1"/>
    </xf>
    <xf numFmtId="0" fontId="29" fillId="4" borderId="0" xfId="0" applyNumberFormat="1" applyFont="1" applyFill="1" applyBorder="1" applyAlignment="1" applyProtection="1">
      <alignment horizontal="right" vertical="center" wrapText="1"/>
    </xf>
    <xf numFmtId="0" fontId="57" fillId="2" borderId="42" xfId="0" applyNumberFormat="1" applyFont="1" applyFill="1" applyBorder="1" applyAlignment="1" applyProtection="1">
      <alignment horizontal="left" vertical="center" wrapText="1" indent="2"/>
    </xf>
    <xf numFmtId="165" fontId="57" fillId="2" borderId="0" xfId="2" applyNumberFormat="1" applyFont="1" applyFill="1" applyBorder="1" applyAlignment="1" applyProtection="1">
      <alignment horizontal="right" vertical="center" wrapText="1" indent="1"/>
    </xf>
    <xf numFmtId="166" fontId="57" fillId="2" borderId="0" xfId="2" applyNumberFormat="1" applyFont="1" applyFill="1" applyBorder="1" applyAlignment="1" applyProtection="1">
      <alignment horizontal="right" vertical="center" wrapText="1" indent="1"/>
    </xf>
    <xf numFmtId="166" fontId="22" fillId="2" borderId="0" xfId="2" applyNumberFormat="1" applyFont="1" applyFill="1" applyBorder="1" applyAlignment="1" applyProtection="1">
      <alignment horizontal="right" vertical="center" wrapText="1" indent="1"/>
    </xf>
    <xf numFmtId="0" fontId="139" fillId="4" borderId="0" xfId="0" applyNumberFormat="1" applyFont="1" applyFill="1" applyBorder="1" applyAlignment="1" applyProtection="1">
      <alignment horizontal="left" vertical="center" wrapText="1"/>
    </xf>
    <xf numFmtId="165" fontId="139" fillId="4" borderId="0" xfId="2" applyNumberFormat="1" applyFont="1" applyFill="1" applyBorder="1" applyAlignment="1" applyProtection="1">
      <alignment vertical="center" wrapText="1"/>
    </xf>
    <xf numFmtId="166" fontId="139" fillId="4" borderId="0" xfId="2" applyNumberFormat="1" applyFont="1" applyFill="1" applyBorder="1" applyAlignment="1" applyProtection="1">
      <alignment vertical="center" wrapText="1"/>
    </xf>
    <xf numFmtId="0" fontId="57" fillId="4" borderId="17" xfId="0" applyNumberFormat="1" applyFont="1" applyFill="1" applyBorder="1" applyAlignment="1" applyProtection="1">
      <alignment horizontal="left" vertical="center" wrapText="1" indent="2"/>
    </xf>
    <xf numFmtId="165" fontId="57" fillId="4" borderId="0" xfId="2" applyNumberFormat="1" applyFont="1" applyFill="1" applyBorder="1" applyAlignment="1" applyProtection="1">
      <alignment horizontal="right" vertical="center" wrapText="1" indent="1"/>
    </xf>
    <xf numFmtId="166" fontId="57" fillId="4" borderId="0" xfId="2" applyNumberFormat="1" applyFont="1" applyFill="1" applyBorder="1" applyAlignment="1" applyProtection="1">
      <alignment horizontal="right" vertical="center" wrapText="1" indent="1"/>
    </xf>
    <xf numFmtId="166" fontId="22" fillId="4" borderId="0" xfId="2" applyNumberFormat="1" applyFont="1" applyFill="1" applyBorder="1" applyAlignment="1" applyProtection="1">
      <alignment horizontal="right" vertical="center" wrapText="1" indent="1"/>
    </xf>
    <xf numFmtId="0" fontId="57" fillId="2" borderId="17" xfId="0" applyNumberFormat="1" applyFont="1" applyFill="1" applyBorder="1" applyAlignment="1" applyProtection="1">
      <alignment horizontal="left" vertical="center" wrapText="1" indent="2"/>
    </xf>
    <xf numFmtId="165" fontId="0" fillId="4" borderId="0" xfId="0" applyNumberFormat="1" applyFont="1" applyFill="1" applyBorder="1" applyAlignment="1" applyProtection="1">
      <alignment vertical="center"/>
    </xf>
    <xf numFmtId="0" fontId="57" fillId="4" borderId="39" xfId="0" applyNumberFormat="1" applyFont="1" applyFill="1" applyBorder="1" applyAlignment="1" applyProtection="1">
      <alignment horizontal="left" vertical="center" wrapText="1" indent="2"/>
    </xf>
    <xf numFmtId="166" fontId="57" fillId="4" borderId="1" xfId="2" applyNumberFormat="1" applyFont="1" applyFill="1" applyBorder="1" applyAlignment="1" applyProtection="1">
      <alignment horizontal="right" vertical="center" wrapText="1" indent="1"/>
    </xf>
    <xf numFmtId="166" fontId="22" fillId="4" borderId="1" xfId="2" applyNumberFormat="1" applyFont="1" applyFill="1" applyBorder="1" applyAlignment="1" applyProtection="1">
      <alignment horizontal="right" vertical="center" wrapText="1" indent="1"/>
    </xf>
    <xf numFmtId="0" fontId="19" fillId="2" borderId="39" xfId="0" applyNumberFormat="1" applyFont="1" applyFill="1" applyBorder="1" applyAlignment="1" applyProtection="1">
      <alignment horizontal="left" vertical="center" wrapText="1" indent="1"/>
    </xf>
    <xf numFmtId="165" fontId="65" fillId="2" borderId="1" xfId="2" applyNumberFormat="1" applyFont="1" applyFill="1" applyBorder="1" applyAlignment="1" applyProtection="1">
      <alignment horizontal="right" vertical="center" wrapText="1" indent="1"/>
    </xf>
    <xf numFmtId="166" fontId="65" fillId="2" borderId="1" xfId="2" applyNumberFormat="1" applyFont="1" applyFill="1" applyBorder="1" applyAlignment="1" applyProtection="1">
      <alignment horizontal="right" vertical="center" wrapText="1" indent="1"/>
    </xf>
    <xf numFmtId="166" fontId="65" fillId="2" borderId="37" xfId="2" applyNumberFormat="1" applyFont="1" applyFill="1" applyBorder="1" applyAlignment="1" applyProtection="1">
      <alignment horizontal="right" vertical="center" wrapText="1" indent="1"/>
    </xf>
    <xf numFmtId="166" fontId="19" fillId="2" borderId="1" xfId="2" applyNumberFormat="1" applyFont="1" applyFill="1" applyBorder="1" applyAlignment="1" applyProtection="1">
      <alignment horizontal="right" vertical="center" wrapText="1" indent="1"/>
    </xf>
    <xf numFmtId="166" fontId="51" fillId="4" borderId="0" xfId="2" applyNumberFormat="1" applyFont="1" applyFill="1" applyBorder="1" applyAlignment="1" applyProtection="1">
      <alignment vertical="center"/>
    </xf>
    <xf numFmtId="165" fontId="56" fillId="4" borderId="0" xfId="2" applyNumberFormat="1" applyFont="1" applyFill="1" applyBorder="1" applyAlignment="1" applyProtection="1">
      <alignment vertical="center" wrapText="1"/>
    </xf>
    <xf numFmtId="166" fontId="56" fillId="4" borderId="0" xfId="2" applyNumberFormat="1" applyFont="1" applyFill="1" applyBorder="1" applyAlignment="1" applyProtection="1">
      <alignment vertical="center" wrapText="1"/>
    </xf>
    <xf numFmtId="0" fontId="51" fillId="3" borderId="0" xfId="0" applyNumberFormat="1" applyFont="1" applyFill="1" applyBorder="1" applyAlignment="1" applyProtection="1"/>
    <xf numFmtId="165" fontId="140" fillId="4" borderId="0" xfId="2" applyNumberFormat="1" applyFont="1" applyFill="1" applyBorder="1" applyAlignment="1" applyProtection="1">
      <alignment vertical="center" wrapText="1"/>
    </xf>
    <xf numFmtId="166" fontId="140" fillId="4" borderId="0" xfId="2" applyNumberFormat="1" applyFont="1" applyFill="1" applyBorder="1" applyAlignment="1" applyProtection="1">
      <alignment vertical="center" wrapText="1"/>
    </xf>
    <xf numFmtId="166" fontId="30" fillId="4" borderId="0" xfId="2" applyNumberFormat="1" applyFont="1" applyFill="1" applyBorder="1" applyAlignment="1" applyProtection="1">
      <alignment vertical="center" wrapText="1"/>
    </xf>
    <xf numFmtId="0" fontId="51" fillId="4" borderId="0" xfId="0" applyNumberFormat="1" applyFont="1" applyFill="1" applyBorder="1" applyAlignment="1" applyProtection="1"/>
    <xf numFmtId="0" fontId="15" fillId="0" borderId="0" xfId="0" applyNumberFormat="1" applyFont="1" applyFill="1" applyBorder="1" applyAlignment="1" applyProtection="1"/>
    <xf numFmtId="0" fontId="60" fillId="3" borderId="0" xfId="0" applyNumberFormat="1" applyFont="1" applyFill="1" applyBorder="1" applyAlignment="1" applyProtection="1"/>
    <xf numFmtId="0" fontId="34" fillId="4" borderId="0" xfId="7" applyFont="1" applyFill="1" applyAlignment="1">
      <alignment horizontal="left" vertical="center"/>
    </xf>
    <xf numFmtId="0" fontId="34" fillId="4" borderId="0" xfId="7" applyFont="1" applyFill="1" applyBorder="1" applyAlignment="1">
      <alignment horizontal="left" vertical="center"/>
    </xf>
    <xf numFmtId="0" fontId="15" fillId="4" borderId="0" xfId="7" applyFont="1" applyFill="1" applyAlignment="1">
      <alignment horizontal="left" vertical="center"/>
    </xf>
    <xf numFmtId="165" fontId="111" fillId="4" borderId="0" xfId="2" applyNumberFormat="1" applyFont="1" applyFill="1" applyBorder="1" applyAlignment="1" applyProtection="1">
      <alignment horizontal="right" vertical="center" wrapText="1"/>
    </xf>
    <xf numFmtId="165" fontId="141" fillId="4" borderId="0" xfId="2" applyNumberFormat="1" applyFont="1" applyFill="1" applyBorder="1" applyAlignment="1" applyProtection="1">
      <alignment horizontal="right" vertical="center" wrapText="1"/>
    </xf>
    <xf numFmtId="165" fontId="0" fillId="3" borderId="0" xfId="0" applyNumberFormat="1" applyFont="1" applyFill="1" applyBorder="1" applyAlignment="1" applyProtection="1"/>
    <xf numFmtId="165" fontId="0" fillId="4" borderId="0" xfId="0" applyNumberFormat="1" applyFont="1" applyFill="1" applyBorder="1" applyAlignment="1" applyProtection="1"/>
    <xf numFmtId="166" fontId="22" fillId="4" borderId="0" xfId="2" applyNumberFormat="1" applyFont="1" applyFill="1" applyBorder="1" applyAlignment="1" applyProtection="1">
      <alignment horizontal="right" vertical="center" wrapText="1" indent="2"/>
    </xf>
    <xf numFmtId="166" fontId="22" fillId="4" borderId="0" xfId="2" applyNumberFormat="1" applyFont="1" applyFill="1" applyBorder="1" applyAlignment="1" applyProtection="1">
      <alignment horizontal="center" vertical="center" wrapText="1"/>
    </xf>
    <xf numFmtId="0" fontId="143" fillId="4" borderId="0" xfId="0" applyNumberFormat="1" applyFont="1" applyFill="1" applyBorder="1" applyAlignment="1" applyProtection="1">
      <alignment horizontal="left" wrapText="1"/>
    </xf>
    <xf numFmtId="166" fontId="22" fillId="4" borderId="1" xfId="2" applyNumberFormat="1" applyFont="1" applyFill="1" applyBorder="1" applyAlignment="1" applyProtection="1">
      <alignment horizontal="center" vertical="center" wrapText="1"/>
    </xf>
    <xf numFmtId="165" fontId="59" fillId="4" borderId="27" xfId="2" applyNumberFormat="1" applyFont="1" applyFill="1" applyBorder="1" applyAlignment="1" applyProtection="1">
      <alignment horizontal="center" vertical="center"/>
    </xf>
    <xf numFmtId="0" fontId="7" fillId="4" borderId="0" xfId="0" applyNumberFormat="1" applyFont="1" applyFill="1" applyBorder="1" applyAlignment="1" applyProtection="1"/>
    <xf numFmtId="0" fontId="57" fillId="2" borderId="20" xfId="0" applyNumberFormat="1" applyFont="1" applyFill="1" applyBorder="1" applyAlignment="1" applyProtection="1">
      <alignment horizontal="left" wrapText="1" indent="2"/>
    </xf>
    <xf numFmtId="166" fontId="22" fillId="2" borderId="18" xfId="2" applyNumberFormat="1" applyFont="1" applyFill="1" applyBorder="1" applyAlignment="1" applyProtection="1">
      <alignment horizontal="right" vertical="center" wrapText="1" indent="1"/>
    </xf>
    <xf numFmtId="166" fontId="22" fillId="2" borderId="17" xfId="2" applyNumberFormat="1" applyFont="1" applyFill="1" applyBorder="1" applyAlignment="1" applyProtection="1">
      <alignment horizontal="right" vertical="center" wrapText="1" indent="1"/>
    </xf>
    <xf numFmtId="171" fontId="7" fillId="3" borderId="0" xfId="0" applyNumberFormat="1" applyFont="1" applyFill="1" applyBorder="1" applyAlignment="1" applyProtection="1"/>
    <xf numFmtId="0" fontId="57" fillId="4" borderId="0" xfId="0" applyNumberFormat="1" applyFont="1" applyFill="1" applyBorder="1" applyAlignment="1" applyProtection="1">
      <alignment horizontal="left" vertical="center" wrapText="1" indent="2"/>
    </xf>
    <xf numFmtId="166" fontId="22" fillId="4" borderId="18" xfId="2" applyNumberFormat="1" applyFont="1" applyFill="1" applyBorder="1" applyAlignment="1" applyProtection="1">
      <alignment horizontal="right" vertical="center" wrapText="1" indent="1"/>
    </xf>
    <xf numFmtId="166" fontId="22" fillId="4" borderId="17" xfId="2" applyNumberFormat="1" applyFont="1" applyFill="1" applyBorder="1" applyAlignment="1" applyProtection="1">
      <alignment horizontal="right" vertical="center" wrapText="1" indent="1"/>
    </xf>
    <xf numFmtId="0" fontId="57" fillId="2" borderId="0" xfId="0" applyNumberFormat="1" applyFont="1" applyFill="1" applyBorder="1" applyAlignment="1" applyProtection="1">
      <alignment horizontal="left" vertical="center" wrapText="1" indent="2"/>
    </xf>
    <xf numFmtId="166" fontId="22" fillId="4" borderId="27" xfId="2" applyNumberFormat="1" applyFont="1" applyFill="1" applyBorder="1" applyAlignment="1" applyProtection="1">
      <alignment horizontal="right" vertical="center" wrapText="1" indent="1"/>
    </xf>
    <xf numFmtId="166" fontId="22" fillId="4" borderId="39" xfId="2" applyNumberFormat="1" applyFont="1" applyFill="1" applyBorder="1" applyAlignment="1" applyProtection="1">
      <alignment horizontal="right" vertical="center" wrapText="1" indent="1"/>
    </xf>
    <xf numFmtId="0" fontId="65" fillId="2" borderId="37" xfId="0" applyNumberFormat="1" applyFont="1" applyFill="1" applyBorder="1" applyAlignment="1" applyProtection="1">
      <alignment horizontal="left" vertical="center" wrapText="1" indent="1"/>
    </xf>
    <xf numFmtId="0" fontId="88" fillId="4" borderId="0" xfId="1" applyFont="1" applyFill="1" applyBorder="1" applyAlignment="1">
      <alignment vertical="center"/>
    </xf>
    <xf numFmtId="165" fontId="51" fillId="4" borderId="0" xfId="0" applyNumberFormat="1" applyFont="1" applyFill="1" applyBorder="1" applyAlignment="1" applyProtection="1"/>
    <xf numFmtId="0" fontId="65" fillId="4" borderId="0" xfId="0" applyNumberFormat="1" applyFont="1" applyFill="1" applyBorder="1" applyAlignment="1" applyProtection="1">
      <alignment horizontal="left" vertical="center" wrapText="1" indent="1"/>
    </xf>
    <xf numFmtId="166" fontId="58" fillId="4" borderId="0" xfId="2" applyNumberFormat="1" applyFont="1" applyFill="1" applyBorder="1" applyAlignment="1" applyProtection="1">
      <alignment horizontal="right" vertical="center" wrapText="1" indent="2"/>
    </xf>
    <xf numFmtId="165" fontId="141" fillId="4" borderId="0" xfId="2"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left"/>
    </xf>
    <xf numFmtId="0" fontId="57" fillId="4" borderId="0" xfId="0" applyNumberFormat="1" applyFont="1" applyFill="1" applyBorder="1" applyAlignment="1" applyProtection="1">
      <alignment horizontal="left" vertical="center" wrapText="1" indent="3"/>
    </xf>
    <xf numFmtId="165" fontId="144" fillId="4" borderId="0" xfId="2" applyNumberFormat="1" applyFont="1" applyFill="1" applyBorder="1" applyAlignment="1" applyProtection="1">
      <alignment vertical="center"/>
    </xf>
    <xf numFmtId="165" fontId="59" fillId="4" borderId="0" xfId="2" applyNumberFormat="1" applyFont="1" applyFill="1" applyBorder="1" applyAlignment="1" applyProtection="1">
      <alignment vertical="center"/>
    </xf>
    <xf numFmtId="165" fontId="59" fillId="4" borderId="0" xfId="2" applyNumberFormat="1" applyFont="1" applyFill="1" applyBorder="1" applyAlignment="1" applyProtection="1">
      <alignment vertical="center" wrapText="1"/>
    </xf>
    <xf numFmtId="0" fontId="34" fillId="4" borderId="0" xfId="7" applyFont="1" applyFill="1" applyAlignment="1">
      <alignment horizontal="left" wrapText="1"/>
    </xf>
    <xf numFmtId="0" fontId="34" fillId="4" borderId="0" xfId="7" applyFont="1" applyFill="1" applyAlignment="1">
      <alignment horizontal="left" vertical="center" wrapText="1"/>
    </xf>
    <xf numFmtId="0" fontId="34" fillId="0" borderId="0" xfId="0" applyFont="1" applyAlignment="1">
      <alignment horizontal="left" readingOrder="1"/>
    </xf>
    <xf numFmtId="0" fontId="92" fillId="4" borderId="0" xfId="0" applyNumberFormat="1" applyFont="1" applyFill="1" applyBorder="1" applyAlignment="1" applyProtection="1"/>
    <xf numFmtId="0" fontId="0" fillId="0" borderId="0" xfId="0" applyNumberFormat="1" applyFill="1" applyBorder="1" applyAlignment="1" applyProtection="1"/>
    <xf numFmtId="168" fontId="57" fillId="2" borderId="17" xfId="6" applyNumberFormat="1" applyFont="1" applyFill="1" applyBorder="1" applyAlignment="1" applyProtection="1">
      <alignment horizontal="right" vertical="center" wrapText="1" indent="1"/>
    </xf>
    <xf numFmtId="168" fontId="57" fillId="4" borderId="17" xfId="6" applyNumberFormat="1" applyFont="1" applyFill="1" applyBorder="1" applyAlignment="1" applyProtection="1">
      <alignment horizontal="right" vertical="center" wrapText="1" indent="1"/>
    </xf>
    <xf numFmtId="168" fontId="57" fillId="4" borderId="39" xfId="6" applyNumberFormat="1" applyFont="1" applyFill="1" applyBorder="1" applyAlignment="1" applyProtection="1">
      <alignment horizontal="right" vertical="center" wrapText="1" indent="1"/>
    </xf>
    <xf numFmtId="168" fontId="65" fillId="2" borderId="37" xfId="6" applyNumberFormat="1" applyFont="1" applyFill="1" applyBorder="1" applyAlignment="1" applyProtection="1">
      <alignment horizontal="right" vertical="center" wrapText="1" indent="1"/>
    </xf>
    <xf numFmtId="166" fontId="22" fillId="2" borderId="42" xfId="2" applyNumberFormat="1" applyFont="1" applyFill="1" applyBorder="1" applyAlignment="1" applyProtection="1">
      <alignment horizontal="right" vertical="center" wrapText="1" indent="1"/>
    </xf>
    <xf numFmtId="9" fontId="65" fillId="2" borderId="39" xfId="6" applyFont="1" applyFill="1" applyBorder="1" applyAlignment="1" applyProtection="1">
      <alignment horizontal="right" vertical="center" wrapText="1" indent="1"/>
    </xf>
    <xf numFmtId="168" fontId="65" fillId="2" borderId="39" xfId="6" applyNumberFormat="1" applyFont="1" applyFill="1" applyBorder="1" applyAlignment="1" applyProtection="1">
      <alignment horizontal="right" vertical="center" wrapText="1" indent="1"/>
    </xf>
    <xf numFmtId="0" fontId="34" fillId="4" borderId="0" xfId="1" applyFont="1" applyFill="1" applyBorder="1" applyAlignment="1">
      <alignment vertical="top"/>
    </xf>
    <xf numFmtId="165" fontId="141" fillId="4" borderId="0" xfId="2" applyNumberFormat="1" applyFont="1" applyFill="1" applyBorder="1" applyAlignment="1" applyProtection="1">
      <alignment horizontal="right" vertical="top" wrapText="1"/>
    </xf>
    <xf numFmtId="165" fontId="0" fillId="3" borderId="0" xfId="0" applyNumberFormat="1" applyFont="1" applyFill="1" applyBorder="1" applyAlignment="1" applyProtection="1">
      <alignment vertical="top"/>
    </xf>
    <xf numFmtId="165" fontId="145" fillId="4" borderId="0" xfId="2" applyNumberFormat="1" applyFont="1" applyFill="1" applyBorder="1" applyAlignment="1" applyProtection="1">
      <alignment horizontal="left" vertical="center" wrapText="1"/>
    </xf>
    <xf numFmtId="165" fontId="145" fillId="4" borderId="0" xfId="2" applyNumberFormat="1" applyFont="1" applyFill="1" applyBorder="1" applyAlignment="1" applyProtection="1">
      <alignment horizontal="left" vertical="center"/>
    </xf>
    <xf numFmtId="0" fontId="143" fillId="4" borderId="0" xfId="0" applyNumberFormat="1" applyFont="1" applyFill="1" applyBorder="1" applyAlignment="1" applyProtection="1">
      <alignment horizontal="left"/>
    </xf>
    <xf numFmtId="0" fontId="146" fillId="4" borderId="0" xfId="0" applyNumberFormat="1" applyFont="1" applyFill="1" applyBorder="1" applyAlignment="1" applyProtection="1">
      <alignment horizontal="left"/>
    </xf>
    <xf numFmtId="0" fontId="0" fillId="4" borderId="0" xfId="0" applyFill="1" applyAlignment="1"/>
    <xf numFmtId="165" fontId="51" fillId="3" borderId="0" xfId="0" applyNumberFormat="1" applyFont="1" applyFill="1" applyBorder="1" applyAlignment="1" applyProtection="1"/>
    <xf numFmtId="0" fontId="57" fillId="4" borderId="42" xfId="0" applyNumberFormat="1" applyFont="1" applyFill="1" applyBorder="1" applyAlignment="1" applyProtection="1">
      <alignment horizontal="left" vertical="center" wrapText="1" indent="2"/>
    </xf>
    <xf numFmtId="166" fontId="22" fillId="4" borderId="47" xfId="2" applyNumberFormat="1" applyFont="1" applyFill="1" applyBorder="1" applyAlignment="1" applyProtection="1">
      <alignment horizontal="right" vertical="center" wrapText="1" indent="1"/>
    </xf>
    <xf numFmtId="166" fontId="22" fillId="2" borderId="47" xfId="2" applyNumberFormat="1" applyFont="1" applyFill="1" applyBorder="1" applyAlignment="1" applyProtection="1">
      <alignment horizontal="right" vertical="center" wrapText="1" indent="1"/>
    </xf>
    <xf numFmtId="166" fontId="22" fillId="4" borderId="46" xfId="2" applyNumberFormat="1" applyFont="1" applyFill="1" applyBorder="1" applyAlignment="1" applyProtection="1">
      <alignment horizontal="right" vertical="center" wrapText="1" indent="1"/>
    </xf>
    <xf numFmtId="0" fontId="19" fillId="2" borderId="37" xfId="0" applyNumberFormat="1" applyFont="1" applyFill="1" applyBorder="1" applyAlignment="1" applyProtection="1">
      <alignment horizontal="left" vertical="center" wrapText="1" indent="1"/>
    </xf>
    <xf numFmtId="165" fontId="65" fillId="2" borderId="37" xfId="2" applyNumberFormat="1" applyFont="1" applyFill="1" applyBorder="1" applyAlignment="1" applyProtection="1">
      <alignment horizontal="right" vertical="center" wrapText="1" indent="1"/>
    </xf>
    <xf numFmtId="166" fontId="65" fillId="2" borderId="38" xfId="2" applyNumberFormat="1" applyFont="1" applyFill="1" applyBorder="1" applyAlignment="1" applyProtection="1">
      <alignment horizontal="right" vertical="center" wrapText="1" indent="1"/>
    </xf>
    <xf numFmtId="166" fontId="65" fillId="2" borderId="29" xfId="2" applyNumberFormat="1" applyFont="1" applyFill="1" applyBorder="1" applyAlignment="1" applyProtection="1">
      <alignment horizontal="right" vertical="center" wrapText="1" indent="1"/>
    </xf>
    <xf numFmtId="0" fontId="97" fillId="4" borderId="0" xfId="0" applyNumberFormat="1" applyFont="1" applyFill="1" applyBorder="1" applyAlignment="1" applyProtection="1"/>
    <xf numFmtId="0" fontId="97" fillId="3" borderId="0" xfId="0" applyNumberFormat="1" applyFont="1" applyFill="1" applyBorder="1" applyAlignment="1" applyProtection="1"/>
    <xf numFmtId="0" fontId="98" fillId="4" borderId="0" xfId="1" applyFont="1" applyFill="1" applyBorder="1" applyAlignment="1">
      <alignment vertical="center"/>
    </xf>
    <xf numFmtId="165" fontId="147" fillId="4" borderId="0" xfId="2" applyNumberFormat="1" applyFont="1" applyFill="1" applyBorder="1" applyAlignment="1" applyProtection="1">
      <alignment horizontal="right" vertical="center" wrapText="1"/>
    </xf>
    <xf numFmtId="165" fontId="97" fillId="3" borderId="0" xfId="0" applyNumberFormat="1" applyFont="1" applyFill="1" applyBorder="1" applyAlignment="1" applyProtection="1"/>
    <xf numFmtId="0" fontId="19" fillId="4" borderId="0" xfId="0" applyNumberFormat="1" applyFont="1" applyFill="1" applyBorder="1" applyAlignment="1" applyProtection="1">
      <alignment horizontal="left" vertical="center" wrapText="1" indent="1"/>
    </xf>
    <xf numFmtId="165" fontId="57" fillId="4" borderId="0" xfId="2" applyNumberFormat="1" applyFont="1" applyFill="1" applyBorder="1" applyAlignment="1" applyProtection="1">
      <alignment horizontal="right" vertical="center" wrapText="1" indent="2"/>
    </xf>
    <xf numFmtId="166" fontId="57" fillId="4" borderId="0" xfId="2" applyNumberFormat="1" applyFont="1" applyFill="1" applyBorder="1" applyAlignment="1" applyProtection="1">
      <alignment horizontal="right" vertical="center" wrapText="1" indent="2"/>
    </xf>
    <xf numFmtId="165" fontId="0" fillId="3" borderId="0" xfId="0" applyNumberFormat="1" applyFont="1" applyFill="1" applyBorder="1" applyAlignment="1" applyProtection="1">
      <alignment horizontal="left"/>
    </xf>
    <xf numFmtId="0" fontId="28" fillId="4" borderId="0" xfId="0" applyNumberFormat="1" applyFont="1" applyFill="1" applyBorder="1" applyAlignment="1" applyProtection="1">
      <alignment horizontal="left" vertical="center" wrapText="1" indent="1"/>
    </xf>
    <xf numFmtId="0" fontId="76" fillId="3" borderId="0" xfId="0" applyNumberFormat="1" applyFont="1" applyFill="1" applyBorder="1" applyAlignment="1" applyProtection="1"/>
    <xf numFmtId="0" fontId="148" fillId="4" borderId="0" xfId="1" applyFont="1" applyFill="1" applyBorder="1" applyAlignment="1">
      <alignment vertical="center"/>
    </xf>
    <xf numFmtId="165" fontId="149" fillId="4" borderId="0" xfId="2" applyNumberFormat="1" applyFont="1" applyFill="1" applyBorder="1" applyAlignment="1" applyProtection="1">
      <alignment horizontal="right" vertical="center" wrapText="1"/>
    </xf>
    <xf numFmtId="165" fontId="76" fillId="3" borderId="0" xfId="0" applyNumberFormat="1" applyFont="1" applyFill="1" applyBorder="1" applyAlignment="1" applyProtection="1"/>
    <xf numFmtId="0" fontId="118" fillId="4" borderId="0" xfId="0" applyNumberFormat="1" applyFont="1" applyFill="1" applyBorder="1" applyAlignment="1" applyProtection="1"/>
    <xf numFmtId="171" fontId="118" fillId="4" borderId="0" xfId="0" applyNumberFormat="1" applyFont="1" applyFill="1" applyBorder="1" applyAlignment="1" applyProtection="1"/>
    <xf numFmtId="0" fontId="118" fillId="3" borderId="0" xfId="0" applyNumberFormat="1" applyFont="1" applyFill="1" applyBorder="1" applyAlignment="1" applyProtection="1"/>
    <xf numFmtId="165" fontId="150" fillId="4" borderId="0" xfId="2" applyNumberFormat="1" applyFont="1" applyFill="1" applyBorder="1" applyAlignment="1" applyProtection="1">
      <alignment horizontal="right" vertical="center" wrapText="1"/>
    </xf>
    <xf numFmtId="165" fontId="118" fillId="3" borderId="0" xfId="0" applyNumberFormat="1" applyFont="1" applyFill="1" applyBorder="1" applyAlignment="1" applyProtection="1"/>
    <xf numFmtId="166" fontId="19" fillId="4" borderId="0" xfId="2" applyNumberFormat="1" applyFont="1" applyFill="1" applyBorder="1" applyAlignment="1" applyProtection="1">
      <alignment horizontal="right" vertical="center" wrapText="1"/>
    </xf>
    <xf numFmtId="0" fontId="9" fillId="4" borderId="0" xfId="0" applyNumberFormat="1" applyFont="1" applyFill="1" applyBorder="1" applyAlignment="1" applyProtection="1">
      <alignment wrapText="1"/>
    </xf>
    <xf numFmtId="0" fontId="57" fillId="4" borderId="1" xfId="0" applyNumberFormat="1" applyFont="1" applyFill="1" applyBorder="1" applyAlignment="1" applyProtection="1">
      <alignment horizontal="left" vertical="center" wrapText="1" indent="2"/>
    </xf>
    <xf numFmtId="165" fontId="124" fillId="0" borderId="0" xfId="2" applyNumberFormat="1" applyFont="1" applyFill="1" applyBorder="1" applyAlignment="1" applyProtection="1">
      <alignment horizontal="right" vertical="center" wrapText="1" indent="2"/>
    </xf>
    <xf numFmtId="166" fontId="124" fillId="0" borderId="0" xfId="2" applyNumberFormat="1" applyFont="1" applyFill="1" applyBorder="1" applyAlignment="1" applyProtection="1">
      <alignment horizontal="right" vertical="center" wrapText="1" indent="2"/>
    </xf>
    <xf numFmtId="0" fontId="8" fillId="4" borderId="0" xfId="0" applyNumberFormat="1" applyFont="1" applyFill="1" applyBorder="1" applyAlignment="1" applyProtection="1">
      <alignment horizontal="left" vertical="center"/>
    </xf>
    <xf numFmtId="0" fontId="108" fillId="4" borderId="0" xfId="0" applyNumberFormat="1" applyFont="1" applyFill="1" applyBorder="1" applyAlignment="1" applyProtection="1">
      <alignment vertical="center"/>
    </xf>
    <xf numFmtId="0" fontId="105" fillId="4" borderId="0" xfId="0" applyNumberFormat="1" applyFont="1" applyFill="1" applyBorder="1" applyAlignment="1" applyProtection="1">
      <alignment vertical="center"/>
    </xf>
    <xf numFmtId="0" fontId="34" fillId="4" borderId="1" xfId="1" applyFont="1" applyFill="1" applyBorder="1" applyAlignment="1">
      <alignment vertical="center"/>
    </xf>
    <xf numFmtId="165" fontId="103" fillId="4" borderId="1" xfId="2" applyNumberFormat="1" applyFont="1" applyFill="1" applyBorder="1" applyAlignment="1">
      <alignment vertical="center"/>
    </xf>
    <xf numFmtId="0" fontId="59" fillId="4" borderId="20" xfId="1" applyFont="1" applyFill="1" applyBorder="1" applyAlignment="1">
      <alignment vertical="center" wrapText="1"/>
    </xf>
    <xf numFmtId="0" fontId="109" fillId="4" borderId="14" xfId="0" applyNumberFormat="1" applyFont="1" applyFill="1" applyBorder="1" applyAlignment="1" applyProtection="1">
      <alignment vertical="center"/>
    </xf>
    <xf numFmtId="0" fontId="24" fillId="4" borderId="0" xfId="0" applyFont="1" applyFill="1"/>
    <xf numFmtId="0" fontId="0" fillId="4" borderId="0" xfId="0" applyFont="1" applyFill="1"/>
    <xf numFmtId="0" fontId="97" fillId="4" borderId="0" xfId="0" applyFont="1" applyFill="1"/>
    <xf numFmtId="165" fontId="19" fillId="2" borderId="47" xfId="2" applyNumberFormat="1" applyFont="1" applyFill="1" applyBorder="1" applyAlignment="1">
      <alignment vertical="center" wrapText="1"/>
    </xf>
    <xf numFmtId="0" fontId="0" fillId="4" borderId="0" xfId="0" applyFill="1" applyAlignment="1">
      <alignment horizontal="left"/>
    </xf>
    <xf numFmtId="0" fontId="112" fillId="4" borderId="0" xfId="0" applyNumberFormat="1" applyFont="1" applyFill="1" applyBorder="1" applyAlignment="1" applyProtection="1">
      <alignment vertical="center"/>
    </xf>
    <xf numFmtId="0" fontId="113" fillId="4" borderId="0" xfId="0" applyNumberFormat="1" applyFont="1" applyFill="1" applyBorder="1" applyAlignment="1" applyProtection="1">
      <alignment vertical="center"/>
    </xf>
    <xf numFmtId="166" fontId="58" fillId="4" borderId="0" xfId="2" applyNumberFormat="1" applyFont="1" applyFill="1" applyBorder="1" applyAlignment="1">
      <alignment vertical="center"/>
    </xf>
    <xf numFmtId="166" fontId="112" fillId="4" borderId="0" xfId="0" applyNumberFormat="1" applyFont="1" applyFill="1" applyBorder="1" applyAlignment="1" applyProtection="1">
      <alignment vertical="center"/>
    </xf>
    <xf numFmtId="166" fontId="59" fillId="4" borderId="0" xfId="2" applyNumberFormat="1" applyFont="1" applyFill="1" applyBorder="1" applyAlignment="1">
      <alignment vertical="center"/>
    </xf>
    <xf numFmtId="0" fontId="60" fillId="4" borderId="0" xfId="0" applyNumberFormat="1" applyFont="1" applyFill="1" applyBorder="1" applyAlignment="1" applyProtection="1">
      <alignment vertical="center"/>
    </xf>
    <xf numFmtId="0" fontId="77" fillId="4" borderId="0" xfId="1" applyFont="1" applyFill="1" applyBorder="1" applyAlignment="1">
      <alignment horizontal="left"/>
    </xf>
    <xf numFmtId="0" fontId="151" fillId="4" borderId="0" xfId="0" applyNumberFormat="1" applyFont="1" applyFill="1" applyBorder="1" applyAlignment="1" applyProtection="1">
      <alignment vertical="center"/>
    </xf>
    <xf numFmtId="0" fontId="9" fillId="4" borderId="0" xfId="0" applyNumberFormat="1" applyFont="1" applyFill="1" applyBorder="1" applyAlignment="1" applyProtection="1">
      <alignment horizontal="left" vertical="center"/>
    </xf>
    <xf numFmtId="0" fontId="152" fillId="4" borderId="0" xfId="0" applyFont="1" applyFill="1" applyAlignment="1">
      <alignment horizontal="center" vertical="center"/>
    </xf>
    <xf numFmtId="0" fontId="67" fillId="4" borderId="0" xfId="0" applyFont="1" applyFill="1"/>
    <xf numFmtId="0" fontId="67" fillId="4" borderId="0" xfId="0" applyFont="1" applyFill="1" applyAlignment="1">
      <alignment horizontal="left"/>
    </xf>
    <xf numFmtId="168" fontId="110" fillId="2" borderId="0" xfId="6" applyNumberFormat="1" applyFont="1" applyFill="1" applyBorder="1" applyAlignment="1">
      <alignment horizontal="right" vertical="center" indent="1"/>
    </xf>
    <xf numFmtId="168" fontId="110" fillId="2" borderId="3" xfId="6" applyNumberFormat="1" applyFont="1" applyFill="1" applyBorder="1" applyAlignment="1">
      <alignment horizontal="right" vertical="center" indent="1"/>
    </xf>
    <xf numFmtId="168" fontId="110" fillId="2" borderId="53" xfId="6" applyNumberFormat="1" applyFont="1" applyFill="1" applyBorder="1" applyAlignment="1">
      <alignment horizontal="right" vertical="center" indent="1"/>
    </xf>
    <xf numFmtId="168" fontId="99" fillId="4" borderId="0" xfId="6" applyNumberFormat="1" applyFont="1" applyFill="1" applyBorder="1" applyAlignment="1">
      <alignment horizontal="right" vertical="center" indent="1"/>
    </xf>
    <xf numFmtId="168" fontId="99" fillId="4" borderId="17" xfId="6" applyNumberFormat="1" applyFont="1" applyFill="1" applyBorder="1" applyAlignment="1">
      <alignment horizontal="right" vertical="center" indent="1"/>
    </xf>
    <xf numFmtId="168" fontId="99" fillId="4" borderId="54" xfId="6" applyNumberFormat="1" applyFont="1" applyFill="1" applyBorder="1" applyAlignment="1">
      <alignment horizontal="right" vertical="center" indent="1"/>
    </xf>
    <xf numFmtId="168" fontId="57" fillId="4" borderId="0" xfId="6" applyNumberFormat="1" applyFont="1" applyFill="1" applyBorder="1" applyAlignment="1" applyProtection="1">
      <alignment horizontal="right" vertical="center" indent="1"/>
    </xf>
    <xf numFmtId="168" fontId="99" fillId="2" borderId="17" xfId="6" applyNumberFormat="1" applyFont="1" applyFill="1" applyBorder="1" applyAlignment="1">
      <alignment horizontal="right" vertical="center" indent="1"/>
    </xf>
    <xf numFmtId="168" fontId="99" fillId="2" borderId="0" xfId="6" applyNumberFormat="1" applyFont="1" applyFill="1" applyBorder="1" applyAlignment="1">
      <alignment horizontal="right" vertical="center" indent="1"/>
    </xf>
    <xf numFmtId="168" fontId="99" fillId="2" borderId="54" xfId="6" applyNumberFormat="1" applyFont="1" applyFill="1" applyBorder="1" applyAlignment="1">
      <alignment horizontal="right" vertical="center" indent="1"/>
    </xf>
    <xf numFmtId="168" fontId="57" fillId="2" borderId="0" xfId="6" applyNumberFormat="1" applyFont="1" applyFill="1" applyBorder="1" applyAlignment="1" applyProtection="1">
      <alignment horizontal="right" vertical="center" indent="1"/>
    </xf>
    <xf numFmtId="168" fontId="57" fillId="4" borderId="18" xfId="6" applyNumberFormat="1" applyFont="1" applyFill="1" applyBorder="1" applyAlignment="1" applyProtection="1">
      <alignment horizontal="right" vertical="center" indent="1"/>
    </xf>
    <xf numFmtId="168" fontId="99" fillId="2" borderId="2" xfId="6" applyNumberFormat="1" applyFont="1" applyFill="1" applyBorder="1" applyAlignment="1">
      <alignment horizontal="right" vertical="center" indent="1"/>
    </xf>
    <xf numFmtId="168" fontId="99" fillId="2" borderId="19" xfId="6" applyNumberFormat="1" applyFont="1" applyFill="1" applyBorder="1" applyAlignment="1">
      <alignment horizontal="right" vertical="center" indent="1"/>
    </xf>
    <xf numFmtId="168" fontId="57" fillId="2" borderId="2" xfId="6" applyNumberFormat="1" applyFont="1" applyFill="1" applyBorder="1" applyAlignment="1" applyProtection="1">
      <alignment horizontal="right" vertical="center" indent="1"/>
    </xf>
    <xf numFmtId="168" fontId="99" fillId="2" borderId="55" xfId="6" applyNumberFormat="1" applyFont="1" applyFill="1" applyBorder="1" applyAlignment="1">
      <alignment horizontal="right" vertical="center" indent="1"/>
    </xf>
    <xf numFmtId="0" fontId="4" fillId="4" borderId="0" xfId="1" applyFont="1" applyFill="1" applyBorder="1" applyAlignment="1">
      <alignment vertical="top"/>
    </xf>
    <xf numFmtId="0" fontId="38" fillId="4" borderId="0" xfId="1" applyFont="1" applyFill="1" applyBorder="1" applyAlignment="1">
      <alignment vertical="top"/>
    </xf>
    <xf numFmtId="0" fontId="0" fillId="4" borderId="0" xfId="0" applyFill="1" applyAlignment="1">
      <alignment vertical="top"/>
    </xf>
    <xf numFmtId="0" fontId="35" fillId="4" borderId="0" xfId="0" applyFont="1" applyFill="1"/>
    <xf numFmtId="0" fontId="153" fillId="4" borderId="0" xfId="0" applyFont="1" applyFill="1" applyBorder="1" applyAlignment="1"/>
    <xf numFmtId="0" fontId="153" fillId="4" borderId="0" xfId="0" applyFont="1" applyFill="1" applyBorder="1" applyAlignment="1">
      <alignment vertical="center" wrapText="1"/>
    </xf>
    <xf numFmtId="0" fontId="154" fillId="4" borderId="0" xfId="0" applyFont="1" applyFill="1" applyBorder="1" applyAlignment="1">
      <alignment vertical="center"/>
    </xf>
    <xf numFmtId="0" fontId="35" fillId="4" borderId="1" xfId="0" applyFont="1" applyFill="1" applyBorder="1"/>
    <xf numFmtId="0" fontId="135" fillId="4" borderId="0" xfId="0" applyNumberFormat="1" applyFont="1" applyFill="1" applyBorder="1" applyAlignment="1" applyProtection="1">
      <alignment vertical="center" wrapText="1"/>
    </xf>
    <xf numFmtId="0" fontId="135" fillId="4" borderId="38" xfId="0" applyNumberFormat="1" applyFont="1" applyFill="1" applyBorder="1" applyAlignment="1" applyProtection="1">
      <alignment horizontal="center" vertical="center" wrapText="1"/>
    </xf>
    <xf numFmtId="0" fontId="135" fillId="4" borderId="36" xfId="0" applyNumberFormat="1" applyFont="1" applyFill="1" applyBorder="1" applyAlignment="1" applyProtection="1">
      <alignment horizontal="center" vertical="center" wrapText="1"/>
    </xf>
    <xf numFmtId="0" fontId="135" fillId="4" borderId="37" xfId="0" applyNumberFormat="1" applyFont="1" applyFill="1" applyBorder="1" applyAlignment="1" applyProtection="1">
      <alignment horizontal="center" vertical="center" wrapText="1"/>
    </xf>
    <xf numFmtId="0" fontId="57" fillId="2" borderId="42" xfId="0" applyNumberFormat="1" applyFont="1" applyFill="1" applyBorder="1" applyAlignment="1" applyProtection="1">
      <alignment horizontal="left" wrapText="1" indent="2"/>
    </xf>
    <xf numFmtId="0" fontId="118" fillId="4" borderId="0" xfId="0" applyFont="1" applyFill="1"/>
    <xf numFmtId="169" fontId="155" fillId="4" borderId="0" xfId="0" applyNumberFormat="1" applyFont="1" applyFill="1" applyBorder="1" applyAlignment="1">
      <alignment horizontal="right" indent="1"/>
    </xf>
    <xf numFmtId="169" fontId="76" fillId="4" borderId="0" xfId="0" applyNumberFormat="1" applyFont="1" applyFill="1" applyBorder="1" applyAlignment="1">
      <alignment horizontal="right" indent="1"/>
    </xf>
    <xf numFmtId="0" fontId="77" fillId="4" borderId="0" xfId="7" applyFont="1" applyFill="1" applyAlignment="1">
      <alignment vertical="center"/>
    </xf>
    <xf numFmtId="0" fontId="77" fillId="4" borderId="0" xfId="7" applyFont="1" applyFill="1" applyAlignment="1">
      <alignment vertical="center" wrapText="1"/>
    </xf>
    <xf numFmtId="169" fontId="57" fillId="4" borderId="64" xfId="0" applyNumberFormat="1" applyFont="1" applyFill="1" applyBorder="1" applyAlignment="1" applyProtection="1">
      <alignment horizontal="right" vertical="center" indent="1"/>
    </xf>
    <xf numFmtId="0" fontId="57" fillId="4" borderId="0" xfId="7" applyFont="1" applyFill="1" applyBorder="1" applyAlignment="1">
      <alignment horizontal="left" wrapText="1"/>
    </xf>
    <xf numFmtId="0" fontId="19" fillId="4" borderId="65" xfId="0" applyFont="1" applyFill="1" applyBorder="1" applyAlignment="1">
      <alignment horizontal="left" vertical="center" wrapText="1"/>
    </xf>
    <xf numFmtId="169" fontId="57" fillId="4" borderId="66" xfId="0" applyNumberFormat="1" applyFont="1" applyFill="1" applyBorder="1" applyAlignment="1" applyProtection="1">
      <alignment horizontal="right" vertical="center" indent="1"/>
    </xf>
    <xf numFmtId="0" fontId="77" fillId="4" borderId="0" xfId="1" applyFont="1" applyFill="1" applyBorder="1" applyAlignment="1">
      <alignment horizontal="left" wrapText="1"/>
    </xf>
    <xf numFmtId="168" fontId="99" fillId="2" borderId="17" xfId="6" applyNumberFormat="1" applyFont="1" applyFill="1" applyBorder="1" applyAlignment="1">
      <alignment horizontal="right" indent="1"/>
    </xf>
    <xf numFmtId="168" fontId="99" fillId="4" borderId="17" xfId="6" applyNumberFormat="1" applyFont="1" applyFill="1" applyBorder="1" applyAlignment="1">
      <alignment horizontal="right" indent="1"/>
    </xf>
    <xf numFmtId="168" fontId="99" fillId="4" borderId="19" xfId="6" applyNumberFormat="1" applyFont="1" applyFill="1" applyBorder="1" applyAlignment="1">
      <alignment horizontal="right" indent="1"/>
    </xf>
    <xf numFmtId="168" fontId="110" fillId="2" borderId="11" xfId="6" applyNumberFormat="1" applyFont="1" applyFill="1" applyBorder="1" applyAlignment="1">
      <alignment horizontal="right" indent="1"/>
    </xf>
    <xf numFmtId="0" fontId="4" fillId="2" borderId="0" xfId="5" applyNumberFormat="1" applyFont="1" applyFill="1" applyBorder="1" applyAlignment="1" applyProtection="1">
      <alignment horizontal="left"/>
    </xf>
    <xf numFmtId="0" fontId="1" fillId="2" borderId="0" xfId="5" applyFill="1"/>
    <xf numFmtId="0" fontId="1" fillId="4" borderId="0" xfId="5" applyFill="1"/>
    <xf numFmtId="0" fontId="45" fillId="4" borderId="0" xfId="5" applyNumberFormat="1" applyFont="1" applyFill="1" applyBorder="1" applyAlignment="1" applyProtection="1">
      <alignment horizontal="left"/>
    </xf>
    <xf numFmtId="0" fontId="11" fillId="4" borderId="1" xfId="0" applyNumberFormat="1" applyFont="1" applyFill="1" applyBorder="1" applyAlignment="1" applyProtection="1">
      <alignment horizontal="left" wrapText="1"/>
    </xf>
    <xf numFmtId="0" fontId="9" fillId="4" borderId="1" xfId="5" applyNumberFormat="1" applyFont="1" applyFill="1" applyBorder="1" applyAlignment="1" applyProtection="1">
      <alignment horizontal="left" wrapText="1"/>
    </xf>
    <xf numFmtId="0" fontId="1" fillId="4" borderId="1" xfId="5" applyFill="1" applyBorder="1" applyAlignment="1"/>
    <xf numFmtId="0" fontId="1" fillId="4" borderId="1" xfId="5" applyFill="1" applyBorder="1"/>
    <xf numFmtId="0" fontId="158" fillId="4" borderId="42" xfId="5" applyFont="1" applyFill="1" applyBorder="1"/>
    <xf numFmtId="0" fontId="155" fillId="4" borderId="45" xfId="5" applyFont="1" applyFill="1" applyBorder="1" applyAlignment="1">
      <alignment horizontal="center" vertical="center" wrapText="1"/>
    </xf>
    <xf numFmtId="0" fontId="155" fillId="4" borderId="0" xfId="5" applyFont="1" applyFill="1" applyBorder="1" applyAlignment="1">
      <alignment horizontal="center" vertical="center" wrapText="1"/>
    </xf>
    <xf numFmtId="0" fontId="155" fillId="4" borderId="42" xfId="5" applyFont="1" applyFill="1" applyBorder="1" applyAlignment="1">
      <alignment horizontal="center" vertical="center" wrapText="1"/>
    </xf>
    <xf numFmtId="0" fontId="158" fillId="4" borderId="39" xfId="5" applyFont="1" applyFill="1" applyBorder="1"/>
    <xf numFmtId="49" fontId="155" fillId="4" borderId="46" xfId="5" applyNumberFormat="1" applyFont="1" applyFill="1" applyBorder="1" applyAlignment="1">
      <alignment horizontal="center" vertical="center" wrapText="1"/>
    </xf>
    <xf numFmtId="49" fontId="160" fillId="4" borderId="1" xfId="5" applyNumberFormat="1" applyFont="1" applyFill="1" applyBorder="1" applyAlignment="1">
      <alignment horizontal="center" vertical="center" wrapText="1"/>
    </xf>
    <xf numFmtId="49" fontId="160" fillId="4" borderId="39" xfId="5" applyNumberFormat="1" applyFont="1" applyFill="1" applyBorder="1" applyAlignment="1">
      <alignment horizontal="center" vertical="center" wrapText="1"/>
    </xf>
    <xf numFmtId="0" fontId="160" fillId="4" borderId="1" xfId="5" applyFont="1" applyFill="1" applyBorder="1" applyAlignment="1">
      <alignment horizontal="center" vertical="center" wrapText="1"/>
    </xf>
    <xf numFmtId="0" fontId="161" fillId="4" borderId="17" xfId="5" applyFont="1" applyFill="1" applyBorder="1" applyAlignment="1">
      <alignment horizontal="left" indent="2"/>
    </xf>
    <xf numFmtId="170" fontId="161" fillId="4" borderId="47" xfId="5" applyNumberFormat="1" applyFont="1" applyFill="1" applyBorder="1" applyAlignment="1">
      <alignment horizontal="right" indent="1"/>
    </xf>
    <xf numFmtId="170" fontId="161" fillId="4" borderId="0" xfId="0" applyNumberFormat="1" applyFont="1" applyFill="1" applyBorder="1" applyAlignment="1">
      <alignment horizontal="right" indent="1"/>
    </xf>
    <xf numFmtId="170" fontId="161" fillId="4" borderId="17" xfId="0" applyNumberFormat="1" applyFont="1" applyFill="1" applyBorder="1" applyAlignment="1">
      <alignment horizontal="right" indent="3"/>
    </xf>
    <xf numFmtId="170" fontId="161" fillId="4" borderId="0" xfId="5" applyNumberFormat="1" applyFont="1" applyFill="1" applyBorder="1" applyAlignment="1">
      <alignment horizontal="right" indent="1"/>
    </xf>
    <xf numFmtId="170" fontId="1" fillId="4" borderId="0" xfId="5" applyNumberFormat="1" applyFill="1"/>
    <xf numFmtId="0" fontId="161" fillId="2" borderId="17" xfId="5" applyFont="1" applyFill="1" applyBorder="1" applyAlignment="1">
      <alignment horizontal="left" wrapText="1" indent="2"/>
    </xf>
    <xf numFmtId="170" fontId="161" fillId="2" borderId="47" xfId="5" applyNumberFormat="1" applyFont="1" applyFill="1" applyBorder="1" applyAlignment="1">
      <alignment horizontal="right" indent="1"/>
    </xf>
    <xf numFmtId="170" fontId="161" fillId="2" borderId="0" xfId="0" applyNumberFormat="1" applyFont="1" applyFill="1" applyBorder="1" applyAlignment="1">
      <alignment horizontal="right" indent="1"/>
    </xf>
    <xf numFmtId="170" fontId="161" fillId="2" borderId="17" xfId="0" applyNumberFormat="1" applyFont="1" applyFill="1" applyBorder="1" applyAlignment="1">
      <alignment horizontal="right" indent="3"/>
    </xf>
    <xf numFmtId="170" fontId="161" fillId="2" borderId="0" xfId="5" applyNumberFormat="1" applyFont="1" applyFill="1" applyBorder="1" applyAlignment="1">
      <alignment horizontal="right" indent="1"/>
    </xf>
    <xf numFmtId="0" fontId="161" fillId="2" borderId="17" xfId="5" applyFont="1" applyFill="1" applyBorder="1" applyAlignment="1">
      <alignment horizontal="left" vertical="center" wrapText="1" indent="2"/>
    </xf>
    <xf numFmtId="0" fontId="161" fillId="2" borderId="17" xfId="5" applyFont="1" applyFill="1" applyBorder="1" applyAlignment="1">
      <alignment horizontal="left" indent="2"/>
    </xf>
    <xf numFmtId="0" fontId="161" fillId="4" borderId="39" xfId="5" applyFont="1" applyFill="1" applyBorder="1" applyAlignment="1">
      <alignment horizontal="left" indent="2"/>
    </xf>
    <xf numFmtId="0" fontId="155" fillId="2" borderId="39" xfId="5" applyFont="1" applyFill="1" applyBorder="1" applyAlignment="1">
      <alignment horizontal="left" indent="1"/>
    </xf>
    <xf numFmtId="170" fontId="157" fillId="4" borderId="0" xfId="5" applyNumberFormat="1" applyFont="1" applyFill="1"/>
    <xf numFmtId="0" fontId="157" fillId="4" borderId="0" xfId="5" applyFont="1" applyFill="1"/>
    <xf numFmtId="0" fontId="163" fillId="4" borderId="0" xfId="5" applyFont="1" applyFill="1" applyBorder="1"/>
    <xf numFmtId="170" fontId="163" fillId="4" borderId="0" xfId="5" applyNumberFormat="1" applyFont="1" applyFill="1" applyBorder="1" applyAlignment="1">
      <alignment horizontal="right" indent="1"/>
    </xf>
    <xf numFmtId="170" fontId="163" fillId="4" borderId="0" xfId="5" applyNumberFormat="1" applyFont="1" applyFill="1" applyBorder="1" applyAlignment="1">
      <alignment horizontal="right" indent="3"/>
    </xf>
    <xf numFmtId="0" fontId="15" fillId="4" borderId="0" xfId="5" applyFont="1" applyFill="1" applyBorder="1" applyAlignment="1">
      <alignment vertical="center"/>
    </xf>
    <xf numFmtId="3" fontId="164" fillId="4" borderId="0" xfId="5" applyNumberFormat="1" applyFont="1" applyFill="1" applyBorder="1" applyAlignment="1">
      <alignment vertical="center"/>
    </xf>
    <xf numFmtId="0" fontId="58" fillId="4" borderId="0" xfId="5" applyFont="1" applyFill="1" applyAlignment="1">
      <alignment vertical="center"/>
    </xf>
    <xf numFmtId="0" fontId="1" fillId="4" borderId="0" xfId="5" applyFill="1" applyAlignment="1">
      <alignment wrapText="1"/>
    </xf>
    <xf numFmtId="0" fontId="158" fillId="4" borderId="42" xfId="5" applyFont="1" applyFill="1" applyBorder="1" applyAlignment="1">
      <alignment vertical="center"/>
    </xf>
    <xf numFmtId="0" fontId="158" fillId="4" borderId="39" xfId="5" applyFont="1" applyFill="1" applyBorder="1" applyAlignment="1">
      <alignment vertical="center"/>
    </xf>
    <xf numFmtId="49" fontId="155" fillId="4" borderId="1" xfId="5" applyNumberFormat="1" applyFont="1" applyFill="1" applyBorder="1" applyAlignment="1">
      <alignment horizontal="center" vertical="center" wrapText="1"/>
    </xf>
    <xf numFmtId="49" fontId="155" fillId="4" borderId="39" xfId="5" applyNumberFormat="1" applyFont="1" applyFill="1" applyBorder="1" applyAlignment="1">
      <alignment horizontal="center" vertical="center" wrapText="1"/>
    </xf>
    <xf numFmtId="0" fontId="155" fillId="4" borderId="1" xfId="5" applyFont="1" applyFill="1" applyBorder="1" applyAlignment="1">
      <alignment horizontal="center" vertical="center" wrapText="1"/>
    </xf>
    <xf numFmtId="0" fontId="155" fillId="2" borderId="1" xfId="5" applyFont="1" applyFill="1" applyBorder="1" applyAlignment="1">
      <alignment horizontal="left" indent="1"/>
    </xf>
    <xf numFmtId="0" fontId="160" fillId="4" borderId="0" xfId="5" applyFont="1" applyFill="1" applyBorder="1"/>
    <xf numFmtId="170" fontId="160" fillId="4" borderId="0" xfId="5" applyNumberFormat="1" applyFont="1" applyFill="1" applyBorder="1" applyAlignment="1">
      <alignment horizontal="right" indent="1"/>
    </xf>
    <xf numFmtId="170" fontId="160" fillId="4" borderId="0" xfId="0" applyNumberFormat="1" applyFont="1" applyFill="1" applyBorder="1" applyAlignment="1">
      <alignment horizontal="right" indent="1"/>
    </xf>
    <xf numFmtId="170" fontId="160" fillId="4" borderId="0" xfId="5" applyNumberFormat="1" applyFont="1" applyFill="1" applyBorder="1" applyAlignment="1">
      <alignment horizontal="right" indent="3"/>
    </xf>
    <xf numFmtId="0" fontId="58" fillId="4" borderId="0" xfId="5" applyFont="1" applyFill="1"/>
    <xf numFmtId="0" fontId="1" fillId="0" borderId="0" xfId="5"/>
    <xf numFmtId="0" fontId="4" fillId="2" borderId="0" xfId="1" applyFont="1" applyFill="1" applyBorder="1" applyAlignment="1">
      <alignment vertical="center"/>
    </xf>
    <xf numFmtId="0" fontId="38" fillId="2" borderId="0" xfId="1" applyFont="1" applyFill="1" applyBorder="1" applyAlignment="1">
      <alignment vertical="center"/>
    </xf>
    <xf numFmtId="0" fontId="48" fillId="4" borderId="0" xfId="0" applyFont="1" applyFill="1" applyAlignment="1">
      <alignment horizontal="left"/>
    </xf>
    <xf numFmtId="0" fontId="48" fillId="4" borderId="0" xfId="0" applyFont="1" applyFill="1" applyAlignment="1">
      <alignment horizontal="left" wrapText="1"/>
    </xf>
    <xf numFmtId="0" fontId="49" fillId="4" borderId="0" xfId="0" applyFont="1" applyFill="1" applyAlignment="1">
      <alignment horizontal="left" wrapText="1"/>
    </xf>
    <xf numFmtId="0" fontId="31" fillId="4" borderId="2" xfId="1" applyNumberFormat="1" applyFont="1" applyFill="1" applyBorder="1" applyAlignment="1" applyProtection="1"/>
    <xf numFmtId="0" fontId="36" fillId="4" borderId="2" xfId="1" applyNumberFormat="1" applyFont="1" applyFill="1" applyBorder="1" applyAlignment="1" applyProtection="1">
      <alignment horizontal="center" vertical="distributed"/>
    </xf>
    <xf numFmtId="0" fontId="165" fillId="4" borderId="2" xfId="3" applyNumberFormat="1" applyFont="1" applyFill="1" applyBorder="1" applyAlignment="1" applyProtection="1">
      <alignment horizontal="center" vertical="center" wrapText="1"/>
    </xf>
    <xf numFmtId="0" fontId="36" fillId="4" borderId="8" xfId="1" applyNumberFormat="1" applyFont="1" applyFill="1" applyBorder="1" applyAlignment="1" applyProtection="1">
      <alignment horizontal="center" vertical="distributed"/>
    </xf>
    <xf numFmtId="1" fontId="166" fillId="4" borderId="2" xfId="3" applyNumberFormat="1" applyFont="1" applyFill="1" applyBorder="1" applyAlignment="1" applyProtection="1">
      <alignment horizontal="center" vertical="center" wrapText="1"/>
    </xf>
    <xf numFmtId="0" fontId="74" fillId="4" borderId="2" xfId="1" applyNumberFormat="1" applyFont="1" applyFill="1" applyBorder="1" applyAlignment="1" applyProtection="1">
      <alignment horizontal="center" vertical="distributed"/>
    </xf>
    <xf numFmtId="0" fontId="0" fillId="4" borderId="0" xfId="1" applyNumberFormat="1" applyFont="1" applyFill="1" applyBorder="1" applyAlignment="1" applyProtection="1"/>
    <xf numFmtId="0" fontId="19" fillId="4" borderId="14" xfId="1" applyNumberFormat="1" applyFont="1" applyFill="1" applyBorder="1" applyAlignment="1" applyProtection="1"/>
    <xf numFmtId="167" fontId="65" fillId="4" borderId="0" xfId="3" applyNumberFormat="1" applyFont="1" applyFill="1" applyBorder="1" applyAlignment="1" applyProtection="1">
      <alignment horizontal="right" vertical="center" wrapText="1" indent="1"/>
    </xf>
    <xf numFmtId="0" fontId="167" fillId="4" borderId="0" xfId="1" applyNumberFormat="1" applyFont="1" applyFill="1" applyBorder="1" applyAlignment="1" applyProtection="1"/>
    <xf numFmtId="171" fontId="167" fillId="4" borderId="0" xfId="0" applyNumberFormat="1" applyFont="1" applyFill="1"/>
    <xf numFmtId="0" fontId="167" fillId="4" borderId="0" xfId="0" applyFont="1" applyFill="1"/>
    <xf numFmtId="0" fontId="19" fillId="2" borderId="14" xfId="1" applyNumberFormat="1" applyFont="1" applyFill="1" applyBorder="1" applyAlignment="1" applyProtection="1">
      <alignment horizontal="left" vertical="center" wrapText="1" indent="1"/>
    </xf>
    <xf numFmtId="167" fontId="65" fillId="2" borderId="0" xfId="3" applyNumberFormat="1" applyFont="1" applyFill="1" applyBorder="1" applyAlignment="1" applyProtection="1">
      <alignment horizontal="right" vertical="center" wrapText="1" indent="1"/>
    </xf>
    <xf numFmtId="0" fontId="97" fillId="4" borderId="0" xfId="1" applyNumberFormat="1" applyFont="1" applyFill="1" applyBorder="1" applyAlignment="1" applyProtection="1"/>
    <xf numFmtId="0" fontId="22" fillId="4" borderId="14" xfId="1" applyNumberFormat="1" applyFont="1" applyFill="1" applyBorder="1" applyAlignment="1" applyProtection="1">
      <alignment horizontal="left" indent="2"/>
    </xf>
    <xf numFmtId="167" fontId="57" fillId="4" borderId="0" xfId="3" applyNumberFormat="1" applyFont="1" applyFill="1" applyBorder="1" applyAlignment="1" applyProtection="1">
      <alignment horizontal="right" vertical="center" wrapText="1" indent="1"/>
    </xf>
    <xf numFmtId="0" fontId="24" fillId="4" borderId="0" xfId="1" applyNumberFormat="1" applyFont="1" applyFill="1" applyBorder="1" applyAlignment="1" applyProtection="1"/>
    <xf numFmtId="0" fontId="22" fillId="2" borderId="14" xfId="1" applyNumberFormat="1" applyFont="1" applyFill="1" applyBorder="1" applyAlignment="1" applyProtection="1">
      <alignment horizontal="left" indent="2"/>
    </xf>
    <xf numFmtId="167" fontId="57" fillId="2" borderId="0" xfId="3" applyNumberFormat="1" applyFont="1" applyFill="1" applyBorder="1" applyAlignment="1" applyProtection="1">
      <alignment horizontal="right" vertical="center" wrapText="1" indent="1"/>
    </xf>
    <xf numFmtId="0" fontId="19" fillId="2" borderId="8" xfId="1" applyNumberFormat="1" applyFont="1" applyFill="1" applyBorder="1" applyAlignment="1" applyProtection="1">
      <alignment horizontal="left" wrapText="1" indent="1"/>
    </xf>
    <xf numFmtId="167" fontId="65" fillId="2" borderId="2" xfId="3" applyNumberFormat="1" applyFont="1" applyFill="1" applyBorder="1" applyAlignment="1" applyProtection="1">
      <alignment horizontal="right" vertical="center" wrapText="1" indent="1"/>
    </xf>
    <xf numFmtId="166" fontId="28" fillId="4" borderId="0" xfId="2" applyNumberFormat="1" applyFont="1" applyFill="1" applyBorder="1" applyAlignment="1">
      <alignment horizontal="right" vertical="center" indent="1"/>
    </xf>
    <xf numFmtId="167" fontId="76" fillId="4" borderId="0" xfId="3" applyNumberFormat="1" applyFont="1" applyFill="1" applyBorder="1" applyAlignment="1" applyProtection="1">
      <alignment horizontal="right" vertical="center" wrapText="1" indent="1"/>
    </xf>
    <xf numFmtId="0" fontId="110" fillId="4" borderId="8" xfId="1" applyNumberFormat="1" applyFont="1" applyFill="1" applyBorder="1" applyAlignment="1" applyProtection="1"/>
    <xf numFmtId="0" fontId="17" fillId="4" borderId="0" xfId="1" applyNumberFormat="1" applyFont="1" applyFill="1" applyBorder="1" applyAlignment="1" applyProtection="1"/>
    <xf numFmtId="0" fontId="25" fillId="4" borderId="0" xfId="1" applyNumberFormat="1" applyFont="1" applyFill="1" applyBorder="1" applyAlignment="1" applyProtection="1"/>
    <xf numFmtId="166" fontId="25" fillId="4" borderId="0" xfId="2" applyNumberFormat="1" applyFont="1" applyFill="1" applyBorder="1" applyAlignment="1">
      <alignment horizontal="center" vertical="center"/>
    </xf>
    <xf numFmtId="169" fontId="25" fillId="4" borderId="0" xfId="3" applyNumberFormat="1" applyFont="1" applyFill="1" applyBorder="1" applyAlignment="1" applyProtection="1">
      <alignment horizontal="right" vertical="center" wrapText="1" indent="2"/>
    </xf>
    <xf numFmtId="167" fontId="25" fillId="4" borderId="0" xfId="3" applyNumberFormat="1" applyFont="1" applyFill="1" applyBorder="1" applyAlignment="1" applyProtection="1">
      <alignment horizontal="right" vertical="center" wrapText="1" indent="2"/>
    </xf>
    <xf numFmtId="167" fontId="25" fillId="4" borderId="0" xfId="2" applyNumberFormat="1" applyFont="1" applyFill="1" applyBorder="1" applyAlignment="1">
      <alignment horizontal="center" vertical="center"/>
    </xf>
    <xf numFmtId="166" fontId="168" fillId="4" borderId="0" xfId="2" applyNumberFormat="1" applyFont="1" applyFill="1" applyBorder="1" applyAlignment="1">
      <alignment horizontal="center" vertical="center"/>
    </xf>
    <xf numFmtId="169" fontId="168" fillId="4" borderId="0" xfId="3" applyNumberFormat="1" applyFont="1" applyFill="1" applyBorder="1" applyAlignment="1" applyProtection="1">
      <alignment horizontal="right" vertical="center" wrapText="1" indent="2"/>
    </xf>
    <xf numFmtId="167" fontId="168" fillId="4" borderId="0" xfId="3" applyNumberFormat="1" applyFont="1" applyFill="1" applyBorder="1" applyAlignment="1" applyProtection="1">
      <alignment horizontal="right" vertical="center" wrapText="1" indent="2"/>
    </xf>
    <xf numFmtId="167" fontId="168" fillId="4" borderId="0" xfId="2" applyNumberFormat="1" applyFont="1" applyFill="1" applyBorder="1" applyAlignment="1">
      <alignment horizontal="center" vertical="center"/>
    </xf>
    <xf numFmtId="0" fontId="55" fillId="4" borderId="0" xfId="1" applyNumberFormat="1" applyFont="1" applyFill="1" applyBorder="1" applyAlignment="1" applyProtection="1"/>
    <xf numFmtId="0" fontId="169" fillId="4" borderId="0" xfId="1" applyFont="1" applyFill="1" applyBorder="1"/>
    <xf numFmtId="3" fontId="169" fillId="4" borderId="0" xfId="1" applyNumberFormat="1" applyFont="1" applyFill="1" applyBorder="1"/>
    <xf numFmtId="0" fontId="82" fillId="4" borderId="0" xfId="1" applyNumberFormat="1" applyFont="1" applyFill="1" applyBorder="1" applyAlignment="1" applyProtection="1">
      <alignment horizontal="left" vertical="center" wrapText="1"/>
    </xf>
    <xf numFmtId="166" fontId="55" fillId="4" borderId="0" xfId="1" applyNumberFormat="1" applyFont="1" applyFill="1" applyBorder="1" applyAlignment="1" applyProtection="1"/>
    <xf numFmtId="0" fontId="78" fillId="4" borderId="0" xfId="5" applyFont="1" applyFill="1" applyAlignment="1">
      <alignment horizontal="left"/>
    </xf>
    <xf numFmtId="0" fontId="31" fillId="4" borderId="0" xfId="1" applyNumberFormat="1" applyFont="1" applyFill="1" applyBorder="1" applyAlignment="1" applyProtection="1"/>
    <xf numFmtId="0" fontId="48" fillId="4" borderId="0" xfId="5" applyFont="1" applyFill="1" applyAlignment="1">
      <alignment horizontal="left"/>
    </xf>
    <xf numFmtId="0" fontId="28" fillId="4" borderId="13" xfId="1" applyNumberFormat="1" applyFont="1" applyFill="1" applyBorder="1" applyAlignment="1" applyProtection="1"/>
    <xf numFmtId="0" fontId="74" fillId="4" borderId="67" xfId="0" applyFont="1" applyFill="1" applyBorder="1" applyAlignment="1">
      <alignment horizontal="right" indent="1"/>
    </xf>
    <xf numFmtId="0" fontId="19" fillId="4" borderId="13" xfId="1" applyNumberFormat="1" applyFont="1" applyFill="1" applyBorder="1" applyAlignment="1" applyProtection="1"/>
    <xf numFmtId="0" fontId="99" fillId="4" borderId="67" xfId="0" applyFont="1" applyFill="1" applyBorder="1" applyAlignment="1">
      <alignment horizontal="right" indent="1"/>
    </xf>
    <xf numFmtId="0" fontId="11" fillId="4" borderId="0" xfId="1" applyNumberFormat="1" applyFont="1" applyFill="1" applyBorder="1" applyAlignment="1" applyProtection="1">
      <alignment wrapText="1"/>
    </xf>
    <xf numFmtId="0" fontId="57" fillId="4" borderId="14" xfId="0" applyFont="1" applyFill="1" applyBorder="1" applyAlignment="1">
      <alignment horizontal="left" indent="1"/>
    </xf>
    <xf numFmtId="169" fontId="99" fillId="4" borderId="0" xfId="0" applyNumberFormat="1" applyFont="1" applyFill="1" applyBorder="1" applyAlignment="1">
      <alignment horizontal="right" indent="1"/>
    </xf>
    <xf numFmtId="0" fontId="57" fillId="2" borderId="14" xfId="0" applyFont="1" applyFill="1" applyBorder="1" applyAlignment="1">
      <alignment horizontal="left" indent="1"/>
    </xf>
    <xf numFmtId="169" fontId="99" fillId="2" borderId="0" xfId="0" applyNumberFormat="1" applyFont="1" applyFill="1" applyBorder="1" applyAlignment="1">
      <alignment horizontal="right" indent="1"/>
    </xf>
    <xf numFmtId="0" fontId="57" fillId="4" borderId="8" xfId="0" applyFont="1" applyFill="1" applyBorder="1" applyAlignment="1">
      <alignment horizontal="left" indent="1"/>
    </xf>
    <xf numFmtId="169" fontId="99" fillId="4" borderId="23" xfId="0" applyNumberFormat="1" applyFont="1" applyFill="1" applyBorder="1" applyAlignment="1">
      <alignment horizontal="right" indent="1"/>
    </xf>
    <xf numFmtId="0" fontId="57" fillId="4" borderId="0" xfId="0" applyFont="1" applyFill="1" applyBorder="1" applyAlignment="1">
      <alignment horizontal="left" indent="1"/>
    </xf>
    <xf numFmtId="0" fontId="99" fillId="4" borderId="0" xfId="0" applyFont="1" applyFill="1" applyBorder="1" applyAlignment="1">
      <alignment horizontal="right" indent="1"/>
    </xf>
    <xf numFmtId="0" fontId="170" fillId="2" borderId="0" xfId="5" applyNumberFormat="1" applyFont="1" applyFill="1" applyBorder="1" applyAlignment="1" applyProtection="1">
      <alignment horizontal="left"/>
    </xf>
    <xf numFmtId="0" fontId="171" fillId="4" borderId="0" xfId="5" applyFont="1" applyFill="1"/>
    <xf numFmtId="0" fontId="8" fillId="4" borderId="1" xfId="5" applyNumberFormat="1" applyFont="1" applyFill="1" applyBorder="1" applyAlignment="1" applyProtection="1">
      <alignment horizontal="left" wrapText="1"/>
    </xf>
    <xf numFmtId="0" fontId="157" fillId="4" borderId="1" xfId="5" applyFont="1" applyFill="1" applyBorder="1" applyAlignment="1"/>
    <xf numFmtId="0" fontId="144" fillId="4" borderId="0" xfId="5" applyFont="1" applyFill="1"/>
    <xf numFmtId="0" fontId="158" fillId="4" borderId="0" xfId="5" applyFont="1" applyFill="1"/>
    <xf numFmtId="0" fontId="12" fillId="4" borderId="1" xfId="5" applyFont="1" applyFill="1" applyBorder="1" applyAlignment="1">
      <alignment horizontal="center" vertical="center" wrapText="1"/>
    </xf>
    <xf numFmtId="0" fontId="12" fillId="4" borderId="39" xfId="5" applyFont="1" applyFill="1" applyBorder="1" applyAlignment="1">
      <alignment horizontal="center" vertical="center" wrapText="1"/>
    </xf>
    <xf numFmtId="0" fontId="12" fillId="4" borderId="27" xfId="5" applyFont="1" applyFill="1" applyBorder="1" applyAlignment="1">
      <alignment horizontal="center" wrapText="1"/>
    </xf>
    <xf numFmtId="0" fontId="12" fillId="4" borderId="1" xfId="5" applyFont="1" applyFill="1" applyBorder="1" applyAlignment="1">
      <alignment horizontal="center" wrapText="1"/>
    </xf>
    <xf numFmtId="0" fontId="120" fillId="4" borderId="37" xfId="5" applyFont="1" applyFill="1" applyBorder="1" applyAlignment="1">
      <alignment horizontal="left" vertical="top" wrapText="1"/>
    </xf>
    <xf numFmtId="169" fontId="110" fillId="4" borderId="29" xfId="5" applyNumberFormat="1" applyFont="1" applyFill="1" applyBorder="1" applyAlignment="1">
      <alignment horizontal="right" indent="2"/>
    </xf>
    <xf numFmtId="3" fontId="120" fillId="4" borderId="63" xfId="0" applyNumberFormat="1" applyFont="1" applyFill="1" applyBorder="1" applyAlignment="1">
      <alignment horizontal="right" vertical="top" wrapText="1" indent="2"/>
    </xf>
    <xf numFmtId="174" fontId="110" fillId="4" borderId="29" xfId="0" applyNumberFormat="1" applyFont="1" applyFill="1" applyBorder="1" applyAlignment="1">
      <alignment horizontal="right" indent="2"/>
    </xf>
    <xf numFmtId="0" fontId="160" fillId="4" borderId="0" xfId="5" applyFont="1" applyFill="1"/>
    <xf numFmtId="0" fontId="3" fillId="4" borderId="0" xfId="5" applyFont="1" applyFill="1"/>
    <xf numFmtId="0" fontId="3" fillId="0" borderId="0" xfId="5" applyFont="1"/>
    <xf numFmtId="0" fontId="117" fillId="2" borderId="17" xfId="5" applyFont="1" applyFill="1" applyBorder="1" applyAlignment="1">
      <alignment horizontal="left" vertical="top" wrapText="1" indent="1"/>
    </xf>
    <xf numFmtId="169" fontId="99" fillId="2" borderId="0" xfId="0" applyNumberFormat="1" applyFont="1" applyFill="1" applyBorder="1" applyAlignment="1">
      <alignment horizontal="right" indent="2"/>
    </xf>
    <xf numFmtId="3" fontId="117" fillId="2" borderId="47" xfId="0" applyNumberFormat="1" applyFont="1" applyFill="1" applyBorder="1" applyAlignment="1">
      <alignment horizontal="right" vertical="top" wrapText="1" indent="2"/>
    </xf>
    <xf numFmtId="174" fontId="57" fillId="2" borderId="0" xfId="0" applyNumberFormat="1" applyFont="1" applyFill="1" applyBorder="1" applyAlignment="1">
      <alignment horizontal="right" indent="2"/>
    </xf>
    <xf numFmtId="0" fontId="172" fillId="4" borderId="17" xfId="5" applyFont="1" applyFill="1" applyBorder="1" applyAlignment="1">
      <alignment horizontal="left" vertical="top" wrapText="1" indent="2"/>
    </xf>
    <xf numFmtId="169" fontId="99" fillId="4" borderId="0" xfId="0" applyNumberFormat="1" applyFont="1" applyFill="1" applyBorder="1" applyAlignment="1">
      <alignment horizontal="right" indent="2"/>
    </xf>
    <xf numFmtId="3" fontId="117" fillId="4" borderId="47" xfId="0" applyNumberFormat="1" applyFont="1" applyFill="1" applyBorder="1" applyAlignment="1">
      <alignment horizontal="right" vertical="top" wrapText="1" indent="2"/>
    </xf>
    <xf numFmtId="174" fontId="57" fillId="4" borderId="0" xfId="0" applyNumberFormat="1" applyFont="1" applyFill="1" applyBorder="1" applyAlignment="1">
      <alignment horizontal="right" indent="2"/>
    </xf>
    <xf numFmtId="0" fontId="172" fillId="2" borderId="17" xfId="5" applyFont="1" applyFill="1" applyBorder="1" applyAlignment="1">
      <alignment horizontal="left" vertical="top" wrapText="1" indent="2"/>
    </xf>
    <xf numFmtId="0" fontId="117" fillId="4" borderId="17" xfId="5" applyFont="1" applyFill="1" applyBorder="1" applyAlignment="1">
      <alignment horizontal="left" vertical="top" wrapText="1" indent="1"/>
    </xf>
    <xf numFmtId="0" fontId="120" fillId="2" borderId="17" xfId="5" applyFont="1" applyFill="1" applyBorder="1" applyAlignment="1">
      <alignment horizontal="left" vertical="top" wrapText="1" indent="1"/>
    </xf>
    <xf numFmtId="169" fontId="110" fillId="2" borderId="0" xfId="0" applyNumberFormat="1" applyFont="1" applyFill="1" applyBorder="1" applyAlignment="1">
      <alignment horizontal="right" indent="2"/>
    </xf>
    <xf numFmtId="3" fontId="120" fillId="2" borderId="47" xfId="0" applyNumberFormat="1" applyFont="1" applyFill="1" applyBorder="1" applyAlignment="1">
      <alignment horizontal="right" vertical="top" wrapText="1" indent="2"/>
    </xf>
    <xf numFmtId="174" fontId="65" fillId="2" borderId="0" xfId="0" applyNumberFormat="1" applyFont="1" applyFill="1" applyBorder="1" applyAlignment="1">
      <alignment horizontal="right" indent="2"/>
    </xf>
    <xf numFmtId="0" fontId="117" fillId="4" borderId="39" xfId="5" applyFont="1" applyFill="1" applyBorder="1" applyAlignment="1">
      <alignment horizontal="left" vertical="top" wrapText="1" indent="1"/>
    </xf>
    <xf numFmtId="169" fontId="99" fillId="4" borderId="1" xfId="0" applyNumberFormat="1" applyFont="1" applyFill="1" applyBorder="1" applyAlignment="1">
      <alignment horizontal="right" indent="2"/>
    </xf>
    <xf numFmtId="3" fontId="117" fillId="4" borderId="46" xfId="0" applyNumberFormat="1" applyFont="1" applyFill="1" applyBorder="1" applyAlignment="1">
      <alignment horizontal="right" vertical="top" wrapText="1" indent="2"/>
    </xf>
    <xf numFmtId="174" fontId="57" fillId="4" borderId="1" xfId="0" applyNumberFormat="1" applyFont="1" applyFill="1" applyBorder="1" applyAlignment="1">
      <alignment horizontal="right" indent="2"/>
    </xf>
    <xf numFmtId="0" fontId="99" fillId="2" borderId="17" xfId="5" applyFont="1" applyFill="1" applyBorder="1" applyAlignment="1">
      <alignment horizontal="left" vertical="top" wrapText="1" indent="1"/>
    </xf>
    <xf numFmtId="0" fontId="99" fillId="4" borderId="17" xfId="5" applyFont="1" applyFill="1" applyBorder="1" applyAlignment="1">
      <alignment horizontal="left" vertical="top" wrapText="1" indent="1"/>
    </xf>
    <xf numFmtId="0" fontId="99" fillId="4" borderId="17" xfId="5" applyFont="1" applyFill="1" applyBorder="1" applyAlignment="1">
      <alignment horizontal="left" vertical="center" indent="1"/>
    </xf>
    <xf numFmtId="169" fontId="99" fillId="4" borderId="0" xfId="0" applyNumberFormat="1" applyFont="1" applyFill="1" applyBorder="1" applyAlignment="1">
      <alignment horizontal="right" vertical="center" indent="2"/>
    </xf>
    <xf numFmtId="3" fontId="117" fillId="4" borderId="47" xfId="0" applyNumberFormat="1" applyFont="1" applyFill="1" applyBorder="1" applyAlignment="1">
      <alignment horizontal="right" vertical="center" wrapText="1" indent="2"/>
    </xf>
    <xf numFmtId="174" fontId="57" fillId="4" borderId="0" xfId="0" applyNumberFormat="1" applyFont="1" applyFill="1" applyBorder="1" applyAlignment="1">
      <alignment horizontal="right" vertical="center" indent="2"/>
    </xf>
    <xf numFmtId="0" fontId="158" fillId="4" borderId="0" xfId="5" applyFont="1" applyFill="1" applyAlignment="1">
      <alignment vertical="center"/>
    </xf>
    <xf numFmtId="0" fontId="1" fillId="4" borderId="0" xfId="5" applyFill="1" applyAlignment="1">
      <alignment vertical="center"/>
    </xf>
    <xf numFmtId="0" fontId="1" fillId="0" borderId="0" xfId="5" applyAlignment="1">
      <alignment vertical="center"/>
    </xf>
    <xf numFmtId="0" fontId="99" fillId="2" borderId="39" xfId="5" applyFont="1" applyFill="1" applyBorder="1" applyAlignment="1">
      <alignment horizontal="left" vertical="top" wrapText="1" indent="1"/>
    </xf>
    <xf numFmtId="169" fontId="99" fillId="2" borderId="1" xfId="0" applyNumberFormat="1" applyFont="1" applyFill="1" applyBorder="1" applyAlignment="1">
      <alignment horizontal="right" indent="2"/>
    </xf>
    <xf numFmtId="3" fontId="117" fillId="2" borderId="46" xfId="0" applyNumberFormat="1" applyFont="1" applyFill="1" applyBorder="1" applyAlignment="1">
      <alignment horizontal="right" vertical="top" wrapText="1" indent="2"/>
    </xf>
    <xf numFmtId="174" fontId="57" fillId="2" borderId="1" xfId="0" applyNumberFormat="1" applyFont="1" applyFill="1" applyBorder="1" applyAlignment="1">
      <alignment horizontal="right" indent="2"/>
    </xf>
    <xf numFmtId="0" fontId="99" fillId="4" borderId="0" xfId="5" applyFont="1" applyFill="1" applyBorder="1" applyAlignment="1">
      <alignment horizontal="left" vertical="top" wrapText="1"/>
    </xf>
    <xf numFmtId="169" fontId="99" fillId="4" borderId="0" xfId="0" applyNumberFormat="1" applyFont="1" applyFill="1" applyBorder="1"/>
    <xf numFmtId="169" fontId="99" fillId="4" borderId="0" xfId="5" applyNumberFormat="1" applyFont="1" applyFill="1" applyBorder="1"/>
    <xf numFmtId="3" fontId="117" fillId="4" borderId="0" xfId="0" applyNumberFormat="1" applyFont="1" applyFill="1" applyBorder="1" applyAlignment="1">
      <alignment vertical="top" wrapText="1"/>
    </xf>
    <xf numFmtId="174" fontId="57" fillId="4" borderId="0" xfId="0" applyNumberFormat="1" applyFont="1" applyFill="1" applyBorder="1"/>
    <xf numFmtId="0" fontId="99" fillId="4" borderId="0" xfId="5" applyFont="1" applyFill="1"/>
    <xf numFmtId="0" fontId="15" fillId="4" borderId="0" xfId="5" applyFont="1" applyFill="1" applyBorder="1" applyAlignment="1">
      <alignment horizontal="left" vertical="top"/>
    </xf>
    <xf numFmtId="0" fontId="1" fillId="4" borderId="0" xfId="5" applyFill="1" applyAlignment="1"/>
    <xf numFmtId="0" fontId="12" fillId="4" borderId="27" xfId="5" applyFont="1" applyFill="1" applyBorder="1" applyAlignment="1">
      <alignment horizontal="center" vertical="center" wrapText="1"/>
    </xf>
    <xf numFmtId="0" fontId="12" fillId="4" borderId="0" xfId="5" applyFont="1" applyFill="1" applyBorder="1" applyAlignment="1">
      <alignment horizontal="center" wrapText="1"/>
    </xf>
    <xf numFmtId="0" fontId="161" fillId="4" borderId="0" xfId="5" applyFont="1" applyFill="1" applyBorder="1" applyAlignment="1">
      <alignment horizontal="left" vertical="top" wrapText="1"/>
    </xf>
    <xf numFmtId="0" fontId="158" fillId="4" borderId="0" xfId="5" applyFont="1" applyFill="1" applyBorder="1"/>
    <xf numFmtId="0" fontId="58" fillId="4" borderId="0" xfId="5" applyFont="1" applyFill="1" applyBorder="1"/>
    <xf numFmtId="168" fontId="110" fillId="4" borderId="37" xfId="6" applyNumberFormat="1" applyFont="1" applyFill="1" applyBorder="1" applyAlignment="1">
      <alignment horizontal="right" indent="2"/>
    </xf>
    <xf numFmtId="168" fontId="99" fillId="2" borderId="17" xfId="6" applyNumberFormat="1" applyFont="1" applyFill="1" applyBorder="1" applyAlignment="1">
      <alignment horizontal="right" indent="2"/>
    </xf>
    <xf numFmtId="168" fontId="99" fillId="4" borderId="17" xfId="6" applyNumberFormat="1" applyFont="1" applyFill="1" applyBorder="1" applyAlignment="1">
      <alignment horizontal="right" indent="2"/>
    </xf>
    <xf numFmtId="168" fontId="110" fillId="2" borderId="17" xfId="6" applyNumberFormat="1" applyFont="1" applyFill="1" applyBorder="1" applyAlignment="1">
      <alignment horizontal="right" indent="2"/>
    </xf>
    <xf numFmtId="168" fontId="99" fillId="4" borderId="39" xfId="6" applyNumberFormat="1" applyFont="1" applyFill="1" applyBorder="1" applyAlignment="1">
      <alignment horizontal="right" indent="2"/>
    </xf>
    <xf numFmtId="168" fontId="99" fillId="4" borderId="17" xfId="6" applyNumberFormat="1" applyFont="1" applyFill="1" applyBorder="1" applyAlignment="1">
      <alignment horizontal="right" vertical="center" indent="2"/>
    </xf>
    <xf numFmtId="168" fontId="99" fillId="2" borderId="39" xfId="6" applyNumberFormat="1" applyFont="1" applyFill="1" applyBorder="1" applyAlignment="1">
      <alignment horizontal="right" indent="2"/>
    </xf>
    <xf numFmtId="3" fontId="57" fillId="2" borderId="0" xfId="0" applyNumberFormat="1" applyFont="1" applyFill="1" applyBorder="1" applyAlignment="1" applyProtection="1">
      <alignment vertical="center"/>
    </xf>
    <xf numFmtId="167" fontId="22" fillId="4" borderId="0" xfId="2" applyNumberFormat="1" applyFont="1" applyFill="1" applyBorder="1" applyAlignment="1" applyProtection="1">
      <alignment vertical="center" wrapText="1"/>
    </xf>
    <xf numFmtId="167" fontId="22" fillId="2" borderId="2" xfId="2" applyNumberFormat="1" applyFont="1" applyFill="1" applyBorder="1" applyAlignment="1" applyProtection="1">
      <alignment vertical="center" wrapText="1"/>
    </xf>
    <xf numFmtId="172" fontId="19" fillId="2" borderId="0" xfId="2" applyNumberFormat="1" applyFont="1" applyFill="1" applyBorder="1" applyAlignment="1">
      <alignment vertical="center" wrapText="1"/>
    </xf>
    <xf numFmtId="167" fontId="22" fillId="4" borderId="2" xfId="2" applyNumberFormat="1" applyFont="1" applyFill="1" applyBorder="1" applyAlignment="1" applyProtection="1">
      <alignment vertical="center" wrapText="1"/>
    </xf>
    <xf numFmtId="167" fontId="22" fillId="2" borderId="0" xfId="2" applyNumberFormat="1" applyFont="1" applyFill="1" applyBorder="1" applyAlignment="1" applyProtection="1">
      <alignment vertical="center" wrapText="1"/>
    </xf>
    <xf numFmtId="167" fontId="19" fillId="2" borderId="1" xfId="2" applyNumberFormat="1" applyFont="1" applyFill="1" applyBorder="1" applyAlignment="1" applyProtection="1">
      <alignment vertical="center" wrapText="1"/>
    </xf>
    <xf numFmtId="167" fontId="19" fillId="4" borderId="29" xfId="2" applyNumberFormat="1" applyFont="1" applyFill="1" applyBorder="1" applyAlignment="1" applyProtection="1">
      <alignment vertical="center" wrapText="1"/>
    </xf>
    <xf numFmtId="165" fontId="19" fillId="2" borderId="0" xfId="2" applyNumberFormat="1" applyFont="1" applyFill="1" applyBorder="1" applyAlignment="1">
      <alignment vertical="center"/>
    </xf>
    <xf numFmtId="167" fontId="23" fillId="4" borderId="0" xfId="2" applyNumberFormat="1" applyFont="1" applyFill="1" applyBorder="1" applyAlignment="1" applyProtection="1">
      <alignment vertical="center" wrapText="1"/>
    </xf>
    <xf numFmtId="167" fontId="23" fillId="2" borderId="0" xfId="2" applyNumberFormat="1" applyFont="1" applyFill="1" applyBorder="1" applyAlignment="1" applyProtection="1">
      <alignment vertical="center" wrapText="1"/>
    </xf>
    <xf numFmtId="0" fontId="5" fillId="4" borderId="0" xfId="0" applyNumberFormat="1" applyFont="1" applyFill="1" applyBorder="1" applyAlignment="1" applyProtection="1">
      <alignment vertical="center"/>
    </xf>
    <xf numFmtId="0" fontId="9" fillId="3" borderId="0" xfId="0" applyNumberFormat="1" applyFont="1" applyFill="1" applyBorder="1" applyAlignment="1" applyProtection="1">
      <alignment horizontal="left" vertical="center" wrapText="1"/>
    </xf>
    <xf numFmtId="0" fontId="12" fillId="4" borderId="75" xfId="0" applyNumberFormat="1" applyFont="1" applyFill="1" applyBorder="1" applyAlignment="1" applyProtection="1">
      <alignment horizontal="center" vertical="center" wrapText="1"/>
    </xf>
    <xf numFmtId="0" fontId="12" fillId="4" borderId="23" xfId="0" applyNumberFormat="1" applyFont="1" applyFill="1" applyBorder="1" applyAlignment="1" applyProtection="1">
      <alignment horizontal="center" vertical="center" wrapText="1"/>
    </xf>
    <xf numFmtId="0" fontId="22" fillId="2" borderId="73" xfId="0" applyNumberFormat="1" applyFont="1" applyFill="1" applyBorder="1" applyAlignment="1" applyProtection="1">
      <alignment horizontal="left" vertical="center" wrapText="1" indent="2"/>
    </xf>
    <xf numFmtId="3" fontId="22" fillId="2" borderId="73" xfId="0" applyNumberFormat="1" applyFont="1" applyFill="1" applyBorder="1" applyAlignment="1" applyProtection="1">
      <alignment horizontal="right" vertical="center" wrapText="1" indent="1"/>
    </xf>
    <xf numFmtId="170" fontId="22" fillId="2" borderId="64" xfId="0" applyNumberFormat="1" applyFont="1" applyFill="1" applyBorder="1" applyAlignment="1" applyProtection="1">
      <alignment horizontal="right" vertical="center" wrapText="1" indent="1"/>
    </xf>
    <xf numFmtId="170" fontId="22" fillId="2" borderId="0" xfId="0" applyNumberFormat="1" applyFont="1" applyFill="1" applyBorder="1" applyAlignment="1" applyProtection="1">
      <alignment horizontal="right" vertical="center" wrapText="1" indent="1"/>
    </xf>
    <xf numFmtId="170" fontId="22" fillId="2" borderId="73" xfId="0" applyNumberFormat="1" applyFont="1" applyFill="1" applyBorder="1" applyAlignment="1" applyProtection="1">
      <alignment horizontal="right" vertical="center" wrapText="1" indent="1"/>
    </xf>
    <xf numFmtId="3" fontId="22" fillId="2" borderId="64" xfId="0" applyNumberFormat="1" applyFont="1" applyFill="1" applyBorder="1" applyAlignment="1" applyProtection="1">
      <alignment horizontal="right" vertical="center" wrapText="1" indent="1"/>
    </xf>
    <xf numFmtId="3" fontId="22" fillId="2" borderId="41" xfId="0" applyNumberFormat="1" applyFont="1" applyFill="1" applyBorder="1" applyAlignment="1" applyProtection="1">
      <alignment horizontal="right" vertical="center" wrapText="1" indent="1"/>
    </xf>
    <xf numFmtId="170" fontId="24" fillId="3" borderId="0" xfId="0" applyNumberFormat="1" applyFont="1" applyFill="1" applyBorder="1" applyAlignment="1" applyProtection="1">
      <alignment vertical="center"/>
    </xf>
    <xf numFmtId="0" fontId="22" fillId="4" borderId="73" xfId="0" applyNumberFormat="1" applyFont="1" applyFill="1" applyBorder="1" applyAlignment="1" applyProtection="1">
      <alignment horizontal="left" vertical="center" wrapText="1" indent="2"/>
    </xf>
    <xf numFmtId="3" fontId="22" fillId="4" borderId="73" xfId="0" applyNumberFormat="1" applyFont="1" applyFill="1" applyBorder="1" applyAlignment="1" applyProtection="1">
      <alignment horizontal="right" vertical="center" wrapText="1" indent="1"/>
    </xf>
    <xf numFmtId="170" fontId="22" fillId="4" borderId="64" xfId="0" applyNumberFormat="1" applyFont="1" applyFill="1" applyBorder="1" applyAlignment="1" applyProtection="1">
      <alignment horizontal="right" vertical="center" wrapText="1" indent="1"/>
    </xf>
    <xf numFmtId="170" fontId="22" fillId="4" borderId="0" xfId="0" applyNumberFormat="1" applyFont="1" applyFill="1" applyBorder="1" applyAlignment="1" applyProtection="1">
      <alignment horizontal="right" vertical="center" wrapText="1" indent="1"/>
    </xf>
    <xf numFmtId="170" fontId="22" fillId="4" borderId="73" xfId="0" applyNumberFormat="1" applyFont="1" applyFill="1" applyBorder="1" applyAlignment="1" applyProtection="1">
      <alignment horizontal="right" vertical="center" wrapText="1" indent="1"/>
    </xf>
    <xf numFmtId="3" fontId="22" fillId="4" borderId="64" xfId="0" applyNumberFormat="1" applyFont="1" applyFill="1" applyBorder="1" applyAlignment="1" applyProtection="1">
      <alignment horizontal="right" vertical="center" wrapText="1" indent="1"/>
    </xf>
    <xf numFmtId="3" fontId="22" fillId="4" borderId="41" xfId="0" applyNumberFormat="1" applyFont="1" applyFill="1" applyBorder="1" applyAlignment="1" applyProtection="1">
      <alignment horizontal="right" vertical="center" wrapText="1" indent="1"/>
    </xf>
    <xf numFmtId="0" fontId="57" fillId="2" borderId="73" xfId="0" applyNumberFormat="1" applyFont="1" applyFill="1" applyBorder="1" applyAlignment="1" applyProtection="1">
      <alignment horizontal="left" vertical="center" wrapText="1" indent="2"/>
    </xf>
    <xf numFmtId="0" fontId="57" fillId="4" borderId="73" xfId="0" applyNumberFormat="1" applyFont="1" applyFill="1" applyBorder="1" applyAlignment="1" applyProtection="1">
      <alignment horizontal="left" vertical="center" wrapText="1" indent="2"/>
    </xf>
    <xf numFmtId="0" fontId="19" fillId="2" borderId="76" xfId="0" applyNumberFormat="1" applyFont="1" applyFill="1" applyBorder="1" applyAlignment="1" applyProtection="1">
      <alignment horizontal="left" vertical="center" wrapText="1" indent="1"/>
    </xf>
    <xf numFmtId="3" fontId="19" fillId="2" borderId="76" xfId="0" applyNumberFormat="1" applyFont="1" applyFill="1" applyBorder="1" applyAlignment="1" applyProtection="1">
      <alignment horizontal="right" vertical="center" wrapText="1" indent="1"/>
    </xf>
    <xf numFmtId="170" fontId="19" fillId="2" borderId="66" xfId="0" applyNumberFormat="1" applyFont="1" applyFill="1" applyBorder="1" applyAlignment="1" applyProtection="1">
      <alignment horizontal="right" vertical="center" wrapText="1" indent="1"/>
    </xf>
    <xf numFmtId="170" fontId="19" fillId="2" borderId="76" xfId="0" applyNumberFormat="1" applyFont="1" applyFill="1" applyBorder="1" applyAlignment="1" applyProtection="1">
      <alignment horizontal="right" vertical="center" wrapText="1" indent="1"/>
    </xf>
    <xf numFmtId="3" fontId="19" fillId="2" borderId="66" xfId="0" applyNumberFormat="1" applyFont="1" applyFill="1" applyBorder="1" applyAlignment="1" applyProtection="1">
      <alignment horizontal="right" vertical="center" wrapText="1" indent="1"/>
    </xf>
    <xf numFmtId="3" fontId="19" fillId="2" borderId="72" xfId="0" applyNumberFormat="1" applyFont="1" applyFill="1" applyBorder="1" applyAlignment="1" applyProtection="1">
      <alignment horizontal="right" vertical="center" wrapText="1" indent="1"/>
    </xf>
    <xf numFmtId="0" fontId="19" fillId="4" borderId="0" xfId="0" applyNumberFormat="1" applyFont="1" applyFill="1" applyBorder="1" applyAlignment="1" applyProtection="1">
      <alignment horizontal="left" vertical="center" wrapText="1"/>
    </xf>
    <xf numFmtId="3" fontId="19" fillId="4" borderId="0" xfId="0" applyNumberFormat="1" applyFont="1" applyFill="1" applyBorder="1" applyAlignment="1" applyProtection="1">
      <alignment horizontal="right" vertical="center" wrapText="1" indent="1"/>
    </xf>
    <xf numFmtId="170" fontId="19" fillId="4" borderId="0" xfId="0" applyNumberFormat="1" applyFont="1" applyFill="1" applyBorder="1" applyAlignment="1" applyProtection="1">
      <alignment horizontal="right" vertical="center" wrapText="1" indent="1"/>
    </xf>
    <xf numFmtId="0" fontId="15" fillId="4" borderId="0" xfId="1" applyFont="1" applyFill="1" applyBorder="1"/>
    <xf numFmtId="0" fontId="15" fillId="4" borderId="0" xfId="0" applyNumberFormat="1" applyFont="1" applyFill="1" applyBorder="1" applyAlignment="1" applyProtection="1">
      <alignment vertical="center"/>
    </xf>
    <xf numFmtId="0" fontId="9" fillId="3" borderId="0" xfId="0" applyNumberFormat="1" applyFont="1" applyFill="1" applyBorder="1" applyAlignment="1" applyProtection="1"/>
    <xf numFmtId="0" fontId="177" fillId="4" borderId="0" xfId="0" applyNumberFormat="1" applyFont="1" applyFill="1" applyBorder="1" applyAlignment="1" applyProtection="1">
      <alignment vertical="center" wrapText="1"/>
    </xf>
    <xf numFmtId="0" fontId="12" fillId="4" borderId="64" xfId="0" applyNumberFormat="1" applyFont="1" applyFill="1" applyBorder="1" applyAlignment="1" applyProtection="1">
      <alignment horizontal="center" vertical="center" wrapText="1"/>
    </xf>
    <xf numFmtId="0" fontId="12" fillId="4" borderId="41" xfId="0" applyNumberFormat="1" applyFont="1" applyFill="1" applyBorder="1" applyAlignment="1" applyProtection="1">
      <alignment horizontal="center" vertical="center" wrapText="1"/>
    </xf>
    <xf numFmtId="0" fontId="22" fillId="2" borderId="71" xfId="0" applyNumberFormat="1" applyFont="1" applyFill="1" applyBorder="1" applyAlignment="1" applyProtection="1">
      <alignment horizontal="left" vertical="center" wrapText="1" indent="2"/>
    </xf>
    <xf numFmtId="170" fontId="22" fillId="2" borderId="77" xfId="0" applyNumberFormat="1" applyFont="1" applyFill="1" applyBorder="1" applyAlignment="1" applyProtection="1">
      <alignment horizontal="right" vertical="center" wrapText="1" indent="1"/>
    </xf>
    <xf numFmtId="170" fontId="22" fillId="2" borderId="78" xfId="0" applyNumberFormat="1" applyFont="1" applyFill="1" applyBorder="1" applyAlignment="1" applyProtection="1">
      <alignment horizontal="right" vertical="center" wrapText="1" indent="1"/>
    </xf>
    <xf numFmtId="0" fontId="57" fillId="4" borderId="41" xfId="0" applyNumberFormat="1" applyFont="1" applyFill="1" applyBorder="1" applyAlignment="1" applyProtection="1">
      <alignment horizontal="left" vertical="center" wrapText="1" indent="2"/>
    </xf>
    <xf numFmtId="170" fontId="22" fillId="4" borderId="41" xfId="0" applyNumberFormat="1" applyFont="1" applyFill="1" applyBorder="1" applyAlignment="1" applyProtection="1">
      <alignment horizontal="right" vertical="center" wrapText="1" indent="1"/>
    </xf>
    <xf numFmtId="0" fontId="57" fillId="2" borderId="41" xfId="0" applyNumberFormat="1" applyFont="1" applyFill="1" applyBorder="1" applyAlignment="1" applyProtection="1">
      <alignment horizontal="left" vertical="center" wrapText="1" indent="2"/>
    </xf>
    <xf numFmtId="170" fontId="22" fillId="2" borderId="41" xfId="0" applyNumberFormat="1" applyFont="1" applyFill="1" applyBorder="1" applyAlignment="1" applyProtection="1">
      <alignment horizontal="right" vertical="center" wrapText="1" indent="1"/>
    </xf>
    <xf numFmtId="0" fontId="19" fillId="2" borderId="72" xfId="0" applyNumberFormat="1" applyFont="1" applyFill="1" applyBorder="1" applyAlignment="1" applyProtection="1">
      <alignment horizontal="left" vertical="center" wrapText="1" indent="1"/>
    </xf>
    <xf numFmtId="170" fontId="19" fillId="2" borderId="72" xfId="0" applyNumberFormat="1" applyFont="1" applyFill="1" applyBorder="1" applyAlignment="1" applyProtection="1">
      <alignment horizontal="right" vertical="center" wrapText="1" indent="1"/>
    </xf>
    <xf numFmtId="3" fontId="22" fillId="4" borderId="0" xfId="0" applyNumberFormat="1" applyFont="1" applyFill="1" applyBorder="1" applyAlignment="1" applyProtection="1">
      <alignment horizontal="right" vertical="center" wrapText="1" indent="1"/>
    </xf>
    <xf numFmtId="0" fontId="15" fillId="4" borderId="0" xfId="1" applyFont="1" applyFill="1" applyBorder="1" applyAlignment="1">
      <alignment vertical="center" wrapText="1"/>
    </xf>
    <xf numFmtId="0" fontId="0"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wrapText="1"/>
    </xf>
    <xf numFmtId="0" fontId="8" fillId="3" borderId="1" xfId="0" applyNumberFormat="1" applyFont="1" applyFill="1" applyBorder="1" applyAlignment="1" applyProtection="1">
      <alignment horizontal="left" wrapText="1"/>
    </xf>
    <xf numFmtId="0" fontId="0" fillId="3" borderId="1" xfId="0" applyNumberFormat="1" applyFont="1" applyFill="1" applyBorder="1" applyAlignment="1" applyProtection="1"/>
    <xf numFmtId="0" fontId="12" fillId="4" borderId="27" xfId="0" applyNumberFormat="1" applyFont="1" applyFill="1" applyBorder="1" applyAlignment="1" applyProtection="1">
      <alignment horizontal="center" vertical="center" wrapText="1"/>
    </xf>
    <xf numFmtId="0" fontId="12" fillId="4" borderId="1" xfId="0" applyNumberFormat="1" applyFont="1" applyFill="1" applyBorder="1" applyAlignment="1" applyProtection="1">
      <alignment horizontal="center" vertical="center" wrapText="1"/>
    </xf>
    <xf numFmtId="170" fontId="22" fillId="4" borderId="18" xfId="0" applyNumberFormat="1" applyFont="1" applyFill="1" applyBorder="1" applyAlignment="1" applyProtection="1">
      <alignment horizontal="right" vertical="center" wrapText="1" indent="1"/>
    </xf>
    <xf numFmtId="170" fontId="22" fillId="4" borderId="47" xfId="0" applyNumberFormat="1" applyFont="1" applyFill="1" applyBorder="1" applyAlignment="1" applyProtection="1">
      <alignment horizontal="right" vertical="center" wrapText="1" indent="1"/>
    </xf>
    <xf numFmtId="170" fontId="22" fillId="4" borderId="17" xfId="0" applyNumberFormat="1" applyFont="1" applyFill="1" applyBorder="1" applyAlignment="1" applyProtection="1">
      <alignment horizontal="right" vertical="center" wrapText="1" indent="1"/>
    </xf>
    <xf numFmtId="3" fontId="22" fillId="2" borderId="0" xfId="0" applyNumberFormat="1" applyFont="1" applyFill="1" applyBorder="1" applyAlignment="1" applyProtection="1">
      <alignment horizontal="right" vertical="center" wrapText="1" indent="1"/>
    </xf>
    <xf numFmtId="170" fontId="22" fillId="2" borderId="18" xfId="0" applyNumberFormat="1" applyFont="1" applyFill="1" applyBorder="1" applyAlignment="1" applyProtection="1">
      <alignment horizontal="right" vertical="center" wrapText="1" indent="1"/>
    </xf>
    <xf numFmtId="170" fontId="22" fillId="2" borderId="47" xfId="0" applyNumberFormat="1" applyFont="1" applyFill="1" applyBorder="1" applyAlignment="1" applyProtection="1">
      <alignment horizontal="right" vertical="center" wrapText="1" indent="1"/>
    </xf>
    <xf numFmtId="170" fontId="22" fillId="2" borderId="17" xfId="0" applyNumberFormat="1" applyFont="1" applyFill="1" applyBorder="1" applyAlignment="1" applyProtection="1">
      <alignment horizontal="right" vertical="center" wrapText="1" indent="1"/>
    </xf>
    <xf numFmtId="3" fontId="22" fillId="4" borderId="1" xfId="0" applyNumberFormat="1" applyFont="1" applyFill="1" applyBorder="1" applyAlignment="1" applyProtection="1">
      <alignment horizontal="right" vertical="center" wrapText="1" indent="1"/>
    </xf>
    <xf numFmtId="170" fontId="22" fillId="4" borderId="27" xfId="0" applyNumberFormat="1" applyFont="1" applyFill="1" applyBorder="1" applyAlignment="1" applyProtection="1">
      <alignment horizontal="right" vertical="center" wrapText="1" indent="1"/>
    </xf>
    <xf numFmtId="170" fontId="22" fillId="4" borderId="1" xfId="0" applyNumberFormat="1" applyFont="1" applyFill="1" applyBorder="1" applyAlignment="1" applyProtection="1">
      <alignment horizontal="right" vertical="center" wrapText="1" indent="1"/>
    </xf>
    <xf numFmtId="170" fontId="22" fillId="4" borderId="46" xfId="0" applyNumberFormat="1" applyFont="1" applyFill="1" applyBorder="1" applyAlignment="1" applyProtection="1">
      <alignment horizontal="right" vertical="center" wrapText="1" indent="1"/>
    </xf>
    <xf numFmtId="170" fontId="22" fillId="4" borderId="39" xfId="0" applyNumberFormat="1" applyFont="1" applyFill="1" applyBorder="1" applyAlignment="1" applyProtection="1">
      <alignment horizontal="right" vertical="center" wrapText="1" indent="1"/>
    </xf>
    <xf numFmtId="3" fontId="19" fillId="2" borderId="1" xfId="0" applyNumberFormat="1" applyFont="1" applyFill="1" applyBorder="1" applyAlignment="1" applyProtection="1">
      <alignment horizontal="right" vertical="center" wrapText="1" indent="1"/>
    </xf>
    <xf numFmtId="170" fontId="19" fillId="2" borderId="27" xfId="0" applyNumberFormat="1" applyFont="1" applyFill="1" applyBorder="1" applyAlignment="1" applyProtection="1">
      <alignment horizontal="right" vertical="center" wrapText="1" indent="1"/>
    </xf>
    <xf numFmtId="170" fontId="19" fillId="2" borderId="1" xfId="0" applyNumberFormat="1" applyFont="1" applyFill="1" applyBorder="1" applyAlignment="1" applyProtection="1">
      <alignment horizontal="right" vertical="center" wrapText="1" indent="1"/>
    </xf>
    <xf numFmtId="170" fontId="19" fillId="2" borderId="46" xfId="0" applyNumberFormat="1" applyFont="1" applyFill="1" applyBorder="1" applyAlignment="1" applyProtection="1">
      <alignment horizontal="right" vertical="center" wrapText="1" indent="1"/>
    </xf>
    <xf numFmtId="170" fontId="19" fillId="2" borderId="39" xfId="0" applyNumberFormat="1" applyFont="1" applyFill="1" applyBorder="1" applyAlignment="1" applyProtection="1">
      <alignment horizontal="right" vertical="center" wrapText="1" indent="1"/>
    </xf>
    <xf numFmtId="0" fontId="31" fillId="4" borderId="0" xfId="1" applyFont="1" applyFill="1" applyBorder="1"/>
    <xf numFmtId="0" fontId="116" fillId="3" borderId="0" xfId="0" applyNumberFormat="1" applyFont="1" applyFill="1" applyBorder="1" applyAlignment="1" applyProtection="1">
      <alignment horizontal="left" vertical="center"/>
    </xf>
    <xf numFmtId="0" fontId="0" fillId="3" borderId="0" xfId="0" applyNumberFormat="1" applyFont="1" applyFill="1" applyBorder="1" applyAlignment="1" applyProtection="1">
      <alignment horizontal="left" vertical="center" wrapText="1"/>
    </xf>
    <xf numFmtId="0" fontId="77" fillId="4" borderId="0" xfId="1" applyFont="1" applyFill="1" applyBorder="1" applyAlignment="1">
      <alignment vertical="center" wrapText="1"/>
    </xf>
    <xf numFmtId="3" fontId="22" fillId="2" borderId="45" xfId="0" applyNumberFormat="1" applyFont="1" applyFill="1" applyBorder="1" applyAlignment="1" applyProtection="1">
      <alignment horizontal="right" vertical="center" wrapText="1" indent="1"/>
    </xf>
    <xf numFmtId="170" fontId="22" fillId="2" borderId="45" xfId="0" applyNumberFormat="1" applyFont="1" applyFill="1" applyBorder="1" applyAlignment="1" applyProtection="1">
      <alignment horizontal="right" vertical="center" wrapText="1" indent="1"/>
    </xf>
    <xf numFmtId="3" fontId="22" fillId="2" borderId="42" xfId="0" applyNumberFormat="1" applyFont="1" applyFill="1" applyBorder="1" applyAlignment="1" applyProtection="1">
      <alignment horizontal="right" vertical="center" wrapText="1" indent="1"/>
    </xf>
    <xf numFmtId="3" fontId="22" fillId="4" borderId="47" xfId="0" applyNumberFormat="1" applyFont="1" applyFill="1" applyBorder="1" applyAlignment="1" applyProtection="1">
      <alignment horizontal="right" vertical="center" wrapText="1" indent="1"/>
    </xf>
    <xf numFmtId="3" fontId="22" fillId="4" borderId="17" xfId="0" applyNumberFormat="1" applyFont="1" applyFill="1" applyBorder="1" applyAlignment="1" applyProtection="1">
      <alignment horizontal="right" vertical="center" wrapText="1" indent="1"/>
    </xf>
    <xf numFmtId="3" fontId="22" fillId="2" borderId="47" xfId="0" applyNumberFormat="1" applyFont="1" applyFill="1" applyBorder="1" applyAlignment="1" applyProtection="1">
      <alignment horizontal="right" vertical="center" wrapText="1" indent="1"/>
    </xf>
    <xf numFmtId="3" fontId="22" fillId="2" borderId="17" xfId="0" applyNumberFormat="1" applyFont="1" applyFill="1" applyBorder="1" applyAlignment="1" applyProtection="1">
      <alignment horizontal="right" vertical="center" wrapText="1" indent="1"/>
    </xf>
    <xf numFmtId="3" fontId="22" fillId="4" borderId="46" xfId="0" applyNumberFormat="1" applyFont="1" applyFill="1" applyBorder="1" applyAlignment="1" applyProtection="1">
      <alignment horizontal="right" vertical="center" wrapText="1" indent="1"/>
    </xf>
    <xf numFmtId="3" fontId="22" fillId="4" borderId="39" xfId="0" applyNumberFormat="1" applyFont="1" applyFill="1" applyBorder="1" applyAlignment="1" applyProtection="1">
      <alignment horizontal="right" vertical="center" wrapText="1" indent="1"/>
    </xf>
    <xf numFmtId="3" fontId="19" fillId="2" borderId="46" xfId="0" applyNumberFormat="1" applyFont="1" applyFill="1" applyBorder="1" applyAlignment="1" applyProtection="1">
      <alignment horizontal="right" vertical="center" wrapText="1" indent="1"/>
    </xf>
    <xf numFmtId="3" fontId="19" fillId="2" borderId="39" xfId="0" applyNumberFormat="1" applyFont="1" applyFill="1" applyBorder="1" applyAlignment="1" applyProtection="1">
      <alignment horizontal="right" vertical="center" wrapText="1" indent="1"/>
    </xf>
    <xf numFmtId="0" fontId="167" fillId="3" borderId="0" xfId="0" applyNumberFormat="1" applyFont="1" applyFill="1" applyBorder="1" applyAlignment="1" applyProtection="1">
      <alignment vertical="center"/>
    </xf>
    <xf numFmtId="0" fontId="38" fillId="4" borderId="0" xfId="1" applyFont="1" applyFill="1" applyBorder="1" applyAlignment="1">
      <alignment vertical="center" wrapText="1"/>
    </xf>
    <xf numFmtId="170" fontId="22" fillId="2" borderId="42" xfId="0" applyNumberFormat="1" applyFont="1" applyFill="1" applyBorder="1" applyAlignment="1" applyProtection="1">
      <alignment horizontal="right" vertical="center" wrapText="1" indent="1"/>
    </xf>
    <xf numFmtId="170" fontId="19" fillId="2" borderId="37" xfId="0" applyNumberFormat="1" applyFont="1" applyFill="1" applyBorder="1" applyAlignment="1" applyProtection="1">
      <alignment horizontal="right" vertical="center" wrapText="1" indent="1"/>
    </xf>
    <xf numFmtId="170" fontId="19" fillId="2" borderId="63" xfId="0" applyNumberFormat="1" applyFont="1" applyFill="1" applyBorder="1" applyAlignment="1" applyProtection="1">
      <alignment horizontal="right" vertical="center" wrapText="1" indent="1"/>
    </xf>
    <xf numFmtId="3" fontId="19" fillId="2" borderId="29" xfId="0" applyNumberFormat="1" applyFont="1" applyFill="1" applyBorder="1" applyAlignment="1" applyProtection="1">
      <alignment horizontal="right" vertical="center" wrapText="1" indent="1"/>
    </xf>
    <xf numFmtId="3" fontId="19" fillId="2" borderId="37" xfId="0" applyNumberFormat="1" applyFont="1" applyFill="1" applyBorder="1" applyAlignment="1" applyProtection="1">
      <alignment horizontal="right" vertical="center" wrapText="1" indent="1"/>
    </xf>
    <xf numFmtId="0" fontId="24" fillId="3" borderId="0" xfId="0" applyNumberFormat="1" applyFont="1" applyFill="1" applyBorder="1" applyAlignment="1" applyProtection="1">
      <alignment horizontal="left" vertical="center"/>
    </xf>
    <xf numFmtId="170" fontId="22" fillId="4" borderId="42" xfId="0" applyNumberFormat="1" applyFont="1" applyFill="1" applyBorder="1" applyAlignment="1" applyProtection="1">
      <alignment horizontal="right" vertical="center" wrapText="1" indent="1"/>
    </xf>
    <xf numFmtId="3" fontId="22" fillId="4" borderId="42" xfId="0" applyNumberFormat="1" applyFont="1" applyFill="1" applyBorder="1" applyAlignment="1" applyProtection="1">
      <alignment horizontal="right" vertical="center" wrapText="1" indent="1"/>
    </xf>
    <xf numFmtId="170" fontId="19" fillId="2" borderId="29" xfId="0" applyNumberFormat="1" applyFont="1" applyFill="1" applyBorder="1" applyAlignment="1" applyProtection="1">
      <alignment horizontal="right" vertical="center" wrapText="1" indent="1"/>
    </xf>
    <xf numFmtId="0" fontId="170" fillId="2" borderId="0" xfId="8" applyFont="1" applyFill="1"/>
    <xf numFmtId="0" fontId="10" fillId="2" borderId="0" xfId="7" applyFill="1"/>
    <xf numFmtId="0" fontId="10" fillId="4" borderId="0" xfId="7" applyFill="1"/>
    <xf numFmtId="0" fontId="8" fillId="4" borderId="0" xfId="8" applyFont="1" applyFill="1" applyBorder="1"/>
    <xf numFmtId="0" fontId="1" fillId="4" borderId="0" xfId="8" applyFont="1" applyFill="1" applyBorder="1"/>
    <xf numFmtId="0" fontId="10" fillId="4" borderId="0" xfId="7" applyFill="1" applyBorder="1"/>
    <xf numFmtId="0" fontId="10" fillId="4" borderId="67" xfId="7" applyFill="1" applyBorder="1"/>
    <xf numFmtId="0" fontId="10" fillId="4" borderId="23" xfId="7" applyFill="1" applyBorder="1"/>
    <xf numFmtId="0" fontId="3" fillId="2" borderId="23" xfId="8" applyFont="1" applyFill="1" applyBorder="1" applyAlignment="1">
      <alignment horizontal="center" vertical="center" wrapText="1"/>
    </xf>
    <xf numFmtId="0" fontId="3" fillId="4" borderId="23" xfId="8" applyFont="1" applyFill="1" applyBorder="1" applyAlignment="1">
      <alignment horizontal="center" vertical="center" wrapText="1"/>
    </xf>
    <xf numFmtId="0" fontId="1" fillId="4" borderId="0" xfId="8" applyFont="1" applyFill="1" applyBorder="1" applyAlignment="1">
      <alignment horizontal="left"/>
    </xf>
    <xf numFmtId="3" fontId="1" fillId="2" borderId="0" xfId="8" applyNumberFormat="1" applyFont="1" applyFill="1" applyBorder="1" applyAlignment="1">
      <alignment horizontal="right" indent="1"/>
    </xf>
    <xf numFmtId="169" fontId="1" fillId="4" borderId="0" xfId="9" applyNumberFormat="1" applyFont="1" applyFill="1" applyBorder="1" applyAlignment="1">
      <alignment horizontal="right" indent="1"/>
    </xf>
    <xf numFmtId="169" fontId="1" fillId="4" borderId="0" xfId="8" applyNumberFormat="1" applyFont="1" applyFill="1" applyBorder="1" applyAlignment="1">
      <alignment horizontal="right" indent="1"/>
    </xf>
    <xf numFmtId="0" fontId="1" fillId="4" borderId="0" xfId="8" applyFont="1" applyFill="1" applyBorder="1" applyAlignment="1">
      <alignment horizontal="left" wrapText="1"/>
    </xf>
    <xf numFmtId="0" fontId="1" fillId="4" borderId="23" xfId="8" applyFont="1" applyFill="1" applyBorder="1" applyAlignment="1">
      <alignment horizontal="left" wrapText="1"/>
    </xf>
    <xf numFmtId="3" fontId="1" fillId="2" borderId="23" xfId="8" applyNumberFormat="1" applyFont="1" applyFill="1" applyBorder="1" applyAlignment="1">
      <alignment horizontal="right" indent="1"/>
    </xf>
    <xf numFmtId="169" fontId="1" fillId="4" borderId="23" xfId="9" applyNumberFormat="1" applyFont="1" applyFill="1" applyBorder="1" applyAlignment="1">
      <alignment horizontal="right" indent="1"/>
    </xf>
    <xf numFmtId="0" fontId="153" fillId="4" borderId="0" xfId="8" applyFont="1" applyFill="1" applyBorder="1"/>
    <xf numFmtId="168" fontId="1" fillId="4" borderId="0" xfId="8" applyNumberFormat="1" applyFont="1" applyFill="1"/>
    <xf numFmtId="0" fontId="34" fillId="4" borderId="0" xfId="7" applyFont="1" applyFill="1"/>
    <xf numFmtId="0" fontId="66" fillId="4" borderId="0" xfId="0" applyFont="1" applyFill="1" applyAlignment="1">
      <alignment horizontal="left" readingOrder="1"/>
    </xf>
    <xf numFmtId="3" fontId="10" fillId="4" borderId="0" xfId="7" applyNumberFormat="1" applyFill="1"/>
    <xf numFmtId="0" fontId="10" fillId="0" borderId="0" xfId="7"/>
    <xf numFmtId="0" fontId="181" fillId="0" borderId="79" xfId="0" applyFont="1" applyBorder="1" applyAlignment="1">
      <alignment horizontal="center" vertical="top" wrapText="1"/>
    </xf>
    <xf numFmtId="0" fontId="181" fillId="0" borderId="0" xfId="0" applyFont="1" applyAlignment="1">
      <alignment horizontal="center" vertical="top" wrapText="1"/>
    </xf>
    <xf numFmtId="0" fontId="51" fillId="0" borderId="0" xfId="0" applyFont="1"/>
    <xf numFmtId="169" fontId="0" fillId="0" borderId="0" xfId="0" applyNumberFormat="1"/>
    <xf numFmtId="0" fontId="0" fillId="0" borderId="0" xfId="0" applyFont="1"/>
    <xf numFmtId="0" fontId="182" fillId="0" borderId="79" xfId="0" applyFont="1" applyFill="1" applyBorder="1" applyAlignment="1">
      <alignment horizontal="left" vertical="top" wrapText="1"/>
    </xf>
    <xf numFmtId="0" fontId="66" fillId="0" borderId="0" xfId="0" applyFont="1" applyAlignment="1">
      <alignment horizontal="left" readingOrder="1"/>
    </xf>
    <xf numFmtId="0" fontId="1" fillId="0" borderId="65" xfId="8" applyFont="1" applyBorder="1" applyAlignment="1">
      <alignment vertical="center" wrapText="1"/>
    </xf>
    <xf numFmtId="0" fontId="1" fillId="0" borderId="67" xfId="8" applyFont="1" applyBorder="1"/>
    <xf numFmtId="169" fontId="1" fillId="0" borderId="41" xfId="10" applyNumberFormat="1" applyFont="1" applyBorder="1"/>
    <xf numFmtId="0" fontId="1" fillId="0" borderId="0" xfId="8" applyFont="1" applyBorder="1"/>
    <xf numFmtId="169" fontId="1" fillId="0" borderId="41" xfId="9" applyNumberFormat="1" applyFont="1" applyBorder="1"/>
    <xf numFmtId="0" fontId="1" fillId="0" borderId="0" xfId="8" applyFont="1" applyBorder="1" applyAlignment="1">
      <alignment wrapText="1"/>
    </xf>
    <xf numFmtId="0" fontId="1" fillId="0" borderId="23" xfId="8" applyFont="1" applyBorder="1"/>
    <xf numFmtId="169" fontId="1" fillId="0" borderId="40" xfId="10" applyNumberFormat="1" applyFont="1" applyBorder="1"/>
    <xf numFmtId="168" fontId="0" fillId="0" borderId="0" xfId="6" applyNumberFormat="1" applyFont="1"/>
    <xf numFmtId="167" fontId="29" fillId="4" borderId="0" xfId="3" applyNumberFormat="1" applyFont="1" applyFill="1" applyBorder="1" applyAlignment="1" applyProtection="1">
      <alignment horizontal="right" vertical="center" wrapText="1"/>
    </xf>
    <xf numFmtId="0" fontId="33" fillId="3" borderId="0" xfId="0" applyNumberFormat="1" applyFont="1" applyFill="1" applyBorder="1" applyAlignment="1" applyProtection="1"/>
    <xf numFmtId="167" fontId="16" fillId="4" borderId="0" xfId="3" applyNumberFormat="1" applyFont="1" applyFill="1" applyBorder="1" applyAlignment="1" applyProtection="1">
      <alignment horizontal="right" vertical="center" wrapText="1"/>
    </xf>
    <xf numFmtId="165" fontId="16" fillId="4" borderId="0" xfId="2" applyNumberFormat="1" applyFont="1" applyFill="1" applyBorder="1" applyAlignment="1" applyProtection="1">
      <alignment horizontal="right" vertical="center" wrapText="1"/>
    </xf>
    <xf numFmtId="0" fontId="27" fillId="3" borderId="0" xfId="0" applyNumberFormat="1" applyFont="1" applyFill="1" applyBorder="1" applyAlignment="1" applyProtection="1">
      <alignment horizontal="left"/>
    </xf>
    <xf numFmtId="0" fontId="105" fillId="4" borderId="0" xfId="0" applyNumberFormat="1" applyFont="1" applyFill="1" applyBorder="1" applyAlignment="1" applyProtection="1"/>
    <xf numFmtId="0" fontId="15" fillId="4" borderId="0" xfId="1" applyNumberFormat="1" applyFont="1" applyFill="1" applyBorder="1" applyAlignment="1" applyProtection="1">
      <alignment wrapText="1"/>
    </xf>
    <xf numFmtId="165" fontId="19" fillId="4" borderId="13" xfId="2" applyNumberFormat="1" applyFont="1" applyFill="1" applyBorder="1" applyAlignment="1" applyProtection="1">
      <alignment horizontal="right" vertical="center" wrapText="1" indent="1"/>
    </xf>
    <xf numFmtId="165" fontId="22" fillId="2" borderId="17" xfId="2" applyNumberFormat="1" applyFont="1" applyFill="1" applyBorder="1" applyAlignment="1">
      <alignment horizontal="right" indent="1"/>
    </xf>
    <xf numFmtId="165" fontId="22" fillId="4" borderId="17" xfId="2" applyNumberFormat="1" applyFont="1" applyFill="1" applyBorder="1" applyAlignment="1">
      <alignment horizontal="right" vertical="center" indent="1"/>
    </xf>
    <xf numFmtId="165" fontId="22" fillId="2" borderId="17" xfId="2" applyNumberFormat="1" applyFont="1" applyFill="1" applyBorder="1" applyAlignment="1">
      <alignment horizontal="right" vertical="center" indent="1"/>
    </xf>
    <xf numFmtId="165" fontId="0" fillId="0" borderId="26" xfId="0" applyNumberFormat="1" applyBorder="1"/>
    <xf numFmtId="165" fontId="19" fillId="4" borderId="7" xfId="2" applyNumberFormat="1" applyFont="1" applyFill="1" applyBorder="1" applyAlignment="1" applyProtection="1">
      <alignment horizontal="right" vertical="center" wrapText="1" indent="1"/>
    </xf>
    <xf numFmtId="0" fontId="0" fillId="0" borderId="0" xfId="0" applyFill="1"/>
    <xf numFmtId="0" fontId="0" fillId="0" borderId="65" xfId="8" applyFont="1" applyBorder="1" applyAlignment="1">
      <alignment vertical="center" wrapText="1"/>
    </xf>
    <xf numFmtId="175" fontId="0" fillId="4" borderId="0" xfId="0" applyNumberFormat="1" applyFill="1" applyBorder="1"/>
    <xf numFmtId="164" fontId="96" fillId="4" borderId="0" xfId="0" applyNumberFormat="1" applyFont="1" applyFill="1" applyBorder="1" applyAlignment="1" applyProtection="1">
      <alignment vertical="center"/>
    </xf>
    <xf numFmtId="176" fontId="96" fillId="4" borderId="0" xfId="0" applyNumberFormat="1" applyFont="1" applyFill="1" applyBorder="1" applyAlignment="1" applyProtection="1">
      <alignment vertical="center"/>
    </xf>
    <xf numFmtId="177" fontId="60" fillId="3" borderId="0" xfId="0" applyNumberFormat="1" applyFont="1" applyFill="1" applyBorder="1" applyAlignment="1" applyProtection="1"/>
    <xf numFmtId="166" fontId="19" fillId="4" borderId="5" xfId="2" applyNumberFormat="1" applyFont="1" applyFill="1" applyBorder="1" applyAlignment="1">
      <alignment horizontal="right" vertical="center" indent="1"/>
    </xf>
    <xf numFmtId="167" fontId="65" fillId="4" borderId="6" xfId="3" applyNumberFormat="1" applyFont="1" applyFill="1" applyBorder="1" applyAlignment="1" applyProtection="1">
      <alignment horizontal="right" vertical="center" wrapText="1" indent="1"/>
    </xf>
    <xf numFmtId="166" fontId="177" fillId="4" borderId="0" xfId="2" applyNumberFormat="1" applyFont="1" applyFill="1" applyBorder="1" applyAlignment="1">
      <alignment horizontal="right" vertical="center" indent="1"/>
    </xf>
    <xf numFmtId="177" fontId="0" fillId="4" borderId="0" xfId="0" applyNumberFormat="1" applyFont="1" applyFill="1" applyBorder="1" applyAlignment="1" applyProtection="1"/>
    <xf numFmtId="165" fontId="19" fillId="4" borderId="14" xfId="2" applyNumberFormat="1" applyFont="1" applyFill="1" applyBorder="1" applyAlignment="1" applyProtection="1">
      <alignment horizontal="right" vertical="center" wrapText="1" indent="1"/>
    </xf>
    <xf numFmtId="165" fontId="22" fillId="2" borderId="14" xfId="2" applyNumberFormat="1" applyFont="1" applyFill="1" applyBorder="1" applyAlignment="1">
      <alignment horizontal="right" vertical="center" indent="1"/>
    </xf>
    <xf numFmtId="165" fontId="22" fillId="4" borderId="14" xfId="2" applyNumberFormat="1" applyFont="1" applyFill="1" applyBorder="1" applyAlignment="1">
      <alignment horizontal="right" vertical="center" indent="1"/>
    </xf>
    <xf numFmtId="165" fontId="19" fillId="2" borderId="14" xfId="2" applyNumberFormat="1" applyFont="1" applyFill="1" applyBorder="1" applyAlignment="1">
      <alignment horizontal="right" vertical="center" indent="1"/>
    </xf>
    <xf numFmtId="165" fontId="19" fillId="4" borderId="8" xfId="2" applyNumberFormat="1" applyFont="1" applyFill="1" applyBorder="1" applyAlignment="1">
      <alignment horizontal="right" vertical="center" indent="1"/>
    </xf>
    <xf numFmtId="165" fontId="19" fillId="4" borderId="14" xfId="2" applyNumberFormat="1" applyFont="1" applyFill="1" applyBorder="1" applyAlignment="1">
      <alignment horizontal="right" vertical="center" indent="1"/>
    </xf>
    <xf numFmtId="165" fontId="19" fillId="2" borderId="8" xfId="2" applyNumberFormat="1" applyFont="1" applyFill="1" applyBorder="1" applyAlignment="1">
      <alignment horizontal="right" vertical="center" indent="1"/>
    </xf>
    <xf numFmtId="165" fontId="19" fillId="4" borderId="25" xfId="2" applyNumberFormat="1" applyFont="1" applyFill="1" applyBorder="1" applyAlignment="1">
      <alignment horizontal="right" vertical="center"/>
    </xf>
    <xf numFmtId="165" fontId="22" fillId="2" borderId="24" xfId="2" applyNumberFormat="1" applyFont="1" applyFill="1" applyBorder="1" applyAlignment="1">
      <alignment horizontal="right" vertical="center" indent="1"/>
    </xf>
    <xf numFmtId="172" fontId="22" fillId="4" borderId="21" xfId="2" applyNumberFormat="1" applyFont="1" applyFill="1" applyBorder="1" applyAlignment="1" applyProtection="1">
      <alignment horizontal="right" vertical="center" wrapText="1" indent="1"/>
    </xf>
    <xf numFmtId="172" fontId="22" fillId="2" borderId="16" xfId="2" applyNumberFormat="1" applyFont="1" applyFill="1" applyBorder="1" applyAlignment="1" applyProtection="1">
      <alignment horizontal="right" vertical="center" wrapText="1" indent="1"/>
    </xf>
    <xf numFmtId="172" fontId="22" fillId="4" borderId="16" xfId="2" applyNumberFormat="1" applyFont="1" applyFill="1" applyBorder="1" applyAlignment="1" applyProtection="1">
      <alignment horizontal="right" vertical="center" wrapText="1" indent="1"/>
    </xf>
    <xf numFmtId="170" fontId="65" fillId="2" borderId="60" xfId="3" applyNumberFormat="1" applyFont="1" applyFill="1" applyBorder="1" applyAlignment="1" applyProtection="1">
      <alignment horizontal="right" indent="1"/>
    </xf>
    <xf numFmtId="169" fontId="65" fillId="4" borderId="60" xfId="3" applyNumberFormat="1" applyFont="1" applyFill="1" applyBorder="1" applyAlignment="1" applyProtection="1">
      <alignment horizontal="right" indent="1"/>
    </xf>
    <xf numFmtId="170" fontId="76" fillId="2" borderId="35" xfId="3" applyNumberFormat="1" applyFont="1" applyFill="1" applyBorder="1" applyAlignment="1" applyProtection="1">
      <alignment horizontal="right" indent="1"/>
    </xf>
    <xf numFmtId="171" fontId="22" fillId="4" borderId="18" xfId="2" applyNumberFormat="1" applyFont="1" applyFill="1" applyBorder="1" applyAlignment="1" applyProtection="1">
      <alignment horizontal="right" vertical="center" wrapText="1" indent="1"/>
    </xf>
    <xf numFmtId="171" fontId="19" fillId="2" borderId="39" xfId="2" applyNumberFormat="1" applyFont="1" applyFill="1" applyBorder="1" applyAlignment="1" applyProtection="1">
      <alignment horizontal="right" vertical="center" wrapText="1" indent="1"/>
    </xf>
    <xf numFmtId="171" fontId="28" fillId="2" borderId="38" xfId="2" applyNumberFormat="1" applyFont="1" applyFill="1" applyBorder="1" applyAlignment="1" applyProtection="1">
      <alignment horizontal="right" vertical="center" wrapText="1" indent="1"/>
    </xf>
    <xf numFmtId="171" fontId="28" fillId="2" borderId="37" xfId="2" applyNumberFormat="1" applyFont="1" applyFill="1" applyBorder="1" applyAlignment="1" applyProtection="1">
      <alignment horizontal="right" vertical="center" wrapText="1" indent="1"/>
    </xf>
    <xf numFmtId="171" fontId="28" fillId="2" borderId="29" xfId="2" applyNumberFormat="1" applyFont="1" applyFill="1" applyBorder="1" applyAlignment="1" applyProtection="1">
      <alignment horizontal="right" vertical="center" wrapText="1" indent="1"/>
    </xf>
    <xf numFmtId="171" fontId="22" fillId="2" borderId="18" xfId="2" applyNumberFormat="1" applyFont="1" applyFill="1" applyBorder="1" applyAlignment="1" applyProtection="1">
      <alignment horizontal="right" vertical="center" indent="1"/>
    </xf>
    <xf numFmtId="171" fontId="22" fillId="4" borderId="18" xfId="2" applyNumberFormat="1" applyFont="1" applyFill="1" applyBorder="1" applyAlignment="1" applyProtection="1">
      <alignment horizontal="right" vertical="center" indent="1"/>
    </xf>
    <xf numFmtId="171" fontId="22" fillId="4" borderId="0" xfId="2" applyNumberFormat="1" applyFont="1" applyFill="1" applyBorder="1" applyAlignment="1" applyProtection="1">
      <alignment vertical="center"/>
    </xf>
    <xf numFmtId="171" fontId="22" fillId="4" borderId="42" xfId="2" applyNumberFormat="1" applyFont="1" applyFill="1" applyBorder="1" applyAlignment="1" applyProtection="1">
      <alignment horizontal="right" vertical="center" wrapText="1" indent="1"/>
    </xf>
    <xf numFmtId="171" fontId="22" fillId="4" borderId="45" xfId="2" applyNumberFormat="1" applyFont="1" applyFill="1" applyBorder="1" applyAlignment="1" applyProtection="1">
      <alignment horizontal="right" vertical="center" wrapText="1" indent="1"/>
    </xf>
    <xf numFmtId="171" fontId="28" fillId="2" borderId="63" xfId="2" applyNumberFormat="1" applyFont="1" applyFill="1" applyBorder="1" applyAlignment="1" applyProtection="1">
      <alignment horizontal="right" vertical="center" wrapText="1" indent="1"/>
    </xf>
    <xf numFmtId="171" fontId="22" fillId="4" borderId="43" xfId="2" applyNumberFormat="1" applyFont="1" applyFill="1" applyBorder="1" applyAlignment="1" applyProtection="1">
      <alignment horizontal="right" vertical="center" wrapText="1" indent="1"/>
    </xf>
    <xf numFmtId="169" fontId="22" fillId="4" borderId="47" xfId="2" applyNumberFormat="1" applyFont="1" applyFill="1" applyBorder="1" applyAlignment="1">
      <alignment horizontal="center" vertical="center" wrapText="1"/>
    </xf>
    <xf numFmtId="169" fontId="22" fillId="2" borderId="47" xfId="2" applyNumberFormat="1" applyFont="1" applyFill="1" applyBorder="1" applyAlignment="1">
      <alignment horizontal="center" vertical="center" wrapText="1"/>
    </xf>
    <xf numFmtId="169" fontId="19" fillId="2" borderId="47" xfId="2" applyNumberFormat="1" applyFont="1" applyFill="1" applyBorder="1" applyAlignment="1">
      <alignment horizontal="center" vertical="center" wrapText="1"/>
    </xf>
    <xf numFmtId="169" fontId="22" fillId="4" borderId="17" xfId="2" applyNumberFormat="1" applyFont="1" applyFill="1" applyBorder="1" applyAlignment="1">
      <alignment horizontal="center" vertical="center" wrapText="1"/>
    </xf>
    <xf numFmtId="169" fontId="22" fillId="2" borderId="17" xfId="2" applyNumberFormat="1" applyFont="1" applyFill="1" applyBorder="1" applyAlignment="1">
      <alignment horizontal="center" vertical="center" wrapText="1"/>
    </xf>
    <xf numFmtId="169" fontId="22" fillId="4" borderId="49" xfId="2" applyNumberFormat="1" applyFont="1" applyFill="1" applyBorder="1" applyAlignment="1">
      <alignment horizontal="center" vertical="center" wrapText="1"/>
    </xf>
    <xf numFmtId="169" fontId="19" fillId="2" borderId="46" xfId="2" applyNumberFormat="1" applyFont="1" applyFill="1" applyBorder="1" applyAlignment="1">
      <alignment horizontal="center" vertical="center" wrapText="1"/>
    </xf>
    <xf numFmtId="169" fontId="110" fillId="4" borderId="38" xfId="2" applyNumberFormat="1" applyFont="1" applyFill="1" applyBorder="1" applyAlignment="1">
      <alignment horizontal="center" vertical="center"/>
    </xf>
    <xf numFmtId="169" fontId="19" fillId="2" borderId="43" xfId="2" applyNumberFormat="1" applyFont="1" applyFill="1" applyBorder="1" applyAlignment="1">
      <alignment horizontal="center" vertical="center" wrapText="1"/>
    </xf>
    <xf numFmtId="169" fontId="19" fillId="2" borderId="42" xfId="2" applyNumberFormat="1" applyFont="1" applyFill="1" applyBorder="1" applyAlignment="1">
      <alignment horizontal="center" vertical="center" wrapText="1"/>
    </xf>
    <xf numFmtId="169" fontId="22" fillId="4" borderId="18" xfId="2" applyNumberFormat="1" applyFont="1" applyFill="1" applyBorder="1" applyAlignment="1">
      <alignment horizontal="center" vertical="center" wrapText="1"/>
    </xf>
    <xf numFmtId="169" fontId="22" fillId="2" borderId="18" xfId="2" applyNumberFormat="1" applyFont="1" applyFill="1" applyBorder="1" applyAlignment="1">
      <alignment horizontal="center" vertical="center" wrapText="1"/>
    </xf>
    <xf numFmtId="169" fontId="19" fillId="2" borderId="18" xfId="2" applyNumberFormat="1" applyFont="1" applyFill="1" applyBorder="1" applyAlignment="1">
      <alignment horizontal="center" vertical="center"/>
    </xf>
    <xf numFmtId="169" fontId="19" fillId="2" borderId="18" xfId="2" applyNumberFormat="1" applyFont="1" applyFill="1" applyBorder="1" applyAlignment="1">
      <alignment horizontal="center" vertical="center" wrapText="1"/>
    </xf>
    <xf numFmtId="169" fontId="19" fillId="2" borderId="17" xfId="2" applyNumberFormat="1" applyFont="1" applyFill="1" applyBorder="1" applyAlignment="1">
      <alignment horizontal="center" vertical="center" wrapText="1"/>
    </xf>
    <xf numFmtId="169" fontId="22" fillId="4" borderId="0" xfId="2" applyNumberFormat="1" applyFont="1" applyFill="1" applyBorder="1" applyAlignment="1">
      <alignment horizontal="center" vertical="center" wrapText="1"/>
    </xf>
    <xf numFmtId="169" fontId="22" fillId="2" borderId="0" xfId="2" applyNumberFormat="1" applyFont="1" applyFill="1" applyBorder="1" applyAlignment="1">
      <alignment horizontal="center" vertical="center" wrapText="1"/>
    </xf>
    <xf numFmtId="169" fontId="22" fillId="4" borderId="50" xfId="2" applyNumberFormat="1" applyFont="1" applyFill="1" applyBorder="1" applyAlignment="1">
      <alignment horizontal="center" vertical="center" wrapText="1"/>
    </xf>
    <xf numFmtId="169" fontId="22" fillId="4" borderId="19" xfId="2" applyNumberFormat="1" applyFont="1" applyFill="1" applyBorder="1" applyAlignment="1">
      <alignment horizontal="center" vertical="center" wrapText="1"/>
    </xf>
    <xf numFmtId="169" fontId="19" fillId="2" borderId="27" xfId="2" applyNumberFormat="1" applyFont="1" applyFill="1" applyBorder="1" applyAlignment="1">
      <alignment horizontal="center" vertical="center" wrapText="1"/>
    </xf>
    <xf numFmtId="169" fontId="19" fillId="2" borderId="39" xfId="2" applyNumberFormat="1" applyFont="1" applyFill="1" applyBorder="1" applyAlignment="1">
      <alignment horizontal="center" vertical="center" wrapText="1"/>
    </xf>
    <xf numFmtId="169" fontId="110" fillId="4" borderId="29" xfId="2" applyNumberFormat="1" applyFont="1" applyFill="1" applyBorder="1" applyAlignment="1">
      <alignment horizontal="center" vertical="center"/>
    </xf>
    <xf numFmtId="169" fontId="19" fillId="2" borderId="20" xfId="2" applyNumberFormat="1" applyFont="1" applyFill="1" applyBorder="1" applyAlignment="1">
      <alignment horizontal="center" vertical="center" wrapText="1"/>
    </xf>
    <xf numFmtId="169" fontId="19" fillId="2" borderId="0" xfId="2" applyNumberFormat="1" applyFont="1" applyFill="1" applyBorder="1" applyAlignment="1">
      <alignment horizontal="center" vertical="center"/>
    </xf>
    <xf numFmtId="169" fontId="19" fillId="2" borderId="0" xfId="2" applyNumberFormat="1" applyFont="1" applyFill="1" applyBorder="1" applyAlignment="1">
      <alignment horizontal="center" vertical="center" wrapText="1"/>
    </xf>
    <xf numFmtId="169" fontId="22" fillId="4" borderId="2" xfId="2" applyNumberFormat="1" applyFont="1" applyFill="1" applyBorder="1" applyAlignment="1">
      <alignment horizontal="center" vertical="center" wrapText="1"/>
    </xf>
    <xf numFmtId="169" fontId="19" fillId="2" borderId="1" xfId="2" applyNumberFormat="1" applyFont="1" applyFill="1" applyBorder="1" applyAlignment="1">
      <alignment horizontal="center" vertical="center" wrapText="1"/>
    </xf>
    <xf numFmtId="169" fontId="110" fillId="4" borderId="37" xfId="2" applyNumberFormat="1" applyFont="1" applyFill="1" applyBorder="1" applyAlignment="1">
      <alignment horizontal="center" vertical="center"/>
    </xf>
    <xf numFmtId="169" fontId="19" fillId="2" borderId="45" xfId="2" applyNumberFormat="1" applyFont="1" applyFill="1" applyBorder="1" applyAlignment="1">
      <alignment horizontal="center" vertical="center" wrapText="1"/>
    </xf>
    <xf numFmtId="169" fontId="110" fillId="4" borderId="63" xfId="2" applyNumberFormat="1" applyFont="1" applyFill="1" applyBorder="1" applyAlignment="1">
      <alignment horizontal="center" vertical="center"/>
    </xf>
    <xf numFmtId="3" fontId="57" fillId="2" borderId="17" xfId="0" applyNumberFormat="1" applyFont="1" applyFill="1" applyBorder="1" applyAlignment="1" applyProtection="1">
      <alignment horizontal="center" vertical="center"/>
    </xf>
    <xf numFmtId="167" fontId="19" fillId="2" borderId="17" xfId="2" applyNumberFormat="1" applyFont="1" applyFill="1" applyBorder="1" applyAlignment="1">
      <alignment horizontal="center" vertical="center"/>
    </xf>
    <xf numFmtId="167" fontId="22" fillId="2" borderId="2" xfId="3" applyNumberFormat="1" applyFont="1" applyFill="1" applyBorder="1" applyAlignment="1">
      <alignment horizontal="center" vertical="center"/>
    </xf>
    <xf numFmtId="167" fontId="22" fillId="2" borderId="19" xfId="2" applyNumberFormat="1" applyFont="1" applyFill="1" applyBorder="1" applyAlignment="1" applyProtection="1">
      <alignment horizontal="center" vertical="center"/>
    </xf>
    <xf numFmtId="167" fontId="19" fillId="2" borderId="0" xfId="3" applyNumberFormat="1" applyFont="1" applyFill="1" applyBorder="1" applyAlignment="1">
      <alignment horizontal="center" vertical="center"/>
    </xf>
    <xf numFmtId="167" fontId="22" fillId="4" borderId="0" xfId="3" applyNumberFormat="1" applyFont="1" applyFill="1" applyBorder="1" applyAlignment="1">
      <alignment horizontal="center" vertical="center"/>
    </xf>
    <xf numFmtId="167" fontId="23" fillId="4" borderId="17" xfId="2" applyNumberFormat="1" applyFont="1" applyFill="1" applyBorder="1" applyAlignment="1" applyProtection="1">
      <alignment horizontal="center" vertical="center"/>
    </xf>
    <xf numFmtId="167" fontId="22" fillId="2" borderId="0" xfId="3" applyNumberFormat="1" applyFont="1" applyFill="1" applyBorder="1" applyAlignment="1">
      <alignment horizontal="center" vertical="center"/>
    </xf>
    <xf numFmtId="167" fontId="23" fillId="2" borderId="17" xfId="2" applyNumberFormat="1" applyFont="1" applyFill="1" applyBorder="1" applyAlignment="1" applyProtection="1">
      <alignment horizontal="center" vertical="center"/>
    </xf>
    <xf numFmtId="167" fontId="22" fillId="4" borderId="17" xfId="2" applyNumberFormat="1" applyFont="1" applyFill="1" applyBorder="1" applyAlignment="1" applyProtection="1">
      <alignment horizontal="center" vertical="center"/>
    </xf>
    <xf numFmtId="167" fontId="22" fillId="4" borderId="2" xfId="3" applyNumberFormat="1" applyFont="1" applyFill="1" applyBorder="1" applyAlignment="1">
      <alignment horizontal="center" vertical="center"/>
    </xf>
    <xf numFmtId="167" fontId="22" fillId="4" borderId="19" xfId="2" applyNumberFormat="1" applyFont="1" applyFill="1" applyBorder="1" applyAlignment="1" applyProtection="1">
      <alignment horizontal="center" vertical="center"/>
    </xf>
    <xf numFmtId="172" fontId="19" fillId="2" borderId="17" xfId="2" applyNumberFormat="1" applyFont="1" applyFill="1" applyBorder="1" applyAlignment="1">
      <alignment horizontal="center" vertical="center"/>
    </xf>
    <xf numFmtId="167" fontId="22" fillId="2" borderId="17" xfId="2" applyNumberFormat="1" applyFont="1" applyFill="1" applyBorder="1" applyAlignment="1" applyProtection="1">
      <alignment horizontal="center" vertical="center"/>
    </xf>
    <xf numFmtId="168" fontId="22" fillId="4" borderId="2" xfId="3" applyNumberFormat="1" applyFont="1" applyFill="1" applyBorder="1" applyAlignment="1">
      <alignment horizontal="center" vertical="center"/>
    </xf>
    <xf numFmtId="167" fontId="19" fillId="2" borderId="1" xfId="3" applyNumberFormat="1" applyFont="1" applyFill="1" applyBorder="1" applyAlignment="1">
      <alignment horizontal="center" vertical="center"/>
    </xf>
    <xf numFmtId="167" fontId="19" fillId="2" borderId="39" xfId="2" applyNumberFormat="1" applyFont="1" applyFill="1" applyBorder="1" applyAlignment="1" applyProtection="1">
      <alignment horizontal="center" vertical="center"/>
    </xf>
    <xf numFmtId="167" fontId="19" fillId="4" borderId="29" xfId="3" applyNumberFormat="1" applyFont="1" applyFill="1" applyBorder="1" applyAlignment="1">
      <alignment horizontal="center" vertical="center"/>
    </xf>
    <xf numFmtId="167" fontId="19" fillId="4" borderId="37" xfId="2" applyNumberFormat="1" applyFont="1" applyFill="1" applyBorder="1" applyAlignment="1" applyProtection="1">
      <alignment horizontal="center" vertical="center"/>
    </xf>
    <xf numFmtId="167" fontId="22" fillId="2" borderId="1" xfId="3" applyNumberFormat="1" applyFont="1" applyFill="1" applyBorder="1" applyAlignment="1">
      <alignment horizontal="center" vertical="center"/>
    </xf>
    <xf numFmtId="167" fontId="22" fillId="2" borderId="39" xfId="2" applyNumberFormat="1" applyFont="1" applyFill="1" applyBorder="1" applyAlignment="1" applyProtection="1">
      <alignment horizontal="center" vertical="center"/>
    </xf>
    <xf numFmtId="169" fontId="19" fillId="2" borderId="15" xfId="2" applyNumberFormat="1" applyFont="1" applyFill="1" applyBorder="1" applyAlignment="1">
      <alignment horizontal="center" vertical="center"/>
    </xf>
    <xf numFmtId="169" fontId="19" fillId="2" borderId="13" xfId="2" applyNumberFormat="1" applyFont="1" applyFill="1" applyBorder="1" applyAlignment="1">
      <alignment horizontal="center" vertical="center"/>
    </xf>
    <xf numFmtId="169" fontId="22" fillId="4" borderId="18" xfId="2" applyNumberFormat="1" applyFont="1" applyFill="1" applyBorder="1" applyAlignment="1">
      <alignment horizontal="center" vertical="center"/>
    </xf>
    <xf numFmtId="169" fontId="22" fillId="4" borderId="0" xfId="2" applyNumberFormat="1" applyFont="1" applyFill="1" applyBorder="1" applyAlignment="1">
      <alignment horizontal="center" vertical="center"/>
    </xf>
    <xf numFmtId="169" fontId="22" fillId="4" borderId="14" xfId="2" applyNumberFormat="1" applyFont="1" applyFill="1" applyBorder="1" applyAlignment="1">
      <alignment horizontal="center" vertical="center"/>
    </xf>
    <xf numFmtId="169" fontId="22" fillId="2" borderId="18" xfId="2" applyNumberFormat="1" applyFont="1" applyFill="1" applyBorder="1" applyAlignment="1">
      <alignment horizontal="center" vertical="center"/>
    </xf>
    <xf numFmtId="169" fontId="22" fillId="2" borderId="0" xfId="2" applyNumberFormat="1" applyFont="1" applyFill="1" applyBorder="1" applyAlignment="1">
      <alignment horizontal="center" vertical="center"/>
    </xf>
    <xf numFmtId="169" fontId="22" fillId="2" borderId="17" xfId="2" applyNumberFormat="1" applyFont="1" applyFill="1" applyBorder="1" applyAlignment="1">
      <alignment horizontal="center" vertical="center"/>
    </xf>
    <xf numFmtId="169" fontId="22" fillId="4" borderId="17" xfId="2" applyNumberFormat="1" applyFont="1" applyFill="1" applyBorder="1" applyAlignment="1">
      <alignment horizontal="center" vertical="center"/>
    </xf>
    <xf numFmtId="169" fontId="22" fillId="2" borderId="50" xfId="2" applyNumberFormat="1" applyFont="1" applyFill="1" applyBorder="1" applyAlignment="1">
      <alignment horizontal="center" vertical="center"/>
    </xf>
    <xf numFmtId="169" fontId="22" fillId="2" borderId="2" xfId="2" applyNumberFormat="1" applyFont="1" applyFill="1" applyBorder="1" applyAlignment="1">
      <alignment horizontal="center" vertical="center"/>
    </xf>
    <xf numFmtId="169" fontId="22" fillId="2" borderId="8" xfId="2" applyNumberFormat="1" applyFont="1" applyFill="1" applyBorder="1" applyAlignment="1">
      <alignment horizontal="center" vertical="center"/>
    </xf>
    <xf numFmtId="169" fontId="19" fillId="2" borderId="14" xfId="2" applyNumberFormat="1" applyFont="1" applyFill="1" applyBorder="1" applyAlignment="1">
      <alignment horizontal="center" vertical="center"/>
    </xf>
    <xf numFmtId="169" fontId="22" fillId="2" borderId="14" xfId="2" applyNumberFormat="1" applyFont="1" applyFill="1" applyBorder="1" applyAlignment="1">
      <alignment horizontal="center" vertical="center"/>
    </xf>
    <xf numFmtId="169" fontId="22" fillId="4" borderId="50" xfId="2" applyNumberFormat="1" applyFont="1" applyFill="1" applyBorder="1" applyAlignment="1">
      <alignment horizontal="center" vertical="center"/>
    </xf>
    <xf numFmtId="169" fontId="22" fillId="4" borderId="2" xfId="2" applyNumberFormat="1" applyFont="1" applyFill="1" applyBorder="1" applyAlignment="1">
      <alignment horizontal="center" vertical="center"/>
    </xf>
    <xf numFmtId="169" fontId="22" fillId="4" borderId="8" xfId="2" applyNumberFormat="1" applyFont="1" applyFill="1" applyBorder="1" applyAlignment="1">
      <alignment horizontal="center" vertical="center"/>
    </xf>
    <xf numFmtId="169" fontId="19" fillId="2" borderId="27" xfId="2" applyNumberFormat="1" applyFont="1" applyFill="1" applyBorder="1" applyAlignment="1">
      <alignment horizontal="center" vertical="center"/>
    </xf>
    <xf numFmtId="169" fontId="19" fillId="2" borderId="1" xfId="2" applyNumberFormat="1" applyFont="1" applyFill="1" applyBorder="1" applyAlignment="1">
      <alignment horizontal="center" vertical="center"/>
    </xf>
    <xf numFmtId="169" fontId="19" fillId="2" borderId="30" xfId="2" applyNumberFormat="1" applyFont="1" applyFill="1" applyBorder="1" applyAlignment="1">
      <alignment horizontal="center" vertical="center"/>
    </xf>
    <xf numFmtId="169" fontId="19" fillId="4" borderId="38" xfId="2" applyNumberFormat="1" applyFont="1" applyFill="1" applyBorder="1" applyAlignment="1">
      <alignment horizontal="center" vertical="center"/>
    </xf>
    <xf numFmtId="169" fontId="19" fillId="4" borderId="29" xfId="2" applyNumberFormat="1" applyFont="1" applyFill="1" applyBorder="1" applyAlignment="1">
      <alignment horizontal="center" vertical="center"/>
    </xf>
    <xf numFmtId="169" fontId="19" fillId="4" borderId="36" xfId="2" applyNumberFormat="1" applyFont="1" applyFill="1" applyBorder="1" applyAlignment="1">
      <alignment horizontal="center" vertical="center"/>
    </xf>
    <xf numFmtId="169" fontId="19" fillId="2" borderId="43" xfId="2" applyNumberFormat="1" applyFont="1" applyFill="1" applyBorder="1" applyAlignment="1">
      <alignment horizontal="center" vertical="center"/>
    </xf>
    <xf numFmtId="169" fontId="19" fillId="2" borderId="20" xfId="2" applyNumberFormat="1" applyFont="1" applyFill="1" applyBorder="1" applyAlignment="1">
      <alignment horizontal="center" vertical="center"/>
    </xf>
    <xf numFmtId="169" fontId="22" fillId="2" borderId="27" xfId="2" applyNumberFormat="1" applyFont="1" applyFill="1" applyBorder="1" applyAlignment="1">
      <alignment horizontal="center" vertical="center"/>
    </xf>
    <xf numFmtId="169" fontId="22" fillId="2" borderId="1" xfId="2" applyNumberFormat="1" applyFont="1" applyFill="1" applyBorder="1" applyAlignment="1">
      <alignment horizontal="center" vertical="center"/>
    </xf>
    <xf numFmtId="169" fontId="22" fillId="2" borderId="30" xfId="2" applyNumberFormat="1" applyFont="1" applyFill="1" applyBorder="1" applyAlignment="1">
      <alignment horizontal="center" vertical="center"/>
    </xf>
    <xf numFmtId="171" fontId="22" fillId="4" borderId="0" xfId="2" applyNumberFormat="1" applyFont="1" applyFill="1" applyBorder="1" applyAlignment="1" applyProtection="1">
      <alignment horizontal="center" vertical="center"/>
    </xf>
    <xf numFmtId="171" fontId="22" fillId="4" borderId="17" xfId="2" applyNumberFormat="1" applyFont="1" applyFill="1" applyBorder="1" applyAlignment="1" applyProtection="1">
      <alignment horizontal="center" vertical="center"/>
    </xf>
    <xf numFmtId="165" fontId="19" fillId="2" borderId="80" xfId="2" applyNumberFormat="1" applyFont="1" applyFill="1" applyBorder="1" applyAlignment="1">
      <alignment horizontal="left" vertical="center" wrapText="1"/>
    </xf>
    <xf numFmtId="165" fontId="22" fillId="4" borderId="18" xfId="2" applyNumberFormat="1" applyFont="1" applyFill="1" applyBorder="1" applyAlignment="1">
      <alignment horizontal="left" vertical="center" wrapText="1" indent="1"/>
    </xf>
    <xf numFmtId="165" fontId="22" fillId="2" borderId="18" xfId="2" applyNumberFormat="1" applyFont="1" applyFill="1" applyBorder="1" applyAlignment="1">
      <alignment horizontal="left" vertical="center" wrapText="1" indent="1"/>
    </xf>
    <xf numFmtId="172" fontId="22" fillId="2" borderId="50" xfId="2" applyNumberFormat="1" applyFont="1" applyFill="1" applyBorder="1" applyAlignment="1">
      <alignment horizontal="left" vertical="center" wrapText="1" indent="1"/>
    </xf>
    <xf numFmtId="165" fontId="19" fillId="2" borderId="18" xfId="2" applyNumberFormat="1" applyFont="1" applyFill="1" applyBorder="1" applyAlignment="1">
      <alignment horizontal="left" vertical="center"/>
    </xf>
    <xf numFmtId="165" fontId="19" fillId="2" borderId="18" xfId="2" applyNumberFormat="1" applyFont="1" applyFill="1" applyBorder="1" applyAlignment="1">
      <alignment horizontal="left" vertical="center" wrapText="1"/>
    </xf>
    <xf numFmtId="172" fontId="22" fillId="4" borderId="0" xfId="2" applyNumberFormat="1" applyFont="1" applyFill="1" applyBorder="1" applyAlignment="1">
      <alignment horizontal="left" vertical="center" wrapText="1" indent="1"/>
    </xf>
    <xf numFmtId="172" fontId="22" fillId="2" borderId="0" xfId="2" applyNumberFormat="1" applyFont="1" applyFill="1" applyBorder="1" applyAlignment="1">
      <alignment horizontal="left" vertical="center" wrapText="1" indent="1"/>
    </xf>
    <xf numFmtId="172" fontId="22" fillId="4" borderId="50" xfId="2" applyNumberFormat="1" applyFont="1" applyFill="1" applyBorder="1" applyAlignment="1">
      <alignment horizontal="left" vertical="center" wrapText="1" indent="1"/>
    </xf>
    <xf numFmtId="165" fontId="19" fillId="2" borderId="27" xfId="2" applyNumberFormat="1" applyFont="1" applyFill="1" applyBorder="1" applyAlignment="1">
      <alignment vertical="center" wrapText="1"/>
    </xf>
    <xf numFmtId="169" fontId="22" fillId="2" borderId="27" xfId="2" applyNumberFormat="1" applyFont="1" applyFill="1" applyBorder="1" applyAlignment="1">
      <alignment horizontal="center" vertical="center" wrapText="1"/>
    </xf>
    <xf numFmtId="169" fontId="22" fillId="2" borderId="39" xfId="2" applyNumberFormat="1" applyFont="1" applyFill="1" applyBorder="1" applyAlignment="1">
      <alignment horizontal="center" vertical="center" wrapText="1"/>
    </xf>
    <xf numFmtId="169" fontId="22" fillId="2" borderId="1" xfId="2" applyNumberFormat="1" applyFont="1" applyFill="1" applyBorder="1" applyAlignment="1">
      <alignment horizontal="center" vertical="center" wrapText="1"/>
    </xf>
    <xf numFmtId="169" fontId="22" fillId="2" borderId="46" xfId="2" applyNumberFormat="1" applyFont="1" applyFill="1" applyBorder="1" applyAlignment="1">
      <alignment horizontal="center" vertical="center" wrapText="1"/>
    </xf>
    <xf numFmtId="171" fontId="65" fillId="2" borderId="63" xfId="0" applyNumberFormat="1" applyFont="1" applyFill="1" applyBorder="1" applyAlignment="1" applyProtection="1">
      <alignment horizontal="right" vertical="center" indent="1"/>
    </xf>
    <xf numFmtId="171" fontId="65" fillId="2" borderId="37" xfId="0" applyNumberFormat="1" applyFont="1" applyFill="1" applyBorder="1" applyAlignment="1" applyProtection="1">
      <alignment horizontal="right" vertical="center" indent="1"/>
    </xf>
    <xf numFmtId="171" fontId="57" fillId="4" borderId="43" xfId="0" applyNumberFormat="1" applyFont="1" applyFill="1" applyBorder="1" applyAlignment="1" applyProtection="1">
      <alignment horizontal="right" vertical="center" indent="1"/>
    </xf>
    <xf numFmtId="171" fontId="57" fillId="4" borderId="20" xfId="0" applyNumberFormat="1" applyFont="1" applyFill="1" applyBorder="1" applyAlignment="1" applyProtection="1">
      <alignment horizontal="right" vertical="center" indent="1"/>
    </xf>
    <xf numFmtId="171" fontId="57" fillId="4" borderId="42" xfId="0" applyNumberFormat="1" applyFont="1" applyFill="1" applyBorder="1" applyAlignment="1" applyProtection="1">
      <alignment horizontal="right" vertical="center" indent="1"/>
    </xf>
    <xf numFmtId="171" fontId="65" fillId="2" borderId="38" xfId="0" applyNumberFormat="1" applyFont="1" applyFill="1" applyBorder="1" applyAlignment="1" applyProtection="1">
      <alignment horizontal="right" vertical="center" indent="1"/>
    </xf>
    <xf numFmtId="171" fontId="65" fillId="2" borderId="29" xfId="0" applyNumberFormat="1" applyFont="1" applyFill="1" applyBorder="1" applyAlignment="1" applyProtection="1">
      <alignment horizontal="right" vertical="center" indent="1"/>
    </xf>
    <xf numFmtId="169" fontId="22" fillId="4" borderId="4" xfId="1" applyNumberFormat="1" applyFont="1" applyFill="1" applyBorder="1" applyAlignment="1">
      <alignment horizontal="right" vertical="center" wrapText="1" indent="1"/>
    </xf>
    <xf numFmtId="167" fontId="22" fillId="4" borderId="42" xfId="3" applyNumberFormat="1" applyFont="1" applyFill="1" applyBorder="1" applyAlignment="1">
      <alignment horizontal="right" vertical="center" wrapText="1" indent="1"/>
    </xf>
    <xf numFmtId="168" fontId="84" fillId="4" borderId="14" xfId="1" applyNumberFormat="1" applyFont="1" applyFill="1" applyBorder="1" applyAlignment="1">
      <alignment vertical="center"/>
    </xf>
    <xf numFmtId="172" fontId="19" fillId="2" borderId="29" xfId="2" applyNumberFormat="1" applyFont="1" applyFill="1" applyBorder="1" applyAlignment="1" applyProtection="1">
      <alignment horizontal="right" vertical="center" wrapText="1" indent="1"/>
    </xf>
    <xf numFmtId="172" fontId="19" fillId="2" borderId="37" xfId="2" applyNumberFormat="1" applyFont="1" applyFill="1" applyBorder="1" applyAlignment="1" applyProtection="1">
      <alignment horizontal="right" vertical="center" wrapText="1" indent="1"/>
    </xf>
    <xf numFmtId="172" fontId="65" fillId="2" borderId="29" xfId="0" applyNumberFormat="1" applyFont="1" applyFill="1" applyBorder="1" applyAlignment="1" applyProtection="1">
      <alignment horizontal="right" vertical="center" indent="1"/>
    </xf>
    <xf numFmtId="165" fontId="22" fillId="4" borderId="18" xfId="2" applyNumberFormat="1" applyFont="1" applyFill="1" applyBorder="1" applyAlignment="1" applyProtection="1">
      <alignment horizontal="right" vertical="center" wrapText="1" indent="1"/>
    </xf>
    <xf numFmtId="165" fontId="22" fillId="4" borderId="27" xfId="2" applyNumberFormat="1" applyFont="1" applyFill="1" applyBorder="1" applyAlignment="1" applyProtection="1">
      <alignment horizontal="right" vertical="center" wrapText="1" indent="1"/>
    </xf>
    <xf numFmtId="0" fontId="65" fillId="2" borderId="29" xfId="0" applyNumberFormat="1" applyFont="1" applyFill="1" applyBorder="1" applyAlignment="1" applyProtection="1">
      <alignment horizontal="left" vertical="center" wrapText="1" indent="1"/>
    </xf>
    <xf numFmtId="166" fontId="22" fillId="2" borderId="43" xfId="2" applyNumberFormat="1" applyFont="1" applyFill="1" applyBorder="1" applyAlignment="1" applyProtection="1">
      <alignment horizontal="right" vertical="center" wrapText="1" indent="1"/>
    </xf>
    <xf numFmtId="166" fontId="22" fillId="2" borderId="20" xfId="2" applyNumberFormat="1" applyFont="1" applyFill="1" applyBorder="1" applyAlignment="1" applyProtection="1">
      <alignment horizontal="right" vertical="center" wrapText="1" indent="1"/>
    </xf>
    <xf numFmtId="169" fontId="22" fillId="4" borderId="18" xfId="1" applyNumberFormat="1" applyFont="1" applyFill="1" applyBorder="1" applyAlignment="1">
      <alignment horizontal="right" vertical="center" wrapText="1" indent="1"/>
    </xf>
    <xf numFmtId="169" fontId="22" fillId="2" borderId="18" xfId="1" applyNumberFormat="1" applyFont="1" applyFill="1" applyBorder="1" applyAlignment="1">
      <alignment horizontal="right" vertical="center" wrapText="1" indent="1"/>
    </xf>
    <xf numFmtId="166" fontId="22" fillId="2" borderId="45" xfId="2" applyNumberFormat="1" applyFont="1" applyFill="1" applyBorder="1" applyAlignment="1" applyProtection="1">
      <alignment horizontal="right" vertical="center" wrapText="1" indent="1"/>
    </xf>
    <xf numFmtId="169" fontId="22" fillId="2" borderId="38" xfId="1" applyNumberFormat="1" applyFont="1" applyFill="1" applyBorder="1" applyAlignment="1">
      <alignment horizontal="right" vertical="center" wrapText="1" indent="1"/>
    </xf>
    <xf numFmtId="169" fontId="22" fillId="2" borderId="29" xfId="1" applyNumberFormat="1" applyFont="1" applyFill="1" applyBorder="1" applyAlignment="1">
      <alignment horizontal="right" vertical="center" wrapText="1" indent="1"/>
    </xf>
    <xf numFmtId="169" fontId="22" fillId="2" borderId="37" xfId="1" applyNumberFormat="1" applyFont="1" applyFill="1" applyBorder="1" applyAlignment="1">
      <alignment horizontal="right" vertical="center" wrapText="1" indent="1"/>
    </xf>
    <xf numFmtId="169" fontId="22" fillId="2" borderId="63" xfId="1" applyNumberFormat="1" applyFont="1" applyFill="1" applyBorder="1" applyAlignment="1">
      <alignment horizontal="right" vertical="center" wrapText="1" indent="1"/>
    </xf>
    <xf numFmtId="169" fontId="22" fillId="4" borderId="27" xfId="1" applyNumberFormat="1" applyFont="1" applyFill="1" applyBorder="1" applyAlignment="1">
      <alignment horizontal="right" vertical="center" wrapText="1" indent="1"/>
    </xf>
    <xf numFmtId="165" fontId="22" fillId="2" borderId="18" xfId="2" applyNumberFormat="1" applyFont="1" applyFill="1" applyBorder="1" applyAlignment="1" applyProtection="1">
      <alignment horizontal="right" vertical="center" wrapText="1" indent="1"/>
    </xf>
    <xf numFmtId="166" fontId="65" fillId="2" borderId="63" xfId="2" applyNumberFormat="1" applyFont="1" applyFill="1" applyBorder="1" applyAlignment="1" applyProtection="1">
      <alignment horizontal="right" vertical="center" wrapText="1" indent="1"/>
    </xf>
    <xf numFmtId="165" fontId="22" fillId="2" borderId="47" xfId="2" applyNumberFormat="1" applyFont="1" applyFill="1" applyBorder="1" applyAlignment="1" applyProtection="1">
      <alignment horizontal="right" vertical="center" wrapText="1" indent="1"/>
    </xf>
    <xf numFmtId="166" fontId="22" fillId="4" borderId="45" xfId="2" applyNumberFormat="1" applyFont="1" applyFill="1" applyBorder="1" applyAlignment="1" applyProtection="1">
      <alignment horizontal="right" vertical="center" wrapText="1" indent="1"/>
    </xf>
    <xf numFmtId="166" fontId="22" fillId="4" borderId="45" xfId="1" applyNumberFormat="1" applyFont="1" applyFill="1" applyBorder="1" applyAlignment="1">
      <alignment horizontal="right" vertical="center" wrapText="1" indent="1"/>
    </xf>
    <xf numFmtId="166" fontId="22" fillId="4" borderId="43" xfId="1" applyNumberFormat="1" applyFont="1" applyFill="1" applyBorder="1" applyAlignment="1">
      <alignment horizontal="right" vertical="center" wrapText="1" indent="1"/>
    </xf>
    <xf numFmtId="166" fontId="22" fillId="2" borderId="18" xfId="1" applyNumberFormat="1" applyFont="1" applyFill="1" applyBorder="1" applyAlignment="1">
      <alignment horizontal="right" vertical="center" wrapText="1" indent="1"/>
    </xf>
    <xf numFmtId="166" fontId="22" fillId="4" borderId="18" xfId="1" applyNumberFormat="1" applyFont="1" applyFill="1" applyBorder="1" applyAlignment="1">
      <alignment horizontal="right" vertical="center" wrapText="1" indent="1"/>
    </xf>
    <xf numFmtId="166" fontId="22" fillId="4" borderId="27" xfId="1" applyNumberFormat="1" applyFont="1" applyFill="1" applyBorder="1" applyAlignment="1">
      <alignment horizontal="right" vertical="center" wrapText="1" indent="1"/>
    </xf>
    <xf numFmtId="165" fontId="65" fillId="2" borderId="29" xfId="2" applyNumberFormat="1" applyFont="1" applyFill="1" applyBorder="1" applyAlignment="1" applyProtection="1">
      <alignment horizontal="right" vertical="center" wrapText="1" indent="1"/>
    </xf>
    <xf numFmtId="166" fontId="22" fillId="4" borderId="42" xfId="1" applyNumberFormat="1" applyFont="1" applyFill="1" applyBorder="1" applyAlignment="1">
      <alignment horizontal="right" vertical="center" wrapText="1" indent="1"/>
    </xf>
    <xf numFmtId="3" fontId="22" fillId="2" borderId="69" xfId="0" applyNumberFormat="1" applyFont="1" applyFill="1" applyBorder="1" applyAlignment="1" applyProtection="1">
      <alignment horizontal="right" vertical="center" wrapText="1" indent="1"/>
    </xf>
    <xf numFmtId="170" fontId="22" fillId="2" borderId="70" xfId="0" applyNumberFormat="1" applyFont="1" applyFill="1" applyBorder="1" applyAlignment="1" applyProtection="1">
      <alignment horizontal="right" vertical="center" wrapText="1" indent="1"/>
    </xf>
    <xf numFmtId="170" fontId="22" fillId="2" borderId="71" xfId="0" applyNumberFormat="1" applyFont="1" applyFill="1" applyBorder="1" applyAlignment="1" applyProtection="1">
      <alignment horizontal="right" vertical="center" wrapText="1" indent="1"/>
    </xf>
    <xf numFmtId="3" fontId="22" fillId="2" borderId="70" xfId="0" applyNumberFormat="1" applyFont="1" applyFill="1" applyBorder="1" applyAlignment="1" applyProtection="1">
      <alignment horizontal="right" vertical="center" wrapText="1" indent="1"/>
    </xf>
    <xf numFmtId="3" fontId="22" fillId="2" borderId="71" xfId="0" applyNumberFormat="1" applyFont="1" applyFill="1" applyBorder="1" applyAlignment="1" applyProtection="1">
      <alignment horizontal="right" vertical="center" wrapText="1" indent="1"/>
    </xf>
    <xf numFmtId="170" fontId="22" fillId="2" borderId="43" xfId="0" applyNumberFormat="1" applyFont="1" applyFill="1" applyBorder="1" applyAlignment="1" applyProtection="1">
      <alignment horizontal="right" vertical="center" wrapText="1" indent="1"/>
    </xf>
    <xf numFmtId="3" fontId="19" fillId="2" borderId="38" xfId="0" applyNumberFormat="1" applyFont="1" applyFill="1" applyBorder="1" applyAlignment="1" applyProtection="1">
      <alignment horizontal="right" vertical="center" wrapText="1" indent="1"/>
    </xf>
    <xf numFmtId="170" fontId="22" fillId="4" borderId="43" xfId="0" applyNumberFormat="1" applyFont="1" applyFill="1" applyBorder="1" applyAlignment="1" applyProtection="1">
      <alignment horizontal="right" vertical="center" wrapText="1" indent="1"/>
    </xf>
    <xf numFmtId="168" fontId="110" fillId="4" borderId="1" xfId="6" applyNumberFormat="1" applyFont="1" applyFill="1" applyBorder="1" applyAlignment="1">
      <alignment horizontal="right" vertical="center" indent="1"/>
    </xf>
    <xf numFmtId="168" fontId="110" fillId="2" borderId="38" xfId="6" applyNumberFormat="1" applyFont="1" applyFill="1" applyBorder="1" applyAlignment="1">
      <alignment horizontal="right" vertical="center" indent="1"/>
    </xf>
    <xf numFmtId="168" fontId="110" fillId="2" borderId="29" xfId="6" applyNumberFormat="1" applyFont="1" applyFill="1" applyBorder="1" applyAlignment="1">
      <alignment horizontal="right" vertical="center" indent="1"/>
    </xf>
    <xf numFmtId="168" fontId="110" fillId="2" borderId="37" xfId="6" applyNumberFormat="1" applyFont="1" applyFill="1" applyBorder="1" applyAlignment="1">
      <alignment horizontal="right" vertical="center" indent="1"/>
    </xf>
    <xf numFmtId="168" fontId="110" fillId="2" borderId="63" xfId="6" applyNumberFormat="1" applyFont="1" applyFill="1" applyBorder="1" applyAlignment="1">
      <alignment horizontal="right" vertical="center" indent="1"/>
    </xf>
    <xf numFmtId="168" fontId="110" fillId="4" borderId="38" xfId="6" applyNumberFormat="1" applyFont="1" applyFill="1" applyBorder="1" applyAlignment="1">
      <alignment horizontal="right" vertical="center" indent="1"/>
    </xf>
    <xf numFmtId="168" fontId="110" fillId="4" borderId="37" xfId="6" applyNumberFormat="1" applyFont="1" applyFill="1" applyBorder="1" applyAlignment="1">
      <alignment horizontal="right" vertical="center" indent="1"/>
    </xf>
    <xf numFmtId="168" fontId="110" fillId="4" borderId="63" xfId="6" applyNumberFormat="1" applyFont="1" applyFill="1" applyBorder="1" applyAlignment="1">
      <alignment horizontal="right" vertical="center" indent="1"/>
    </xf>
    <xf numFmtId="168" fontId="99" fillId="4" borderId="0" xfId="6" applyNumberFormat="1" applyFont="1" applyFill="1" applyBorder="1" applyAlignment="1">
      <alignment horizontal="center" vertical="center"/>
    </xf>
    <xf numFmtId="168" fontId="99" fillId="4" borderId="17" xfId="6" applyNumberFormat="1" applyFont="1" applyFill="1" applyBorder="1" applyAlignment="1">
      <alignment horizontal="center" vertical="center"/>
    </xf>
    <xf numFmtId="168" fontId="99" fillId="2" borderId="0" xfId="6" applyNumberFormat="1" applyFont="1" applyFill="1" applyBorder="1" applyAlignment="1">
      <alignment horizontal="right" indent="1"/>
    </xf>
    <xf numFmtId="168" fontId="99" fillId="4" borderId="0" xfId="6" applyNumberFormat="1" applyFont="1" applyFill="1" applyBorder="1" applyAlignment="1">
      <alignment horizontal="right" indent="1"/>
    </xf>
    <xf numFmtId="168" fontId="99" fillId="4" borderId="2" xfId="6" applyNumberFormat="1" applyFont="1" applyFill="1" applyBorder="1" applyAlignment="1">
      <alignment horizontal="right" indent="1"/>
    </xf>
    <xf numFmtId="168" fontId="110" fillId="2" borderId="6" xfId="6" applyNumberFormat="1" applyFont="1" applyFill="1" applyBorder="1" applyAlignment="1">
      <alignment horizontal="right" indent="1"/>
    </xf>
    <xf numFmtId="168" fontId="99" fillId="2" borderId="42" xfId="6" applyNumberFormat="1" applyFont="1" applyFill="1" applyBorder="1" applyAlignment="1">
      <alignment horizontal="right" indent="1"/>
    </xf>
    <xf numFmtId="170" fontId="155" fillId="2" borderId="63" xfId="5" applyNumberFormat="1" applyFont="1" applyFill="1" applyBorder="1" applyAlignment="1">
      <alignment horizontal="right" indent="1"/>
    </xf>
    <xf numFmtId="170" fontId="155" fillId="2" borderId="29" xfId="0" applyNumberFormat="1" applyFont="1" applyFill="1" applyBorder="1" applyAlignment="1">
      <alignment horizontal="right" indent="1"/>
    </xf>
    <xf numFmtId="170" fontId="155" fillId="2" borderId="37" xfId="5" applyNumberFormat="1" applyFont="1" applyFill="1" applyBorder="1" applyAlignment="1">
      <alignment horizontal="right" indent="3"/>
    </xf>
    <xf numFmtId="170" fontId="155" fillId="2" borderId="29" xfId="5" applyNumberFormat="1" applyFont="1" applyFill="1" applyBorder="1" applyAlignment="1">
      <alignment horizontal="right" indent="1"/>
    </xf>
    <xf numFmtId="170" fontId="22" fillId="2" borderId="69" xfId="0" applyNumberFormat="1" applyFont="1" applyFill="1" applyBorder="1" applyAlignment="1" applyProtection="1">
      <alignment horizontal="right" vertical="center" wrapText="1" indent="1"/>
    </xf>
    <xf numFmtId="169" fontId="22" fillId="4" borderId="42" xfId="1" applyNumberFormat="1" applyFont="1" applyFill="1" applyBorder="1" applyAlignment="1">
      <alignment horizontal="right" vertical="center" wrapText="1" indent="1"/>
    </xf>
    <xf numFmtId="169" fontId="22" fillId="4" borderId="45" xfId="1" applyNumberFormat="1" applyFont="1" applyFill="1" applyBorder="1" applyAlignment="1">
      <alignment horizontal="right" vertical="center" wrapText="1" indent="1"/>
    </xf>
    <xf numFmtId="169" fontId="19" fillId="2" borderId="44" xfId="1" applyNumberFormat="1" applyFont="1" applyFill="1" applyBorder="1" applyAlignment="1">
      <alignment horizontal="right" vertical="center" wrapText="1" indent="1"/>
    </xf>
    <xf numFmtId="169" fontId="19" fillId="2" borderId="81" xfId="1" applyNumberFormat="1" applyFont="1" applyFill="1" applyBorder="1" applyAlignment="1">
      <alignment horizontal="right" vertical="center" wrapText="1" indent="1"/>
    </xf>
    <xf numFmtId="169" fontId="19" fillId="2" borderId="28" xfId="1" applyNumberFormat="1" applyFont="1" applyFill="1" applyBorder="1" applyAlignment="1">
      <alignment horizontal="right" vertical="center" wrapText="1" indent="1"/>
    </xf>
    <xf numFmtId="166" fontId="19" fillId="2" borderId="28" xfId="1" applyNumberFormat="1" applyFont="1" applyFill="1" applyBorder="1" applyAlignment="1">
      <alignment horizontal="right" vertical="center" wrapText="1" indent="1"/>
    </xf>
    <xf numFmtId="166" fontId="19" fillId="2" borderId="81" xfId="1" applyNumberFormat="1" applyFont="1" applyFill="1" applyBorder="1" applyAlignment="1">
      <alignment horizontal="right" vertical="center" wrapText="1" indent="1"/>
    </xf>
    <xf numFmtId="166" fontId="19" fillId="2" borderId="82" xfId="1" applyNumberFormat="1" applyFont="1" applyFill="1" applyBorder="1" applyAlignment="1">
      <alignment horizontal="right" vertical="center" wrapText="1" indent="1"/>
    </xf>
    <xf numFmtId="3" fontId="22" fillId="2" borderId="43" xfId="0" applyNumberFormat="1" applyFont="1" applyFill="1" applyBorder="1" applyAlignment="1" applyProtection="1">
      <alignment horizontal="right" vertical="center" wrapText="1" indent="1"/>
    </xf>
    <xf numFmtId="3" fontId="22" fillId="4" borderId="18" xfId="0" applyNumberFormat="1" applyFont="1" applyFill="1" applyBorder="1" applyAlignment="1" applyProtection="1">
      <alignment horizontal="right" vertical="center" wrapText="1" indent="1"/>
    </xf>
    <xf numFmtId="3" fontId="22" fillId="2" borderId="18" xfId="0" applyNumberFormat="1" applyFont="1" applyFill="1" applyBorder="1" applyAlignment="1" applyProtection="1">
      <alignment horizontal="right" vertical="center" wrapText="1" indent="1"/>
    </xf>
    <xf numFmtId="3" fontId="22" fillId="4" borderId="27" xfId="0" applyNumberFormat="1" applyFont="1" applyFill="1" applyBorder="1" applyAlignment="1" applyProtection="1">
      <alignment horizontal="right" vertical="center" wrapText="1" indent="1"/>
    </xf>
    <xf numFmtId="3" fontId="19" fillId="2" borderId="27" xfId="0" applyNumberFormat="1" applyFont="1" applyFill="1" applyBorder="1" applyAlignment="1" applyProtection="1">
      <alignment horizontal="right" vertical="center" wrapText="1" indent="1"/>
    </xf>
    <xf numFmtId="3" fontId="19" fillId="2" borderId="63" xfId="0" applyNumberFormat="1" applyFont="1" applyFill="1" applyBorder="1" applyAlignment="1" applyProtection="1">
      <alignment horizontal="right" vertical="center" wrapText="1" indent="1"/>
    </xf>
    <xf numFmtId="166" fontId="57" fillId="2" borderId="43" xfId="2" applyNumberFormat="1" applyFont="1" applyFill="1" applyBorder="1" applyAlignment="1" applyProtection="1">
      <alignment horizontal="right" vertical="center" wrapText="1" indent="1"/>
    </xf>
    <xf numFmtId="167" fontId="22" fillId="4" borderId="42" xfId="2" applyNumberFormat="1" applyFont="1" applyFill="1" applyBorder="1" applyAlignment="1" applyProtection="1">
      <alignment horizontal="right" vertical="center" wrapText="1" indent="1"/>
    </xf>
    <xf numFmtId="167" fontId="22" fillId="2" borderId="17" xfId="2" applyNumberFormat="1" applyFont="1" applyFill="1" applyBorder="1" applyAlignment="1" applyProtection="1">
      <alignment horizontal="right" vertical="center" wrapText="1" indent="1"/>
    </xf>
    <xf numFmtId="167" fontId="22" fillId="4" borderId="17" xfId="2" applyNumberFormat="1" applyFont="1" applyFill="1" applyBorder="1" applyAlignment="1" applyProtection="1">
      <alignment horizontal="right" vertical="center" wrapText="1" indent="1"/>
    </xf>
    <xf numFmtId="167" fontId="22" fillId="4" borderId="19" xfId="2" applyNumberFormat="1" applyFont="1" applyFill="1" applyBorder="1" applyAlignment="1" applyProtection="1">
      <alignment horizontal="right" vertical="center" wrapText="1" indent="1"/>
    </xf>
    <xf numFmtId="167" fontId="19" fillId="2" borderId="11" xfId="2" applyNumberFormat="1" applyFont="1" applyFill="1" applyBorder="1" applyAlignment="1" applyProtection="1">
      <alignment horizontal="right" vertical="center" wrapText="1" indent="1"/>
    </xf>
    <xf numFmtId="176" fontId="59" fillId="4" borderId="0" xfId="2" applyNumberFormat="1" applyFont="1" applyFill="1" applyAlignment="1">
      <alignment vertical="center"/>
    </xf>
    <xf numFmtId="178" fontId="0" fillId="3" borderId="0" xfId="0" applyNumberFormat="1" applyFont="1" applyFill="1" applyBorder="1" applyAlignment="1" applyProtection="1">
      <alignment vertical="center"/>
    </xf>
    <xf numFmtId="169" fontId="0" fillId="4" borderId="0" xfId="0" applyNumberFormat="1" applyFill="1" applyAlignment="1">
      <alignment horizontal="left"/>
    </xf>
    <xf numFmtId="0" fontId="10" fillId="4" borderId="0" xfId="4" applyFont="1" applyFill="1"/>
    <xf numFmtId="0" fontId="38" fillId="4" borderId="0" xfId="0" applyFont="1" applyFill="1" applyAlignment="1">
      <alignment horizontal="center"/>
    </xf>
    <xf numFmtId="0" fontId="39" fillId="4" borderId="0" xfId="0" applyFont="1" applyFill="1" applyAlignment="1">
      <alignment horizontal="center"/>
    </xf>
    <xf numFmtId="0" fontId="40" fillId="4" borderId="0" xfId="4" applyFont="1" applyFill="1" applyAlignment="1">
      <alignment horizontal="left"/>
    </xf>
    <xf numFmtId="0" fontId="8" fillId="4" borderId="0" xfId="0" applyFont="1" applyFill="1" applyAlignment="1">
      <alignment horizontal="center"/>
    </xf>
    <xf numFmtId="0" fontId="41" fillId="4" borderId="0" xfId="0" applyFont="1" applyFill="1" applyAlignment="1">
      <alignment horizontal="center"/>
    </xf>
    <xf numFmtId="0" fontId="42" fillId="4" borderId="0" xfId="4" applyFont="1" applyFill="1" applyAlignment="1">
      <alignment horizontal="left"/>
    </xf>
    <xf numFmtId="0" fontId="43" fillId="4" borderId="0" xfId="4" applyFont="1" applyFill="1"/>
    <xf numFmtId="0" fontId="8" fillId="4" borderId="0" xfId="4" applyFont="1" applyFill="1"/>
    <xf numFmtId="0" fontId="8" fillId="4" borderId="0" xfId="4" applyFont="1" applyFill="1" applyAlignment="1">
      <alignment horizontal="center"/>
    </xf>
    <xf numFmtId="0" fontId="44" fillId="4" borderId="0" xfId="4" applyFont="1" applyFill="1"/>
    <xf numFmtId="0" fontId="15" fillId="4" borderId="0" xfId="1" applyFont="1" applyFill="1" applyBorder="1" applyAlignment="1">
      <alignment horizontal="left" vertical="center" wrapText="1"/>
    </xf>
    <xf numFmtId="0" fontId="15" fillId="4" borderId="0" xfId="1" applyFont="1" applyFill="1" applyBorder="1" applyAlignment="1">
      <alignment horizontal="left" wrapText="1"/>
    </xf>
    <xf numFmtId="0" fontId="15" fillId="4" borderId="0" xfId="1" applyFont="1" applyFill="1" applyAlignment="1">
      <alignment horizontal="left" wrapText="1"/>
    </xf>
    <xf numFmtId="0" fontId="31" fillId="4" borderId="0" xfId="1" applyFont="1" applyFill="1" applyBorder="1" applyAlignment="1">
      <alignment horizontal="left" vertical="center" wrapText="1"/>
    </xf>
    <xf numFmtId="0" fontId="15" fillId="4" borderId="0" xfId="7" applyFont="1" applyFill="1" applyAlignment="1">
      <alignment horizontal="left" vertical="center" wrapText="1"/>
    </xf>
    <xf numFmtId="0" fontId="15" fillId="4" borderId="0" xfId="1" applyFont="1" applyFill="1" applyBorder="1" applyAlignment="1">
      <alignment horizontal="left"/>
    </xf>
    <xf numFmtId="165" fontId="57" fillId="0" borderId="0" xfId="2" applyNumberFormat="1" applyFont="1" applyFill="1" applyBorder="1" applyAlignment="1" applyProtection="1">
      <alignment horizontal="right" vertical="center" wrapText="1" indent="2"/>
    </xf>
    <xf numFmtId="166" fontId="57" fillId="0" borderId="0" xfId="2" applyNumberFormat="1" applyFont="1" applyFill="1" applyBorder="1" applyAlignment="1" applyProtection="1">
      <alignment horizontal="right" vertical="center" wrapText="1" indent="2"/>
    </xf>
    <xf numFmtId="0" fontId="0" fillId="4" borderId="0" xfId="8" applyFont="1" applyFill="1" applyBorder="1" applyAlignment="1">
      <alignment horizontal="left"/>
    </xf>
    <xf numFmtId="168" fontId="99" fillId="2" borderId="43" xfId="6" applyNumberFormat="1" applyFont="1" applyFill="1" applyBorder="1" applyAlignment="1">
      <alignment horizontal="right" indent="1"/>
    </xf>
    <xf numFmtId="168" fontId="99" fillId="4" borderId="18" xfId="6" applyNumberFormat="1" applyFont="1" applyFill="1" applyBorder="1" applyAlignment="1">
      <alignment horizontal="right" indent="1"/>
    </xf>
    <xf numFmtId="168" fontId="99" fillId="2" borderId="18" xfId="6" applyNumberFormat="1" applyFont="1" applyFill="1" applyBorder="1" applyAlignment="1">
      <alignment horizontal="right" indent="1"/>
    </xf>
    <xf numFmtId="168" fontId="99" fillId="4" borderId="50" xfId="6" applyNumberFormat="1" applyFont="1" applyFill="1" applyBorder="1" applyAlignment="1">
      <alignment horizontal="right" indent="1"/>
    </xf>
    <xf numFmtId="168" fontId="110" fillId="2" borderId="12" xfId="6" applyNumberFormat="1" applyFont="1" applyFill="1" applyBorder="1" applyAlignment="1">
      <alignment horizontal="right" indent="1"/>
    </xf>
    <xf numFmtId="0" fontId="67" fillId="4" borderId="0" xfId="0" applyNumberFormat="1" applyFont="1" applyFill="1" applyBorder="1" applyAlignment="1" applyProtection="1"/>
    <xf numFmtId="0" fontId="12" fillId="4" borderId="2" xfId="1" applyNumberFormat="1" applyFont="1" applyFill="1" applyBorder="1" applyAlignment="1" applyProtection="1">
      <alignment horizontal="center" vertical="center" wrapText="1"/>
    </xf>
    <xf numFmtId="0" fontId="12" fillId="4" borderId="19" xfId="1"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left"/>
    </xf>
    <xf numFmtId="0" fontId="12" fillId="4" borderId="5" xfId="1" applyNumberFormat="1" applyFont="1" applyFill="1" applyBorder="1" applyAlignment="1" applyProtection="1">
      <alignment horizontal="center" vertical="center"/>
    </xf>
    <xf numFmtId="0" fontId="12" fillId="4" borderId="6" xfId="1" applyNumberFormat="1" applyFont="1" applyFill="1" applyBorder="1" applyAlignment="1" applyProtection="1">
      <alignment horizontal="center" vertical="center"/>
    </xf>
    <xf numFmtId="0" fontId="12" fillId="4" borderId="11" xfId="1" applyNumberFormat="1" applyFont="1" applyFill="1" applyBorder="1" applyAlignment="1" applyProtection="1">
      <alignment horizontal="center" vertical="center"/>
    </xf>
    <xf numFmtId="0" fontId="12" fillId="4" borderId="27" xfId="1" applyNumberFormat="1" applyFont="1" applyFill="1" applyBorder="1" applyAlignment="1" applyProtection="1">
      <alignment horizontal="center" vertical="center" wrapText="1"/>
    </xf>
    <xf numFmtId="0" fontId="12" fillId="4" borderId="1" xfId="1" applyNumberFormat="1" applyFont="1" applyFill="1" applyBorder="1" applyAlignment="1" applyProtection="1">
      <alignment horizontal="center" vertical="center" wrapText="1"/>
    </xf>
    <xf numFmtId="1" fontId="18" fillId="4" borderId="5" xfId="3" applyNumberFormat="1" applyFont="1" applyFill="1" applyBorder="1" applyAlignment="1" applyProtection="1">
      <alignment horizontal="center" vertical="center" wrapText="1"/>
    </xf>
    <xf numFmtId="1" fontId="18" fillId="4" borderId="6" xfId="3" applyNumberFormat="1" applyFont="1" applyFill="1" applyBorder="1" applyAlignment="1" applyProtection="1">
      <alignment horizontal="center" vertical="center" wrapText="1"/>
    </xf>
    <xf numFmtId="0" fontId="15" fillId="4" borderId="0" xfId="1" applyNumberFormat="1" applyFont="1" applyFill="1" applyBorder="1" applyAlignment="1" applyProtection="1">
      <alignment horizontal="left" vertical="center" wrapText="1"/>
    </xf>
    <xf numFmtId="0" fontId="12" fillId="4" borderId="38" xfId="1" applyNumberFormat="1" applyFont="1" applyFill="1" applyBorder="1" applyAlignment="1" applyProtection="1">
      <alignment horizontal="center" vertical="center" wrapText="1"/>
    </xf>
    <xf numFmtId="0" fontId="12" fillId="4" borderId="29" xfId="1" applyNumberFormat="1" applyFont="1" applyFill="1" applyBorder="1" applyAlignment="1" applyProtection="1">
      <alignment horizontal="center" vertical="center" wrapText="1"/>
    </xf>
    <xf numFmtId="0" fontId="48" fillId="4" borderId="0" xfId="0" applyFont="1" applyFill="1" applyAlignment="1">
      <alignment horizontal="left" vertical="center" wrapText="1"/>
    </xf>
    <xf numFmtId="167" fontId="22" fillId="4" borderId="0" xfId="2" applyNumberFormat="1" applyFont="1" applyFill="1" applyBorder="1" applyAlignment="1">
      <alignment horizontal="right" vertical="center" indent="1"/>
    </xf>
    <xf numFmtId="167" fontId="22" fillId="4" borderId="17" xfId="2" applyNumberFormat="1" applyFont="1" applyFill="1" applyBorder="1" applyAlignment="1">
      <alignment horizontal="right" vertical="center" indent="1"/>
    </xf>
    <xf numFmtId="167" fontId="22" fillId="2" borderId="0" xfId="2" applyNumberFormat="1" applyFont="1" applyFill="1" applyBorder="1" applyAlignment="1">
      <alignment horizontal="right" vertical="center" indent="1"/>
    </xf>
    <xf numFmtId="167" fontId="22" fillId="2" borderId="17" xfId="2" applyNumberFormat="1" applyFont="1" applyFill="1" applyBorder="1" applyAlignment="1">
      <alignment horizontal="right" vertical="center" indent="1"/>
    </xf>
    <xf numFmtId="167" fontId="22" fillId="4" borderId="2" xfId="2" applyNumberFormat="1" applyFont="1" applyFill="1" applyBorder="1" applyAlignment="1">
      <alignment horizontal="right" vertical="center" indent="1"/>
    </xf>
    <xf numFmtId="167" fontId="22" fillId="4" borderId="19" xfId="2" applyNumberFormat="1" applyFont="1" applyFill="1" applyBorder="1" applyAlignment="1">
      <alignment horizontal="right" vertical="center" indent="1"/>
    </xf>
    <xf numFmtId="167" fontId="19" fillId="2" borderId="6" xfId="2" applyNumberFormat="1" applyFont="1" applyFill="1" applyBorder="1" applyAlignment="1">
      <alignment horizontal="right" vertical="center" indent="1"/>
    </xf>
    <xf numFmtId="167" fontId="19" fillId="2" borderId="11" xfId="2" applyNumberFormat="1" applyFont="1" applyFill="1" applyBorder="1" applyAlignment="1">
      <alignment horizontal="right" vertical="center" indent="1"/>
    </xf>
    <xf numFmtId="167" fontId="19" fillId="4" borderId="6" xfId="2" applyNumberFormat="1" applyFont="1" applyFill="1" applyBorder="1" applyAlignment="1">
      <alignment horizontal="right" vertical="center" indent="1"/>
    </xf>
    <xf numFmtId="167" fontId="19" fillId="4" borderId="11" xfId="2" applyNumberFormat="1" applyFont="1" applyFill="1" applyBorder="1" applyAlignment="1">
      <alignment horizontal="right" vertical="center" indent="1"/>
    </xf>
    <xf numFmtId="167" fontId="19" fillId="2" borderId="0" xfId="2" applyNumberFormat="1" applyFont="1" applyFill="1" applyBorder="1" applyAlignment="1">
      <alignment horizontal="right" vertical="center" indent="1"/>
    </xf>
    <xf numFmtId="167" fontId="19" fillId="2" borderId="17" xfId="2" applyNumberFormat="1" applyFont="1" applyFill="1" applyBorder="1" applyAlignment="1">
      <alignment horizontal="right" vertical="center" indent="1"/>
    </xf>
    <xf numFmtId="0" fontId="36" fillId="4" borderId="0" xfId="1" applyNumberFormat="1" applyFont="1" applyFill="1" applyBorder="1" applyAlignment="1" applyProtection="1">
      <alignment horizontal="center" vertical="center"/>
    </xf>
    <xf numFmtId="0" fontId="15" fillId="4" borderId="0"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2" fillId="3" borderId="4" xfId="0" applyNumberFormat="1" applyFont="1" applyFill="1" applyBorder="1" applyAlignment="1" applyProtection="1">
      <alignment horizontal="center" vertical="center" wrapText="1"/>
    </xf>
    <xf numFmtId="0" fontId="12" fillId="3" borderId="9" xfId="0" applyNumberFormat="1" applyFont="1" applyFill="1" applyBorder="1" applyAlignment="1" applyProtection="1">
      <alignment horizontal="center" vertical="center" wrapText="1"/>
    </xf>
    <xf numFmtId="0" fontId="12" fillId="4" borderId="5" xfId="1" applyNumberFormat="1" applyFont="1" applyFill="1" applyBorder="1" applyAlignment="1" applyProtection="1">
      <alignment horizontal="center" vertical="center" wrapText="1"/>
    </xf>
    <xf numFmtId="0" fontId="12" fillId="4" borderId="6" xfId="1" applyNumberFormat="1" applyFont="1" applyFill="1" applyBorder="1" applyAlignment="1" applyProtection="1">
      <alignment horizontal="center" vertical="center" wrapText="1"/>
    </xf>
    <xf numFmtId="0" fontId="12" fillId="4" borderId="7" xfId="1" applyNumberFormat="1" applyFont="1" applyFill="1" applyBorder="1" applyAlignment="1" applyProtection="1">
      <alignment horizontal="center" vertical="center" wrapText="1"/>
    </xf>
    <xf numFmtId="1" fontId="18" fillId="4" borderId="12" xfId="3" applyNumberFormat="1" applyFont="1" applyFill="1" applyBorder="1" applyAlignment="1" applyProtection="1">
      <alignment horizontal="center" vertical="center" wrapText="1"/>
    </xf>
    <xf numFmtId="0" fontId="15" fillId="4" borderId="0" xfId="1" applyFont="1" applyFill="1" applyBorder="1" applyAlignment="1">
      <alignment horizontal="left" wrapText="1"/>
    </xf>
    <xf numFmtId="165" fontId="19" fillId="4" borderId="42" xfId="2" applyNumberFormat="1" applyFont="1" applyFill="1" applyBorder="1" applyAlignment="1" applyProtection="1">
      <alignment horizontal="center" vertical="center" wrapText="1"/>
    </xf>
    <xf numFmtId="165" fontId="19" fillId="4" borderId="17" xfId="2" applyNumberFormat="1" applyFont="1" applyFill="1" applyBorder="1" applyAlignment="1" applyProtection="1">
      <alignment horizontal="center" vertical="center" wrapText="1"/>
    </xf>
    <xf numFmtId="0" fontId="18" fillId="4" borderId="43" xfId="3" applyNumberFormat="1" applyFont="1" applyFill="1" applyBorder="1" applyAlignment="1" applyProtection="1">
      <alignment horizontal="center" wrapText="1"/>
    </xf>
    <xf numFmtId="0" fontId="18" fillId="4" borderId="20" xfId="3" applyNumberFormat="1" applyFont="1" applyFill="1" applyBorder="1" applyAlignment="1" applyProtection="1">
      <alignment horizontal="center" wrapText="1"/>
    </xf>
    <xf numFmtId="0" fontId="18" fillId="4" borderId="42" xfId="3" applyNumberFormat="1" applyFont="1" applyFill="1" applyBorder="1" applyAlignment="1" applyProtection="1">
      <alignment horizontal="center" wrapText="1"/>
    </xf>
    <xf numFmtId="0" fontId="12" fillId="4" borderId="38" xfId="1" applyNumberFormat="1" applyFont="1" applyFill="1" applyBorder="1" applyAlignment="1" applyProtection="1">
      <alignment horizontal="center" wrapText="1"/>
    </xf>
    <xf numFmtId="0" fontId="12" fillId="4" borderId="29" xfId="1" applyNumberFormat="1" applyFont="1" applyFill="1" applyBorder="1" applyAlignment="1" applyProtection="1">
      <alignment horizontal="center" wrapText="1"/>
    </xf>
    <xf numFmtId="0" fontId="19" fillId="4" borderId="0" xfId="0" applyNumberFormat="1" applyFont="1" applyFill="1" applyBorder="1" applyAlignment="1" applyProtection="1">
      <alignment horizontal="center" wrapText="1"/>
    </xf>
    <xf numFmtId="0" fontId="19" fillId="4" borderId="0" xfId="0" applyNumberFormat="1" applyFont="1" applyFill="1" applyBorder="1" applyAlignment="1" applyProtection="1">
      <alignment horizontal="center"/>
    </xf>
    <xf numFmtId="0" fontId="35" fillId="4" borderId="0" xfId="0" applyNumberFormat="1" applyFont="1" applyFill="1" applyBorder="1" applyAlignment="1" applyProtection="1">
      <alignment wrapText="1"/>
    </xf>
    <xf numFmtId="165" fontId="19" fillId="4" borderId="0" xfId="2" applyNumberFormat="1" applyFont="1" applyFill="1" applyBorder="1" applyAlignment="1" applyProtection="1">
      <alignment horizontal="center" vertical="center" wrapText="1"/>
    </xf>
    <xf numFmtId="165" fontId="12" fillId="4" borderId="0" xfId="2" applyNumberFormat="1" applyFont="1" applyFill="1" applyBorder="1" applyAlignment="1" applyProtection="1">
      <alignment horizontal="center" vertical="center" wrapText="1"/>
    </xf>
    <xf numFmtId="165" fontId="12" fillId="4" borderId="17" xfId="2" applyNumberFormat="1" applyFont="1" applyFill="1" applyBorder="1" applyAlignment="1" applyProtection="1">
      <alignment horizontal="center" vertical="center" wrapText="1"/>
    </xf>
    <xf numFmtId="165" fontId="12" fillId="4" borderId="38" xfId="2" applyNumberFormat="1" applyFont="1" applyFill="1" applyBorder="1" applyAlignment="1" applyProtection="1">
      <alignment horizontal="center" vertical="center" wrapText="1"/>
    </xf>
    <xf numFmtId="165" fontId="12" fillId="4" borderId="37" xfId="2" applyNumberFormat="1" applyFont="1" applyFill="1" applyBorder="1" applyAlignment="1" applyProtection="1">
      <alignment horizontal="center" vertical="center" wrapText="1"/>
    </xf>
    <xf numFmtId="165" fontId="12" fillId="4" borderId="45" xfId="2" applyNumberFormat="1" applyFont="1" applyFill="1" applyBorder="1" applyAlignment="1" applyProtection="1">
      <alignment horizontal="center" vertical="center" wrapText="1"/>
    </xf>
    <xf numFmtId="165" fontId="12" fillId="4" borderId="46" xfId="2" applyNumberFormat="1" applyFont="1" applyFill="1" applyBorder="1" applyAlignment="1" applyProtection="1">
      <alignment horizontal="center" vertical="center" wrapText="1"/>
    </xf>
    <xf numFmtId="0" fontId="12" fillId="4" borderId="45" xfId="1" applyFont="1" applyFill="1" applyBorder="1" applyAlignment="1">
      <alignment horizontal="center" vertical="center" wrapText="1"/>
    </xf>
    <xf numFmtId="0" fontId="12" fillId="4" borderId="46"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27" xfId="1" applyFont="1" applyFill="1" applyBorder="1" applyAlignment="1">
      <alignment horizontal="center" vertical="center" wrapText="1"/>
    </xf>
    <xf numFmtId="0" fontId="83" fillId="4" borderId="0" xfId="0" applyNumberFormat="1" applyFont="1" applyFill="1" applyBorder="1" applyAlignment="1" applyProtection="1">
      <alignment wrapText="1"/>
    </xf>
    <xf numFmtId="0" fontId="15" fillId="4" borderId="0" xfId="2" applyNumberFormat="1" applyFont="1" applyFill="1" applyBorder="1" applyAlignment="1" applyProtection="1">
      <alignment horizontal="left" vertical="center" wrapText="1"/>
    </xf>
    <xf numFmtId="0" fontId="72" fillId="4" borderId="0" xfId="0" applyNumberFormat="1" applyFont="1" applyFill="1" applyBorder="1" applyAlignment="1" applyProtection="1">
      <alignment horizontal="center" vertical="center"/>
    </xf>
    <xf numFmtId="165" fontId="19" fillId="4" borderId="39" xfId="2" applyNumberFormat="1" applyFont="1" applyFill="1" applyBorder="1" applyAlignment="1" applyProtection="1">
      <alignment horizontal="center" vertical="center" wrapText="1"/>
    </xf>
    <xf numFmtId="0" fontId="12" fillId="4" borderId="0" xfId="0" applyNumberFormat="1" applyFont="1" applyFill="1" applyBorder="1" applyAlignment="1" applyProtection="1">
      <alignment horizontal="center" vertical="center" wrapText="1"/>
    </xf>
    <xf numFmtId="0" fontId="12" fillId="4" borderId="17" xfId="0" applyNumberFormat="1" applyFont="1" applyFill="1" applyBorder="1" applyAlignment="1" applyProtection="1">
      <alignment horizontal="center" vertical="center" wrapText="1"/>
    </xf>
    <xf numFmtId="0" fontId="12" fillId="4" borderId="38" xfId="0" applyNumberFormat="1" applyFont="1" applyFill="1" applyBorder="1" applyAlignment="1" applyProtection="1">
      <alignment horizontal="center" vertical="center" wrapText="1"/>
    </xf>
    <xf numFmtId="0" fontId="12" fillId="4" borderId="29" xfId="0" applyNumberFormat="1" applyFont="1" applyFill="1" applyBorder="1" applyAlignment="1" applyProtection="1">
      <alignment horizontal="center" vertical="center" wrapText="1"/>
    </xf>
    <xf numFmtId="0" fontId="12" fillId="4" borderId="37" xfId="0" applyNumberFormat="1" applyFont="1" applyFill="1" applyBorder="1" applyAlignment="1" applyProtection="1">
      <alignment horizontal="center" vertical="center" wrapText="1"/>
    </xf>
    <xf numFmtId="165" fontId="12" fillId="4" borderId="1" xfId="2" applyNumberFormat="1" applyFont="1" applyFill="1" applyBorder="1" applyAlignment="1" applyProtection="1">
      <alignment horizontal="center" vertical="center" wrapText="1"/>
    </xf>
    <xf numFmtId="0" fontId="59" fillId="4" borderId="38" xfId="0" applyNumberFormat="1" applyFont="1" applyFill="1" applyBorder="1" applyAlignment="1" applyProtection="1">
      <alignment horizontal="center" vertical="center" wrapText="1"/>
    </xf>
    <xf numFmtId="0" fontId="59" fillId="4" borderId="29" xfId="0" applyNumberFormat="1" applyFont="1" applyFill="1" applyBorder="1" applyAlignment="1" applyProtection="1">
      <alignment horizontal="center" vertical="center" wrapText="1"/>
    </xf>
    <xf numFmtId="0" fontId="59" fillId="4" borderId="37" xfId="0" applyNumberFormat="1" applyFont="1" applyFill="1" applyBorder="1" applyAlignment="1" applyProtection="1">
      <alignment horizontal="center" vertical="center" wrapText="1"/>
    </xf>
    <xf numFmtId="165" fontId="59" fillId="4" borderId="45" xfId="2" applyNumberFormat="1" applyFont="1" applyFill="1" applyBorder="1" applyAlignment="1" applyProtection="1">
      <alignment horizontal="center" vertical="center" wrapText="1"/>
    </xf>
    <xf numFmtId="165" fontId="59" fillId="4" borderId="46" xfId="2" applyNumberFormat="1" applyFont="1" applyFill="1" applyBorder="1" applyAlignment="1" applyProtection="1">
      <alignment horizontal="center" vertical="center" wrapText="1"/>
    </xf>
    <xf numFmtId="0" fontId="89" fillId="4" borderId="0" xfId="0" applyNumberFormat="1" applyFont="1" applyFill="1" applyBorder="1" applyAlignment="1" applyProtection="1">
      <alignment horizontal="center" vertical="center"/>
    </xf>
    <xf numFmtId="0" fontId="89" fillId="4" borderId="1" xfId="0" applyNumberFormat="1" applyFont="1" applyFill="1" applyBorder="1" applyAlignment="1" applyProtection="1">
      <alignment horizontal="center" vertical="center"/>
    </xf>
    <xf numFmtId="165" fontId="59" fillId="4" borderId="17" xfId="2" applyNumberFormat="1" applyFont="1" applyFill="1" applyBorder="1" applyAlignment="1" applyProtection="1">
      <alignment horizontal="center" vertical="center" wrapText="1"/>
    </xf>
    <xf numFmtId="165" fontId="59" fillId="4" borderId="39" xfId="2" applyNumberFormat="1" applyFont="1" applyFill="1" applyBorder="1" applyAlignment="1" applyProtection="1">
      <alignment horizontal="center" vertical="center" wrapText="1"/>
    </xf>
    <xf numFmtId="0" fontId="4" fillId="2" borderId="0" xfId="1" applyFont="1" applyFill="1" applyBorder="1" applyAlignment="1">
      <alignment horizontal="left" vertical="top" wrapText="1"/>
    </xf>
    <xf numFmtId="0" fontId="9" fillId="4" borderId="0" xfId="0" applyNumberFormat="1" applyFont="1" applyFill="1" applyBorder="1" applyAlignment="1" applyProtection="1">
      <alignment horizontal="left" vertical="center" wrapText="1"/>
    </xf>
    <xf numFmtId="0" fontId="80" fillId="3" borderId="0" xfId="0" applyNumberFormat="1" applyFont="1" applyFill="1" applyBorder="1" applyAlignment="1" applyProtection="1">
      <alignment horizontal="left" vertical="center" wrapText="1"/>
    </xf>
    <xf numFmtId="0" fontId="80" fillId="0" borderId="0" xfId="0" applyFont="1" applyBorder="1" applyAlignment="1">
      <alignment horizontal="left" vertical="center"/>
    </xf>
    <xf numFmtId="0" fontId="80" fillId="4" borderId="0" xfId="0" applyNumberFormat="1" applyFont="1" applyFill="1" applyBorder="1" applyAlignment="1" applyProtection="1">
      <alignment horizontal="left" vertical="center" wrapText="1"/>
    </xf>
    <xf numFmtId="0" fontId="80" fillId="4" borderId="0" xfId="0" applyFont="1" applyFill="1" applyBorder="1" applyAlignment="1">
      <alignment horizontal="left" vertical="center"/>
    </xf>
    <xf numFmtId="0" fontId="80" fillId="4" borderId="42" xfId="0" applyNumberFormat="1" applyFont="1" applyFill="1" applyBorder="1" applyAlignment="1" applyProtection="1">
      <alignment horizontal="center" vertical="center" wrapText="1"/>
    </xf>
    <xf numFmtId="0" fontId="80" fillId="4" borderId="17" xfId="0" applyNumberFormat="1" applyFont="1" applyFill="1" applyBorder="1" applyAlignment="1" applyProtection="1">
      <alignment horizontal="center" vertical="center" wrapText="1"/>
    </xf>
    <xf numFmtId="0" fontId="12" fillId="4" borderId="37" xfId="1" applyNumberFormat="1" applyFont="1" applyFill="1" applyBorder="1" applyAlignment="1" applyProtection="1">
      <alignment horizontal="center" vertical="center" wrapText="1"/>
    </xf>
    <xf numFmtId="165" fontId="22" fillId="4" borderId="0" xfId="2" applyNumberFormat="1" applyFont="1" applyFill="1" applyBorder="1" applyAlignment="1">
      <alignment horizontal="left" vertical="center" wrapText="1" indent="3"/>
    </xf>
    <xf numFmtId="165" fontId="22" fillId="4" borderId="17" xfId="2" applyNumberFormat="1" applyFont="1" applyFill="1" applyBorder="1" applyAlignment="1">
      <alignment horizontal="left" vertical="center" wrapText="1" indent="3"/>
    </xf>
    <xf numFmtId="165" fontId="22" fillId="2" borderId="2" xfId="2" applyNumberFormat="1" applyFont="1" applyFill="1" applyBorder="1" applyAlignment="1">
      <alignment horizontal="left" vertical="center" wrapText="1" indent="3"/>
    </xf>
    <xf numFmtId="165" fontId="22" fillId="2" borderId="19" xfId="2" applyNumberFormat="1" applyFont="1" applyFill="1" applyBorder="1" applyAlignment="1">
      <alignment horizontal="left" vertical="center" wrapText="1" indent="3"/>
    </xf>
    <xf numFmtId="165" fontId="19" fillId="4" borderId="42" xfId="2" applyNumberFormat="1" applyFont="1" applyFill="1" applyBorder="1" applyAlignment="1">
      <alignment horizontal="center" vertical="center" textRotation="90" wrapText="1"/>
    </xf>
    <xf numFmtId="165" fontId="19" fillId="4" borderId="17" xfId="2" applyNumberFormat="1" applyFont="1" applyFill="1" applyBorder="1" applyAlignment="1">
      <alignment horizontal="center" vertical="center" textRotation="90" wrapText="1"/>
    </xf>
    <xf numFmtId="165" fontId="19" fillId="4" borderId="29" xfId="2" applyNumberFormat="1" applyFont="1" applyFill="1" applyBorder="1" applyAlignment="1">
      <alignment horizontal="left" vertical="center" wrapText="1"/>
    </xf>
    <xf numFmtId="165" fontId="19" fillId="4" borderId="37" xfId="2" applyNumberFormat="1" applyFont="1" applyFill="1" applyBorder="1" applyAlignment="1">
      <alignment horizontal="left" vertical="center" wrapText="1"/>
    </xf>
    <xf numFmtId="165" fontId="19" fillId="2" borderId="0" xfId="2" applyNumberFormat="1" applyFont="1" applyFill="1" applyBorder="1" applyAlignment="1">
      <alignment horizontal="left" vertical="center" wrapText="1"/>
    </xf>
    <xf numFmtId="165" fontId="19" fillId="2" borderId="17" xfId="2" applyNumberFormat="1" applyFont="1" applyFill="1" applyBorder="1" applyAlignment="1">
      <alignment horizontal="left" vertical="center" wrapText="1"/>
    </xf>
    <xf numFmtId="165" fontId="22" fillId="2" borderId="0" xfId="2" applyNumberFormat="1" applyFont="1" applyFill="1" applyBorder="1" applyAlignment="1">
      <alignment horizontal="left" vertical="center" wrapText="1" indent="3"/>
    </xf>
    <xf numFmtId="165" fontId="22" fillId="2" borderId="17" xfId="2" applyNumberFormat="1" applyFont="1" applyFill="1" applyBorder="1" applyAlignment="1">
      <alignment horizontal="left" vertical="center" wrapText="1" indent="3"/>
    </xf>
    <xf numFmtId="172" fontId="22" fillId="2" borderId="2" xfId="2" applyNumberFormat="1" applyFont="1" applyFill="1" applyBorder="1" applyAlignment="1">
      <alignment horizontal="left" vertical="center" wrapText="1" indent="2"/>
    </xf>
    <xf numFmtId="165" fontId="19" fillId="4" borderId="39" xfId="2" applyNumberFormat="1" applyFont="1" applyFill="1" applyBorder="1" applyAlignment="1">
      <alignment horizontal="center" vertical="center" textRotation="90" wrapText="1"/>
    </xf>
    <xf numFmtId="165" fontId="19" fillId="4" borderId="20" xfId="2" applyNumberFormat="1" applyFont="1" applyFill="1" applyBorder="1" applyAlignment="1">
      <alignment vertical="center" wrapText="1"/>
    </xf>
    <xf numFmtId="165" fontId="19" fillId="2" borderId="15" xfId="2" applyNumberFormat="1" applyFont="1" applyFill="1" applyBorder="1" applyAlignment="1">
      <alignment vertical="center" wrapText="1"/>
    </xf>
    <xf numFmtId="165" fontId="22" fillId="4" borderId="0" xfId="2" applyNumberFormat="1" applyFont="1" applyFill="1" applyBorder="1" applyAlignment="1">
      <alignment horizontal="left" vertical="center" wrapText="1" indent="2"/>
    </xf>
    <xf numFmtId="165" fontId="22" fillId="2" borderId="0" xfId="2" applyNumberFormat="1" applyFont="1" applyFill="1" applyBorder="1" applyAlignment="1">
      <alignment horizontal="left" vertical="center" wrapText="1" indent="2"/>
    </xf>
    <xf numFmtId="165" fontId="12" fillId="4" borderId="20" xfId="2" applyNumberFormat="1" applyFont="1" applyFill="1" applyBorder="1" applyAlignment="1" applyProtection="1">
      <alignment horizontal="center" vertical="center" wrapText="1"/>
    </xf>
    <xf numFmtId="165" fontId="12" fillId="4" borderId="42" xfId="2" applyNumberFormat="1" applyFont="1" applyFill="1" applyBorder="1" applyAlignment="1" applyProtection="1">
      <alignment horizontal="center" vertical="center" wrapText="1"/>
    </xf>
    <xf numFmtId="165" fontId="12" fillId="4" borderId="51" xfId="2" applyNumberFormat="1" applyFont="1" applyFill="1" applyBorder="1" applyAlignment="1" applyProtection="1">
      <alignment horizontal="center" vertical="center" wrapText="1"/>
    </xf>
    <xf numFmtId="165" fontId="12" fillId="4" borderId="52" xfId="2" applyNumberFormat="1" applyFont="1" applyFill="1" applyBorder="1" applyAlignment="1" applyProtection="1">
      <alignment horizontal="center" vertical="center" wrapText="1"/>
    </xf>
    <xf numFmtId="0" fontId="12" fillId="4" borderId="42" xfId="1" applyFont="1" applyFill="1" applyBorder="1" applyAlignment="1">
      <alignment horizontal="center" vertical="center" wrapText="1"/>
    </xf>
    <xf numFmtId="0" fontId="12" fillId="4" borderId="39" xfId="1" applyFont="1" applyFill="1" applyBorder="1" applyAlignment="1">
      <alignment horizontal="center" vertical="center" wrapText="1"/>
    </xf>
    <xf numFmtId="0" fontId="12" fillId="4" borderId="2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5" fillId="4" borderId="0" xfId="1" applyNumberFormat="1" applyFont="1" applyFill="1" applyBorder="1" applyAlignment="1" applyProtection="1">
      <alignment horizontal="left" wrapText="1"/>
    </xf>
    <xf numFmtId="0" fontId="120" fillId="4" borderId="42" xfId="0" applyFont="1" applyFill="1" applyBorder="1" applyAlignment="1">
      <alignment horizontal="left" vertical="center" wrapText="1"/>
    </xf>
    <xf numFmtId="0" fontId="120" fillId="4" borderId="39" xfId="0" applyFont="1" applyFill="1" applyBorder="1" applyAlignment="1">
      <alignment horizontal="left" vertical="center" wrapText="1"/>
    </xf>
    <xf numFmtId="0" fontId="12" fillId="4" borderId="43" xfId="0" applyNumberFormat="1" applyFont="1" applyFill="1" applyBorder="1" applyAlignment="1" applyProtection="1">
      <alignment horizontal="center" vertical="center" wrapText="1"/>
    </xf>
    <xf numFmtId="0" fontId="12" fillId="4" borderId="42" xfId="0" applyNumberFormat="1" applyFont="1" applyFill="1" applyBorder="1" applyAlignment="1" applyProtection="1">
      <alignment horizontal="center" vertical="center" wrapText="1"/>
    </xf>
    <xf numFmtId="165" fontId="12" fillId="4" borderId="43" xfId="2" applyNumberFormat="1" applyFont="1" applyFill="1" applyBorder="1" applyAlignment="1" applyProtection="1">
      <alignment horizontal="center" vertical="center" wrapText="1"/>
    </xf>
    <xf numFmtId="165" fontId="12" fillId="4" borderId="27" xfId="2" applyNumberFormat="1" applyFont="1" applyFill="1" applyBorder="1" applyAlignment="1" applyProtection="1">
      <alignment horizontal="center" vertical="center" wrapText="1"/>
    </xf>
    <xf numFmtId="0" fontId="8" fillId="3" borderId="0" xfId="0" applyNumberFormat="1" applyFont="1" applyFill="1" applyBorder="1" applyAlignment="1" applyProtection="1">
      <alignment horizontal="left" vertical="center" wrapText="1"/>
    </xf>
    <xf numFmtId="0" fontId="80" fillId="3" borderId="2" xfId="0" applyNumberFormat="1" applyFont="1" applyFill="1" applyBorder="1" applyAlignment="1" applyProtection="1">
      <alignment horizontal="left" vertical="center" wrapText="1"/>
    </xf>
    <xf numFmtId="0" fontId="80" fillId="0" borderId="2" xfId="0" applyFont="1" applyBorder="1" applyAlignment="1">
      <alignment horizontal="left" vertical="center"/>
    </xf>
    <xf numFmtId="0" fontId="65" fillId="3" borderId="22" xfId="0" applyNumberFormat="1" applyFont="1" applyFill="1" applyBorder="1" applyAlignment="1" applyProtection="1">
      <alignment horizontal="left" vertical="center" wrapText="1"/>
    </xf>
    <xf numFmtId="0" fontId="65" fillId="3" borderId="17" xfId="0" applyNumberFormat="1" applyFont="1" applyFill="1" applyBorder="1" applyAlignment="1" applyProtection="1">
      <alignment horizontal="left" vertical="center" wrapText="1"/>
    </xf>
    <xf numFmtId="0" fontId="12" fillId="4" borderId="1" xfId="1" applyNumberFormat="1" applyFont="1" applyFill="1" applyBorder="1" applyAlignment="1" applyProtection="1">
      <alignment horizontal="center" vertical="top" wrapText="1"/>
    </xf>
    <xf numFmtId="0" fontId="12" fillId="4" borderId="29" xfId="1" applyNumberFormat="1" applyFont="1" applyFill="1" applyBorder="1" applyAlignment="1" applyProtection="1">
      <alignment horizontal="center" vertical="top" wrapText="1"/>
    </xf>
    <xf numFmtId="0" fontId="12" fillId="4" borderId="37" xfId="1" applyNumberFormat="1" applyFont="1" applyFill="1" applyBorder="1" applyAlignment="1" applyProtection="1">
      <alignment horizontal="center" vertical="top" wrapText="1"/>
    </xf>
    <xf numFmtId="0" fontId="12" fillId="4" borderId="38" xfId="1" applyNumberFormat="1" applyFont="1" applyFill="1" applyBorder="1" applyAlignment="1" applyProtection="1">
      <alignment horizontal="center" vertical="top" wrapText="1"/>
    </xf>
    <xf numFmtId="0" fontId="15" fillId="4" borderId="0" xfId="1" applyFont="1" applyFill="1" applyAlignment="1">
      <alignment horizontal="left" wrapText="1"/>
    </xf>
    <xf numFmtId="0" fontId="12" fillId="4" borderId="57" xfId="1" applyFont="1" applyFill="1" applyBorder="1" applyAlignment="1">
      <alignment horizontal="center" vertical="center" wrapText="1"/>
    </xf>
    <xf numFmtId="0" fontId="12" fillId="4" borderId="59" xfId="1" applyFont="1" applyFill="1" applyBorder="1" applyAlignment="1">
      <alignment horizontal="center" vertical="center" wrapText="1"/>
    </xf>
    <xf numFmtId="0" fontId="12" fillId="4" borderId="0" xfId="1" applyFont="1" applyFill="1" applyBorder="1" applyAlignment="1">
      <alignment horizontal="center" vertical="center" wrapText="1"/>
    </xf>
    <xf numFmtId="0" fontId="28" fillId="4" borderId="0" xfId="1" applyFont="1" applyFill="1" applyBorder="1" applyAlignment="1">
      <alignment horizontal="center" vertical="center" wrapText="1"/>
    </xf>
    <xf numFmtId="0" fontId="31" fillId="4" borderId="0" xfId="1" applyFont="1" applyFill="1" applyBorder="1" applyAlignment="1">
      <alignment horizontal="left" vertical="center" wrapText="1"/>
    </xf>
    <xf numFmtId="0" fontId="15" fillId="4" borderId="0" xfId="2" applyNumberFormat="1" applyFont="1" applyFill="1" applyBorder="1" applyAlignment="1" applyProtection="1">
      <alignment horizontal="left" wrapText="1"/>
    </xf>
    <xf numFmtId="0" fontId="8" fillId="4" borderId="0" xfId="1" applyFont="1" applyFill="1" applyBorder="1" applyAlignment="1">
      <alignment horizontal="left" vertical="center" wrapText="1"/>
    </xf>
    <xf numFmtId="0" fontId="8" fillId="4" borderId="0" xfId="1" applyFont="1" applyFill="1" applyBorder="1" applyAlignment="1">
      <alignment horizontal="left" vertical="center"/>
    </xf>
    <xf numFmtId="165" fontId="12" fillId="4" borderId="30" xfId="2" applyNumberFormat="1" applyFont="1" applyFill="1" applyBorder="1" applyAlignment="1" applyProtection="1">
      <alignment horizontal="center" vertical="center" wrapText="1"/>
    </xf>
    <xf numFmtId="0" fontId="12" fillId="4" borderId="56" xfId="1" applyFont="1" applyFill="1" applyBorder="1" applyAlignment="1">
      <alignment horizontal="center" vertical="center" wrapText="1"/>
    </xf>
    <xf numFmtId="0" fontId="12" fillId="4" borderId="58" xfId="1" applyFont="1" applyFill="1" applyBorder="1" applyAlignment="1">
      <alignment horizontal="center" vertical="center" wrapText="1"/>
    </xf>
    <xf numFmtId="0" fontId="80" fillId="3" borderId="1" xfId="0" applyNumberFormat="1" applyFont="1" applyFill="1" applyBorder="1" applyAlignment="1" applyProtection="1">
      <alignment horizontal="left" vertical="center" wrapText="1"/>
    </xf>
    <xf numFmtId="0" fontId="80" fillId="0" borderId="1" xfId="0" applyFont="1" applyBorder="1" applyAlignment="1">
      <alignment horizontal="left" vertical="center"/>
    </xf>
    <xf numFmtId="0" fontId="15" fillId="4" borderId="0" xfId="2" applyNumberFormat="1" applyFont="1" applyFill="1" applyBorder="1" applyAlignment="1" applyProtection="1">
      <alignment horizontal="left" vertical="top" wrapText="1"/>
    </xf>
    <xf numFmtId="0" fontId="74" fillId="4" borderId="29" xfId="1" applyNumberFormat="1" applyFont="1" applyFill="1" applyBorder="1" applyAlignment="1" applyProtection="1">
      <alignment horizontal="center" vertical="top" wrapText="1"/>
    </xf>
    <xf numFmtId="0" fontId="74" fillId="4" borderId="37" xfId="1" applyNumberFormat="1" applyFont="1" applyFill="1" applyBorder="1" applyAlignment="1" applyProtection="1">
      <alignment horizontal="center" vertical="top" wrapText="1"/>
    </xf>
    <xf numFmtId="0" fontId="8" fillId="4" borderId="0" xfId="1" applyFont="1" applyFill="1" applyBorder="1" applyAlignment="1">
      <alignment horizontal="center" vertical="center"/>
    </xf>
    <xf numFmtId="0" fontId="22" fillId="2" borderId="0" xfId="0" applyFont="1" applyFill="1" applyBorder="1" applyAlignment="1">
      <alignment horizontal="left" vertical="center" wrapText="1" indent="2"/>
    </xf>
    <xf numFmtId="0" fontId="22" fillId="2" borderId="17" xfId="0" applyFont="1" applyFill="1" applyBorder="1" applyAlignment="1">
      <alignment horizontal="left" vertical="center" wrapText="1" indent="2"/>
    </xf>
    <xf numFmtId="0" fontId="22" fillId="4" borderId="1" xfId="0" applyFont="1" applyFill="1" applyBorder="1" applyAlignment="1">
      <alignment horizontal="left" vertical="center" wrapText="1" indent="2"/>
    </xf>
    <xf numFmtId="0" fontId="22" fillId="4" borderId="39" xfId="0" applyFont="1" applyFill="1" applyBorder="1" applyAlignment="1">
      <alignment horizontal="left" vertical="center" wrapText="1" indent="2"/>
    </xf>
    <xf numFmtId="0" fontId="19" fillId="2" borderId="1" xfId="0" applyFont="1" applyFill="1" applyBorder="1" applyAlignment="1">
      <alignment horizontal="left" vertical="center" wrapText="1"/>
    </xf>
    <xf numFmtId="0" fontId="19" fillId="2" borderId="39" xfId="0" applyFont="1" applyFill="1" applyBorder="1" applyAlignment="1">
      <alignment horizontal="left" vertical="center" wrapText="1"/>
    </xf>
    <xf numFmtId="165" fontId="59" fillId="4" borderId="42" xfId="2" applyNumberFormat="1" applyFont="1" applyFill="1" applyBorder="1" applyAlignment="1" applyProtection="1">
      <alignment horizontal="center" vertical="center" wrapText="1"/>
    </xf>
    <xf numFmtId="0" fontId="22" fillId="4" borderId="0" xfId="0" applyFont="1" applyFill="1" applyBorder="1" applyAlignment="1">
      <alignment horizontal="left" vertical="center" wrapText="1" indent="2"/>
    </xf>
    <xf numFmtId="0" fontId="22" fillId="4" borderId="17" xfId="0" applyFont="1" applyFill="1" applyBorder="1" applyAlignment="1">
      <alignment horizontal="left" vertical="center" wrapText="1" indent="2"/>
    </xf>
    <xf numFmtId="165" fontId="12" fillId="4" borderId="18" xfId="2" applyNumberFormat="1" applyFont="1" applyFill="1" applyBorder="1" applyAlignment="1" applyProtection="1">
      <alignment horizontal="center" vertical="center" wrapText="1"/>
    </xf>
    <xf numFmtId="0" fontId="89" fillId="4" borderId="20" xfId="0" applyNumberFormat="1" applyFont="1" applyFill="1" applyBorder="1" applyAlignment="1" applyProtection="1">
      <alignment horizontal="center" vertical="center"/>
    </xf>
    <xf numFmtId="165" fontId="59" fillId="4" borderId="29" xfId="2" applyNumberFormat="1" applyFont="1" applyFill="1" applyBorder="1" applyAlignment="1" applyProtection="1">
      <alignment horizontal="center" vertical="center" wrapText="1"/>
    </xf>
    <xf numFmtId="165" fontId="59" fillId="4" borderId="37" xfId="2" applyNumberFormat="1" applyFont="1" applyFill="1" applyBorder="1" applyAlignment="1" applyProtection="1">
      <alignment horizontal="center" vertical="center" wrapText="1"/>
    </xf>
    <xf numFmtId="165" fontId="59" fillId="4" borderId="38" xfId="2" applyNumberFormat="1" applyFont="1" applyFill="1" applyBorder="1" applyAlignment="1" applyProtection="1">
      <alignment horizontal="center" vertical="center" wrapText="1"/>
    </xf>
    <xf numFmtId="0" fontId="59" fillId="4" borderId="45" xfId="1" applyFont="1" applyFill="1" applyBorder="1" applyAlignment="1">
      <alignment horizontal="center" vertical="center" wrapText="1"/>
    </xf>
    <xf numFmtId="0" fontId="59" fillId="4" borderId="46" xfId="1" applyFont="1" applyFill="1" applyBorder="1" applyAlignment="1">
      <alignment horizontal="center" vertical="center" wrapText="1"/>
    </xf>
    <xf numFmtId="0" fontId="59" fillId="4" borderId="43" xfId="1" applyFont="1" applyFill="1" applyBorder="1" applyAlignment="1">
      <alignment horizontal="center" vertical="center" wrapText="1"/>
    </xf>
    <xf numFmtId="0" fontId="59" fillId="4" borderId="27" xfId="1" applyFont="1" applyFill="1" applyBorder="1" applyAlignment="1">
      <alignment horizontal="center" vertical="center" wrapText="1"/>
    </xf>
    <xf numFmtId="0" fontId="15" fillId="4" borderId="0" xfId="7" applyFont="1" applyFill="1" applyAlignment="1">
      <alignment horizontal="left" vertical="center" wrapText="1"/>
    </xf>
    <xf numFmtId="0" fontId="34" fillId="4" borderId="0" xfId="0" applyFont="1" applyFill="1" applyAlignment="1">
      <alignment horizontal="left" vertical="center" wrapText="1"/>
    </xf>
    <xf numFmtId="0" fontId="59" fillId="4" borderId="61" xfId="0" applyNumberFormat="1" applyFont="1" applyFill="1" applyBorder="1" applyAlignment="1" applyProtection="1">
      <alignment horizontal="left" vertical="center" wrapText="1"/>
    </xf>
    <xf numFmtId="0" fontId="59" fillId="4" borderId="41" xfId="0" applyNumberFormat="1" applyFont="1" applyFill="1" applyBorder="1" applyAlignment="1" applyProtection="1">
      <alignment horizontal="left" vertical="center" wrapText="1"/>
    </xf>
    <xf numFmtId="0" fontId="59" fillId="4" borderId="62" xfId="0" applyNumberFormat="1" applyFont="1" applyFill="1" applyBorder="1" applyAlignment="1" applyProtection="1">
      <alignment horizontal="left" vertical="center" wrapText="1"/>
    </xf>
    <xf numFmtId="0" fontId="89" fillId="4" borderId="18" xfId="0" applyNumberFormat="1" applyFont="1" applyFill="1" applyBorder="1" applyAlignment="1" applyProtection="1">
      <alignment horizontal="center" vertical="center"/>
    </xf>
    <xf numFmtId="0" fontId="89" fillId="4" borderId="27" xfId="0" applyNumberFormat="1" applyFont="1" applyFill="1" applyBorder="1" applyAlignment="1" applyProtection="1">
      <alignment horizontal="center" vertical="center"/>
    </xf>
    <xf numFmtId="0" fontId="9" fillId="4" borderId="0" xfId="0" applyNumberFormat="1" applyFont="1" applyFill="1" applyBorder="1" applyAlignment="1" applyProtection="1">
      <alignment horizontal="left" wrapText="1"/>
    </xf>
    <xf numFmtId="0" fontId="0" fillId="4" borderId="0" xfId="0" applyFill="1" applyBorder="1" applyAlignment="1"/>
    <xf numFmtId="0" fontId="135" fillId="4" borderId="43" xfId="0" applyNumberFormat="1" applyFont="1" applyFill="1" applyBorder="1" applyAlignment="1" applyProtection="1">
      <alignment horizontal="center" vertical="center" wrapText="1"/>
    </xf>
    <xf numFmtId="0" fontId="135" fillId="4" borderId="42" xfId="0" applyNumberFormat="1" applyFont="1" applyFill="1" applyBorder="1" applyAlignment="1" applyProtection="1">
      <alignment horizontal="center" vertical="center" wrapText="1"/>
    </xf>
    <xf numFmtId="0" fontId="135" fillId="4" borderId="27" xfId="0" applyNumberFormat="1" applyFont="1" applyFill="1" applyBorder="1" applyAlignment="1" applyProtection="1">
      <alignment horizontal="center" vertical="center" wrapText="1"/>
    </xf>
    <xf numFmtId="0" fontId="135" fillId="4" borderId="39" xfId="0" applyNumberFormat="1" applyFont="1" applyFill="1" applyBorder="1" applyAlignment="1" applyProtection="1">
      <alignment horizontal="center" vertical="center" wrapText="1"/>
    </xf>
    <xf numFmtId="0" fontId="135" fillId="4" borderId="38" xfId="0" applyNumberFormat="1" applyFont="1" applyFill="1" applyBorder="1" applyAlignment="1" applyProtection="1">
      <alignment horizontal="center" vertical="center" wrapText="1"/>
    </xf>
    <xf numFmtId="0" fontId="135" fillId="4" borderId="29" xfId="0" applyNumberFormat="1" applyFont="1" applyFill="1" applyBorder="1" applyAlignment="1" applyProtection="1">
      <alignment horizontal="center" vertical="center" wrapText="1"/>
    </xf>
    <xf numFmtId="0" fontId="135" fillId="4" borderId="37" xfId="0" applyNumberFormat="1" applyFont="1" applyFill="1" applyBorder="1" applyAlignment="1" applyProtection="1">
      <alignment horizontal="center" vertical="center" wrapText="1"/>
    </xf>
    <xf numFmtId="0" fontId="135" fillId="4" borderId="20" xfId="0" applyNumberFormat="1" applyFont="1" applyFill="1" applyBorder="1" applyAlignment="1" applyProtection="1">
      <alignment horizontal="center" vertical="center" wrapText="1"/>
    </xf>
    <xf numFmtId="0" fontId="135" fillId="4" borderId="1" xfId="0" applyNumberFormat="1" applyFont="1" applyFill="1" applyBorder="1" applyAlignment="1" applyProtection="1">
      <alignment horizontal="center" vertical="center" wrapText="1"/>
    </xf>
    <xf numFmtId="0" fontId="135" fillId="4" borderId="39" xfId="0" applyFont="1" applyFill="1" applyBorder="1" applyAlignment="1">
      <alignment horizontal="center" vertical="center" wrapText="1"/>
    </xf>
    <xf numFmtId="0" fontId="29" fillId="4" borderId="0" xfId="0" applyNumberFormat="1" applyFont="1" applyFill="1" applyBorder="1" applyAlignment="1" applyProtection="1">
      <alignment horizontal="left" vertical="center" wrapText="1"/>
    </xf>
    <xf numFmtId="0" fontId="138" fillId="4" borderId="0" xfId="0" applyFont="1" applyFill="1" applyBorder="1" applyAlignment="1">
      <alignment horizontal="left" vertical="center" wrapText="1"/>
    </xf>
    <xf numFmtId="0" fontId="29" fillId="4" borderId="0" xfId="0" applyNumberFormat="1" applyFont="1" applyFill="1" applyBorder="1" applyAlignment="1" applyProtection="1">
      <alignment horizontal="center" vertical="center" wrapText="1"/>
    </xf>
    <xf numFmtId="0" fontId="138" fillId="4" borderId="0" xfId="0" applyFont="1" applyFill="1" applyBorder="1" applyAlignment="1">
      <alignment horizontal="center" vertical="center" wrapText="1"/>
    </xf>
    <xf numFmtId="0" fontId="137" fillId="4" borderId="0" xfId="0" applyNumberFormat="1" applyFont="1" applyFill="1" applyBorder="1" applyAlignment="1" applyProtection="1">
      <alignment horizontal="center" vertical="center" wrapText="1"/>
    </xf>
    <xf numFmtId="0" fontId="16" fillId="4" borderId="0" xfId="0" applyFont="1" applyFill="1" applyBorder="1" applyAlignment="1">
      <alignment horizontal="center" vertical="center" wrapText="1"/>
    </xf>
    <xf numFmtId="0" fontId="59" fillId="4" borderId="45" xfId="2" applyNumberFormat="1" applyFont="1" applyFill="1" applyBorder="1" applyAlignment="1" applyProtection="1">
      <alignment horizontal="center" vertical="center" wrapText="1"/>
    </xf>
    <xf numFmtId="0" fontId="59" fillId="4" borderId="46" xfId="2" applyNumberFormat="1" applyFont="1" applyFill="1" applyBorder="1" applyAlignment="1" applyProtection="1">
      <alignment horizontal="center" vertical="center" wrapText="1"/>
    </xf>
    <xf numFmtId="0" fontId="59" fillId="4" borderId="45" xfId="1" applyNumberFormat="1" applyFont="1" applyFill="1" applyBorder="1" applyAlignment="1">
      <alignment horizontal="center" vertical="center" wrapText="1"/>
    </xf>
    <xf numFmtId="0" fontId="59" fillId="4" borderId="46" xfId="1" applyNumberFormat="1" applyFont="1" applyFill="1" applyBorder="1" applyAlignment="1">
      <alignment horizontal="center" vertical="center" wrapText="1"/>
    </xf>
    <xf numFmtId="0" fontId="59" fillId="4" borderId="43" xfId="1" applyNumberFormat="1" applyFont="1" applyFill="1" applyBorder="1" applyAlignment="1">
      <alignment horizontal="center" vertical="center" wrapText="1"/>
    </xf>
    <xf numFmtId="0" fontId="59" fillId="4" borderId="27" xfId="1" applyNumberFormat="1" applyFont="1" applyFill="1" applyBorder="1" applyAlignment="1">
      <alignment horizontal="center" vertical="center" wrapText="1"/>
    </xf>
    <xf numFmtId="0" fontId="59" fillId="4" borderId="42" xfId="0" applyNumberFormat="1" applyFont="1" applyFill="1" applyBorder="1" applyAlignment="1" applyProtection="1">
      <alignment horizontal="left" vertical="center" wrapText="1"/>
    </xf>
    <xf numFmtId="0" fontId="59" fillId="4" borderId="39" xfId="0" applyNumberFormat="1" applyFont="1" applyFill="1" applyBorder="1" applyAlignment="1" applyProtection="1">
      <alignment horizontal="left" vertical="center" wrapText="1"/>
    </xf>
    <xf numFmtId="0" fontId="59" fillId="4" borderId="42" xfId="0" applyNumberFormat="1" applyFont="1" applyFill="1" applyBorder="1" applyAlignment="1" applyProtection="1">
      <alignment horizontal="center" vertical="center" wrapText="1"/>
    </xf>
    <xf numFmtId="0" fontId="59" fillId="4" borderId="39" xfId="0" applyNumberFormat="1" applyFont="1" applyFill="1" applyBorder="1" applyAlignment="1" applyProtection="1">
      <alignment horizontal="center" vertical="center" wrapText="1"/>
    </xf>
    <xf numFmtId="0" fontId="59" fillId="4" borderId="38" xfId="2" applyNumberFormat="1" applyFont="1" applyFill="1" applyBorder="1" applyAlignment="1" applyProtection="1">
      <alignment horizontal="center" vertical="center" wrapText="1"/>
    </xf>
    <xf numFmtId="0" fontId="59" fillId="4" borderId="37" xfId="2" applyNumberFormat="1" applyFont="1" applyFill="1" applyBorder="1" applyAlignment="1" applyProtection="1">
      <alignment horizontal="center" vertical="center" wrapText="1"/>
    </xf>
    <xf numFmtId="0" fontId="59" fillId="4" borderId="29" xfId="2" applyNumberFormat="1" applyFont="1" applyFill="1" applyBorder="1" applyAlignment="1" applyProtection="1">
      <alignment horizontal="center" vertical="center" wrapText="1"/>
    </xf>
    <xf numFmtId="0" fontId="15" fillId="4" borderId="0" xfId="0" applyNumberFormat="1" applyFont="1" applyFill="1" applyBorder="1" applyAlignment="1" applyProtection="1">
      <alignment horizontal="left" vertical="center" wrapText="1"/>
    </xf>
    <xf numFmtId="0" fontId="4" fillId="2" borderId="0" xfId="1" applyFont="1" applyFill="1" applyBorder="1" applyAlignment="1">
      <alignment horizontal="left" vertical="center" wrapText="1"/>
    </xf>
    <xf numFmtId="0" fontId="12" fillId="4" borderId="69" xfId="0" applyNumberFormat="1" applyFont="1" applyFill="1" applyBorder="1" applyAlignment="1" applyProtection="1">
      <alignment horizontal="left" vertical="center" wrapText="1"/>
    </xf>
    <xf numFmtId="0" fontId="12" fillId="4" borderId="73" xfId="0" applyNumberFormat="1" applyFont="1" applyFill="1" applyBorder="1" applyAlignment="1" applyProtection="1">
      <alignment horizontal="left" vertical="center" wrapText="1"/>
    </xf>
    <xf numFmtId="0" fontId="12" fillId="4" borderId="74" xfId="0" applyNumberFormat="1" applyFont="1" applyFill="1" applyBorder="1" applyAlignment="1" applyProtection="1">
      <alignment horizontal="left" vertical="center" wrapText="1"/>
    </xf>
    <xf numFmtId="0" fontId="12" fillId="4" borderId="69" xfId="0" applyNumberFormat="1" applyFont="1" applyFill="1" applyBorder="1" applyAlignment="1" applyProtection="1">
      <alignment horizontal="center" vertical="center" wrapText="1"/>
    </xf>
    <xf numFmtId="0" fontId="12" fillId="4" borderId="73" xfId="0" applyNumberFormat="1" applyFont="1" applyFill="1" applyBorder="1" applyAlignment="1" applyProtection="1">
      <alignment horizontal="center" vertical="center" wrapText="1"/>
    </xf>
    <xf numFmtId="0" fontId="12" fillId="4" borderId="74" xfId="0" applyNumberFormat="1" applyFont="1" applyFill="1" applyBorder="1" applyAlignment="1" applyProtection="1">
      <alignment horizontal="center" vertical="center" wrapText="1"/>
    </xf>
    <xf numFmtId="0" fontId="12" fillId="4" borderId="70" xfId="0" applyNumberFormat="1" applyFont="1" applyFill="1" applyBorder="1" applyAlignment="1" applyProtection="1">
      <alignment horizontal="center" vertical="center"/>
    </xf>
    <xf numFmtId="0" fontId="12" fillId="4" borderId="67" xfId="0" applyNumberFormat="1" applyFont="1" applyFill="1" applyBorder="1" applyAlignment="1" applyProtection="1">
      <alignment horizontal="center" vertical="center"/>
    </xf>
    <xf numFmtId="0" fontId="12" fillId="4" borderId="71" xfId="0" applyNumberFormat="1" applyFont="1" applyFill="1" applyBorder="1" applyAlignment="1" applyProtection="1">
      <alignment horizontal="center" vertical="center"/>
    </xf>
    <xf numFmtId="0" fontId="59" fillId="4" borderId="66" xfId="0" applyNumberFormat="1" applyFont="1" applyFill="1" applyBorder="1" applyAlignment="1" applyProtection="1">
      <alignment horizontal="center" vertical="center" wrapText="1"/>
    </xf>
    <xf numFmtId="0" fontId="59" fillId="4" borderId="72" xfId="0" applyNumberFormat="1" applyFont="1" applyFill="1" applyBorder="1" applyAlignment="1" applyProtection="1">
      <alignment horizontal="center" vertical="center" wrapText="1"/>
    </xf>
    <xf numFmtId="0" fontId="12" fillId="4" borderId="45" xfId="0" applyNumberFormat="1" applyFont="1" applyFill="1" applyBorder="1" applyAlignment="1" applyProtection="1">
      <alignment horizontal="center" vertical="center" wrapText="1"/>
    </xf>
    <xf numFmtId="0" fontId="12" fillId="4" borderId="47" xfId="0" applyNumberFormat="1" applyFont="1" applyFill="1" applyBorder="1" applyAlignment="1" applyProtection="1">
      <alignment horizontal="center" vertical="center" wrapText="1"/>
    </xf>
    <xf numFmtId="0" fontId="12" fillId="4" borderId="46" xfId="0" applyNumberFormat="1" applyFont="1" applyFill="1" applyBorder="1" applyAlignment="1" applyProtection="1">
      <alignment horizontal="center" vertical="center" wrapText="1"/>
    </xf>
    <xf numFmtId="0" fontId="12" fillId="4" borderId="20" xfId="0" applyNumberFormat="1" applyFont="1" applyFill="1" applyBorder="1" applyAlignment="1" applyProtection="1">
      <alignment horizontal="center" vertical="center" wrapText="1"/>
    </xf>
    <xf numFmtId="0" fontId="12" fillId="4" borderId="1" xfId="0" applyNumberFormat="1" applyFont="1" applyFill="1" applyBorder="1" applyAlignment="1" applyProtection="1">
      <alignment horizontal="center" vertical="center" wrapText="1"/>
    </xf>
    <xf numFmtId="0" fontId="177" fillId="4" borderId="0" xfId="0" applyNumberFormat="1" applyFont="1" applyFill="1" applyBorder="1" applyAlignment="1" applyProtection="1">
      <alignment horizontal="center" vertical="center" wrapText="1"/>
    </xf>
    <xf numFmtId="0" fontId="12" fillId="4" borderId="66" xfId="0" applyNumberFormat="1" applyFont="1" applyFill="1" applyBorder="1" applyAlignment="1" applyProtection="1">
      <alignment horizontal="center" vertical="center" wrapText="1"/>
    </xf>
    <xf numFmtId="0" fontId="12" fillId="4" borderId="65" xfId="0" applyNumberFormat="1" applyFont="1" applyFill="1" applyBorder="1" applyAlignment="1" applyProtection="1">
      <alignment horizontal="center" vertical="center" wrapText="1"/>
    </xf>
    <xf numFmtId="0" fontId="12" fillId="4" borderId="64" xfId="0" applyNumberFormat="1" applyFont="1" applyFill="1" applyBorder="1" applyAlignment="1" applyProtection="1">
      <alignment horizontal="center" vertical="center" wrapText="1"/>
    </xf>
    <xf numFmtId="0" fontId="12" fillId="4" borderId="75" xfId="0" applyNumberFormat="1" applyFont="1" applyFill="1" applyBorder="1" applyAlignment="1" applyProtection="1">
      <alignment horizontal="center" vertical="center" wrapText="1"/>
    </xf>
    <xf numFmtId="0" fontId="12" fillId="4" borderId="41" xfId="0" applyNumberFormat="1" applyFont="1" applyFill="1" applyBorder="1" applyAlignment="1" applyProtection="1">
      <alignment horizontal="center" vertical="center" wrapText="1"/>
    </xf>
    <xf numFmtId="0" fontId="12" fillId="4" borderId="40" xfId="0" applyNumberFormat="1" applyFont="1" applyFill="1" applyBorder="1" applyAlignment="1" applyProtection="1">
      <alignment horizontal="center" vertical="center" wrapText="1"/>
    </xf>
    <xf numFmtId="0" fontId="15" fillId="4" borderId="0" xfId="0" applyNumberFormat="1" applyFont="1" applyFill="1" applyBorder="1" applyAlignment="1" applyProtection="1">
      <alignment horizontal="left" vertical="center"/>
    </xf>
    <xf numFmtId="0" fontId="12" fillId="4" borderId="71" xfId="0" applyNumberFormat="1" applyFont="1" applyFill="1" applyBorder="1" applyAlignment="1" applyProtection="1">
      <alignment horizontal="left" vertical="center" wrapText="1"/>
    </xf>
    <xf numFmtId="0" fontId="12" fillId="4" borderId="41" xfId="0" applyNumberFormat="1" applyFont="1" applyFill="1" applyBorder="1" applyAlignment="1" applyProtection="1">
      <alignment horizontal="left" vertical="center" wrapText="1"/>
    </xf>
    <xf numFmtId="0" fontId="12" fillId="4" borderId="72" xfId="0" applyNumberFormat="1" applyFont="1" applyFill="1" applyBorder="1" applyAlignment="1" applyProtection="1">
      <alignment horizontal="center" vertical="center" wrapText="1"/>
    </xf>
    <xf numFmtId="0" fontId="12" fillId="4" borderId="71" xfId="0" applyNumberFormat="1" applyFont="1" applyFill="1" applyBorder="1" applyAlignment="1" applyProtection="1">
      <alignment horizontal="center" vertical="center" wrapText="1"/>
    </xf>
    <xf numFmtId="0" fontId="12" fillId="4" borderId="70" xfId="0" applyNumberFormat="1" applyFont="1" applyFill="1" applyBorder="1" applyAlignment="1" applyProtection="1">
      <alignment horizontal="center" vertical="center" wrapText="1"/>
    </xf>
    <xf numFmtId="0" fontId="8" fillId="3" borderId="0" xfId="0" applyNumberFormat="1" applyFont="1" applyFill="1" applyBorder="1" applyAlignment="1" applyProtection="1">
      <alignment horizontal="left" wrapText="1"/>
    </xf>
    <xf numFmtId="0" fontId="12" fillId="4" borderId="42" xfId="0" applyNumberFormat="1" applyFont="1" applyFill="1" applyBorder="1" applyAlignment="1" applyProtection="1">
      <alignment horizontal="left" vertical="center" wrapText="1"/>
    </xf>
    <xf numFmtId="0" fontId="12" fillId="4" borderId="17" xfId="0" applyNumberFormat="1" applyFont="1" applyFill="1" applyBorder="1" applyAlignment="1" applyProtection="1">
      <alignment horizontal="left" vertical="center" wrapText="1"/>
    </xf>
    <xf numFmtId="0" fontId="12" fillId="4" borderId="39" xfId="0" applyNumberFormat="1" applyFont="1" applyFill="1" applyBorder="1" applyAlignment="1" applyProtection="1">
      <alignment horizontal="left" vertical="center" wrapText="1"/>
    </xf>
    <xf numFmtId="0" fontId="12" fillId="4" borderId="43" xfId="0" applyNumberFormat="1" applyFont="1" applyFill="1" applyBorder="1" applyAlignment="1" applyProtection="1">
      <alignment horizontal="center" vertical="center"/>
    </xf>
    <xf numFmtId="0" fontId="12" fillId="4" borderId="20" xfId="0" applyNumberFormat="1" applyFont="1" applyFill="1" applyBorder="1" applyAlignment="1" applyProtection="1">
      <alignment horizontal="center" vertical="center"/>
    </xf>
    <xf numFmtId="0" fontId="12" fillId="4" borderId="42" xfId="0" applyNumberFormat="1" applyFont="1" applyFill="1" applyBorder="1" applyAlignment="1" applyProtection="1">
      <alignment horizontal="center" vertical="center"/>
    </xf>
    <xf numFmtId="0" fontId="12" fillId="4" borderId="39" xfId="0" applyNumberFormat="1" applyFont="1" applyFill="1" applyBorder="1" applyAlignment="1" applyProtection="1">
      <alignment horizontal="center" vertical="center" wrapText="1"/>
    </xf>
    <xf numFmtId="0" fontId="8" fillId="3" borderId="0" xfId="0" applyNumberFormat="1" applyFont="1" applyFill="1" applyBorder="1" applyAlignment="1" applyProtection="1">
      <alignment horizontal="left"/>
    </xf>
    <xf numFmtId="0" fontId="12" fillId="4" borderId="0" xfId="0" applyNumberFormat="1" applyFont="1" applyFill="1" applyBorder="1" applyAlignment="1" applyProtection="1">
      <alignment horizontal="center" vertical="center"/>
    </xf>
    <xf numFmtId="0" fontId="12" fillId="4" borderId="17" xfId="0" applyNumberFormat="1" applyFont="1" applyFill="1" applyBorder="1" applyAlignment="1" applyProtection="1">
      <alignment horizontal="center" vertical="center"/>
    </xf>
    <xf numFmtId="0" fontId="15" fillId="4" borderId="0" xfId="0" applyNumberFormat="1" applyFont="1" applyFill="1" applyBorder="1" applyAlignment="1" applyProtection="1">
      <alignment horizontal="left" wrapText="1"/>
    </xf>
    <xf numFmtId="0" fontId="12" fillId="4" borderId="27" xfId="0" applyNumberFormat="1" applyFont="1" applyFill="1" applyBorder="1" applyAlignment="1" applyProtection="1">
      <alignment horizontal="center" vertical="center" wrapText="1"/>
    </xf>
    <xf numFmtId="0" fontId="15" fillId="4" borderId="0" xfId="1" applyFont="1" applyFill="1" applyBorder="1" applyAlignment="1">
      <alignment horizontal="left"/>
    </xf>
    <xf numFmtId="0" fontId="12" fillId="4" borderId="18" xfId="0" applyNumberFormat="1" applyFont="1" applyFill="1" applyBorder="1" applyAlignment="1" applyProtection="1">
      <alignment horizontal="center" vertical="center" wrapText="1"/>
    </xf>
    <xf numFmtId="0" fontId="12" fillId="4" borderId="29" xfId="0" applyNumberFormat="1" applyFont="1" applyFill="1" applyBorder="1" applyAlignment="1" applyProtection="1">
      <alignment horizontal="center" vertical="center"/>
    </xf>
    <xf numFmtId="0" fontId="12" fillId="4" borderId="37" xfId="0" applyNumberFormat="1" applyFont="1" applyFill="1" applyBorder="1" applyAlignment="1" applyProtection="1">
      <alignment horizontal="center" vertical="center"/>
    </xf>
    <xf numFmtId="172" fontId="22" fillId="2" borderId="8" xfId="2" applyNumberFormat="1" applyFont="1" applyFill="1" applyBorder="1" applyAlignment="1">
      <alignment horizontal="left" vertical="center" wrapText="1" indent="2"/>
    </xf>
    <xf numFmtId="165" fontId="19" fillId="4" borderId="15" xfId="2" applyNumberFormat="1" applyFont="1" applyFill="1" applyBorder="1" applyAlignment="1">
      <alignment vertical="center" wrapText="1"/>
    </xf>
    <xf numFmtId="165" fontId="19" fillId="4" borderId="13" xfId="2" applyNumberFormat="1" applyFont="1" applyFill="1" applyBorder="1" applyAlignment="1">
      <alignment vertical="center" wrapText="1"/>
    </xf>
    <xf numFmtId="165" fontId="19" fillId="2" borderId="13" xfId="2" applyNumberFormat="1" applyFont="1" applyFill="1" applyBorder="1" applyAlignment="1">
      <alignment vertical="center" wrapText="1"/>
    </xf>
    <xf numFmtId="165" fontId="22" fillId="4" borderId="14" xfId="2" applyNumberFormat="1" applyFont="1" applyFill="1" applyBorder="1" applyAlignment="1">
      <alignment horizontal="left" vertical="center" wrapText="1" indent="2"/>
    </xf>
    <xf numFmtId="165" fontId="22" fillId="2" borderId="14" xfId="2" applyNumberFormat="1" applyFont="1" applyFill="1" applyBorder="1" applyAlignment="1">
      <alignment horizontal="left" vertical="center" wrapText="1" indent="2"/>
    </xf>
    <xf numFmtId="0" fontId="4" fillId="2" borderId="0" xfId="1" applyFont="1" applyFill="1" applyBorder="1" applyAlignment="1">
      <alignment horizontal="left" vertical="top"/>
    </xf>
    <xf numFmtId="165" fontId="12" fillId="4" borderId="29" xfId="2" applyNumberFormat="1" applyFont="1" applyFill="1" applyBorder="1" applyAlignment="1" applyProtection="1">
      <alignment horizontal="center" vertical="center" wrapText="1"/>
    </xf>
    <xf numFmtId="0" fontId="135" fillId="4" borderId="45" xfId="0" applyNumberFormat="1" applyFont="1" applyFill="1" applyBorder="1" applyAlignment="1" applyProtection="1">
      <alignment horizontal="center" vertical="center" wrapText="1"/>
    </xf>
    <xf numFmtId="0" fontId="135" fillId="4" borderId="46" xfId="0" applyNumberFormat="1" applyFont="1" applyFill="1" applyBorder="1" applyAlignment="1" applyProtection="1">
      <alignment horizontal="center" vertical="center" wrapText="1"/>
    </xf>
    <xf numFmtId="0" fontId="135" fillId="4" borderId="0" xfId="0" applyNumberFormat="1" applyFont="1" applyFill="1" applyBorder="1" applyAlignment="1" applyProtection="1">
      <alignment horizontal="center" vertical="center" wrapText="1"/>
    </xf>
    <xf numFmtId="0" fontId="15" fillId="4" borderId="0" xfId="5" applyFont="1" applyFill="1" applyBorder="1" applyAlignment="1">
      <alignment horizontal="left" vertical="center" wrapText="1"/>
    </xf>
    <xf numFmtId="0" fontId="8" fillId="4" borderId="0" xfId="5" applyNumberFormat="1" applyFont="1" applyFill="1" applyBorder="1" applyAlignment="1" applyProtection="1">
      <alignment horizontal="left" wrapText="1"/>
    </xf>
    <xf numFmtId="0" fontId="157" fillId="4" borderId="0" xfId="5" applyFont="1" applyFill="1" applyAlignment="1"/>
    <xf numFmtId="0" fontId="11" fillId="4" borderId="14" xfId="1" applyNumberFormat="1" applyFont="1" applyFill="1" applyBorder="1" applyAlignment="1" applyProtection="1">
      <alignment horizontal="center"/>
    </xf>
    <xf numFmtId="0" fontId="11" fillId="4" borderId="8" xfId="1" applyNumberFormat="1" applyFont="1" applyFill="1" applyBorder="1" applyAlignment="1" applyProtection="1">
      <alignment horizontal="center"/>
    </xf>
    <xf numFmtId="0" fontId="0" fillId="4" borderId="0" xfId="0" applyFill="1" applyBorder="1" applyAlignment="1">
      <alignment vertical="center"/>
    </xf>
    <xf numFmtId="0" fontId="0" fillId="4" borderId="14" xfId="0" applyFill="1" applyBorder="1" applyAlignment="1">
      <alignment vertical="center"/>
    </xf>
    <xf numFmtId="0" fontId="15" fillId="4" borderId="0" xfId="5" applyFont="1" applyFill="1" applyBorder="1" applyAlignment="1">
      <alignment horizontal="left" vertical="top" wrapText="1"/>
    </xf>
    <xf numFmtId="0" fontId="14" fillId="4" borderId="17" xfId="5" applyFont="1" applyFill="1" applyBorder="1" applyAlignment="1"/>
    <xf numFmtId="0" fontId="14" fillId="4" borderId="39" xfId="5" applyFont="1" applyFill="1" applyBorder="1" applyAlignment="1"/>
    <xf numFmtId="0" fontId="12" fillId="4" borderId="43" xfId="5" applyFont="1" applyFill="1" applyBorder="1" applyAlignment="1">
      <alignment horizontal="center" vertical="center" wrapText="1"/>
    </xf>
    <xf numFmtId="0" fontId="12" fillId="4" borderId="42" xfId="5" applyFont="1" applyFill="1" applyBorder="1" applyAlignment="1">
      <alignment horizontal="center" vertical="center" wrapText="1"/>
    </xf>
    <xf numFmtId="0" fontId="12" fillId="4" borderId="45" xfId="5" applyFont="1" applyFill="1" applyBorder="1" applyAlignment="1">
      <alignment horizontal="center" vertical="center" wrapText="1"/>
    </xf>
    <xf numFmtId="0" fontId="12" fillId="4" borderId="46" xfId="5" applyFont="1" applyFill="1" applyBorder="1" applyAlignment="1">
      <alignment horizontal="center" vertical="center"/>
    </xf>
    <xf numFmtId="0" fontId="12" fillId="4" borderId="68" xfId="5" applyFont="1" applyFill="1" applyBorder="1" applyAlignment="1">
      <alignment horizontal="center" vertical="center" wrapText="1"/>
    </xf>
    <xf numFmtId="0" fontId="12" fillId="4" borderId="67" xfId="5" applyFont="1" applyFill="1" applyBorder="1" applyAlignment="1">
      <alignment horizontal="center" vertical="center" wrapText="1"/>
    </xf>
    <xf numFmtId="0" fontId="12" fillId="4" borderId="0" xfId="5" applyFont="1" applyFill="1" applyBorder="1" applyAlignment="1">
      <alignment horizontal="center" vertical="center" wrapText="1"/>
    </xf>
    <xf numFmtId="0" fontId="12" fillId="4" borderId="17" xfId="5" applyFont="1" applyFill="1" applyBorder="1" applyAlignment="1">
      <alignment horizontal="center" vertical="center" wrapText="1"/>
    </xf>
    <xf numFmtId="0" fontId="12" fillId="4" borderId="20" xfId="5" applyFont="1" applyFill="1" applyBorder="1" applyAlignment="1">
      <alignment horizontal="center" vertical="center" wrapText="1"/>
    </xf>
    <xf numFmtId="0" fontId="9" fillId="4" borderId="0" xfId="5" applyNumberFormat="1" applyFont="1" applyFill="1" applyBorder="1" applyAlignment="1" applyProtection="1">
      <alignment horizontal="left" wrapText="1"/>
    </xf>
    <xf numFmtId="0" fontId="1" fillId="4" borderId="0" xfId="5" applyFill="1" applyAlignment="1"/>
    <xf numFmtId="0" fontId="3" fillId="4" borderId="65" xfId="8" applyFont="1" applyFill="1" applyBorder="1" applyAlignment="1">
      <alignment horizontal="center" vertical="center" wrapText="1"/>
    </xf>
  </cellXfs>
  <cellStyles count="11">
    <cellStyle name="Milliers 2" xfId="2"/>
    <cellStyle name="Motif" xfId="1"/>
    <cellStyle name="Motif 2 2" xfId="8"/>
    <cellStyle name="Normal" xfId="0" builtinId="0"/>
    <cellStyle name="Normal 2 2" xfId="7"/>
    <cellStyle name="Normal 3" xfId="5"/>
    <cellStyle name="Normal_Chapitre4 Les finances des collectivités locales-AM" xfId="4"/>
    <cellStyle name="Pourcentage" xfId="6" builtinId="5"/>
    <cellStyle name="Pourcentage 2 2" xfId="9"/>
    <cellStyle name="Pourcentage 3" xfId="10"/>
    <cellStyle name="Pourcentage 4" xfId="3"/>
  </cellStyles>
  <dxfs count="0"/>
  <tableStyles count="0" defaultTableStyle="TableStyleMedium2" defaultPivotStyle="PivotStyleLight16"/>
  <colors>
    <mruColors>
      <color rgb="FFDEEBF7"/>
      <color rgb="FF000000"/>
      <color rgb="FF953735"/>
      <color rgb="FF215968"/>
      <color rgb="FFD99694"/>
      <color rgb="FF3185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25585498182654E-2"/>
          <c:y val="8.8998155416331506E-2"/>
          <c:w val="0.7225403590227788"/>
          <c:h val="0.85103971136734868"/>
        </c:manualLayout>
      </c:layout>
      <c:barChart>
        <c:barDir val="bar"/>
        <c:grouping val="clustered"/>
        <c:varyColors val="0"/>
        <c:ser>
          <c:idx val="0"/>
          <c:order val="0"/>
          <c:tx>
            <c:strRef>
              <c:f>'Données pyramide âges 8.6a'!$A$61</c:f>
              <c:strCache>
                <c:ptCount val="1"/>
                <c:pt idx="0">
                  <c:v>Femmes 2021</c:v>
                </c:pt>
              </c:strCache>
            </c:strRef>
          </c:tx>
          <c:spPr>
            <a:solidFill>
              <a:srgbClr val="D99694"/>
            </a:solidFill>
            <a:ln>
              <a:solidFill>
                <a:schemeClr val="tx1"/>
              </a:solidFill>
              <a:prstDash val="sysDot"/>
            </a:ln>
          </c:spPr>
          <c:invertIfNegative val="0"/>
          <c:cat>
            <c:numLit>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Lit>
          </c:cat>
          <c:val>
            <c:numRef>
              <c:f>'Données pyramide âges 8.6a'!$B$61:$BE$61</c:f>
              <c:numCache>
                <c:formatCode>General</c:formatCode>
                <c:ptCount val="56"/>
                <c:pt idx="0">
                  <c:v>82</c:v>
                </c:pt>
                <c:pt idx="1">
                  <c:v>232</c:v>
                </c:pt>
                <c:pt idx="2">
                  <c:v>473</c:v>
                </c:pt>
                <c:pt idx="3">
                  <c:v>2147</c:v>
                </c:pt>
                <c:pt idx="4">
                  <c:v>4657</c:v>
                </c:pt>
                <c:pt idx="5">
                  <c:v>6838</c:v>
                </c:pt>
                <c:pt idx="6">
                  <c:v>8519</c:v>
                </c:pt>
                <c:pt idx="7">
                  <c:v>9288</c:v>
                </c:pt>
                <c:pt idx="8">
                  <c:v>10385</c:v>
                </c:pt>
                <c:pt idx="9">
                  <c:v>11447</c:v>
                </c:pt>
                <c:pt idx="10">
                  <c:v>12899</c:v>
                </c:pt>
                <c:pt idx="11">
                  <c:v>13731</c:v>
                </c:pt>
                <c:pt idx="12">
                  <c:v>14376</c:v>
                </c:pt>
                <c:pt idx="13">
                  <c:v>14967</c:v>
                </c:pt>
                <c:pt idx="14">
                  <c:v>16447</c:v>
                </c:pt>
                <c:pt idx="15">
                  <c:v>17659</c:v>
                </c:pt>
                <c:pt idx="16">
                  <c:v>18981</c:v>
                </c:pt>
                <c:pt idx="17">
                  <c:v>20168</c:v>
                </c:pt>
                <c:pt idx="18">
                  <c:v>21350</c:v>
                </c:pt>
                <c:pt idx="19">
                  <c:v>22211</c:v>
                </c:pt>
                <c:pt idx="20">
                  <c:v>23290</c:v>
                </c:pt>
                <c:pt idx="21">
                  <c:v>24113</c:v>
                </c:pt>
                <c:pt idx="22">
                  <c:v>24774</c:v>
                </c:pt>
                <c:pt idx="23">
                  <c:v>25137</c:v>
                </c:pt>
                <c:pt idx="24">
                  <c:v>28059</c:v>
                </c:pt>
                <c:pt idx="25">
                  <c:v>28955</c:v>
                </c:pt>
                <c:pt idx="26">
                  <c:v>30547</c:v>
                </c:pt>
                <c:pt idx="27">
                  <c:v>29983</c:v>
                </c:pt>
                <c:pt idx="28">
                  <c:v>29907</c:v>
                </c:pt>
                <c:pt idx="29">
                  <c:v>31088</c:v>
                </c:pt>
                <c:pt idx="30">
                  <c:v>31513</c:v>
                </c:pt>
                <c:pt idx="31">
                  <c:v>32984</c:v>
                </c:pt>
                <c:pt idx="32">
                  <c:v>36153</c:v>
                </c:pt>
                <c:pt idx="33">
                  <c:v>39270</c:v>
                </c:pt>
                <c:pt idx="34">
                  <c:v>40493</c:v>
                </c:pt>
                <c:pt idx="35">
                  <c:v>40876</c:v>
                </c:pt>
                <c:pt idx="36">
                  <c:v>40345</c:v>
                </c:pt>
                <c:pt idx="37">
                  <c:v>40175</c:v>
                </c:pt>
                <c:pt idx="38">
                  <c:v>39899</c:v>
                </c:pt>
                <c:pt idx="39">
                  <c:v>40341</c:v>
                </c:pt>
                <c:pt idx="40">
                  <c:v>41840</c:v>
                </c:pt>
                <c:pt idx="41">
                  <c:v>42094</c:v>
                </c:pt>
                <c:pt idx="42">
                  <c:v>42635</c:v>
                </c:pt>
                <c:pt idx="43">
                  <c:v>40967</c:v>
                </c:pt>
                <c:pt idx="44">
                  <c:v>38171</c:v>
                </c:pt>
                <c:pt idx="45">
                  <c:v>35403</c:v>
                </c:pt>
                <c:pt idx="46">
                  <c:v>30407</c:v>
                </c:pt>
                <c:pt idx="47">
                  <c:v>19686</c:v>
                </c:pt>
                <c:pt idx="48">
                  <c:v>12879</c:v>
                </c:pt>
                <c:pt idx="49">
                  <c:v>8607</c:v>
                </c:pt>
                <c:pt idx="50">
                  <c:v>5940</c:v>
                </c:pt>
                <c:pt idx="51">
                  <c:v>4021</c:v>
                </c:pt>
                <c:pt idx="52">
                  <c:v>1145</c:v>
                </c:pt>
                <c:pt idx="53">
                  <c:v>553</c:v>
                </c:pt>
                <c:pt idx="54">
                  <c:v>328</c:v>
                </c:pt>
                <c:pt idx="55">
                  <c:v>217</c:v>
                </c:pt>
              </c:numCache>
            </c:numRef>
          </c:val>
          <c:extLst>
            <c:ext xmlns:c16="http://schemas.microsoft.com/office/drawing/2014/chart" uri="{C3380CC4-5D6E-409C-BE32-E72D297353CC}">
              <c16:uniqueId val="{00000000-E710-4019-9DAF-EE21790B5294}"/>
            </c:ext>
          </c:extLst>
        </c:ser>
        <c:ser>
          <c:idx val="2"/>
          <c:order val="2"/>
          <c:tx>
            <c:strRef>
              <c:f>'Données pyramide âges 8.6a'!$A$63</c:f>
              <c:strCache>
                <c:ptCount val="1"/>
                <c:pt idx="0">
                  <c:v>Hommes 2021</c:v>
                </c:pt>
              </c:strCache>
            </c:strRef>
          </c:tx>
          <c:spPr>
            <a:solidFill>
              <a:srgbClr val="31859C"/>
            </a:solidFill>
            <a:ln>
              <a:solidFill>
                <a:schemeClr val="tx1"/>
              </a:solidFill>
              <a:prstDash val="sysDot"/>
            </a:ln>
          </c:spPr>
          <c:invertIfNegative val="0"/>
          <c:cat>
            <c:numLit>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Lit>
          </c:cat>
          <c:val>
            <c:numRef>
              <c:f>'Données pyramide âges 8.6a'!$B$63:$BE$63</c:f>
              <c:numCache>
                <c:formatCode>General</c:formatCode>
                <c:ptCount val="56"/>
                <c:pt idx="0">
                  <c:v>-233</c:v>
                </c:pt>
                <c:pt idx="1">
                  <c:v>-583</c:v>
                </c:pt>
                <c:pt idx="2">
                  <c:v>-768</c:v>
                </c:pt>
                <c:pt idx="3">
                  <c:v>-2009</c:v>
                </c:pt>
                <c:pt idx="4">
                  <c:v>-3510</c:v>
                </c:pt>
                <c:pt idx="5">
                  <c:v>-5029</c:v>
                </c:pt>
                <c:pt idx="6">
                  <c:v>-5833</c:v>
                </c:pt>
                <c:pt idx="7">
                  <c:v>-6283</c:v>
                </c:pt>
                <c:pt idx="8">
                  <c:v>-6939</c:v>
                </c:pt>
                <c:pt idx="9">
                  <c:v>-7477</c:v>
                </c:pt>
                <c:pt idx="10">
                  <c:v>-8431</c:v>
                </c:pt>
                <c:pt idx="11">
                  <c:v>-9370</c:v>
                </c:pt>
                <c:pt idx="12">
                  <c:v>-9548</c:v>
                </c:pt>
                <c:pt idx="13">
                  <c:v>-10397</c:v>
                </c:pt>
                <c:pt idx="14">
                  <c:v>-11180</c:v>
                </c:pt>
                <c:pt idx="15">
                  <c:v>-12073</c:v>
                </c:pt>
                <c:pt idx="16">
                  <c:v>-12571</c:v>
                </c:pt>
                <c:pt idx="17">
                  <c:v>-13194</c:v>
                </c:pt>
                <c:pt idx="18">
                  <c:v>-13805</c:v>
                </c:pt>
                <c:pt idx="19">
                  <c:v>-14169</c:v>
                </c:pt>
                <c:pt idx="20">
                  <c:v>-14549</c:v>
                </c:pt>
                <c:pt idx="21">
                  <c:v>-15006</c:v>
                </c:pt>
                <c:pt idx="22">
                  <c:v>-15164</c:v>
                </c:pt>
                <c:pt idx="23">
                  <c:v>-15937</c:v>
                </c:pt>
                <c:pt idx="24">
                  <c:v>-17511</c:v>
                </c:pt>
                <c:pt idx="25">
                  <c:v>-18450</c:v>
                </c:pt>
                <c:pt idx="26">
                  <c:v>-18781</c:v>
                </c:pt>
                <c:pt idx="27">
                  <c:v>-18814</c:v>
                </c:pt>
                <c:pt idx="28">
                  <c:v>-19053</c:v>
                </c:pt>
                <c:pt idx="29">
                  <c:v>-20244</c:v>
                </c:pt>
                <c:pt idx="30">
                  <c:v>-20277</c:v>
                </c:pt>
                <c:pt idx="31">
                  <c:v>-21868</c:v>
                </c:pt>
                <c:pt idx="32">
                  <c:v>-24040</c:v>
                </c:pt>
                <c:pt idx="33">
                  <c:v>-26060</c:v>
                </c:pt>
                <c:pt idx="34">
                  <c:v>-26721</c:v>
                </c:pt>
                <c:pt idx="35">
                  <c:v>-26374</c:v>
                </c:pt>
                <c:pt idx="36">
                  <c:v>-25894</c:v>
                </c:pt>
                <c:pt idx="37">
                  <c:v>-25262</c:v>
                </c:pt>
                <c:pt idx="38">
                  <c:v>-25007</c:v>
                </c:pt>
                <c:pt idx="39">
                  <c:v>-25017</c:v>
                </c:pt>
                <c:pt idx="40">
                  <c:v>-26034</c:v>
                </c:pt>
                <c:pt idx="41">
                  <c:v>-26433</c:v>
                </c:pt>
                <c:pt idx="42">
                  <c:v>-26668</c:v>
                </c:pt>
                <c:pt idx="43">
                  <c:v>-25776</c:v>
                </c:pt>
                <c:pt idx="44">
                  <c:v>-24050</c:v>
                </c:pt>
                <c:pt idx="45">
                  <c:v>-20222</c:v>
                </c:pt>
                <c:pt idx="46">
                  <c:v>-15772</c:v>
                </c:pt>
                <c:pt idx="47">
                  <c:v>-10151</c:v>
                </c:pt>
                <c:pt idx="48">
                  <c:v>-6785</c:v>
                </c:pt>
                <c:pt idx="49">
                  <c:v>-4596</c:v>
                </c:pt>
                <c:pt idx="50">
                  <c:v>-3171</c:v>
                </c:pt>
                <c:pt idx="51">
                  <c:v>-2150</c:v>
                </c:pt>
                <c:pt idx="52">
                  <c:v>-621</c:v>
                </c:pt>
                <c:pt idx="53">
                  <c:v>-327</c:v>
                </c:pt>
                <c:pt idx="54">
                  <c:v>-179</c:v>
                </c:pt>
                <c:pt idx="55">
                  <c:v>-150</c:v>
                </c:pt>
              </c:numCache>
            </c:numRef>
          </c:val>
          <c:extLst>
            <c:ext xmlns:c16="http://schemas.microsoft.com/office/drawing/2014/chart" uri="{C3380CC4-5D6E-409C-BE32-E72D297353CC}">
              <c16:uniqueId val="{00000001-E710-4019-9DAF-EE21790B5294}"/>
            </c:ext>
          </c:extLst>
        </c:ser>
        <c:dLbls>
          <c:showLegendKey val="0"/>
          <c:showVal val="0"/>
          <c:showCatName val="0"/>
          <c:showSerName val="0"/>
          <c:showPercent val="0"/>
          <c:showBubbleSize val="0"/>
        </c:dLbls>
        <c:gapWidth val="0"/>
        <c:overlap val="100"/>
        <c:axId val="84772352"/>
        <c:axId val="84773888"/>
      </c:barChart>
      <c:scatterChart>
        <c:scatterStyle val="lineMarker"/>
        <c:varyColors val="0"/>
        <c:ser>
          <c:idx val="3"/>
          <c:order val="3"/>
          <c:tx>
            <c:strRef>
              <c:f>'Données pyramide âges 8.6a'!$A$64</c:f>
              <c:strCache>
                <c:ptCount val="1"/>
                <c:pt idx="0">
                  <c:v>Hommes 2010</c:v>
                </c:pt>
              </c:strCache>
            </c:strRef>
          </c:tx>
          <c:spPr>
            <a:ln w="28575">
              <a:solidFill>
                <a:srgbClr val="215968"/>
              </a:solidFill>
            </a:ln>
          </c:spPr>
          <c:marker>
            <c:symbol val="none"/>
          </c:marker>
          <c:xVal>
            <c:numRef>
              <c:f>'Données pyramide âges 8.6a'!$B$64:$BE$64</c:f>
              <c:numCache>
                <c:formatCode>General</c:formatCode>
                <c:ptCount val="56"/>
                <c:pt idx="0">
                  <c:v>-26</c:v>
                </c:pt>
                <c:pt idx="1">
                  <c:v>-167</c:v>
                </c:pt>
                <c:pt idx="2">
                  <c:v>-627</c:v>
                </c:pt>
                <c:pt idx="3">
                  <c:v>-1558</c:v>
                </c:pt>
                <c:pt idx="4">
                  <c:v>-3058</c:v>
                </c:pt>
                <c:pt idx="5">
                  <c:v>-4507</c:v>
                </c:pt>
                <c:pt idx="6">
                  <c:v>-5955</c:v>
                </c:pt>
                <c:pt idx="7">
                  <c:v>-6898</c:v>
                </c:pt>
                <c:pt idx="8">
                  <c:v>-7548</c:v>
                </c:pt>
                <c:pt idx="9">
                  <c:v>-8677</c:v>
                </c:pt>
                <c:pt idx="10">
                  <c:v>-9323</c:v>
                </c:pt>
                <c:pt idx="11">
                  <c:v>-9987</c:v>
                </c:pt>
                <c:pt idx="12">
                  <c:v>-10534</c:v>
                </c:pt>
                <c:pt idx="13">
                  <c:v>-12347</c:v>
                </c:pt>
                <c:pt idx="14">
                  <c:v>-13583</c:v>
                </c:pt>
                <c:pt idx="15">
                  <c:v>-14023</c:v>
                </c:pt>
                <c:pt idx="16">
                  <c:v>-14459</c:v>
                </c:pt>
                <c:pt idx="17">
                  <c:v>-14800</c:v>
                </c:pt>
                <c:pt idx="18">
                  <c:v>-15821</c:v>
                </c:pt>
                <c:pt idx="19">
                  <c:v>-15969</c:v>
                </c:pt>
                <c:pt idx="20">
                  <c:v>-17380</c:v>
                </c:pt>
                <c:pt idx="21">
                  <c:v>-19842</c:v>
                </c:pt>
                <c:pt idx="22">
                  <c:v>-21656</c:v>
                </c:pt>
                <c:pt idx="23">
                  <c:v>-22172</c:v>
                </c:pt>
                <c:pt idx="24">
                  <c:v>-22137</c:v>
                </c:pt>
                <c:pt idx="25">
                  <c:v>-21958</c:v>
                </c:pt>
                <c:pt idx="26">
                  <c:v>-21964</c:v>
                </c:pt>
                <c:pt idx="27">
                  <c:v>-21880</c:v>
                </c:pt>
                <c:pt idx="28">
                  <c:v>-22195</c:v>
                </c:pt>
                <c:pt idx="29">
                  <c:v>-23519</c:v>
                </c:pt>
                <c:pt idx="30">
                  <c:v>-24221</c:v>
                </c:pt>
                <c:pt idx="31">
                  <c:v>-25285</c:v>
                </c:pt>
                <c:pt idx="32">
                  <c:v>-24980</c:v>
                </c:pt>
                <c:pt idx="33">
                  <c:v>-24331</c:v>
                </c:pt>
                <c:pt idx="34">
                  <c:v>-25064</c:v>
                </c:pt>
                <c:pt idx="35">
                  <c:v>-24917</c:v>
                </c:pt>
                <c:pt idx="36">
                  <c:v>-24691</c:v>
                </c:pt>
                <c:pt idx="37">
                  <c:v>-24464</c:v>
                </c:pt>
                <c:pt idx="38">
                  <c:v>-23832</c:v>
                </c:pt>
                <c:pt idx="39">
                  <c:v>-23280</c:v>
                </c:pt>
                <c:pt idx="40">
                  <c:v>-21701</c:v>
                </c:pt>
                <c:pt idx="41">
                  <c:v>-20868</c:v>
                </c:pt>
                <c:pt idx="42">
                  <c:v>-19477</c:v>
                </c:pt>
                <c:pt idx="43">
                  <c:v>-16543</c:v>
                </c:pt>
                <c:pt idx="44">
                  <c:v>-13822</c:v>
                </c:pt>
                <c:pt idx="45">
                  <c:v>-8204</c:v>
                </c:pt>
                <c:pt idx="46">
                  <c:v>-5103</c:v>
                </c:pt>
                <c:pt idx="47">
                  <c:v>-3553</c:v>
                </c:pt>
                <c:pt idx="48">
                  <c:v>-2616</c:v>
                </c:pt>
                <c:pt idx="49">
                  <c:v>-1920</c:v>
                </c:pt>
                <c:pt idx="50">
                  <c:v>-594</c:v>
                </c:pt>
                <c:pt idx="51">
                  <c:v>-278</c:v>
                </c:pt>
                <c:pt idx="52">
                  <c:v>-187</c:v>
                </c:pt>
                <c:pt idx="53">
                  <c:v>-119</c:v>
                </c:pt>
                <c:pt idx="54">
                  <c:v>-62</c:v>
                </c:pt>
                <c:pt idx="55">
                  <c:v>-51</c:v>
                </c:pt>
              </c:numCache>
            </c:numRef>
          </c:xVal>
          <c:yVal>
            <c:numRef>
              <c:f>'Données pyramide âges 8.6a'!$B$60:$BE$60</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yVal>
          <c:smooth val="0"/>
          <c:extLst>
            <c:ext xmlns:c16="http://schemas.microsoft.com/office/drawing/2014/chart" uri="{C3380CC4-5D6E-409C-BE32-E72D297353CC}">
              <c16:uniqueId val="{00000003-E710-4019-9DAF-EE21790B5294}"/>
            </c:ext>
          </c:extLst>
        </c:ser>
        <c:dLbls>
          <c:showLegendKey val="0"/>
          <c:showVal val="0"/>
          <c:showCatName val="0"/>
          <c:showSerName val="0"/>
          <c:showPercent val="0"/>
          <c:showBubbleSize val="0"/>
        </c:dLbls>
        <c:axId val="84793600"/>
        <c:axId val="84792064"/>
      </c:scatterChart>
      <c:scatterChart>
        <c:scatterStyle val="smoothMarker"/>
        <c:varyColors val="0"/>
        <c:ser>
          <c:idx val="1"/>
          <c:order val="1"/>
          <c:tx>
            <c:strRef>
              <c:f>'Données pyramide âges 8.6a'!$A$62</c:f>
              <c:strCache>
                <c:ptCount val="1"/>
                <c:pt idx="0">
                  <c:v>Femmes 2010</c:v>
                </c:pt>
              </c:strCache>
            </c:strRef>
          </c:tx>
          <c:spPr>
            <a:ln w="28575">
              <a:solidFill>
                <a:srgbClr val="953735"/>
              </a:solidFill>
            </a:ln>
          </c:spPr>
          <c:marker>
            <c:symbol val="none"/>
          </c:marker>
          <c:xVal>
            <c:numRef>
              <c:f>'Données pyramide âges 8.6a'!$B$62:$BE$62</c:f>
              <c:numCache>
                <c:formatCode>General</c:formatCode>
                <c:ptCount val="56"/>
                <c:pt idx="0">
                  <c:v>6</c:v>
                </c:pt>
                <c:pt idx="1">
                  <c:v>88</c:v>
                </c:pt>
                <c:pt idx="2">
                  <c:v>426</c:v>
                </c:pt>
                <c:pt idx="3">
                  <c:v>1685</c:v>
                </c:pt>
                <c:pt idx="4">
                  <c:v>4026</c:v>
                </c:pt>
                <c:pt idx="5">
                  <c:v>6169</c:v>
                </c:pt>
                <c:pt idx="6">
                  <c:v>8289</c:v>
                </c:pt>
                <c:pt idx="7">
                  <c:v>9798</c:v>
                </c:pt>
                <c:pt idx="8">
                  <c:v>11491</c:v>
                </c:pt>
                <c:pt idx="9">
                  <c:v>13200</c:v>
                </c:pt>
                <c:pt idx="10">
                  <c:v>14239</c:v>
                </c:pt>
                <c:pt idx="11">
                  <c:v>15213</c:v>
                </c:pt>
                <c:pt idx="12">
                  <c:v>15817</c:v>
                </c:pt>
                <c:pt idx="13">
                  <c:v>17954</c:v>
                </c:pt>
                <c:pt idx="14">
                  <c:v>19225</c:v>
                </c:pt>
                <c:pt idx="15">
                  <c:v>20376</c:v>
                </c:pt>
                <c:pt idx="16">
                  <c:v>20450</c:v>
                </c:pt>
                <c:pt idx="17">
                  <c:v>20798</c:v>
                </c:pt>
                <c:pt idx="18">
                  <c:v>22214</c:v>
                </c:pt>
                <c:pt idx="19">
                  <c:v>22683</c:v>
                </c:pt>
                <c:pt idx="20">
                  <c:v>24075</c:v>
                </c:pt>
                <c:pt idx="21">
                  <c:v>27276</c:v>
                </c:pt>
                <c:pt idx="22">
                  <c:v>30171</c:v>
                </c:pt>
                <c:pt idx="23">
                  <c:v>32087</c:v>
                </c:pt>
                <c:pt idx="24">
                  <c:v>33070</c:v>
                </c:pt>
                <c:pt idx="25">
                  <c:v>33193</c:v>
                </c:pt>
                <c:pt idx="26">
                  <c:v>33849</c:v>
                </c:pt>
                <c:pt idx="27">
                  <c:v>34396</c:v>
                </c:pt>
                <c:pt idx="28">
                  <c:v>35873</c:v>
                </c:pt>
                <c:pt idx="29">
                  <c:v>38087</c:v>
                </c:pt>
                <c:pt idx="30">
                  <c:v>39066</c:v>
                </c:pt>
                <c:pt idx="31">
                  <c:v>40749</c:v>
                </c:pt>
                <c:pt idx="32">
                  <c:v>40094</c:v>
                </c:pt>
                <c:pt idx="33">
                  <c:v>38351</c:v>
                </c:pt>
                <c:pt idx="34">
                  <c:v>38739</c:v>
                </c:pt>
                <c:pt idx="35">
                  <c:v>37586</c:v>
                </c:pt>
                <c:pt idx="36">
                  <c:v>37780</c:v>
                </c:pt>
                <c:pt idx="37">
                  <c:v>36138</c:v>
                </c:pt>
                <c:pt idx="38">
                  <c:v>34966</c:v>
                </c:pt>
                <c:pt idx="39">
                  <c:v>33590</c:v>
                </c:pt>
                <c:pt idx="40">
                  <c:v>31916</c:v>
                </c:pt>
                <c:pt idx="41">
                  <c:v>30756</c:v>
                </c:pt>
                <c:pt idx="42">
                  <c:v>28893</c:v>
                </c:pt>
                <c:pt idx="43">
                  <c:v>27367</c:v>
                </c:pt>
                <c:pt idx="44">
                  <c:v>24601</c:v>
                </c:pt>
                <c:pt idx="45">
                  <c:v>15401</c:v>
                </c:pt>
                <c:pt idx="46">
                  <c:v>9864</c:v>
                </c:pt>
                <c:pt idx="47">
                  <c:v>6991</c:v>
                </c:pt>
                <c:pt idx="48">
                  <c:v>5343</c:v>
                </c:pt>
                <c:pt idx="49">
                  <c:v>3885</c:v>
                </c:pt>
                <c:pt idx="50">
                  <c:v>1243</c:v>
                </c:pt>
                <c:pt idx="51">
                  <c:v>556</c:v>
                </c:pt>
                <c:pt idx="52">
                  <c:v>300</c:v>
                </c:pt>
                <c:pt idx="53">
                  <c:v>147</c:v>
                </c:pt>
                <c:pt idx="54">
                  <c:v>100</c:v>
                </c:pt>
                <c:pt idx="55">
                  <c:v>79</c:v>
                </c:pt>
              </c:numCache>
            </c:numRef>
          </c:xVal>
          <c:yVal>
            <c:numRef>
              <c:f>'Données pyramide âges 8.6a'!$B$60:$BE$60</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yVal>
          <c:smooth val="1"/>
          <c:extLst>
            <c:ext xmlns:c16="http://schemas.microsoft.com/office/drawing/2014/chart" uri="{C3380CC4-5D6E-409C-BE32-E72D297353CC}">
              <c16:uniqueId val="{00000002-E710-4019-9DAF-EE21790B5294}"/>
            </c:ext>
          </c:extLst>
        </c:ser>
        <c:dLbls>
          <c:showLegendKey val="0"/>
          <c:showVal val="0"/>
          <c:showCatName val="0"/>
          <c:showSerName val="0"/>
          <c:showPercent val="0"/>
          <c:showBubbleSize val="0"/>
        </c:dLbls>
        <c:axId val="84793600"/>
        <c:axId val="84792064"/>
      </c:scatterChart>
      <c:catAx>
        <c:axId val="84772352"/>
        <c:scaling>
          <c:orientation val="minMax"/>
        </c:scaling>
        <c:delete val="0"/>
        <c:axPos val="l"/>
        <c:title>
          <c:tx>
            <c:rich>
              <a:bodyPr/>
              <a:lstStyle/>
              <a:p>
                <a:pPr>
                  <a:defRPr/>
                </a:pPr>
                <a:r>
                  <a:rPr lang="fr-FR"/>
                  <a:t>Âge,</a:t>
                </a:r>
                <a:r>
                  <a:rPr lang="fr-FR" baseline="0"/>
                  <a:t> en années</a:t>
                </a:r>
                <a:endParaRPr lang="fr-FR"/>
              </a:p>
            </c:rich>
          </c:tx>
          <c:layout>
            <c:manualLayout>
              <c:xMode val="edge"/>
              <c:yMode val="edge"/>
              <c:x val="1.2117718061114287E-2"/>
              <c:y val="0.44094521604938269"/>
            </c:manualLayout>
          </c:layout>
          <c:overlay val="0"/>
        </c:title>
        <c:numFmt formatCode="General" sourceLinked="1"/>
        <c:majorTickMark val="none"/>
        <c:minorTickMark val="none"/>
        <c:tickLblPos val="none"/>
        <c:spPr>
          <a:ln w="25400">
            <a:solidFill>
              <a:schemeClr val="tx1"/>
            </a:solidFill>
          </a:ln>
        </c:spPr>
        <c:crossAx val="84773888"/>
        <c:crosses val="autoZero"/>
        <c:auto val="1"/>
        <c:lblAlgn val="ctr"/>
        <c:lblOffset val="100"/>
        <c:noMultiLvlLbl val="0"/>
      </c:catAx>
      <c:valAx>
        <c:axId val="84773888"/>
        <c:scaling>
          <c:orientation val="minMax"/>
        </c:scaling>
        <c:delete val="0"/>
        <c:axPos val="b"/>
        <c:majorGridlines>
          <c:spPr>
            <a:ln>
              <a:solidFill>
                <a:schemeClr val="bg1">
                  <a:lumMod val="85000"/>
                </a:schemeClr>
              </a:solidFill>
            </a:ln>
          </c:spPr>
        </c:majorGridlines>
        <c:title>
          <c:tx>
            <c:rich>
              <a:bodyPr/>
              <a:lstStyle/>
              <a:p>
                <a:pPr>
                  <a:defRPr/>
                </a:pPr>
                <a:r>
                  <a:rPr lang="fr-FR"/>
                  <a:t>Nombre</a:t>
                </a:r>
              </a:p>
            </c:rich>
          </c:tx>
          <c:layout>
            <c:manualLayout>
              <c:xMode val="edge"/>
              <c:yMode val="edge"/>
              <c:x val="0.83781478305063206"/>
              <c:y val="0.90921377517868751"/>
            </c:manualLayout>
          </c:layout>
          <c:overlay val="0"/>
        </c:title>
        <c:numFmt formatCode="General" sourceLinked="1"/>
        <c:majorTickMark val="out"/>
        <c:minorTickMark val="none"/>
        <c:tickLblPos val="nextTo"/>
        <c:spPr>
          <a:ln>
            <a:solidFill>
              <a:schemeClr val="bg1">
                <a:lumMod val="65000"/>
              </a:schemeClr>
            </a:solidFill>
          </a:ln>
        </c:spPr>
        <c:crossAx val="84772352"/>
        <c:crosses val="autoZero"/>
        <c:crossBetween val="between"/>
      </c:valAx>
      <c:valAx>
        <c:axId val="84792064"/>
        <c:scaling>
          <c:orientation val="minMax"/>
          <c:max val="70"/>
          <c:min val="15"/>
        </c:scaling>
        <c:delete val="0"/>
        <c:axPos val="r"/>
        <c:numFmt formatCode="General" sourceLinked="1"/>
        <c:majorTickMark val="none"/>
        <c:minorTickMark val="none"/>
        <c:tickLblPos val="low"/>
        <c:crossAx val="84793600"/>
        <c:crosses val="max"/>
        <c:crossBetween val="midCat"/>
      </c:valAx>
      <c:valAx>
        <c:axId val="84793600"/>
        <c:scaling>
          <c:orientation val="minMax"/>
        </c:scaling>
        <c:delete val="1"/>
        <c:axPos val="b"/>
        <c:numFmt formatCode="General" sourceLinked="1"/>
        <c:majorTickMark val="out"/>
        <c:minorTickMark val="none"/>
        <c:tickLblPos val="none"/>
        <c:crossAx val="84792064"/>
        <c:crosses val="autoZero"/>
        <c:crossBetween val="midCat"/>
      </c:valAx>
    </c:plotArea>
    <c:legend>
      <c:legendPos val="r"/>
      <c:layout>
        <c:manualLayout>
          <c:xMode val="edge"/>
          <c:yMode val="edge"/>
          <c:x val="0.8186490693094467"/>
          <c:y val="0.40673611111111113"/>
          <c:w val="0.17933390508862207"/>
          <c:h val="0.18652777777777776"/>
        </c:manualLayout>
      </c:layout>
      <c:overlay val="0"/>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223732022698027"/>
          <c:y val="5.4852320675105488E-2"/>
          <c:w val="0.67632273827542611"/>
          <c:h val="0.85570351174457626"/>
        </c:manualLayout>
      </c:layout>
      <c:barChart>
        <c:barDir val="bar"/>
        <c:grouping val="clustered"/>
        <c:varyColors val="0"/>
        <c:ser>
          <c:idx val="0"/>
          <c:order val="0"/>
          <c:tx>
            <c:strRef>
              <c:f>'Données graphe 8.9b'!$B$3</c:f>
              <c:strCache>
                <c:ptCount val="1"/>
                <c:pt idx="0">
                  <c:v>Taux de féminisation</c:v>
                </c:pt>
              </c:strCache>
            </c:strRef>
          </c:tx>
          <c:spPr>
            <a:solidFill>
              <a:schemeClr val="accent1"/>
            </a:solidFill>
            <a:ln>
              <a:noFill/>
            </a:ln>
            <a:effectLst/>
          </c:spPr>
          <c:invertIfNegative val="0"/>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01-5572-46D4-8AE0-50645FC3DB35}"/>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12"/>
              <c:pt idx="0">
                <c:v>Autres cas *</c:v>
              </c:pt>
              <c:pt idx="1">
                <c:v>Animation</c:v>
              </c:pt>
              <c:pt idx="2">
                <c:v>Incendie et secours</c:v>
              </c:pt>
              <c:pt idx="3">
                <c:v>Police municipale</c:v>
              </c:pt>
              <c:pt idx="4">
                <c:v>Médico-technique</c:v>
              </c:pt>
              <c:pt idx="5">
                <c:v>Médico-sociale</c:v>
              </c:pt>
              <c:pt idx="6">
                <c:v>Sociale</c:v>
              </c:pt>
              <c:pt idx="7">
                <c:v>Sportive</c:v>
              </c:pt>
              <c:pt idx="8">
                <c:v>Culturelle</c:v>
              </c:pt>
              <c:pt idx="9">
                <c:v>Technique</c:v>
              </c:pt>
              <c:pt idx="10">
                <c:v>Administrative</c:v>
              </c:pt>
              <c:pt idx="11">
                <c:v>Ensemble</c:v>
              </c:pt>
            </c:strLit>
          </c:cat>
          <c:val>
            <c:numRef>
              <c:f>'Données graphe 8.9b'!$B$4:$B$15</c:f>
              <c:numCache>
                <c:formatCode>0.0%</c:formatCode>
                <c:ptCount val="12"/>
                <c:pt idx="0">
                  <c:v>0.55668100986253377</c:v>
                </c:pt>
                <c:pt idx="1">
                  <c:v>0.72857121961208793</c:v>
                </c:pt>
                <c:pt idx="2">
                  <c:v>6.1490285388940288E-2</c:v>
                </c:pt>
                <c:pt idx="3">
                  <c:v>0.21508558630619101</c:v>
                </c:pt>
                <c:pt idx="4">
                  <c:v>0.81032258064516127</c:v>
                </c:pt>
                <c:pt idx="5">
                  <c:v>0.95169362119506462</c:v>
                </c:pt>
                <c:pt idx="6">
                  <c:v>0.9512769511352972</c:v>
                </c:pt>
                <c:pt idx="7">
                  <c:v>0.29837807606263983</c:v>
                </c:pt>
                <c:pt idx="8">
                  <c:v>0.64360363109314211</c:v>
                </c:pt>
                <c:pt idx="9">
                  <c:v>0.41494484104254853</c:v>
                </c:pt>
                <c:pt idx="10">
                  <c:v>0.82804526800833134</c:v>
                </c:pt>
                <c:pt idx="11">
                  <c:v>0.60758142868519549</c:v>
                </c:pt>
              </c:numCache>
            </c:numRef>
          </c:val>
          <c:extLst>
            <c:ext xmlns:c16="http://schemas.microsoft.com/office/drawing/2014/chart" uri="{C3380CC4-5D6E-409C-BE32-E72D297353CC}">
              <c16:uniqueId val="{00000002-5572-46D4-8AE0-50645FC3DB35}"/>
            </c:ext>
          </c:extLst>
        </c:ser>
        <c:dLbls>
          <c:showLegendKey val="0"/>
          <c:showVal val="0"/>
          <c:showCatName val="0"/>
          <c:showSerName val="0"/>
          <c:showPercent val="0"/>
          <c:showBubbleSize val="0"/>
        </c:dLbls>
        <c:gapWidth val="182"/>
        <c:axId val="-1226861888"/>
        <c:axId val="-1226862432"/>
      </c:barChart>
      <c:catAx>
        <c:axId val="-1226861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6862432"/>
        <c:crosses val="autoZero"/>
        <c:auto val="1"/>
        <c:lblAlgn val="ctr"/>
        <c:lblOffset val="100"/>
        <c:noMultiLvlLbl val="0"/>
      </c:catAx>
      <c:valAx>
        <c:axId val="-1226862432"/>
        <c:scaling>
          <c:orientation val="minMax"/>
        </c:scaling>
        <c:delete val="0"/>
        <c:axPos val="b"/>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26861888"/>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19560692094887E-2"/>
          <c:y val="9.9577844825471745E-2"/>
          <c:w val="0.90708095253872756"/>
          <c:h val="0.76151617730025956"/>
        </c:manualLayout>
      </c:layout>
      <c:barChart>
        <c:barDir val="col"/>
        <c:grouping val="clustered"/>
        <c:varyColors val="0"/>
        <c:ser>
          <c:idx val="1"/>
          <c:order val="1"/>
          <c:tx>
            <c:strRef>
              <c:f>'Données graphe 8.13'!$B$3</c:f>
              <c:strCache>
                <c:ptCount val="1"/>
                <c:pt idx="0">
                  <c:v>Comités techniques
4 décembre 2014</c:v>
                </c:pt>
              </c:strCache>
            </c:strRef>
          </c:tx>
          <c:invertIfNegative val="0"/>
          <c:cat>
            <c:strLit>
              <c:ptCount val="11"/>
              <c:pt idx="0">
                <c:v>CGT</c:v>
              </c:pt>
              <c:pt idx="1">
                <c:v>CFDT</c:v>
              </c:pt>
              <c:pt idx="2">
                <c:v>FO</c:v>
              </c:pt>
              <c:pt idx="3">
                <c:v>UNSA</c:v>
              </c:pt>
              <c:pt idx="4">
                <c:v>FA-FPT</c:v>
              </c:pt>
              <c:pt idx="5">
                <c:v>SUD 
Solidaires</c:v>
              </c:pt>
              <c:pt idx="6">
                <c:v>CFTC</c:v>
              </c:pt>
              <c:pt idx="7">
                <c:v>FSU</c:v>
              </c:pt>
              <c:pt idx="8">
                <c:v>Divers</c:v>
              </c:pt>
              <c:pt idx="9">
                <c:v>CGC </c:v>
              </c:pt>
              <c:pt idx="10">
                <c:v>SAFPT</c:v>
              </c:pt>
            </c:strLit>
          </c:cat>
          <c:val>
            <c:numRef>
              <c:f>'Données graphe 8.13'!$B$4:$B$14</c:f>
              <c:numCache>
                <c:formatCode>0.0</c:formatCode>
                <c:ptCount val="11"/>
                <c:pt idx="0">
                  <c:v>29.532180896796579</c:v>
                </c:pt>
                <c:pt idx="1">
                  <c:v>22.331610410365858</c:v>
                </c:pt>
                <c:pt idx="2">
                  <c:v>17.71431172430535</c:v>
                </c:pt>
                <c:pt idx="3">
                  <c:v>8.1651376146788994</c:v>
                </c:pt>
                <c:pt idx="4">
                  <c:v>7.4707423404104674</c:v>
                </c:pt>
                <c:pt idx="5">
                  <c:v>3.6107542761194784</c:v>
                </c:pt>
                <c:pt idx="6">
                  <c:v>3.5187077066243186</c:v>
                </c:pt>
                <c:pt idx="7">
                  <c:v>3.3165087039640717</c:v>
                </c:pt>
                <c:pt idx="8">
                  <c:v>1.9398561645914043</c:v>
                </c:pt>
                <c:pt idx="9">
                  <c:v>1.2834933190374558</c:v>
                </c:pt>
                <c:pt idx="10">
                  <c:v>1.1166968431061166</c:v>
                </c:pt>
              </c:numCache>
            </c:numRef>
          </c:val>
          <c:extLst>
            <c:ext xmlns:c16="http://schemas.microsoft.com/office/drawing/2014/chart" uri="{C3380CC4-5D6E-409C-BE32-E72D297353CC}">
              <c16:uniqueId val="{00000001-F395-44F6-98E0-CD8434BB842A}"/>
            </c:ext>
          </c:extLst>
        </c:ser>
        <c:ser>
          <c:idx val="2"/>
          <c:order val="2"/>
          <c:tx>
            <c:strRef>
              <c:f>'Données graphe 8.13'!$C$3</c:f>
              <c:strCache>
                <c:ptCount val="1"/>
                <c:pt idx="0">
                  <c:v>Comités techniques
6 décembre 2018</c:v>
                </c:pt>
              </c:strCache>
            </c:strRef>
          </c:tx>
          <c:spPr>
            <a:solidFill>
              <a:schemeClr val="accent1">
                <a:lumMod val="50000"/>
              </a:schemeClr>
            </a:solidFill>
            <a:ln w="12700">
              <a:solidFill>
                <a:srgbClr val="000000"/>
              </a:solidFill>
              <a:prstDash val="solid"/>
            </a:ln>
          </c:spPr>
          <c:invertIfNegative val="0"/>
          <c:cat>
            <c:strLit>
              <c:ptCount val="11"/>
              <c:pt idx="0">
                <c:v>CGT</c:v>
              </c:pt>
              <c:pt idx="1">
                <c:v>CFDT</c:v>
              </c:pt>
              <c:pt idx="2">
                <c:v>FO</c:v>
              </c:pt>
              <c:pt idx="3">
                <c:v>UNSA</c:v>
              </c:pt>
              <c:pt idx="4">
                <c:v>FA-FPT</c:v>
              </c:pt>
              <c:pt idx="5">
                <c:v>SUD 
Solidaires</c:v>
              </c:pt>
              <c:pt idx="6">
                <c:v>CFTC</c:v>
              </c:pt>
              <c:pt idx="7">
                <c:v>FSU</c:v>
              </c:pt>
              <c:pt idx="8">
                <c:v>Divers</c:v>
              </c:pt>
              <c:pt idx="9">
                <c:v>CGC </c:v>
              </c:pt>
              <c:pt idx="10">
                <c:v>SAFPT</c:v>
              </c:pt>
            </c:strLit>
          </c:cat>
          <c:val>
            <c:numRef>
              <c:f>'Données graphe 8.13'!$C$4:$C$14</c:f>
              <c:numCache>
                <c:formatCode>0.0</c:formatCode>
                <c:ptCount val="11"/>
                <c:pt idx="0">
                  <c:v>28.752921309013782</c:v>
                </c:pt>
                <c:pt idx="1">
                  <c:v>22.570440028784223</c:v>
                </c:pt>
                <c:pt idx="2">
                  <c:v>16.084521350897948</c:v>
                </c:pt>
                <c:pt idx="3">
                  <c:v>8.2437168184967593</c:v>
                </c:pt>
                <c:pt idx="4">
                  <c:v>7.1301104806207771</c:v>
                </c:pt>
                <c:pt idx="5">
                  <c:v>3.9640687345858479</c:v>
                </c:pt>
                <c:pt idx="6">
                  <c:v>3.7921877123449117</c:v>
                </c:pt>
                <c:pt idx="7">
                  <c:v>3.4567802217632786</c:v>
                </c:pt>
                <c:pt idx="8">
                  <c:v>3.3996350730856375</c:v>
                </c:pt>
                <c:pt idx="9">
                  <c:v>1.4990297578070522</c:v>
                </c:pt>
                <c:pt idx="10">
                  <c:v>1.1065885125997812</c:v>
                </c:pt>
              </c:numCache>
            </c:numRef>
          </c:val>
          <c:extLst>
            <c:ext xmlns:c16="http://schemas.microsoft.com/office/drawing/2014/chart" uri="{C3380CC4-5D6E-409C-BE32-E72D297353CC}">
              <c16:uniqueId val="{00000002-F395-44F6-98E0-CD8434BB842A}"/>
            </c:ext>
          </c:extLst>
        </c:ser>
        <c:ser>
          <c:idx val="3"/>
          <c:order val="3"/>
          <c:tx>
            <c:strRef>
              <c:f>'Données graphe 8.13'!$D$3</c:f>
              <c:strCache>
                <c:ptCount val="1"/>
                <c:pt idx="0">
                  <c:v>Comités techniques
8 décembre 2022</c:v>
                </c:pt>
              </c:strCache>
            </c:strRef>
          </c:tx>
          <c:spPr>
            <a:solidFill>
              <a:schemeClr val="accent1"/>
            </a:solidFill>
            <a:ln>
              <a:solidFill>
                <a:schemeClr val="tx1"/>
              </a:solidFill>
            </a:ln>
          </c:spPr>
          <c:invertIfNegative val="0"/>
          <c:val>
            <c:numRef>
              <c:f>'Données graphe 8.13'!$D$4:$D$14</c:f>
              <c:numCache>
                <c:formatCode>0.0</c:formatCode>
                <c:ptCount val="11"/>
                <c:pt idx="0">
                  <c:v>26.569236227113713</c:v>
                </c:pt>
                <c:pt idx="1">
                  <c:v>21.027307306460667</c:v>
                </c:pt>
                <c:pt idx="2">
                  <c:v>15.184652650028074</c:v>
                </c:pt>
                <c:pt idx="3">
                  <c:v>8.1729266957524853</c:v>
                </c:pt>
                <c:pt idx="4">
                  <c:v>7.3179728266104682</c:v>
                </c:pt>
                <c:pt idx="5">
                  <c:v>3.6782516557536118</c:v>
                </c:pt>
                <c:pt idx="6">
                  <c:v>2.9469947396490439</c:v>
                </c:pt>
                <c:pt idx="7">
                  <c:v>3.8610365170321188</c:v>
                </c:pt>
                <c:pt idx="8">
                  <c:v>3.4562314836351167</c:v>
                </c:pt>
                <c:pt idx="9">
                  <c:v>1.4822489586196688</c:v>
                </c:pt>
                <c:pt idx="10">
                  <c:v>1.1217304886558266</c:v>
                </c:pt>
              </c:numCache>
            </c:numRef>
          </c:val>
          <c:extLst>
            <c:ext xmlns:c16="http://schemas.microsoft.com/office/drawing/2014/chart" uri="{C3380CC4-5D6E-409C-BE32-E72D297353CC}">
              <c16:uniqueId val="{00000000-3EA7-4BE2-93E1-67D4B013707A}"/>
            </c:ext>
          </c:extLst>
        </c:ser>
        <c:dLbls>
          <c:showLegendKey val="0"/>
          <c:showVal val="0"/>
          <c:showCatName val="0"/>
          <c:showSerName val="0"/>
          <c:showPercent val="0"/>
          <c:showBubbleSize val="0"/>
        </c:dLbls>
        <c:gapWidth val="150"/>
        <c:axId val="-108373072"/>
        <c:axId val="-108372528"/>
        <c:extLst>
          <c:ext xmlns:c15="http://schemas.microsoft.com/office/drawing/2012/chart" uri="{02D57815-91ED-43cb-92C2-25804820EDAC}">
            <c15:filteredBarSeries>
              <c15:ser>
                <c:idx val="0"/>
                <c:order val="0"/>
                <c:tx>
                  <c:v>Comités techniques
6 et 11 novembre 2008</c:v>
                </c:tx>
                <c:spPr>
                  <a:solidFill>
                    <a:schemeClr val="accent1">
                      <a:lumMod val="20000"/>
                      <a:lumOff val="80000"/>
                    </a:schemeClr>
                  </a:solidFill>
                  <a:ln w="12700">
                    <a:solidFill>
                      <a:srgbClr val="000000"/>
                    </a:solidFill>
                    <a:prstDash val="solid"/>
                  </a:ln>
                </c:spPr>
                <c:invertIfNegative val="0"/>
                <c:cat>
                  <c:strLit>
                    <c:ptCount val="11"/>
                    <c:pt idx="0">
                      <c:v>CGT</c:v>
                    </c:pt>
                    <c:pt idx="1">
                      <c:v>CFDT</c:v>
                    </c:pt>
                    <c:pt idx="2">
                      <c:v>FO</c:v>
                    </c:pt>
                    <c:pt idx="3">
                      <c:v>UNSA</c:v>
                    </c:pt>
                    <c:pt idx="4">
                      <c:v>FA-FPT</c:v>
                    </c:pt>
                    <c:pt idx="5">
                      <c:v>SUD 
Solidaires</c:v>
                    </c:pt>
                    <c:pt idx="6">
                      <c:v>CFTC</c:v>
                    </c:pt>
                    <c:pt idx="7">
                      <c:v>FSU</c:v>
                    </c:pt>
                    <c:pt idx="8">
                      <c:v>Divers</c:v>
                    </c:pt>
                    <c:pt idx="9">
                      <c:v>CGC </c:v>
                    </c:pt>
                    <c:pt idx="10">
                      <c:v>SAFPT</c:v>
                    </c:pt>
                  </c:strLit>
                </c:cat>
                <c:val>
                  <c:numLit>
                    <c:formatCode>General</c:formatCode>
                    <c:ptCount val="11"/>
                    <c:pt idx="0">
                      <c:v>32.965623423630248</c:v>
                    </c:pt>
                    <c:pt idx="1">
                      <c:v>21.899257664777043</c:v>
                    </c:pt>
                    <c:pt idx="2">
                      <c:v>17.425763844936291</c:v>
                    </c:pt>
                    <c:pt idx="3">
                      <c:v>6.2534555078029976</c:v>
                    </c:pt>
                    <c:pt idx="4">
                      <c:v>6.8468813811710758</c:v>
                    </c:pt>
                    <c:pt idx="5">
                      <c:v>2.9236360419600009</c:v>
                    </c:pt>
                    <c:pt idx="6">
                      <c:v>4.7079154691960898</c:v>
                    </c:pt>
                    <c:pt idx="7">
                      <c:v>3.1445779199238393</c:v>
                    </c:pt>
                    <c:pt idx="8">
                      <c:v>1.7959689164896568</c:v>
                    </c:pt>
                    <c:pt idx="9">
                      <c:v>1.2534081179816992</c:v>
                    </c:pt>
                    <c:pt idx="10">
                      <c:v>0.78361702284505319</c:v>
                    </c:pt>
                  </c:numLit>
                </c:val>
                <c:extLst>
                  <c:ext xmlns:c16="http://schemas.microsoft.com/office/drawing/2014/chart" uri="{C3380CC4-5D6E-409C-BE32-E72D297353CC}">
                    <c16:uniqueId val="{00000000-F395-44F6-98E0-CD8434BB842A}"/>
                  </c:ext>
                </c:extLst>
              </c15:ser>
            </c15:filteredBarSeries>
          </c:ext>
        </c:extLst>
      </c:barChart>
      <c:catAx>
        <c:axId val="-108373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08372528"/>
        <c:crosses val="autoZero"/>
        <c:auto val="0"/>
        <c:lblAlgn val="ctr"/>
        <c:lblOffset val="100"/>
        <c:tickLblSkip val="1"/>
        <c:tickMarkSkip val="1"/>
        <c:noMultiLvlLbl val="0"/>
      </c:catAx>
      <c:valAx>
        <c:axId val="-108372528"/>
        <c:scaling>
          <c:orientation val="minMax"/>
        </c:scaling>
        <c:delete val="0"/>
        <c:axPos val="l"/>
        <c:majorGridlines>
          <c:spPr>
            <a:ln w="3175">
              <a:solidFill>
                <a:srgbClr val="000000"/>
              </a:solidFill>
              <a:prstDash val="dash"/>
            </a:ln>
          </c:spPr>
        </c:majorGridlines>
        <c:title>
          <c:tx>
            <c:rich>
              <a:bodyPr rot="0" vert="horz"/>
              <a:lstStyle/>
              <a:p>
                <a:pPr>
                  <a:defRPr/>
                </a:pPr>
                <a:r>
                  <a:rPr lang="en-US"/>
                  <a:t>en % des suffrages exprimés</a:t>
                </a:r>
              </a:p>
            </c:rich>
          </c:tx>
          <c:layout>
            <c:manualLayout>
              <c:xMode val="edge"/>
              <c:yMode val="edge"/>
              <c:x val="6.2305295950157271E-3"/>
              <c:y val="1.4105267004037471E-2"/>
            </c:manualLayout>
          </c:layout>
          <c:overlay val="0"/>
        </c:title>
        <c:numFmt formatCode="0" sourceLinked="0"/>
        <c:majorTickMark val="out"/>
        <c:minorTickMark val="none"/>
        <c:tickLblPos val="nextTo"/>
        <c:spPr>
          <a:ln w="3175">
            <a:solidFill>
              <a:srgbClr val="000000"/>
            </a:solidFill>
            <a:prstDash val="dash"/>
          </a:ln>
        </c:spPr>
        <c:txPr>
          <a:bodyPr rot="0" vert="horz"/>
          <a:lstStyle/>
          <a:p>
            <a:pPr>
              <a:defRPr sz="800" b="0" i="0" u="none" strike="noStrike" baseline="0">
                <a:solidFill>
                  <a:srgbClr val="000000"/>
                </a:solidFill>
                <a:latin typeface="Arial"/>
                <a:ea typeface="Arial"/>
                <a:cs typeface="Arial"/>
              </a:defRPr>
            </a:pPr>
            <a:endParaRPr lang="fr-FR"/>
          </a:p>
        </c:txPr>
        <c:crossAx val="-108373072"/>
        <c:crosses val="autoZero"/>
        <c:crossBetween val="between"/>
      </c:valAx>
      <c:spPr>
        <a:noFill/>
        <a:ln w="25400">
          <a:noFill/>
        </a:ln>
      </c:spPr>
    </c:plotArea>
    <c:legend>
      <c:legendPos val="b"/>
      <c:layout>
        <c:manualLayout>
          <c:xMode val="edge"/>
          <c:yMode val="edge"/>
          <c:x val="0.1364410757066582"/>
          <c:y val="0.9244891024352816"/>
          <c:w val="0.57826529376135671"/>
          <c:h val="7.0825653519767426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solidFill>
      <a:schemeClr val="bg1"/>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788" footer="0.49212598450000788"/>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25585498182654E-2"/>
          <c:y val="8.8998155416331506E-2"/>
          <c:w val="0.7225403590227788"/>
          <c:h val="0.85103971136734868"/>
        </c:manualLayout>
      </c:layout>
      <c:barChart>
        <c:barDir val="bar"/>
        <c:grouping val="clustered"/>
        <c:varyColors val="0"/>
        <c:ser>
          <c:idx val="0"/>
          <c:order val="0"/>
          <c:tx>
            <c:strRef>
              <c:f>'Données pyramide âges 8.6a'!$A$61</c:f>
              <c:strCache>
                <c:ptCount val="1"/>
                <c:pt idx="0">
                  <c:v>Femmes 2021</c:v>
                </c:pt>
              </c:strCache>
            </c:strRef>
          </c:tx>
          <c:spPr>
            <a:solidFill>
              <a:srgbClr val="31859C"/>
            </a:solidFill>
          </c:spPr>
          <c:invertIfNegative val="0"/>
          <c:cat>
            <c:numLit>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Lit>
          </c:cat>
          <c:val>
            <c:numRef>
              <c:f>'Données pyramide âges 8.6a'!$B$61:$BE$61</c:f>
              <c:numCache>
                <c:formatCode>General</c:formatCode>
                <c:ptCount val="56"/>
                <c:pt idx="0">
                  <c:v>82</c:v>
                </c:pt>
                <c:pt idx="1">
                  <c:v>232</c:v>
                </c:pt>
                <c:pt idx="2">
                  <c:v>473</c:v>
                </c:pt>
                <c:pt idx="3">
                  <c:v>2147</c:v>
                </c:pt>
                <c:pt idx="4">
                  <c:v>4657</c:v>
                </c:pt>
                <c:pt idx="5">
                  <c:v>6838</c:v>
                </c:pt>
                <c:pt idx="6">
                  <c:v>8519</c:v>
                </c:pt>
                <c:pt idx="7">
                  <c:v>9288</c:v>
                </c:pt>
                <c:pt idx="8">
                  <c:v>10385</c:v>
                </c:pt>
                <c:pt idx="9">
                  <c:v>11447</c:v>
                </c:pt>
                <c:pt idx="10">
                  <c:v>12899</c:v>
                </c:pt>
                <c:pt idx="11">
                  <c:v>13731</c:v>
                </c:pt>
                <c:pt idx="12">
                  <c:v>14376</c:v>
                </c:pt>
                <c:pt idx="13">
                  <c:v>14967</c:v>
                </c:pt>
                <c:pt idx="14">
                  <c:v>16447</c:v>
                </c:pt>
                <c:pt idx="15">
                  <c:v>17659</c:v>
                </c:pt>
                <c:pt idx="16">
                  <c:v>18981</c:v>
                </c:pt>
                <c:pt idx="17">
                  <c:v>20168</c:v>
                </c:pt>
                <c:pt idx="18">
                  <c:v>21350</c:v>
                </c:pt>
                <c:pt idx="19">
                  <c:v>22211</c:v>
                </c:pt>
                <c:pt idx="20">
                  <c:v>23290</c:v>
                </c:pt>
                <c:pt idx="21">
                  <c:v>24113</c:v>
                </c:pt>
                <c:pt idx="22">
                  <c:v>24774</c:v>
                </c:pt>
                <c:pt idx="23">
                  <c:v>25137</c:v>
                </c:pt>
                <c:pt idx="24">
                  <c:v>28059</c:v>
                </c:pt>
                <c:pt idx="25">
                  <c:v>28955</c:v>
                </c:pt>
                <c:pt idx="26">
                  <c:v>30547</c:v>
                </c:pt>
                <c:pt idx="27">
                  <c:v>29983</c:v>
                </c:pt>
                <c:pt idx="28">
                  <c:v>29907</c:v>
                </c:pt>
                <c:pt idx="29">
                  <c:v>31088</c:v>
                </c:pt>
                <c:pt idx="30">
                  <c:v>31513</c:v>
                </c:pt>
                <c:pt idx="31">
                  <c:v>32984</c:v>
                </c:pt>
                <c:pt idx="32">
                  <c:v>36153</c:v>
                </c:pt>
                <c:pt idx="33">
                  <c:v>39270</c:v>
                </c:pt>
                <c:pt idx="34">
                  <c:v>40493</c:v>
                </c:pt>
                <c:pt idx="35">
                  <c:v>40876</c:v>
                </c:pt>
                <c:pt idx="36">
                  <c:v>40345</c:v>
                </c:pt>
                <c:pt idx="37">
                  <c:v>40175</c:v>
                </c:pt>
                <c:pt idx="38">
                  <c:v>39899</c:v>
                </c:pt>
                <c:pt idx="39">
                  <c:v>40341</c:v>
                </c:pt>
                <c:pt idx="40">
                  <c:v>41840</c:v>
                </c:pt>
                <c:pt idx="41">
                  <c:v>42094</c:v>
                </c:pt>
                <c:pt idx="42">
                  <c:v>42635</c:v>
                </c:pt>
                <c:pt idx="43">
                  <c:v>40967</c:v>
                </c:pt>
                <c:pt idx="44">
                  <c:v>38171</c:v>
                </c:pt>
                <c:pt idx="45">
                  <c:v>35403</c:v>
                </c:pt>
                <c:pt idx="46">
                  <c:v>30407</c:v>
                </c:pt>
                <c:pt idx="47">
                  <c:v>19686</c:v>
                </c:pt>
                <c:pt idx="48">
                  <c:v>12879</c:v>
                </c:pt>
                <c:pt idx="49">
                  <c:v>8607</c:v>
                </c:pt>
                <c:pt idx="50">
                  <c:v>5940</c:v>
                </c:pt>
                <c:pt idx="51">
                  <c:v>4021</c:v>
                </c:pt>
                <c:pt idx="52">
                  <c:v>1145</c:v>
                </c:pt>
                <c:pt idx="53">
                  <c:v>553</c:v>
                </c:pt>
                <c:pt idx="54">
                  <c:v>328</c:v>
                </c:pt>
                <c:pt idx="55">
                  <c:v>217</c:v>
                </c:pt>
              </c:numCache>
            </c:numRef>
          </c:val>
          <c:extLst>
            <c:ext xmlns:c16="http://schemas.microsoft.com/office/drawing/2014/chart" uri="{C3380CC4-5D6E-409C-BE32-E72D297353CC}">
              <c16:uniqueId val="{00000000-473F-46F9-A4F1-58AB47432B23}"/>
            </c:ext>
          </c:extLst>
        </c:ser>
        <c:ser>
          <c:idx val="2"/>
          <c:order val="2"/>
          <c:tx>
            <c:strRef>
              <c:f>'Données pyramide âges 8.6a'!$A$63</c:f>
              <c:strCache>
                <c:ptCount val="1"/>
                <c:pt idx="0">
                  <c:v>Hommes 2021</c:v>
                </c:pt>
              </c:strCache>
            </c:strRef>
          </c:tx>
          <c:spPr>
            <a:solidFill>
              <a:srgbClr val="31859C"/>
            </a:solidFill>
          </c:spPr>
          <c:invertIfNegative val="0"/>
          <c:cat>
            <c:numLit>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Lit>
          </c:cat>
          <c:val>
            <c:numRef>
              <c:f>'Données pyramide âges 8.6a'!$B$63:$BE$63</c:f>
              <c:numCache>
                <c:formatCode>General</c:formatCode>
                <c:ptCount val="56"/>
                <c:pt idx="0">
                  <c:v>-233</c:v>
                </c:pt>
                <c:pt idx="1">
                  <c:v>-583</c:v>
                </c:pt>
                <c:pt idx="2">
                  <c:v>-768</c:v>
                </c:pt>
                <c:pt idx="3">
                  <c:v>-2009</c:v>
                </c:pt>
                <c:pt idx="4">
                  <c:v>-3510</c:v>
                </c:pt>
                <c:pt idx="5">
                  <c:v>-5029</c:v>
                </c:pt>
                <c:pt idx="6">
                  <c:v>-5833</c:v>
                </c:pt>
                <c:pt idx="7">
                  <c:v>-6283</c:v>
                </c:pt>
                <c:pt idx="8">
                  <c:v>-6939</c:v>
                </c:pt>
                <c:pt idx="9">
                  <c:v>-7477</c:v>
                </c:pt>
                <c:pt idx="10">
                  <c:v>-8431</c:v>
                </c:pt>
                <c:pt idx="11">
                  <c:v>-9370</c:v>
                </c:pt>
                <c:pt idx="12">
                  <c:v>-9548</c:v>
                </c:pt>
                <c:pt idx="13">
                  <c:v>-10397</c:v>
                </c:pt>
                <c:pt idx="14">
                  <c:v>-11180</c:v>
                </c:pt>
                <c:pt idx="15">
                  <c:v>-12073</c:v>
                </c:pt>
                <c:pt idx="16">
                  <c:v>-12571</c:v>
                </c:pt>
                <c:pt idx="17">
                  <c:v>-13194</c:v>
                </c:pt>
                <c:pt idx="18">
                  <c:v>-13805</c:v>
                </c:pt>
                <c:pt idx="19">
                  <c:v>-14169</c:v>
                </c:pt>
                <c:pt idx="20">
                  <c:v>-14549</c:v>
                </c:pt>
                <c:pt idx="21">
                  <c:v>-15006</c:v>
                </c:pt>
                <c:pt idx="22">
                  <c:v>-15164</c:v>
                </c:pt>
                <c:pt idx="23">
                  <c:v>-15937</c:v>
                </c:pt>
                <c:pt idx="24">
                  <c:v>-17511</c:v>
                </c:pt>
                <c:pt idx="25">
                  <c:v>-18450</c:v>
                </c:pt>
                <c:pt idx="26">
                  <c:v>-18781</c:v>
                </c:pt>
                <c:pt idx="27">
                  <c:v>-18814</c:v>
                </c:pt>
                <c:pt idx="28">
                  <c:v>-19053</c:v>
                </c:pt>
                <c:pt idx="29">
                  <c:v>-20244</c:v>
                </c:pt>
                <c:pt idx="30">
                  <c:v>-20277</c:v>
                </c:pt>
                <c:pt idx="31">
                  <c:v>-21868</c:v>
                </c:pt>
                <c:pt idx="32">
                  <c:v>-24040</c:v>
                </c:pt>
                <c:pt idx="33">
                  <c:v>-26060</c:v>
                </c:pt>
                <c:pt idx="34">
                  <c:v>-26721</c:v>
                </c:pt>
                <c:pt idx="35">
                  <c:v>-26374</c:v>
                </c:pt>
                <c:pt idx="36">
                  <c:v>-25894</c:v>
                </c:pt>
                <c:pt idx="37">
                  <c:v>-25262</c:v>
                </c:pt>
                <c:pt idx="38">
                  <c:v>-25007</c:v>
                </c:pt>
                <c:pt idx="39">
                  <c:v>-25017</c:v>
                </c:pt>
                <c:pt idx="40">
                  <c:v>-26034</c:v>
                </c:pt>
                <c:pt idx="41">
                  <c:v>-26433</c:v>
                </c:pt>
                <c:pt idx="42">
                  <c:v>-26668</c:v>
                </c:pt>
                <c:pt idx="43">
                  <c:v>-25776</c:v>
                </c:pt>
                <c:pt idx="44">
                  <c:v>-24050</c:v>
                </c:pt>
                <c:pt idx="45">
                  <c:v>-20222</c:v>
                </c:pt>
                <c:pt idx="46">
                  <c:v>-15772</c:v>
                </c:pt>
                <c:pt idx="47">
                  <c:v>-10151</c:v>
                </c:pt>
                <c:pt idx="48">
                  <c:v>-6785</c:v>
                </c:pt>
                <c:pt idx="49">
                  <c:v>-4596</c:v>
                </c:pt>
                <c:pt idx="50">
                  <c:v>-3171</c:v>
                </c:pt>
                <c:pt idx="51">
                  <c:v>-2150</c:v>
                </c:pt>
                <c:pt idx="52">
                  <c:v>-621</c:v>
                </c:pt>
                <c:pt idx="53">
                  <c:v>-327</c:v>
                </c:pt>
                <c:pt idx="54">
                  <c:v>-179</c:v>
                </c:pt>
                <c:pt idx="55">
                  <c:v>-150</c:v>
                </c:pt>
              </c:numCache>
            </c:numRef>
          </c:val>
          <c:extLst>
            <c:ext xmlns:c16="http://schemas.microsoft.com/office/drawing/2014/chart" uri="{C3380CC4-5D6E-409C-BE32-E72D297353CC}">
              <c16:uniqueId val="{00000001-473F-46F9-A4F1-58AB47432B23}"/>
            </c:ext>
          </c:extLst>
        </c:ser>
        <c:dLbls>
          <c:showLegendKey val="0"/>
          <c:showVal val="0"/>
          <c:showCatName val="0"/>
          <c:showSerName val="0"/>
          <c:showPercent val="0"/>
          <c:showBubbleSize val="0"/>
        </c:dLbls>
        <c:gapWidth val="0"/>
        <c:overlap val="100"/>
        <c:axId val="84772352"/>
        <c:axId val="84773888"/>
      </c:barChart>
      <c:scatterChart>
        <c:scatterStyle val="lineMarker"/>
        <c:varyColors val="0"/>
        <c:ser>
          <c:idx val="3"/>
          <c:order val="3"/>
          <c:tx>
            <c:strRef>
              <c:f>'Données pyramide âges 8.6a'!$A$64</c:f>
              <c:strCache>
                <c:ptCount val="1"/>
                <c:pt idx="0">
                  <c:v>Hommes 2010</c:v>
                </c:pt>
              </c:strCache>
            </c:strRef>
          </c:tx>
          <c:spPr>
            <a:ln>
              <a:solidFill>
                <a:schemeClr val="tx1"/>
              </a:solidFill>
            </a:ln>
          </c:spPr>
          <c:marker>
            <c:symbol val="none"/>
          </c:marker>
          <c:xVal>
            <c:numRef>
              <c:f>'Données pyramide âges 8.6a'!$B$64:$BE$64</c:f>
              <c:numCache>
                <c:formatCode>General</c:formatCode>
                <c:ptCount val="56"/>
                <c:pt idx="0">
                  <c:v>-26</c:v>
                </c:pt>
                <c:pt idx="1">
                  <c:v>-167</c:v>
                </c:pt>
                <c:pt idx="2">
                  <c:v>-627</c:v>
                </c:pt>
                <c:pt idx="3">
                  <c:v>-1558</c:v>
                </c:pt>
                <c:pt idx="4">
                  <c:v>-3058</c:v>
                </c:pt>
                <c:pt idx="5">
                  <c:v>-4507</c:v>
                </c:pt>
                <c:pt idx="6">
                  <c:v>-5955</c:v>
                </c:pt>
                <c:pt idx="7">
                  <c:v>-6898</c:v>
                </c:pt>
                <c:pt idx="8">
                  <c:v>-7548</c:v>
                </c:pt>
                <c:pt idx="9">
                  <c:v>-8677</c:v>
                </c:pt>
                <c:pt idx="10">
                  <c:v>-9323</c:v>
                </c:pt>
                <c:pt idx="11">
                  <c:v>-9987</c:v>
                </c:pt>
                <c:pt idx="12">
                  <c:v>-10534</c:v>
                </c:pt>
                <c:pt idx="13">
                  <c:v>-12347</c:v>
                </c:pt>
                <c:pt idx="14">
                  <c:v>-13583</c:v>
                </c:pt>
                <c:pt idx="15">
                  <c:v>-14023</c:v>
                </c:pt>
                <c:pt idx="16">
                  <c:v>-14459</c:v>
                </c:pt>
                <c:pt idx="17">
                  <c:v>-14800</c:v>
                </c:pt>
                <c:pt idx="18">
                  <c:v>-15821</c:v>
                </c:pt>
                <c:pt idx="19">
                  <c:v>-15969</c:v>
                </c:pt>
                <c:pt idx="20">
                  <c:v>-17380</c:v>
                </c:pt>
                <c:pt idx="21">
                  <c:v>-19842</c:v>
                </c:pt>
                <c:pt idx="22">
                  <c:v>-21656</c:v>
                </c:pt>
                <c:pt idx="23">
                  <c:v>-22172</c:v>
                </c:pt>
                <c:pt idx="24">
                  <c:v>-22137</c:v>
                </c:pt>
                <c:pt idx="25">
                  <c:v>-21958</c:v>
                </c:pt>
                <c:pt idx="26">
                  <c:v>-21964</c:v>
                </c:pt>
                <c:pt idx="27">
                  <c:v>-21880</c:v>
                </c:pt>
                <c:pt idx="28">
                  <c:v>-22195</c:v>
                </c:pt>
                <c:pt idx="29">
                  <c:v>-23519</c:v>
                </c:pt>
                <c:pt idx="30">
                  <c:v>-24221</c:v>
                </c:pt>
                <c:pt idx="31">
                  <c:v>-25285</c:v>
                </c:pt>
                <c:pt idx="32">
                  <c:v>-24980</c:v>
                </c:pt>
                <c:pt idx="33">
                  <c:v>-24331</c:v>
                </c:pt>
                <c:pt idx="34">
                  <c:v>-25064</c:v>
                </c:pt>
                <c:pt idx="35">
                  <c:v>-24917</c:v>
                </c:pt>
                <c:pt idx="36">
                  <c:v>-24691</c:v>
                </c:pt>
                <c:pt idx="37">
                  <c:v>-24464</c:v>
                </c:pt>
                <c:pt idx="38">
                  <c:v>-23832</c:v>
                </c:pt>
                <c:pt idx="39">
                  <c:v>-23280</c:v>
                </c:pt>
                <c:pt idx="40">
                  <c:v>-21701</c:v>
                </c:pt>
                <c:pt idx="41">
                  <c:v>-20868</c:v>
                </c:pt>
                <c:pt idx="42">
                  <c:v>-19477</c:v>
                </c:pt>
                <c:pt idx="43">
                  <c:v>-16543</c:v>
                </c:pt>
                <c:pt idx="44">
                  <c:v>-13822</c:v>
                </c:pt>
                <c:pt idx="45">
                  <c:v>-8204</c:v>
                </c:pt>
                <c:pt idx="46">
                  <c:v>-5103</c:v>
                </c:pt>
                <c:pt idx="47">
                  <c:v>-3553</c:v>
                </c:pt>
                <c:pt idx="48">
                  <c:v>-2616</c:v>
                </c:pt>
                <c:pt idx="49">
                  <c:v>-1920</c:v>
                </c:pt>
                <c:pt idx="50">
                  <c:v>-594</c:v>
                </c:pt>
                <c:pt idx="51">
                  <c:v>-278</c:v>
                </c:pt>
                <c:pt idx="52">
                  <c:v>-187</c:v>
                </c:pt>
                <c:pt idx="53">
                  <c:v>-119</c:v>
                </c:pt>
                <c:pt idx="54">
                  <c:v>-62</c:v>
                </c:pt>
                <c:pt idx="55">
                  <c:v>-51</c:v>
                </c:pt>
              </c:numCache>
            </c:numRef>
          </c:xVal>
          <c:yVal>
            <c:numRef>
              <c:f>'Données pyramide âges 8.6a'!$B$60:$BE$60</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yVal>
          <c:smooth val="0"/>
          <c:extLst>
            <c:ext xmlns:c16="http://schemas.microsoft.com/office/drawing/2014/chart" uri="{C3380CC4-5D6E-409C-BE32-E72D297353CC}">
              <c16:uniqueId val="{00000003-473F-46F9-A4F1-58AB47432B23}"/>
            </c:ext>
          </c:extLst>
        </c:ser>
        <c:dLbls>
          <c:showLegendKey val="0"/>
          <c:showVal val="0"/>
          <c:showCatName val="0"/>
          <c:showSerName val="0"/>
          <c:showPercent val="0"/>
          <c:showBubbleSize val="0"/>
        </c:dLbls>
        <c:axId val="84793600"/>
        <c:axId val="84792064"/>
      </c:scatterChart>
      <c:scatterChart>
        <c:scatterStyle val="smoothMarker"/>
        <c:varyColors val="0"/>
        <c:ser>
          <c:idx val="1"/>
          <c:order val="1"/>
          <c:tx>
            <c:strRef>
              <c:f>'Données pyramide âges 8.6a'!$A$62</c:f>
              <c:strCache>
                <c:ptCount val="1"/>
                <c:pt idx="0">
                  <c:v>Femmes 2010</c:v>
                </c:pt>
              </c:strCache>
            </c:strRef>
          </c:tx>
          <c:spPr>
            <a:ln>
              <a:solidFill>
                <a:schemeClr val="tx1"/>
              </a:solidFill>
            </a:ln>
          </c:spPr>
          <c:marker>
            <c:symbol val="none"/>
          </c:marker>
          <c:xVal>
            <c:numRef>
              <c:f>'Données pyramide âges 8.6a'!$B$62:$BE$62</c:f>
              <c:numCache>
                <c:formatCode>General</c:formatCode>
                <c:ptCount val="56"/>
                <c:pt idx="0">
                  <c:v>6</c:v>
                </c:pt>
                <c:pt idx="1">
                  <c:v>88</c:v>
                </c:pt>
                <c:pt idx="2">
                  <c:v>426</c:v>
                </c:pt>
                <c:pt idx="3">
                  <c:v>1685</c:v>
                </c:pt>
                <c:pt idx="4">
                  <c:v>4026</c:v>
                </c:pt>
                <c:pt idx="5">
                  <c:v>6169</c:v>
                </c:pt>
                <c:pt idx="6">
                  <c:v>8289</c:v>
                </c:pt>
                <c:pt idx="7">
                  <c:v>9798</c:v>
                </c:pt>
                <c:pt idx="8">
                  <c:v>11491</c:v>
                </c:pt>
                <c:pt idx="9">
                  <c:v>13200</c:v>
                </c:pt>
                <c:pt idx="10">
                  <c:v>14239</c:v>
                </c:pt>
                <c:pt idx="11">
                  <c:v>15213</c:v>
                </c:pt>
                <c:pt idx="12">
                  <c:v>15817</c:v>
                </c:pt>
                <c:pt idx="13">
                  <c:v>17954</c:v>
                </c:pt>
                <c:pt idx="14">
                  <c:v>19225</c:v>
                </c:pt>
                <c:pt idx="15">
                  <c:v>20376</c:v>
                </c:pt>
                <c:pt idx="16">
                  <c:v>20450</c:v>
                </c:pt>
                <c:pt idx="17">
                  <c:v>20798</c:v>
                </c:pt>
                <c:pt idx="18">
                  <c:v>22214</c:v>
                </c:pt>
                <c:pt idx="19">
                  <c:v>22683</c:v>
                </c:pt>
                <c:pt idx="20">
                  <c:v>24075</c:v>
                </c:pt>
                <c:pt idx="21">
                  <c:v>27276</c:v>
                </c:pt>
                <c:pt idx="22">
                  <c:v>30171</c:v>
                </c:pt>
                <c:pt idx="23">
                  <c:v>32087</c:v>
                </c:pt>
                <c:pt idx="24">
                  <c:v>33070</c:v>
                </c:pt>
                <c:pt idx="25">
                  <c:v>33193</c:v>
                </c:pt>
                <c:pt idx="26">
                  <c:v>33849</c:v>
                </c:pt>
                <c:pt idx="27">
                  <c:v>34396</c:v>
                </c:pt>
                <c:pt idx="28">
                  <c:v>35873</c:v>
                </c:pt>
                <c:pt idx="29">
                  <c:v>38087</c:v>
                </c:pt>
                <c:pt idx="30">
                  <c:v>39066</c:v>
                </c:pt>
                <c:pt idx="31">
                  <c:v>40749</c:v>
                </c:pt>
                <c:pt idx="32">
                  <c:v>40094</c:v>
                </c:pt>
                <c:pt idx="33">
                  <c:v>38351</c:v>
                </c:pt>
                <c:pt idx="34">
                  <c:v>38739</c:v>
                </c:pt>
                <c:pt idx="35">
                  <c:v>37586</c:v>
                </c:pt>
                <c:pt idx="36">
                  <c:v>37780</c:v>
                </c:pt>
                <c:pt idx="37">
                  <c:v>36138</c:v>
                </c:pt>
                <c:pt idx="38">
                  <c:v>34966</c:v>
                </c:pt>
                <c:pt idx="39">
                  <c:v>33590</c:v>
                </c:pt>
                <c:pt idx="40">
                  <c:v>31916</c:v>
                </c:pt>
                <c:pt idx="41">
                  <c:v>30756</c:v>
                </c:pt>
                <c:pt idx="42">
                  <c:v>28893</c:v>
                </c:pt>
                <c:pt idx="43">
                  <c:v>27367</c:v>
                </c:pt>
                <c:pt idx="44">
                  <c:v>24601</c:v>
                </c:pt>
                <c:pt idx="45">
                  <c:v>15401</c:v>
                </c:pt>
                <c:pt idx="46">
                  <c:v>9864</c:v>
                </c:pt>
                <c:pt idx="47">
                  <c:v>6991</c:v>
                </c:pt>
                <c:pt idx="48">
                  <c:v>5343</c:v>
                </c:pt>
                <c:pt idx="49">
                  <c:v>3885</c:v>
                </c:pt>
                <c:pt idx="50">
                  <c:v>1243</c:v>
                </c:pt>
                <c:pt idx="51">
                  <c:v>556</c:v>
                </c:pt>
                <c:pt idx="52">
                  <c:v>300</c:v>
                </c:pt>
                <c:pt idx="53">
                  <c:v>147</c:v>
                </c:pt>
                <c:pt idx="54">
                  <c:v>100</c:v>
                </c:pt>
                <c:pt idx="55">
                  <c:v>79</c:v>
                </c:pt>
              </c:numCache>
            </c:numRef>
          </c:xVal>
          <c:yVal>
            <c:numRef>
              <c:f>'Données pyramide âges 8.6a'!$B$60:$BE$60</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yVal>
          <c:smooth val="1"/>
          <c:extLst>
            <c:ext xmlns:c16="http://schemas.microsoft.com/office/drawing/2014/chart" uri="{C3380CC4-5D6E-409C-BE32-E72D297353CC}">
              <c16:uniqueId val="{00000002-473F-46F9-A4F1-58AB47432B23}"/>
            </c:ext>
          </c:extLst>
        </c:ser>
        <c:dLbls>
          <c:showLegendKey val="0"/>
          <c:showVal val="0"/>
          <c:showCatName val="0"/>
          <c:showSerName val="0"/>
          <c:showPercent val="0"/>
          <c:showBubbleSize val="0"/>
        </c:dLbls>
        <c:axId val="84793600"/>
        <c:axId val="84792064"/>
      </c:scatterChart>
      <c:catAx>
        <c:axId val="84772352"/>
        <c:scaling>
          <c:orientation val="minMax"/>
        </c:scaling>
        <c:delete val="0"/>
        <c:axPos val="l"/>
        <c:numFmt formatCode="General" sourceLinked="1"/>
        <c:majorTickMark val="none"/>
        <c:minorTickMark val="none"/>
        <c:tickLblPos val="none"/>
        <c:spPr>
          <a:ln w="25400">
            <a:solidFill>
              <a:schemeClr val="tx1"/>
            </a:solidFill>
          </a:ln>
        </c:spPr>
        <c:crossAx val="84773888"/>
        <c:crosses val="autoZero"/>
        <c:auto val="1"/>
        <c:lblAlgn val="ctr"/>
        <c:lblOffset val="100"/>
        <c:noMultiLvlLbl val="0"/>
      </c:catAx>
      <c:valAx>
        <c:axId val="84773888"/>
        <c:scaling>
          <c:orientation val="minMax"/>
        </c:scaling>
        <c:delete val="0"/>
        <c:axPos val="b"/>
        <c:majorGridlines>
          <c:spPr>
            <a:ln>
              <a:solidFill>
                <a:schemeClr val="bg1">
                  <a:lumMod val="85000"/>
                </a:schemeClr>
              </a:solidFill>
            </a:ln>
          </c:spPr>
        </c:majorGridlines>
        <c:numFmt formatCode="General" sourceLinked="1"/>
        <c:majorTickMark val="out"/>
        <c:minorTickMark val="none"/>
        <c:tickLblPos val="nextTo"/>
        <c:spPr>
          <a:ln>
            <a:solidFill>
              <a:schemeClr val="bg1">
                <a:lumMod val="65000"/>
              </a:schemeClr>
            </a:solidFill>
          </a:ln>
        </c:spPr>
        <c:crossAx val="84772352"/>
        <c:crosses val="autoZero"/>
        <c:crossBetween val="between"/>
      </c:valAx>
      <c:valAx>
        <c:axId val="84792064"/>
        <c:scaling>
          <c:orientation val="minMax"/>
          <c:max val="70"/>
          <c:min val="15"/>
        </c:scaling>
        <c:delete val="0"/>
        <c:axPos val="r"/>
        <c:numFmt formatCode="General" sourceLinked="1"/>
        <c:majorTickMark val="none"/>
        <c:minorTickMark val="none"/>
        <c:tickLblPos val="low"/>
        <c:crossAx val="84793600"/>
        <c:crosses val="max"/>
        <c:crossBetween val="midCat"/>
      </c:valAx>
      <c:valAx>
        <c:axId val="84793600"/>
        <c:scaling>
          <c:orientation val="minMax"/>
        </c:scaling>
        <c:delete val="1"/>
        <c:axPos val="b"/>
        <c:numFmt formatCode="General" sourceLinked="1"/>
        <c:majorTickMark val="out"/>
        <c:minorTickMark val="none"/>
        <c:tickLblPos val="none"/>
        <c:crossAx val="84792064"/>
        <c:crosses val="autoZero"/>
        <c:crossBetween val="midCat"/>
      </c:valAx>
    </c:plotArea>
    <c:legend>
      <c:legendPos val="r"/>
      <c:layout/>
      <c:overlay val="0"/>
    </c:legend>
    <c:plotVisOnly val="1"/>
    <c:dispBlanksAs val="gap"/>
    <c:showDLblsOverMax val="0"/>
  </c:chart>
  <c:printSettings>
    <c:headerFooter/>
    <c:pageMargins b="0.75000000000000122" l="0.70000000000000062" r="0.70000000000000062" t="0.75000000000000122"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400051</xdr:colOff>
      <xdr:row>33</xdr:row>
      <xdr:rowOff>120650</xdr:rowOff>
    </xdr:from>
    <xdr:to>
      <xdr:col>5</xdr:col>
      <xdr:colOff>457830</xdr:colOff>
      <xdr:row>57</xdr:row>
      <xdr:rowOff>166200</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0051" y="6819900"/>
          <a:ext cx="4896479" cy="4662000"/>
        </a:xfrm>
        <a:prstGeom prst="rect">
          <a:avLst/>
        </a:prstGeom>
      </xdr:spPr>
    </xdr:pic>
    <xdr:clientData/>
  </xdr:twoCellAnchor>
  <xdr:twoCellAnchor editAs="oneCell">
    <xdr:from>
      <xdr:col>5</xdr:col>
      <xdr:colOff>717550</xdr:colOff>
      <xdr:row>40</xdr:row>
      <xdr:rowOff>57150</xdr:rowOff>
    </xdr:from>
    <xdr:to>
      <xdr:col>8</xdr:col>
      <xdr:colOff>133350</xdr:colOff>
      <xdr:row>44</xdr:row>
      <xdr:rowOff>137879</xdr:rowOff>
    </xdr:to>
    <xdr:pic>
      <xdr:nvPicPr>
        <xdr:cNvPr id="15" name="Imag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56250" y="8134350"/>
          <a:ext cx="2038350" cy="842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323850</xdr:colOff>
      <xdr:row>20</xdr:row>
      <xdr:rowOff>28575</xdr:rowOff>
    </xdr:from>
    <xdr:to>
      <xdr:col>9</xdr:col>
      <xdr:colOff>238500</xdr:colOff>
      <xdr:row>50</xdr:row>
      <xdr:rowOff>95625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0.12761</cdr:x>
      <cdr:y>0.12074</cdr:y>
    </cdr:from>
    <cdr:to>
      <cdr:x>0.28493</cdr:x>
      <cdr:y>0.17647</cdr:y>
    </cdr:to>
    <cdr:sp macro="" textlink="">
      <cdr:nvSpPr>
        <cdr:cNvPr id="2" name="ZoneTexte 1"/>
        <cdr:cNvSpPr txBox="1"/>
      </cdr:nvSpPr>
      <cdr:spPr>
        <a:xfrm xmlns:a="http://schemas.openxmlformats.org/drawingml/2006/main">
          <a:off x="1104900" y="742949"/>
          <a:ext cx="1362075" cy="342900"/>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Hommes</a:t>
          </a:r>
        </a:p>
      </cdr:txBody>
    </cdr:sp>
  </cdr:relSizeAnchor>
  <cdr:relSizeAnchor xmlns:cdr="http://schemas.openxmlformats.org/drawingml/2006/chartDrawing">
    <cdr:from>
      <cdr:x>0.62156</cdr:x>
      <cdr:y>0.12229</cdr:y>
    </cdr:from>
    <cdr:to>
      <cdr:x>0.78108</cdr:x>
      <cdr:y>0.17802</cdr:y>
    </cdr:to>
    <cdr:sp macro="" textlink="">
      <cdr:nvSpPr>
        <cdr:cNvPr id="3" name="ZoneTexte 2"/>
        <cdr:cNvSpPr txBox="1"/>
      </cdr:nvSpPr>
      <cdr:spPr>
        <a:xfrm xmlns:a="http://schemas.openxmlformats.org/drawingml/2006/main">
          <a:off x="5381625" y="752474"/>
          <a:ext cx="1381125" cy="342900"/>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Femmes</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190500</xdr:colOff>
      <xdr:row>40</xdr:row>
      <xdr:rowOff>38100</xdr:rowOff>
    </xdr:from>
    <xdr:to>
      <xdr:col>5</xdr:col>
      <xdr:colOff>745611</xdr:colOff>
      <xdr:row>55</xdr:row>
      <xdr:rowOff>70200</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8896350"/>
          <a:ext cx="5571611" cy="5328000"/>
        </a:xfrm>
        <a:prstGeom prst="rect">
          <a:avLst/>
        </a:prstGeom>
      </xdr:spPr>
    </xdr:pic>
    <xdr:clientData/>
  </xdr:twoCellAnchor>
  <xdr:twoCellAnchor editAs="oneCell">
    <xdr:from>
      <xdr:col>5</xdr:col>
      <xdr:colOff>793750</xdr:colOff>
      <xdr:row>43</xdr:row>
      <xdr:rowOff>50800</xdr:rowOff>
    </xdr:from>
    <xdr:to>
      <xdr:col>7</xdr:col>
      <xdr:colOff>704850</xdr:colOff>
      <xdr:row>44</xdr:row>
      <xdr:rowOff>270753</xdr:rowOff>
    </xdr:to>
    <xdr:pic>
      <xdr:nvPicPr>
        <xdr:cNvPr id="5" name="Imag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0" y="9461500"/>
          <a:ext cx="1778000" cy="766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27</xdr:row>
      <xdr:rowOff>152400</xdr:rowOff>
    </xdr:from>
    <xdr:to>
      <xdr:col>3</xdr:col>
      <xdr:colOff>676275</xdr:colOff>
      <xdr:row>44</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26</xdr:row>
      <xdr:rowOff>0</xdr:rowOff>
    </xdr:from>
    <xdr:to>
      <xdr:col>6</xdr:col>
      <xdr:colOff>47625</xdr:colOff>
      <xdr:row>51</xdr:row>
      <xdr:rowOff>85725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289832</xdr:colOff>
      <xdr:row>64</xdr:row>
      <xdr:rowOff>68036</xdr:rowOff>
    </xdr:from>
    <xdr:to>
      <xdr:col>11</xdr:col>
      <xdr:colOff>443593</xdr:colOff>
      <xdr:row>96</xdr:row>
      <xdr:rowOff>125186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0.12761</cdr:x>
      <cdr:y>0.12074</cdr:y>
    </cdr:from>
    <cdr:to>
      <cdr:x>0.28493</cdr:x>
      <cdr:y>0.17647</cdr:y>
    </cdr:to>
    <cdr:sp macro="" textlink="">
      <cdr:nvSpPr>
        <cdr:cNvPr id="2" name="ZoneTexte 1"/>
        <cdr:cNvSpPr txBox="1"/>
      </cdr:nvSpPr>
      <cdr:spPr>
        <a:xfrm xmlns:a="http://schemas.openxmlformats.org/drawingml/2006/main">
          <a:off x="1104900" y="742949"/>
          <a:ext cx="1362075" cy="342900"/>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Hommes</a:t>
          </a:r>
        </a:p>
      </cdr:txBody>
    </cdr:sp>
  </cdr:relSizeAnchor>
  <cdr:relSizeAnchor xmlns:cdr="http://schemas.openxmlformats.org/drawingml/2006/chartDrawing">
    <cdr:from>
      <cdr:x>0.62156</cdr:x>
      <cdr:y>0.12229</cdr:y>
    </cdr:from>
    <cdr:to>
      <cdr:x>0.78108</cdr:x>
      <cdr:y>0.17802</cdr:y>
    </cdr:to>
    <cdr:sp macro="" textlink="">
      <cdr:nvSpPr>
        <cdr:cNvPr id="3" name="ZoneTexte 2"/>
        <cdr:cNvSpPr txBox="1"/>
      </cdr:nvSpPr>
      <cdr:spPr>
        <a:xfrm xmlns:a="http://schemas.openxmlformats.org/drawingml/2006/main">
          <a:off x="5381625" y="752474"/>
          <a:ext cx="1381125" cy="342900"/>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a:t>Femmes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1:K48"/>
  <sheetViews>
    <sheetView tabSelected="1" workbookViewId="0">
      <selection sqref="A1:L48"/>
    </sheetView>
  </sheetViews>
  <sheetFormatPr baseColWidth="10" defaultColWidth="10.85546875" defaultRowHeight="15"/>
  <cols>
    <col min="1" max="16384" width="10.85546875" style="167"/>
  </cols>
  <sheetData>
    <row r="1" spans="2:11">
      <c r="B1" s="1540"/>
      <c r="C1" s="1540"/>
      <c r="D1" s="1540"/>
      <c r="E1" s="1540"/>
      <c r="F1" s="1540"/>
      <c r="G1" s="1540"/>
      <c r="H1" s="1540"/>
      <c r="I1" s="1540"/>
      <c r="J1" s="1540"/>
      <c r="K1" s="1540"/>
    </row>
    <row r="2" spans="2:11">
      <c r="B2" s="1540"/>
      <c r="C2" s="1540"/>
      <c r="D2" s="1540"/>
      <c r="E2" s="1540"/>
      <c r="F2" s="1540"/>
      <c r="G2" s="1540"/>
      <c r="H2" s="1540"/>
      <c r="I2" s="1540"/>
      <c r="J2" s="1540"/>
      <c r="K2" s="1540"/>
    </row>
    <row r="3" spans="2:11">
      <c r="B3" s="1540"/>
      <c r="C3" s="1540"/>
      <c r="D3" s="1540"/>
      <c r="E3" s="1540"/>
      <c r="F3" s="1540"/>
      <c r="G3" s="1540"/>
      <c r="H3" s="1540"/>
      <c r="I3" s="1540"/>
      <c r="J3" s="1540"/>
      <c r="K3" s="1540"/>
    </row>
    <row r="4" spans="2:11">
      <c r="B4" s="1540"/>
      <c r="C4" s="1540"/>
      <c r="D4" s="1540"/>
      <c r="E4" s="1540"/>
      <c r="F4" s="1540"/>
      <c r="G4" s="1540"/>
      <c r="H4" s="1540"/>
      <c r="I4" s="1540"/>
      <c r="J4" s="1540"/>
      <c r="K4" s="1540"/>
    </row>
    <row r="5" spans="2:11">
      <c r="B5" s="1540"/>
      <c r="C5" s="1540"/>
      <c r="D5" s="1540"/>
      <c r="E5" s="1540"/>
      <c r="F5" s="1540"/>
      <c r="G5" s="1540"/>
      <c r="H5" s="1540"/>
      <c r="I5" s="1540"/>
      <c r="J5" s="1540"/>
      <c r="K5" s="1540"/>
    </row>
    <row r="6" spans="2:11">
      <c r="B6" s="1540"/>
      <c r="C6" s="1540"/>
      <c r="D6" s="1540"/>
      <c r="E6" s="1540"/>
      <c r="F6" s="1540"/>
      <c r="G6" s="1540"/>
      <c r="H6" s="1540"/>
      <c r="I6" s="1540"/>
      <c r="J6" s="1540"/>
      <c r="K6" s="1540"/>
    </row>
    <row r="7" spans="2:11" ht="18">
      <c r="B7" s="1540"/>
      <c r="C7" s="1540"/>
      <c r="D7" s="1540"/>
      <c r="E7" s="1540"/>
      <c r="F7" s="1540"/>
      <c r="G7" s="1540"/>
      <c r="H7" s="1540"/>
      <c r="I7" s="1541" t="s">
        <v>31</v>
      </c>
      <c r="J7" s="1540"/>
      <c r="K7" s="1540"/>
    </row>
    <row r="8" spans="2:11" ht="18">
      <c r="B8" s="1540"/>
      <c r="C8" s="1540"/>
      <c r="D8" s="1540"/>
      <c r="E8" s="1540"/>
      <c r="F8" s="1540"/>
      <c r="G8" s="1540"/>
      <c r="H8" s="1540"/>
      <c r="I8" s="1541"/>
      <c r="J8" s="1540"/>
      <c r="K8" s="1540"/>
    </row>
    <row r="9" spans="2:11" ht="45">
      <c r="B9" s="1540"/>
      <c r="C9" s="1540"/>
      <c r="D9" s="1540"/>
      <c r="E9" s="1540"/>
      <c r="F9" s="1540"/>
      <c r="G9" s="1540"/>
      <c r="H9" s="1540"/>
      <c r="I9" s="1542">
        <v>8</v>
      </c>
      <c r="J9" s="1543"/>
      <c r="K9" s="1543"/>
    </row>
    <row r="10" spans="2:11">
      <c r="B10" s="1540"/>
      <c r="C10" s="1540"/>
      <c r="D10" s="1540"/>
      <c r="E10" s="1540"/>
      <c r="F10" s="1540"/>
      <c r="G10" s="1540"/>
      <c r="H10" s="1540"/>
      <c r="I10" s="1540"/>
      <c r="J10" s="1540"/>
      <c r="K10" s="1540"/>
    </row>
    <row r="11" spans="2:11">
      <c r="B11" s="1540"/>
      <c r="C11" s="1540"/>
      <c r="D11" s="1540"/>
      <c r="E11" s="1540"/>
      <c r="F11" s="1540"/>
      <c r="G11" s="1540"/>
      <c r="H11" s="1540"/>
      <c r="I11" s="1540"/>
      <c r="J11" s="1540"/>
      <c r="K11" s="1540"/>
    </row>
    <row r="12" spans="2:11">
      <c r="B12" s="1540"/>
      <c r="C12" s="1540"/>
      <c r="D12" s="1540"/>
      <c r="E12" s="1540"/>
      <c r="F12" s="1540"/>
      <c r="G12" s="1540"/>
      <c r="H12" s="1540"/>
      <c r="I12" s="1540"/>
      <c r="J12" s="1540"/>
      <c r="K12" s="1540"/>
    </row>
    <row r="13" spans="2:11">
      <c r="B13" s="1540"/>
      <c r="C13" s="1540"/>
      <c r="D13" s="1540"/>
      <c r="E13" s="1540"/>
      <c r="F13" s="1540"/>
      <c r="G13" s="1540"/>
      <c r="H13" s="1540"/>
      <c r="I13" s="1540"/>
      <c r="J13" s="1540"/>
      <c r="K13" s="1540"/>
    </row>
    <row r="14" spans="2:11" ht="15.75">
      <c r="B14" s="1540"/>
      <c r="C14" s="1540"/>
      <c r="D14" s="1540"/>
      <c r="E14" s="1540"/>
      <c r="F14" s="1540"/>
      <c r="G14" s="1544"/>
      <c r="H14" s="1540"/>
      <c r="I14" s="1540"/>
      <c r="J14" s="1540"/>
      <c r="K14" s="1540"/>
    </row>
    <row r="15" spans="2:11" ht="15.75">
      <c r="B15" s="1540"/>
      <c r="C15" s="1540"/>
      <c r="D15" s="1540"/>
      <c r="E15" s="1540"/>
      <c r="F15" s="1540"/>
      <c r="G15" s="1544"/>
      <c r="H15" s="1540"/>
      <c r="I15" s="1540"/>
      <c r="J15" s="1540"/>
      <c r="K15" s="1540"/>
    </row>
    <row r="16" spans="2:11" ht="35.25">
      <c r="B16" s="1540"/>
      <c r="C16" s="1540"/>
      <c r="D16" s="1540"/>
      <c r="E16" s="1540"/>
      <c r="F16" s="1540"/>
      <c r="G16" s="1545"/>
      <c r="H16" s="1540"/>
      <c r="I16" s="1540"/>
      <c r="J16" s="1540"/>
      <c r="K16" s="1540"/>
    </row>
    <row r="17" spans="2:11">
      <c r="B17" s="1540"/>
      <c r="C17" s="1540"/>
      <c r="D17" s="1540"/>
      <c r="E17" s="1540"/>
      <c r="F17" s="1540"/>
      <c r="G17" s="1540"/>
      <c r="H17" s="1540"/>
      <c r="I17" s="1540"/>
      <c r="J17" s="1540"/>
      <c r="K17" s="1540"/>
    </row>
    <row r="18" spans="2:11">
      <c r="B18" s="1540"/>
      <c r="C18" s="1540"/>
      <c r="D18" s="1540"/>
      <c r="E18" s="1540"/>
      <c r="F18" s="1540"/>
      <c r="G18" s="1540"/>
      <c r="H18" s="1540"/>
      <c r="I18" s="1540"/>
      <c r="J18" s="1540"/>
      <c r="K18" s="1540"/>
    </row>
    <row r="19" spans="2:11" ht="30">
      <c r="B19" s="1546" t="s">
        <v>32</v>
      </c>
      <c r="C19" s="1543"/>
      <c r="D19" s="1543"/>
      <c r="E19" s="1543"/>
      <c r="F19" s="1546"/>
      <c r="G19" s="1543"/>
      <c r="H19" s="1543"/>
      <c r="I19" s="1543"/>
      <c r="J19" s="1540"/>
      <c r="K19" s="1540"/>
    </row>
    <row r="20" spans="2:11" ht="30">
      <c r="B20" s="1546" t="s">
        <v>33</v>
      </c>
      <c r="C20" s="1543"/>
      <c r="D20" s="1543"/>
      <c r="E20" s="1543"/>
      <c r="F20" s="1546"/>
      <c r="G20" s="1543"/>
      <c r="H20" s="1543"/>
      <c r="I20" s="1543"/>
      <c r="J20" s="1540"/>
      <c r="K20" s="1540"/>
    </row>
    <row r="21" spans="2:11" ht="30">
      <c r="B21" s="1546" t="s">
        <v>34</v>
      </c>
      <c r="C21" s="1540"/>
      <c r="D21" s="1540"/>
      <c r="E21" s="1540"/>
      <c r="F21" s="1540"/>
      <c r="G21" s="1540"/>
      <c r="H21" s="1540"/>
      <c r="I21" s="1540"/>
      <c r="J21" s="1540"/>
      <c r="K21" s="1540"/>
    </row>
    <row r="22" spans="2:11">
      <c r="B22" s="1540"/>
      <c r="C22" s="1540"/>
      <c r="D22" s="1540"/>
      <c r="E22" s="1540"/>
      <c r="F22" s="1540"/>
      <c r="G22" s="1540"/>
      <c r="H22" s="1540"/>
      <c r="I22" s="1540"/>
      <c r="J22" s="1540"/>
      <c r="K22" s="1540"/>
    </row>
    <row r="23" spans="2:11" ht="15.75">
      <c r="B23" s="1540"/>
      <c r="C23" s="1547"/>
      <c r="D23" s="1547"/>
      <c r="E23" s="1547"/>
      <c r="F23" s="1547"/>
      <c r="G23" s="1547"/>
      <c r="H23" s="1540"/>
      <c r="I23" s="1540"/>
      <c r="J23" s="1540"/>
      <c r="K23" s="1540"/>
    </row>
    <row r="24" spans="2:11" ht="15.75">
      <c r="B24" s="1548" t="s">
        <v>35</v>
      </c>
      <c r="C24" s="1548"/>
      <c r="D24" s="1548"/>
      <c r="E24" s="1548"/>
      <c r="F24" s="1548"/>
      <c r="G24" s="1548"/>
      <c r="H24" s="1540"/>
      <c r="I24" s="1540"/>
      <c r="J24" s="1540"/>
      <c r="K24" s="1540"/>
    </row>
    <row r="25" spans="2:11" ht="15.75">
      <c r="B25" s="1540"/>
      <c r="C25" s="1548"/>
      <c r="D25" s="1548"/>
      <c r="E25" s="1548"/>
      <c r="F25" s="1548"/>
      <c r="G25" s="1549"/>
      <c r="H25" s="1540"/>
      <c r="I25" s="1540"/>
      <c r="J25" s="1540"/>
      <c r="K25" s="1540"/>
    </row>
    <row r="26" spans="2:11" ht="15.75">
      <c r="B26" s="1548" t="s">
        <v>36</v>
      </c>
      <c r="C26" s="1548"/>
      <c r="D26" s="1548"/>
      <c r="E26" s="1548"/>
      <c r="F26" s="1548"/>
      <c r="G26" s="1548"/>
      <c r="H26" s="1540"/>
      <c r="I26" s="1540"/>
      <c r="J26" s="1540"/>
      <c r="K26" s="1540"/>
    </row>
    <row r="27" spans="2:11" ht="15.75">
      <c r="B27" s="1540"/>
      <c r="C27" s="1548"/>
      <c r="D27" s="1548"/>
      <c r="E27" s="1548"/>
      <c r="F27" s="1548"/>
      <c r="G27" s="1549"/>
      <c r="H27" s="1540"/>
      <c r="I27" s="1540"/>
      <c r="J27" s="1540"/>
      <c r="K27" s="1540"/>
    </row>
    <row r="28" spans="2:11" ht="15.75">
      <c r="B28" s="1548" t="s">
        <v>37</v>
      </c>
      <c r="C28" s="1548"/>
      <c r="D28" s="1548"/>
      <c r="E28" s="1548"/>
      <c r="F28" s="1548"/>
      <c r="G28" s="1549"/>
      <c r="H28" s="1540"/>
      <c r="I28" s="1540"/>
      <c r="J28" s="1540"/>
      <c r="K28" s="1540"/>
    </row>
    <row r="29" spans="2:11" ht="15.75">
      <c r="B29" s="1540"/>
      <c r="C29" s="1548"/>
      <c r="D29" s="1548"/>
      <c r="E29" s="1548"/>
      <c r="F29" s="1548"/>
      <c r="G29" s="1549"/>
      <c r="H29" s="1540"/>
      <c r="I29" s="1540"/>
      <c r="J29" s="1540"/>
      <c r="K29" s="1540"/>
    </row>
    <row r="30" spans="2:11" ht="15.75">
      <c r="B30" s="1548" t="s">
        <v>38</v>
      </c>
      <c r="C30" s="1548"/>
      <c r="D30" s="1548"/>
      <c r="E30" s="1548"/>
      <c r="F30" s="1548"/>
      <c r="G30" s="1549"/>
      <c r="H30" s="1540"/>
      <c r="I30" s="1540"/>
      <c r="J30" s="1540"/>
      <c r="K30" s="1540"/>
    </row>
    <row r="31" spans="2:11" ht="15.75">
      <c r="B31" s="1548"/>
      <c r="C31" s="1548"/>
      <c r="D31" s="1548"/>
      <c r="E31" s="1548"/>
      <c r="F31" s="1548"/>
      <c r="G31" s="1549"/>
      <c r="H31" s="1540"/>
      <c r="I31" s="1540"/>
      <c r="J31" s="1540"/>
      <c r="K31" s="1540"/>
    </row>
    <row r="32" spans="2:11" ht="15.75">
      <c r="B32" s="1548" t="s">
        <v>39</v>
      </c>
      <c r="C32" s="1548"/>
      <c r="D32" s="1548"/>
      <c r="E32" s="1548"/>
      <c r="F32" s="1548"/>
      <c r="G32" s="1549"/>
      <c r="H32" s="1540"/>
      <c r="I32" s="1540"/>
      <c r="J32" s="1540"/>
      <c r="K32" s="1540"/>
    </row>
    <row r="33" spans="2:11" ht="15.75">
      <c r="B33" s="1548"/>
      <c r="C33" s="1548"/>
      <c r="D33" s="1548"/>
      <c r="E33" s="1548"/>
      <c r="F33" s="1548"/>
      <c r="G33" s="1549"/>
      <c r="H33" s="1540"/>
      <c r="I33" s="1540"/>
      <c r="J33" s="1540"/>
      <c r="K33" s="1540"/>
    </row>
    <row r="34" spans="2:11" ht="15.75">
      <c r="B34" s="1548" t="s">
        <v>40</v>
      </c>
      <c r="C34" s="1548"/>
      <c r="D34" s="1548"/>
      <c r="E34" s="1548"/>
      <c r="F34" s="1540"/>
      <c r="G34" s="1540"/>
      <c r="H34" s="1540"/>
      <c r="I34" s="1540"/>
      <c r="J34" s="1540"/>
      <c r="K34" s="1540"/>
    </row>
    <row r="35" spans="2:11" ht="15.75">
      <c r="B35" s="1548"/>
      <c r="C35" s="1548"/>
      <c r="D35" s="1548"/>
      <c r="E35" s="1548"/>
      <c r="F35" s="1540"/>
      <c r="G35" s="1540"/>
      <c r="H35" s="1540"/>
      <c r="I35" s="1540"/>
      <c r="J35" s="1540"/>
      <c r="K35" s="1540"/>
    </row>
    <row r="36" spans="2:11" ht="15.75">
      <c r="B36" s="1548" t="s">
        <v>41</v>
      </c>
      <c r="C36" s="1548"/>
      <c r="D36" s="1548"/>
      <c r="E36" s="1548"/>
      <c r="F36" s="1540"/>
      <c r="G36" s="1540"/>
      <c r="H36" s="1540"/>
      <c r="I36" s="1540"/>
      <c r="J36" s="1540"/>
      <c r="K36" s="1540"/>
    </row>
    <row r="37" spans="2:11" ht="15.75">
      <c r="B37" s="1548"/>
      <c r="C37" s="1548"/>
      <c r="D37" s="1548"/>
      <c r="E37" s="1548"/>
      <c r="F37" s="1540"/>
      <c r="G37" s="1540"/>
      <c r="H37" s="1540"/>
      <c r="I37" s="1540"/>
      <c r="J37" s="1540"/>
      <c r="K37" s="1540"/>
    </row>
    <row r="38" spans="2:11" ht="15.75">
      <c r="B38" s="1548" t="s">
        <v>42</v>
      </c>
      <c r="C38" s="1548"/>
      <c r="D38" s="1548"/>
      <c r="E38" s="1548"/>
      <c r="F38" s="1540"/>
      <c r="G38" s="1540"/>
      <c r="H38" s="1540"/>
      <c r="I38" s="1540"/>
      <c r="J38" s="1540"/>
      <c r="K38" s="1540"/>
    </row>
    <row r="39" spans="2:11" ht="15.75">
      <c r="B39" s="1548"/>
      <c r="C39" s="1548"/>
      <c r="D39" s="1548"/>
      <c r="E39" s="1548"/>
      <c r="F39" s="1540"/>
      <c r="G39" s="1540"/>
      <c r="H39" s="1540"/>
      <c r="I39" s="1540"/>
      <c r="J39" s="1540"/>
      <c r="K39" s="1540"/>
    </row>
    <row r="40" spans="2:11" ht="15.75">
      <c r="B40" s="1548" t="s">
        <v>43</v>
      </c>
      <c r="C40" s="1548"/>
      <c r="D40" s="1548"/>
      <c r="E40" s="1548"/>
      <c r="F40" s="1540"/>
      <c r="G40" s="1540"/>
      <c r="H40" s="1540"/>
      <c r="I40" s="1540"/>
      <c r="J40" s="1540"/>
      <c r="K40" s="1540"/>
    </row>
    <row r="41" spans="2:11" ht="15.75">
      <c r="B41" s="1548"/>
      <c r="C41" s="1548"/>
      <c r="D41" s="1548"/>
      <c r="E41" s="1548"/>
      <c r="F41" s="1540"/>
      <c r="G41" s="1540"/>
      <c r="H41" s="1540"/>
      <c r="I41" s="1540"/>
      <c r="J41" s="1540"/>
      <c r="K41" s="1540"/>
    </row>
    <row r="42" spans="2:11" ht="15.75">
      <c r="B42" s="1548" t="s">
        <v>44</v>
      </c>
      <c r="C42" s="1548"/>
      <c r="D42" s="1548"/>
      <c r="E42" s="1548"/>
      <c r="F42" s="1540"/>
      <c r="G42" s="1540"/>
      <c r="H42" s="1540"/>
      <c r="I42" s="1540"/>
      <c r="J42" s="1540"/>
      <c r="K42" s="1540"/>
    </row>
    <row r="43" spans="2:11" ht="15.75">
      <c r="B43" s="1548"/>
      <c r="C43" s="1548"/>
      <c r="D43" s="1548"/>
      <c r="E43" s="1548"/>
      <c r="F43" s="1540"/>
      <c r="G43" s="1540"/>
      <c r="H43" s="1540"/>
      <c r="I43" s="1540"/>
      <c r="J43" s="1540"/>
      <c r="K43" s="1540"/>
    </row>
    <row r="44" spans="2:11" ht="15.75">
      <c r="B44" s="1548" t="s">
        <v>45</v>
      </c>
      <c r="C44" s="1548"/>
      <c r="D44" s="1548"/>
      <c r="E44" s="1548"/>
      <c r="F44" s="1540"/>
      <c r="G44" s="1540"/>
      <c r="H44" s="1550"/>
      <c r="I44" s="1540"/>
      <c r="J44" s="1540"/>
      <c r="K44" s="1540"/>
    </row>
    <row r="45" spans="2:11" ht="15.75">
      <c r="B45" s="1548"/>
      <c r="C45" s="1548"/>
      <c r="D45" s="1548"/>
      <c r="E45" s="1548"/>
      <c r="F45" s="1540"/>
      <c r="G45" s="1540"/>
      <c r="H45" s="1540"/>
      <c r="I45" s="1540"/>
      <c r="J45" s="1540"/>
      <c r="K45" s="1540"/>
    </row>
    <row r="46" spans="2:11" ht="15.75">
      <c r="B46" s="1548" t="s">
        <v>46</v>
      </c>
      <c r="C46" s="1540"/>
      <c r="D46" s="1540"/>
      <c r="E46" s="1540"/>
      <c r="F46" s="1540"/>
      <c r="G46" s="1540"/>
      <c r="H46" s="1550"/>
      <c r="I46" s="1540"/>
      <c r="J46" s="1540"/>
      <c r="K46" s="1540"/>
    </row>
    <row r="47" spans="2:11">
      <c r="B47" s="1540"/>
      <c r="C47" s="1540"/>
      <c r="D47" s="1540"/>
      <c r="E47" s="1540"/>
      <c r="F47" s="1540"/>
      <c r="G47" s="1540"/>
      <c r="H47" s="1540"/>
      <c r="I47" s="1540"/>
      <c r="J47" s="1540"/>
      <c r="K47" s="1540"/>
    </row>
    <row r="48" spans="2:11" ht="15.75">
      <c r="B48" s="1547" t="s">
        <v>47</v>
      </c>
      <c r="C48" s="1540"/>
      <c r="D48" s="1540"/>
      <c r="E48" s="1540"/>
      <c r="F48" s="1540"/>
      <c r="G48" s="1540"/>
      <c r="H48" s="1540"/>
      <c r="I48" s="1540"/>
      <c r="J48" s="1540"/>
      <c r="K48" s="1540"/>
    </row>
  </sheetData>
  <pageMargins left="0.25" right="0.25"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AJ62"/>
  <sheetViews>
    <sheetView workbookViewId="0">
      <selection sqref="A1:K54"/>
    </sheetView>
  </sheetViews>
  <sheetFormatPr baseColWidth="10" defaultColWidth="11.42578125" defaultRowHeight="15"/>
  <cols>
    <col min="1" max="1" width="18.5703125" style="532" customWidth="1"/>
    <col min="2" max="2" width="11.85546875" style="532" customWidth="1"/>
    <col min="3" max="3" width="12.7109375" style="532" customWidth="1"/>
    <col min="4" max="12" width="11.85546875" style="532" customWidth="1"/>
    <col min="13" max="13" width="10.140625" style="532" customWidth="1"/>
    <col min="14" max="16" width="8.5703125" style="532" customWidth="1"/>
    <col min="17" max="17" width="8.42578125" style="532" bestFit="1" customWidth="1"/>
    <col min="18" max="18" width="9.140625" style="532" bestFit="1" customWidth="1"/>
    <col min="19" max="19" width="9.140625" style="532" customWidth="1"/>
    <col min="20" max="20" width="7.7109375" style="532" customWidth="1"/>
    <col min="21" max="22" width="10.7109375" style="532" customWidth="1"/>
    <col min="23" max="16384" width="11.42578125" style="532"/>
  </cols>
  <sheetData>
    <row r="1" spans="1:36" s="695" customFormat="1" ht="18" customHeight="1">
      <c r="A1" s="1642" t="s">
        <v>190</v>
      </c>
      <c r="B1" s="1642"/>
      <c r="C1" s="1642"/>
      <c r="D1" s="1642"/>
      <c r="E1" s="1642"/>
      <c r="F1" s="1642"/>
      <c r="G1" s="1642"/>
      <c r="H1" s="1642"/>
      <c r="I1" s="1642"/>
      <c r="J1" s="1642"/>
      <c r="K1" s="1642"/>
      <c r="L1" s="571"/>
      <c r="M1" s="693"/>
      <c r="N1" s="693"/>
      <c r="O1" s="693"/>
      <c r="P1" s="693"/>
      <c r="Q1" s="693"/>
      <c r="R1" s="693"/>
      <c r="S1" s="693"/>
      <c r="T1" s="693"/>
      <c r="U1" s="694"/>
      <c r="V1" s="694"/>
      <c r="W1" s="694"/>
      <c r="X1" s="694"/>
      <c r="Y1" s="694"/>
      <c r="Z1" s="694"/>
    </row>
    <row r="2" spans="1:36" s="572" customFormat="1" ht="15" customHeight="1">
      <c r="C2" s="458"/>
      <c r="D2" s="458"/>
      <c r="E2" s="458"/>
      <c r="F2" s="458"/>
      <c r="G2" s="458"/>
      <c r="H2" s="458"/>
      <c r="I2" s="458"/>
      <c r="J2" s="458"/>
      <c r="K2" s="458"/>
      <c r="L2" s="458"/>
      <c r="M2" s="458"/>
      <c r="N2" s="458"/>
      <c r="O2" s="458"/>
      <c r="P2" s="458"/>
      <c r="Q2" s="458"/>
      <c r="R2" s="458"/>
      <c r="S2" s="458"/>
      <c r="T2" s="458"/>
      <c r="U2" s="458"/>
      <c r="V2" s="458"/>
    </row>
    <row r="3" spans="1:36" ht="15" customHeight="1">
      <c r="A3" s="602" t="s">
        <v>191</v>
      </c>
      <c r="B3" s="619"/>
      <c r="C3" s="619"/>
      <c r="D3" s="619"/>
      <c r="E3" s="619"/>
      <c r="F3" s="619"/>
      <c r="G3" s="619"/>
      <c r="H3" s="619"/>
      <c r="O3" s="458"/>
      <c r="P3" s="458"/>
      <c r="Q3" s="458"/>
      <c r="R3" s="458"/>
      <c r="S3" s="458"/>
      <c r="T3" s="458"/>
      <c r="U3" s="458"/>
      <c r="V3" s="458"/>
      <c r="W3" s="458"/>
      <c r="X3" s="458"/>
      <c r="Y3" s="458"/>
      <c r="Z3" s="619"/>
      <c r="AA3" s="619"/>
      <c r="AB3" s="619"/>
      <c r="AC3" s="619"/>
      <c r="AD3" s="619"/>
      <c r="AF3" s="572"/>
      <c r="AG3" s="572"/>
      <c r="AH3" s="572"/>
    </row>
    <row r="4" spans="1:36" ht="15" customHeight="1">
      <c r="A4" s="442" t="s">
        <v>50</v>
      </c>
      <c r="B4" s="619"/>
      <c r="C4" s="619"/>
      <c r="D4" s="619"/>
      <c r="E4" s="620"/>
      <c r="F4" s="620"/>
      <c r="G4" s="620"/>
      <c r="H4" s="619"/>
      <c r="O4" s="458"/>
      <c r="P4" s="458"/>
      <c r="Q4" s="458"/>
      <c r="R4" s="458"/>
      <c r="S4" s="458"/>
      <c r="T4" s="458"/>
      <c r="U4" s="458"/>
      <c r="V4" s="458"/>
      <c r="W4" s="458"/>
      <c r="X4" s="458"/>
      <c r="Y4" s="458"/>
      <c r="Z4" s="619"/>
      <c r="AA4" s="619"/>
      <c r="AB4" s="619"/>
      <c r="AC4" s="619"/>
      <c r="AD4" s="619"/>
      <c r="AF4" s="572"/>
      <c r="AG4" s="572"/>
      <c r="AH4" s="572"/>
    </row>
    <row r="5" spans="1:36" ht="15" customHeight="1">
      <c r="A5" s="622"/>
      <c r="B5" s="1708" t="s">
        <v>86</v>
      </c>
      <c r="C5" s="1708"/>
      <c r="D5" s="1708"/>
      <c r="E5" s="1708"/>
      <c r="F5" s="1709"/>
      <c r="G5" s="1708" t="s">
        <v>87</v>
      </c>
      <c r="H5" s="1708"/>
      <c r="I5" s="1708"/>
      <c r="J5" s="1708"/>
      <c r="K5" s="1708"/>
      <c r="N5" s="477"/>
      <c r="O5" s="602"/>
      <c r="P5" s="696"/>
      <c r="Q5" s="697"/>
      <c r="R5" s="698"/>
      <c r="S5" s="698"/>
      <c r="T5" s="698"/>
      <c r="U5" s="699"/>
      <c r="V5" s="699"/>
      <c r="W5" s="699"/>
      <c r="X5" s="699"/>
      <c r="Y5" s="620"/>
      <c r="Z5" s="620"/>
      <c r="AA5" s="620"/>
      <c r="AB5" s="620"/>
      <c r="AC5" s="620"/>
      <c r="AD5" s="620"/>
      <c r="AE5" s="572"/>
      <c r="AF5" s="572"/>
      <c r="AG5" s="572"/>
      <c r="AH5" s="572"/>
      <c r="AI5" s="572"/>
      <c r="AJ5" s="572"/>
    </row>
    <row r="6" spans="1:36" ht="30" customHeight="1">
      <c r="A6" s="700"/>
      <c r="B6" s="575">
        <v>2019</v>
      </c>
      <c r="C6" s="354">
        <v>2020</v>
      </c>
      <c r="D6" s="180">
        <v>2021</v>
      </c>
      <c r="E6" s="249" t="s">
        <v>3</v>
      </c>
      <c r="F6" s="576" t="s">
        <v>29</v>
      </c>
      <c r="G6" s="575">
        <v>2019</v>
      </c>
      <c r="H6" s="354">
        <v>2020</v>
      </c>
      <c r="I6" s="180">
        <v>2021</v>
      </c>
      <c r="J6" s="249" t="s">
        <v>3</v>
      </c>
      <c r="K6" s="576" t="s">
        <v>29</v>
      </c>
      <c r="N6" s="2"/>
      <c r="O6" s="167"/>
      <c r="P6" s="167"/>
      <c r="Q6" s="167"/>
      <c r="R6" s="167"/>
      <c r="S6" s="698"/>
      <c r="T6" s="698"/>
      <c r="U6" s="699"/>
      <c r="V6" s="699"/>
      <c r="W6" s="699"/>
      <c r="X6" s="699"/>
      <c r="Y6" s="620"/>
      <c r="Z6" s="620"/>
      <c r="AA6" s="620"/>
      <c r="AB6" s="620"/>
      <c r="AC6" s="620"/>
      <c r="AD6" s="620"/>
      <c r="AE6" s="572"/>
      <c r="AF6" s="572"/>
      <c r="AG6" s="572"/>
      <c r="AH6" s="572"/>
      <c r="AI6" s="572"/>
      <c r="AJ6" s="572"/>
    </row>
    <row r="7" spans="1:36" ht="15" customHeight="1">
      <c r="A7" s="701" t="s">
        <v>192</v>
      </c>
      <c r="B7" s="627">
        <v>85.483000000000004</v>
      </c>
      <c r="C7" s="363">
        <v>84.251000000000005</v>
      </c>
      <c r="D7" s="364">
        <v>92.739000000000004</v>
      </c>
      <c r="E7" s="486">
        <f>C7/B7-1</f>
        <v>-1.4412222313208489E-2</v>
      </c>
      <c r="F7" s="1460">
        <f>D7/C7-1</f>
        <v>0.10074657867562409</v>
      </c>
      <c r="G7" s="627">
        <v>75.267780000000002</v>
      </c>
      <c r="H7" s="363">
        <v>72.391300000000001</v>
      </c>
      <c r="I7" s="364">
        <v>83.359449999999995</v>
      </c>
      <c r="J7" s="486">
        <f>H7/G7-1</f>
        <v>-3.8216618053568241E-2</v>
      </c>
      <c r="K7" s="486">
        <f>I7/H7-1</f>
        <v>0.15151199108180124</v>
      </c>
      <c r="N7" s="167"/>
      <c r="O7" s="167"/>
      <c r="P7" s="167"/>
      <c r="Q7" s="5"/>
      <c r="R7" s="167"/>
      <c r="S7" s="703"/>
      <c r="T7" s="704"/>
      <c r="U7" s="704"/>
      <c r="V7" s="705"/>
      <c r="W7" s="703"/>
      <c r="X7" s="704"/>
      <c r="Y7" s="704"/>
      <c r="Z7" s="705"/>
      <c r="AA7" s="703"/>
      <c r="AB7" s="704"/>
      <c r="AC7" s="704"/>
      <c r="AD7" s="705"/>
      <c r="AE7" s="703"/>
      <c r="AF7" s="704"/>
      <c r="AG7" s="704"/>
      <c r="AH7" s="705"/>
      <c r="AI7" s="572"/>
      <c r="AJ7" s="572"/>
    </row>
    <row r="8" spans="1:36" ht="15" customHeight="1">
      <c r="A8" s="706" t="s">
        <v>193</v>
      </c>
      <c r="B8" s="707">
        <v>124.34099999999999</v>
      </c>
      <c r="C8" s="371">
        <v>121.291</v>
      </c>
      <c r="D8" s="372">
        <v>121.346</v>
      </c>
      <c r="E8" s="496">
        <f t="shared" ref="E8:E14" si="0">C8/B8-1</f>
        <v>-2.4529318567487746E-2</v>
      </c>
      <c r="F8" s="708">
        <f t="shared" ref="F8:F14" si="1">D8/C8-1</f>
        <v>4.5345491421455719E-4</v>
      </c>
      <c r="G8" s="707">
        <v>112.67662</v>
      </c>
      <c r="H8" s="371">
        <v>109.37425</v>
      </c>
      <c r="I8" s="372">
        <v>111.34575</v>
      </c>
      <c r="J8" s="496">
        <f t="shared" ref="J8:J14" si="2">H8/G8-1</f>
        <v>-2.9308387134793334E-2</v>
      </c>
      <c r="K8" s="496">
        <f t="shared" ref="K8:K14" si="3">I8/H8-1</f>
        <v>1.8025266458969957E-2</v>
      </c>
      <c r="N8" s="289"/>
      <c r="O8" s="289"/>
      <c r="P8" s="709"/>
      <c r="Q8" s="709"/>
      <c r="R8" s="710"/>
      <c r="S8" s="710"/>
      <c r="T8" s="709"/>
      <c r="U8" s="709"/>
      <c r="V8" s="710"/>
      <c r="W8" s="710"/>
      <c r="X8" s="709"/>
      <c r="Y8" s="709"/>
      <c r="Z8" s="710"/>
      <c r="AA8" s="710"/>
      <c r="AB8" s="709"/>
      <c r="AC8" s="709"/>
      <c r="AD8" s="710"/>
      <c r="AE8" s="710"/>
      <c r="AF8" s="709"/>
      <c r="AG8" s="709"/>
      <c r="AH8" s="710"/>
      <c r="AI8" s="572"/>
      <c r="AJ8" s="572"/>
    </row>
    <row r="9" spans="1:36" ht="15" customHeight="1">
      <c r="A9" s="701" t="s">
        <v>194</v>
      </c>
      <c r="B9" s="627">
        <v>376.82400000000001</v>
      </c>
      <c r="C9" s="363">
        <v>371.20600000000002</v>
      </c>
      <c r="D9" s="376">
        <v>369.721</v>
      </c>
      <c r="E9" s="486">
        <f t="shared" si="0"/>
        <v>-1.4908816848183792E-2</v>
      </c>
      <c r="F9" s="702">
        <f t="shared" si="1"/>
        <v>-4.0004741302672731E-3</v>
      </c>
      <c r="G9" s="627">
        <v>343.07059999999996</v>
      </c>
      <c r="H9" s="363">
        <v>338.75949989999998</v>
      </c>
      <c r="I9" s="376">
        <v>339.95449989999997</v>
      </c>
      <c r="J9" s="486">
        <f t="shared" si="2"/>
        <v>-1.2566218440169363E-2</v>
      </c>
      <c r="K9" s="486">
        <f t="shared" si="3"/>
        <v>3.527576349453776E-3</v>
      </c>
      <c r="N9" s="289"/>
      <c r="O9" s="298"/>
      <c r="P9" s="709"/>
      <c r="Q9" s="709"/>
      <c r="R9" s="711"/>
      <c r="S9" s="712"/>
      <c r="T9" s="709"/>
      <c r="U9" s="709"/>
      <c r="V9" s="710"/>
      <c r="W9" s="710"/>
      <c r="X9" s="709"/>
      <c r="Y9" s="709"/>
      <c r="Z9" s="710"/>
      <c r="AA9" s="710"/>
      <c r="AB9" s="709"/>
      <c r="AC9" s="709"/>
      <c r="AD9" s="710"/>
      <c r="AE9" s="710"/>
      <c r="AF9" s="709"/>
      <c r="AG9" s="709"/>
      <c r="AH9" s="710"/>
      <c r="AI9" s="572"/>
      <c r="AJ9" s="572"/>
    </row>
    <row r="10" spans="1:36" ht="15" customHeight="1">
      <c r="A10" s="706" t="s">
        <v>195</v>
      </c>
      <c r="B10" s="707">
        <v>562.08600000000001</v>
      </c>
      <c r="C10" s="371">
        <v>552.505</v>
      </c>
      <c r="D10" s="372">
        <v>545.20100000000002</v>
      </c>
      <c r="E10" s="496">
        <f t="shared" si="0"/>
        <v>-1.7045434328554765E-2</v>
      </c>
      <c r="F10" s="708">
        <f t="shared" si="1"/>
        <v>-1.3219789866155018E-2</v>
      </c>
      <c r="G10" s="707">
        <v>522.59241999999995</v>
      </c>
      <c r="H10" s="371">
        <v>515.39463999999998</v>
      </c>
      <c r="I10" s="372">
        <v>510.95724000000001</v>
      </c>
      <c r="J10" s="496">
        <f t="shared" si="2"/>
        <v>-1.3773219290092231E-2</v>
      </c>
      <c r="K10" s="496">
        <f t="shared" si="3"/>
        <v>-8.6097131316692499E-3</v>
      </c>
      <c r="N10" s="289"/>
      <c r="O10" s="298"/>
      <c r="P10" s="709"/>
      <c r="Q10" s="709"/>
      <c r="R10" s="711"/>
      <c r="S10" s="712"/>
      <c r="T10" s="709"/>
      <c r="U10" s="709"/>
      <c r="V10" s="710"/>
      <c r="W10" s="710"/>
      <c r="X10" s="709"/>
      <c r="Y10" s="709"/>
      <c r="Z10" s="710"/>
      <c r="AA10" s="710"/>
      <c r="AB10" s="709"/>
      <c r="AC10" s="709"/>
      <c r="AD10" s="710"/>
      <c r="AE10" s="710"/>
      <c r="AF10" s="709"/>
      <c r="AG10" s="709"/>
      <c r="AH10" s="710"/>
      <c r="AI10" s="572"/>
      <c r="AJ10" s="572"/>
    </row>
    <row r="11" spans="1:36" ht="15" customHeight="1">
      <c r="A11" s="701" t="s">
        <v>196</v>
      </c>
      <c r="B11" s="363">
        <v>329.358</v>
      </c>
      <c r="C11" s="363">
        <v>327.00900000000001</v>
      </c>
      <c r="D11" s="376">
        <v>329.19</v>
      </c>
      <c r="E11" s="486">
        <f t="shared" si="0"/>
        <v>-7.1320569107171661E-3</v>
      </c>
      <c r="F11" s="702">
        <f t="shared" si="1"/>
        <v>6.6695412052879544E-3</v>
      </c>
      <c r="G11" s="363">
        <v>307.80279999999999</v>
      </c>
      <c r="H11" s="363">
        <v>306.77782000000002</v>
      </c>
      <c r="I11" s="376">
        <v>310.20503000000002</v>
      </c>
      <c r="J11" s="486">
        <f t="shared" si="2"/>
        <v>-3.3299892008779031E-3</v>
      </c>
      <c r="K11" s="486">
        <f t="shared" si="3"/>
        <v>1.117163555044498E-2</v>
      </c>
      <c r="N11" s="289"/>
      <c r="O11" s="298"/>
      <c r="P11" s="709"/>
      <c r="Q11" s="709"/>
      <c r="R11" s="711"/>
      <c r="S11" s="712"/>
      <c r="T11" s="709"/>
      <c r="U11" s="709"/>
      <c r="V11" s="710"/>
      <c r="W11" s="710"/>
      <c r="X11" s="709"/>
      <c r="Y11" s="709"/>
      <c r="Z11" s="710"/>
      <c r="AA11" s="710"/>
      <c r="AB11" s="709"/>
      <c r="AC11" s="709"/>
      <c r="AD11" s="710"/>
      <c r="AE11" s="710"/>
      <c r="AF11" s="709"/>
      <c r="AG11" s="709"/>
      <c r="AH11" s="710"/>
      <c r="AI11" s="572"/>
      <c r="AJ11" s="572"/>
    </row>
    <row r="12" spans="1:36" ht="15" customHeight="1">
      <c r="A12" s="706" t="s">
        <v>197</v>
      </c>
      <c r="B12" s="371">
        <v>325.93200000000002</v>
      </c>
      <c r="C12" s="371">
        <v>329.96199999999999</v>
      </c>
      <c r="D12" s="372">
        <v>334.66800000000001</v>
      </c>
      <c r="E12" s="496">
        <f t="shared" si="0"/>
        <v>1.2364542297166103E-2</v>
      </c>
      <c r="F12" s="708">
        <f t="shared" si="1"/>
        <v>1.4262248380116471E-2</v>
      </c>
      <c r="G12" s="371">
        <v>304.57719000000003</v>
      </c>
      <c r="H12" s="371">
        <v>309.74923999999999</v>
      </c>
      <c r="I12" s="372">
        <v>315.20859000000002</v>
      </c>
      <c r="J12" s="496">
        <f t="shared" si="2"/>
        <v>1.6981081216226102E-2</v>
      </c>
      <c r="K12" s="496">
        <f t="shared" si="3"/>
        <v>1.7625063422270326E-2</v>
      </c>
      <c r="N12" s="289"/>
      <c r="O12" s="298"/>
      <c r="P12" s="709"/>
      <c r="Q12" s="709"/>
      <c r="R12" s="711"/>
      <c r="S12" s="712"/>
      <c r="T12" s="709"/>
      <c r="U12" s="709"/>
      <c r="V12" s="710"/>
      <c r="W12" s="710"/>
      <c r="X12" s="709"/>
      <c r="Y12" s="709"/>
      <c r="Z12" s="710"/>
      <c r="AA12" s="710"/>
      <c r="AB12" s="709"/>
      <c r="AC12" s="709"/>
      <c r="AD12" s="710"/>
      <c r="AE12" s="710"/>
      <c r="AF12" s="709"/>
      <c r="AG12" s="709"/>
      <c r="AH12" s="710"/>
      <c r="AI12" s="572"/>
      <c r="AJ12" s="572"/>
    </row>
    <row r="13" spans="1:36" ht="15" customHeight="1">
      <c r="A13" s="713" t="s">
        <v>198</v>
      </c>
      <c r="B13" s="716">
        <v>164.48500000000001</v>
      </c>
      <c r="C13" s="716">
        <v>174.113</v>
      </c>
      <c r="D13" s="717">
        <v>184.357</v>
      </c>
      <c r="E13" s="714">
        <f t="shared" si="0"/>
        <v>5.853421284615612E-2</v>
      </c>
      <c r="F13" s="715">
        <f t="shared" si="1"/>
        <v>5.8835354051679056E-2</v>
      </c>
      <c r="G13" s="716">
        <v>166.28753</v>
      </c>
      <c r="H13" s="716">
        <v>177.38165989999999</v>
      </c>
      <c r="I13" s="717">
        <v>188.42046999999999</v>
      </c>
      <c r="J13" s="714">
        <f t="shared" si="2"/>
        <v>6.6716547536667337E-2</v>
      </c>
      <c r="K13" s="714">
        <f t="shared" si="3"/>
        <v>6.2231969788890229E-2</v>
      </c>
      <c r="N13" s="289"/>
      <c r="O13" s="298"/>
      <c r="P13" s="709"/>
      <c r="Q13" s="709"/>
      <c r="R13" s="710"/>
      <c r="S13" s="712"/>
      <c r="T13" s="709"/>
      <c r="U13" s="709"/>
      <c r="V13" s="710"/>
      <c r="W13" s="710"/>
      <c r="X13" s="709"/>
      <c r="Y13" s="709"/>
      <c r="Z13" s="710"/>
      <c r="AA13" s="710"/>
      <c r="AB13" s="709"/>
      <c r="AC13" s="709"/>
      <c r="AD13" s="710"/>
      <c r="AE13" s="710"/>
      <c r="AF13" s="709"/>
      <c r="AG13" s="709"/>
      <c r="AH13" s="710"/>
      <c r="AI13" s="572"/>
      <c r="AJ13" s="572"/>
    </row>
    <row r="14" spans="1:36" s="652" customFormat="1" ht="15" customHeight="1">
      <c r="A14" s="616" t="s">
        <v>133</v>
      </c>
      <c r="B14" s="718">
        <v>1968.509</v>
      </c>
      <c r="C14" s="718">
        <v>1960.337</v>
      </c>
      <c r="D14" s="719">
        <v>1977.222</v>
      </c>
      <c r="E14" s="720">
        <f t="shared" si="0"/>
        <v>-4.1513653226884495E-3</v>
      </c>
      <c r="F14" s="721">
        <f t="shared" si="1"/>
        <v>8.6133149555407407E-3</v>
      </c>
      <c r="G14" s="718">
        <v>1832.27494</v>
      </c>
      <c r="H14" s="718">
        <v>1829.8284099999998</v>
      </c>
      <c r="I14" s="719">
        <v>1859.4510299999999</v>
      </c>
      <c r="J14" s="720">
        <f t="shared" si="2"/>
        <v>-1.3352417514372883E-3</v>
      </c>
      <c r="K14" s="720">
        <f t="shared" si="3"/>
        <v>1.618874198155007E-2</v>
      </c>
      <c r="N14" s="289"/>
      <c r="O14" s="298"/>
      <c r="P14" s="722"/>
      <c r="Q14" s="710"/>
      <c r="R14" s="710"/>
      <c r="S14" s="710"/>
      <c r="T14" s="710"/>
      <c r="U14" s="710"/>
      <c r="V14" s="710"/>
      <c r="W14" s="710"/>
      <c r="X14" s="710"/>
      <c r="Y14" s="710"/>
      <c r="Z14" s="710"/>
      <c r="AA14" s="710"/>
      <c r="AB14" s="710"/>
      <c r="AC14" s="710"/>
      <c r="AD14" s="710"/>
      <c r="AE14" s="710"/>
      <c r="AF14" s="710"/>
      <c r="AG14" s="710"/>
      <c r="AH14" s="710"/>
      <c r="AI14" s="595"/>
      <c r="AJ14" s="595"/>
    </row>
    <row r="15" spans="1:36" ht="5.0999999999999996" customHeight="1">
      <c r="A15" s="723"/>
      <c r="B15" s="724"/>
      <c r="C15" s="724"/>
      <c r="D15" s="384"/>
      <c r="E15" s="725"/>
      <c r="F15" s="628"/>
      <c r="G15" s="629"/>
      <c r="H15" s="629"/>
      <c r="I15" s="629"/>
      <c r="J15" s="726"/>
      <c r="K15" s="727"/>
      <c r="O15" s="728"/>
      <c r="P15" s="709"/>
      <c r="Q15" s="709"/>
      <c r="R15" s="710"/>
      <c r="S15" s="710"/>
      <c r="T15" s="709"/>
      <c r="U15" s="709"/>
      <c r="V15" s="710"/>
      <c r="W15" s="710"/>
      <c r="X15" s="709"/>
      <c r="Y15" s="709"/>
      <c r="Z15" s="710"/>
      <c r="AA15" s="710"/>
      <c r="AB15" s="709"/>
      <c r="AC15" s="709"/>
      <c r="AD15" s="710"/>
      <c r="AE15" s="710"/>
      <c r="AF15" s="709"/>
      <c r="AG15" s="709"/>
      <c r="AH15" s="710"/>
      <c r="AI15" s="572"/>
      <c r="AJ15" s="572"/>
    </row>
    <row r="16" spans="1:36" ht="25.5" customHeight="1">
      <c r="A16" s="1601" t="s">
        <v>566</v>
      </c>
      <c r="B16" s="1601"/>
      <c r="C16" s="1601"/>
      <c r="D16" s="1601"/>
      <c r="E16" s="1601"/>
      <c r="F16" s="1601"/>
      <c r="G16" s="1601"/>
      <c r="H16" s="1601"/>
      <c r="I16" s="1601"/>
      <c r="J16" s="1601"/>
      <c r="K16" s="1601"/>
      <c r="L16" s="395"/>
      <c r="O16" s="728"/>
      <c r="P16" s="709"/>
      <c r="Q16" s="709"/>
      <c r="R16" s="710"/>
      <c r="S16" s="710"/>
      <c r="T16" s="709"/>
      <c r="U16" s="709"/>
      <c r="V16" s="710"/>
      <c r="W16" s="710"/>
      <c r="X16" s="709"/>
      <c r="Y16" s="709"/>
      <c r="Z16" s="710"/>
      <c r="AA16" s="710"/>
      <c r="AB16" s="709"/>
      <c r="AC16" s="709"/>
      <c r="AD16" s="710"/>
      <c r="AE16" s="710"/>
      <c r="AF16" s="709"/>
      <c r="AG16" s="709"/>
      <c r="AH16" s="710"/>
      <c r="AI16" s="572"/>
      <c r="AJ16" s="572"/>
    </row>
    <row r="17" spans="1:36" ht="12.75" customHeight="1">
      <c r="A17" s="454" t="s">
        <v>64</v>
      </c>
      <c r="B17" s="475"/>
      <c r="C17" s="475"/>
      <c r="D17" s="475"/>
      <c r="E17" s="475"/>
      <c r="F17" s="475"/>
      <c r="G17" s="475"/>
      <c r="H17" s="475"/>
      <c r="I17" s="475"/>
      <c r="J17" s="475"/>
      <c r="K17" s="475"/>
      <c r="O17" s="728"/>
      <c r="P17" s="729"/>
      <c r="Q17" s="729"/>
      <c r="R17" s="730"/>
      <c r="S17" s="730"/>
      <c r="T17" s="729"/>
      <c r="U17" s="729"/>
      <c r="V17" s="730"/>
      <c r="W17" s="730"/>
      <c r="X17" s="729"/>
      <c r="Y17" s="729"/>
      <c r="Z17" s="730"/>
      <c r="AA17" s="730"/>
      <c r="AB17" s="729"/>
      <c r="AC17" s="729"/>
      <c r="AD17" s="730"/>
      <c r="AE17" s="730"/>
      <c r="AF17" s="729"/>
      <c r="AG17" s="729"/>
      <c r="AH17" s="730"/>
      <c r="AI17" s="572"/>
      <c r="AJ17" s="572"/>
    </row>
    <row r="18" spans="1:36" ht="12.75" customHeight="1">
      <c r="A18" s="454" t="s">
        <v>108</v>
      </c>
      <c r="B18" s="475"/>
      <c r="C18" s="475"/>
      <c r="D18" s="475"/>
      <c r="E18" s="475"/>
      <c r="F18" s="475"/>
      <c r="G18" s="475"/>
      <c r="H18" s="475"/>
      <c r="I18" s="475"/>
      <c r="J18" s="475"/>
      <c r="K18" s="475"/>
      <c r="N18" s="2"/>
      <c r="O18" s="167"/>
      <c r="P18" s="167"/>
      <c r="Q18" s="167"/>
      <c r="R18" s="167"/>
      <c r="S18" s="730"/>
      <c r="T18" s="729"/>
      <c r="U18" s="729"/>
      <c r="V18" s="730"/>
      <c r="W18" s="730"/>
      <c r="X18" s="729"/>
      <c r="Y18" s="729"/>
      <c r="Z18" s="730"/>
      <c r="AA18" s="730"/>
      <c r="AB18" s="729"/>
      <c r="AC18" s="729"/>
      <c r="AD18" s="730"/>
      <c r="AE18" s="730"/>
      <c r="AF18" s="729"/>
      <c r="AG18" s="729"/>
      <c r="AH18" s="730"/>
      <c r="AI18" s="572"/>
      <c r="AJ18" s="572"/>
    </row>
    <row r="19" spans="1:36" ht="20.100000000000001" customHeight="1">
      <c r="A19" s="114"/>
      <c r="B19" s="475"/>
      <c r="C19" s="475"/>
      <c r="D19" s="475"/>
      <c r="E19" s="475"/>
      <c r="F19" s="475"/>
      <c r="G19" s="475"/>
      <c r="H19" s="475"/>
      <c r="I19" s="475"/>
      <c r="J19" s="475"/>
      <c r="K19" s="475"/>
      <c r="N19" s="167"/>
      <c r="O19" s="167"/>
      <c r="P19" s="167"/>
      <c r="Q19" s="5"/>
      <c r="R19" s="167"/>
      <c r="S19" s="730"/>
      <c r="T19" s="729"/>
      <c r="U19" s="729"/>
      <c r="V19" s="730"/>
      <c r="W19" s="730"/>
      <c r="X19" s="729"/>
      <c r="Y19" s="729"/>
      <c r="Z19" s="730"/>
      <c r="AA19" s="730"/>
      <c r="AB19" s="729"/>
      <c r="AC19" s="729"/>
      <c r="AD19" s="730"/>
      <c r="AE19" s="730"/>
      <c r="AF19" s="729"/>
      <c r="AG19" s="729"/>
      <c r="AH19" s="730"/>
      <c r="AI19" s="572"/>
      <c r="AJ19" s="572"/>
    </row>
    <row r="20" spans="1:36" s="731" customFormat="1" ht="15" customHeight="1">
      <c r="A20" s="602"/>
      <c r="B20" s="1710" t="s">
        <v>494</v>
      </c>
      <c r="C20" s="1710"/>
      <c r="D20" s="1710"/>
      <c r="E20" s="1710"/>
      <c r="F20" s="1710"/>
      <c r="G20" s="1710"/>
      <c r="H20" s="1710"/>
      <c r="I20" s="1710"/>
      <c r="O20" s="732"/>
      <c r="P20" s="733"/>
      <c r="Q20" s="733"/>
      <c r="R20" s="734"/>
      <c r="S20" s="734"/>
      <c r="T20" s="733"/>
      <c r="U20" s="733"/>
      <c r="V20" s="734"/>
      <c r="W20" s="734"/>
      <c r="X20" s="733"/>
      <c r="Y20" s="733"/>
      <c r="Z20" s="734"/>
      <c r="AA20" s="734"/>
      <c r="AB20" s="733"/>
      <c r="AC20" s="733"/>
      <c r="AD20" s="734"/>
      <c r="AE20" s="734"/>
      <c r="AF20" s="733"/>
      <c r="AG20" s="733"/>
      <c r="AH20" s="734"/>
      <c r="AI20" s="574"/>
      <c r="AJ20" s="574"/>
    </row>
    <row r="21" spans="1:36" s="731" customFormat="1" ht="12.75" customHeight="1">
      <c r="A21" s="601"/>
      <c r="O21" s="732"/>
      <c r="P21" s="733"/>
      <c r="Q21" s="733"/>
      <c r="R21" s="734"/>
      <c r="S21" s="734"/>
      <c r="T21" s="733"/>
      <c r="U21" s="733"/>
      <c r="V21" s="734"/>
      <c r="W21" s="734"/>
      <c r="X21" s="733"/>
      <c r="Y21" s="733"/>
      <c r="Z21" s="734"/>
      <c r="AA21" s="734"/>
      <c r="AB21" s="733"/>
      <c r="AC21" s="733"/>
      <c r="AD21" s="734"/>
      <c r="AE21" s="734"/>
      <c r="AF21" s="733"/>
      <c r="AG21" s="733"/>
      <c r="AH21" s="734"/>
      <c r="AI21" s="574"/>
      <c r="AJ21" s="574"/>
    </row>
    <row r="22" spans="1:36" s="731" customFormat="1" ht="12.75" customHeight="1">
      <c r="A22" s="601"/>
      <c r="O22" s="732"/>
      <c r="P22" s="733"/>
      <c r="Q22" s="733"/>
      <c r="R22" s="734"/>
      <c r="S22" s="734"/>
      <c r="T22" s="733"/>
      <c r="U22" s="733"/>
      <c r="V22" s="734"/>
      <c r="W22" s="734"/>
      <c r="X22" s="733"/>
      <c r="Y22" s="733"/>
      <c r="Z22" s="734"/>
      <c r="AA22" s="734"/>
      <c r="AB22" s="733"/>
      <c r="AC22" s="733"/>
      <c r="AD22" s="734"/>
      <c r="AE22" s="734"/>
      <c r="AF22" s="733"/>
      <c r="AG22" s="733"/>
      <c r="AH22" s="734"/>
      <c r="AI22" s="574"/>
      <c r="AJ22" s="574"/>
    </row>
    <row r="23" spans="1:36" s="731" customFormat="1" ht="12.75" customHeight="1">
      <c r="A23" s="601"/>
      <c r="O23" s="732"/>
      <c r="P23" s="733"/>
      <c r="Q23" s="733"/>
      <c r="R23" s="734"/>
      <c r="S23" s="734"/>
      <c r="T23" s="733"/>
      <c r="U23" s="733"/>
      <c r="V23" s="734"/>
      <c r="W23" s="734"/>
      <c r="X23" s="733"/>
      <c r="Y23" s="733"/>
      <c r="Z23" s="734"/>
      <c r="AA23" s="734"/>
      <c r="AB23" s="733"/>
      <c r="AC23" s="733"/>
      <c r="AD23" s="734"/>
      <c r="AE23" s="734"/>
      <c r="AF23" s="733"/>
      <c r="AG23" s="733"/>
      <c r="AH23" s="734"/>
      <c r="AI23" s="574"/>
      <c r="AJ23" s="574"/>
    </row>
    <row r="24" spans="1:36" s="731" customFormat="1" ht="12.75" customHeight="1">
      <c r="A24" s="601"/>
      <c r="O24" s="732"/>
      <c r="P24" s="733"/>
      <c r="Q24" s="733"/>
      <c r="R24" s="734"/>
      <c r="S24" s="734"/>
      <c r="T24" s="733"/>
      <c r="U24" s="733"/>
      <c r="V24" s="734"/>
      <c r="W24" s="734"/>
      <c r="X24" s="733"/>
      <c r="Y24" s="733"/>
      <c r="Z24" s="734"/>
      <c r="AA24" s="734"/>
      <c r="AB24" s="733"/>
      <c r="AC24" s="733"/>
      <c r="AD24" s="734"/>
      <c r="AE24" s="734"/>
      <c r="AF24" s="733"/>
      <c r="AG24" s="733"/>
      <c r="AH24" s="734"/>
      <c r="AI24" s="574"/>
      <c r="AJ24" s="574"/>
    </row>
    <row r="25" spans="1:36" s="731" customFormat="1" ht="12.75" customHeight="1">
      <c r="A25" s="601"/>
      <c r="O25" s="732"/>
      <c r="P25" s="733"/>
      <c r="Q25" s="733"/>
      <c r="R25" s="734"/>
      <c r="S25" s="734"/>
      <c r="T25" s="733"/>
      <c r="U25" s="733"/>
      <c r="V25" s="734"/>
      <c r="W25" s="734"/>
      <c r="X25" s="733"/>
      <c r="Y25" s="733"/>
      <c r="Z25" s="734"/>
      <c r="AA25" s="734"/>
      <c r="AB25" s="733"/>
      <c r="AC25" s="733"/>
      <c r="AD25" s="734"/>
      <c r="AE25" s="734"/>
      <c r="AF25" s="733"/>
      <c r="AG25" s="733"/>
      <c r="AH25" s="734"/>
      <c r="AI25" s="574"/>
      <c r="AJ25" s="574"/>
    </row>
    <row r="26" spans="1:36" s="731" customFormat="1" ht="12.75" customHeight="1">
      <c r="A26" s="601"/>
      <c r="O26" s="732"/>
      <c r="P26" s="733"/>
      <c r="Q26" s="733"/>
      <c r="R26" s="734"/>
      <c r="S26" s="734"/>
      <c r="T26" s="733"/>
      <c r="U26" s="733"/>
      <c r="V26" s="734"/>
      <c r="W26" s="734"/>
      <c r="X26" s="733"/>
      <c r="Y26" s="733"/>
      <c r="Z26" s="734"/>
      <c r="AA26" s="734"/>
      <c r="AB26" s="733"/>
      <c r="AC26" s="733"/>
      <c r="AD26" s="734"/>
      <c r="AE26" s="734"/>
      <c r="AF26" s="733"/>
      <c r="AG26" s="733"/>
      <c r="AH26" s="734"/>
      <c r="AI26" s="574"/>
      <c r="AJ26" s="574"/>
    </row>
    <row r="27" spans="1:36" s="731" customFormat="1" ht="12.75" customHeight="1">
      <c r="A27" s="601"/>
      <c r="O27" s="732"/>
      <c r="P27" s="733"/>
      <c r="Q27" s="733"/>
      <c r="R27" s="734"/>
      <c r="S27" s="734"/>
      <c r="T27" s="733"/>
      <c r="U27" s="733"/>
      <c r="V27" s="734"/>
      <c r="W27" s="734"/>
      <c r="X27" s="733"/>
      <c r="Y27" s="733"/>
      <c r="Z27" s="734"/>
      <c r="AA27" s="734"/>
      <c r="AB27" s="733"/>
      <c r="AC27" s="733"/>
      <c r="AD27" s="734"/>
      <c r="AE27" s="734"/>
      <c r="AF27" s="733"/>
      <c r="AG27" s="733"/>
      <c r="AH27" s="734"/>
      <c r="AI27" s="574"/>
      <c r="AJ27" s="574"/>
    </row>
    <row r="28" spans="1:36" s="731" customFormat="1" ht="12.75" customHeight="1">
      <c r="A28" s="601"/>
      <c r="O28" s="732"/>
      <c r="P28" s="733"/>
      <c r="Q28" s="733"/>
      <c r="R28" s="734"/>
      <c r="S28" s="734"/>
      <c r="T28" s="733"/>
      <c r="U28" s="733"/>
      <c r="V28" s="734"/>
      <c r="W28" s="734"/>
      <c r="X28" s="733"/>
      <c r="Y28" s="733"/>
      <c r="Z28" s="734"/>
      <c r="AA28" s="734"/>
      <c r="AB28" s="733"/>
      <c r="AC28" s="733"/>
      <c r="AD28" s="734"/>
      <c r="AE28" s="734"/>
      <c r="AF28" s="733"/>
      <c r="AG28" s="733"/>
      <c r="AH28" s="734"/>
      <c r="AI28" s="574"/>
      <c r="AJ28" s="574"/>
    </row>
    <row r="29" spans="1:36" s="731" customFormat="1" ht="12.75" customHeight="1">
      <c r="A29" s="601"/>
      <c r="O29" s="732"/>
      <c r="P29" s="733"/>
      <c r="Q29" s="733"/>
      <c r="R29" s="734"/>
      <c r="S29" s="734"/>
      <c r="T29" s="733"/>
      <c r="U29" s="733"/>
      <c r="V29" s="734"/>
      <c r="W29" s="734"/>
      <c r="X29" s="733"/>
      <c r="Y29" s="733"/>
      <c r="Z29" s="734"/>
      <c r="AA29" s="734"/>
      <c r="AB29" s="733"/>
      <c r="AC29" s="733"/>
      <c r="AD29" s="734"/>
      <c r="AE29" s="734"/>
      <c r="AF29" s="733"/>
      <c r="AG29" s="733"/>
      <c r="AH29" s="734"/>
      <c r="AI29" s="574"/>
      <c r="AJ29" s="574"/>
    </row>
    <row r="30" spans="1:36" s="731" customFormat="1" ht="12.75" customHeight="1">
      <c r="A30" s="601"/>
      <c r="O30" s="732"/>
      <c r="P30" s="733"/>
      <c r="Q30" s="733"/>
      <c r="R30" s="734"/>
      <c r="S30" s="734"/>
      <c r="T30" s="733"/>
      <c r="U30" s="733"/>
      <c r="V30" s="734"/>
      <c r="W30" s="734"/>
      <c r="X30" s="733"/>
      <c r="Y30" s="733"/>
      <c r="Z30" s="734"/>
      <c r="AA30" s="734"/>
      <c r="AB30" s="733"/>
      <c r="AC30" s="733"/>
      <c r="AD30" s="734"/>
      <c r="AE30" s="734"/>
      <c r="AF30" s="733"/>
      <c r="AG30" s="733"/>
      <c r="AH30" s="734"/>
      <c r="AI30" s="574"/>
      <c r="AJ30" s="574"/>
    </row>
    <row r="31" spans="1:36" s="731" customFormat="1" ht="12.75" customHeight="1">
      <c r="A31" s="601"/>
      <c r="O31" s="732"/>
      <c r="P31" s="733"/>
      <c r="Q31" s="733"/>
      <c r="R31" s="734"/>
      <c r="S31" s="734"/>
      <c r="T31" s="733"/>
      <c r="U31" s="733"/>
      <c r="V31" s="734"/>
      <c r="W31" s="734"/>
      <c r="X31" s="733"/>
      <c r="Y31" s="733"/>
      <c r="Z31" s="734"/>
      <c r="AA31" s="734"/>
      <c r="AB31" s="733"/>
      <c r="AC31" s="733"/>
      <c r="AD31" s="734"/>
      <c r="AE31" s="734"/>
      <c r="AF31" s="733"/>
      <c r="AG31" s="733"/>
      <c r="AH31" s="734"/>
      <c r="AI31" s="574"/>
      <c r="AJ31" s="574"/>
    </row>
    <row r="32" spans="1:36" s="731" customFormat="1" ht="12.75" customHeight="1">
      <c r="A32" s="601"/>
      <c r="O32" s="732"/>
      <c r="P32" s="733"/>
      <c r="Q32" s="733"/>
      <c r="R32" s="734"/>
      <c r="S32" s="734"/>
      <c r="T32" s="733"/>
      <c r="U32" s="733"/>
      <c r="V32" s="734"/>
      <c r="W32" s="734"/>
      <c r="X32" s="733"/>
      <c r="Y32" s="733"/>
      <c r="Z32" s="734"/>
      <c r="AA32" s="734"/>
      <c r="AB32" s="733"/>
      <c r="AC32" s="733"/>
      <c r="AD32" s="734"/>
      <c r="AE32" s="734"/>
      <c r="AF32" s="733"/>
      <c r="AG32" s="733"/>
      <c r="AH32" s="734"/>
      <c r="AI32" s="574"/>
      <c r="AJ32" s="574"/>
    </row>
    <row r="33" spans="1:36" s="731" customFormat="1" ht="12.75" customHeight="1">
      <c r="A33" s="601"/>
      <c r="O33" s="732"/>
      <c r="P33" s="733"/>
      <c r="Q33" s="733"/>
      <c r="R33" s="734"/>
      <c r="S33" s="734"/>
      <c r="T33" s="733"/>
      <c r="U33" s="733"/>
      <c r="V33" s="734"/>
      <c r="W33" s="734"/>
      <c r="X33" s="733"/>
      <c r="Y33" s="733"/>
      <c r="Z33" s="734"/>
      <c r="AA33" s="734"/>
      <c r="AB33" s="733"/>
      <c r="AC33" s="733"/>
      <c r="AD33" s="734"/>
      <c r="AE33" s="734"/>
      <c r="AF33" s="733"/>
      <c r="AG33" s="733"/>
      <c r="AH33" s="734"/>
      <c r="AI33" s="574"/>
      <c r="AJ33" s="574"/>
    </row>
    <row r="34" spans="1:36" s="731" customFormat="1" ht="12.75" customHeight="1">
      <c r="A34" s="601"/>
      <c r="O34" s="732"/>
      <c r="P34" s="733"/>
      <c r="Q34" s="733"/>
      <c r="R34" s="734"/>
      <c r="S34" s="734"/>
      <c r="T34" s="733"/>
      <c r="U34" s="733"/>
      <c r="V34" s="734"/>
      <c r="W34" s="734"/>
      <c r="X34" s="733"/>
      <c r="Y34" s="733"/>
      <c r="Z34" s="734"/>
      <c r="AA34" s="734"/>
      <c r="AB34" s="733"/>
      <c r="AC34" s="733"/>
      <c r="AD34" s="734"/>
      <c r="AE34" s="734"/>
      <c r="AF34" s="733"/>
      <c r="AG34" s="733"/>
      <c r="AH34" s="734"/>
      <c r="AI34" s="574"/>
      <c r="AJ34" s="574"/>
    </row>
    <row r="35" spans="1:36" s="731" customFormat="1" ht="12.75" customHeight="1">
      <c r="A35" s="601"/>
      <c r="O35" s="732"/>
      <c r="P35" s="733"/>
      <c r="Q35" s="733"/>
      <c r="R35" s="734"/>
      <c r="S35" s="734"/>
      <c r="T35" s="733"/>
      <c r="U35" s="733"/>
      <c r="V35" s="734"/>
      <c r="W35" s="734"/>
      <c r="X35" s="733"/>
      <c r="Y35" s="733"/>
      <c r="Z35" s="734"/>
      <c r="AA35" s="734"/>
      <c r="AB35" s="733"/>
      <c r="AC35" s="733"/>
      <c r="AD35" s="734"/>
      <c r="AE35" s="734"/>
      <c r="AF35" s="733"/>
      <c r="AG35" s="733"/>
      <c r="AH35" s="734"/>
      <c r="AI35" s="574"/>
      <c r="AJ35" s="574"/>
    </row>
    <row r="36" spans="1:36" s="731" customFormat="1" ht="12.75" customHeight="1">
      <c r="A36" s="601"/>
      <c r="O36" s="732"/>
      <c r="P36" s="733"/>
      <c r="Q36" s="733"/>
      <c r="R36" s="734"/>
      <c r="S36" s="734"/>
      <c r="T36" s="733"/>
      <c r="U36" s="733"/>
      <c r="V36" s="734"/>
      <c r="W36" s="734"/>
      <c r="X36" s="733"/>
      <c r="Y36" s="733"/>
      <c r="Z36" s="734"/>
      <c r="AA36" s="734"/>
      <c r="AB36" s="733"/>
      <c r="AC36" s="733"/>
      <c r="AD36" s="734"/>
      <c r="AE36" s="734"/>
      <c r="AF36" s="733"/>
      <c r="AG36" s="733"/>
      <c r="AH36" s="734"/>
      <c r="AI36" s="574"/>
      <c r="AJ36" s="574"/>
    </row>
    <row r="37" spans="1:36" s="731" customFormat="1" ht="12.75" customHeight="1">
      <c r="A37" s="601"/>
      <c r="O37" s="732"/>
      <c r="P37" s="733"/>
      <c r="Q37" s="733"/>
      <c r="R37" s="734"/>
      <c r="S37" s="734"/>
      <c r="T37" s="733"/>
      <c r="U37" s="733"/>
      <c r="V37" s="734"/>
      <c r="W37" s="734"/>
      <c r="X37" s="733"/>
      <c r="Y37" s="733"/>
      <c r="Z37" s="734"/>
      <c r="AA37" s="734"/>
      <c r="AB37" s="733"/>
      <c r="AC37" s="733"/>
      <c r="AD37" s="734"/>
      <c r="AE37" s="734"/>
      <c r="AF37" s="733"/>
      <c r="AG37" s="733"/>
      <c r="AH37" s="734"/>
      <c r="AI37" s="574"/>
      <c r="AJ37" s="574"/>
    </row>
    <row r="38" spans="1:36" s="731" customFormat="1" ht="12.75" customHeight="1">
      <c r="A38" s="601"/>
      <c r="O38" s="732"/>
      <c r="P38" s="733"/>
      <c r="Q38" s="733"/>
      <c r="R38" s="734"/>
      <c r="S38" s="734"/>
      <c r="T38" s="733"/>
      <c r="U38" s="733"/>
      <c r="V38" s="734"/>
      <c r="W38" s="734"/>
      <c r="X38" s="733"/>
      <c r="Y38" s="733"/>
      <c r="Z38" s="734"/>
      <c r="AA38" s="734"/>
      <c r="AB38" s="733"/>
      <c r="AC38" s="733"/>
      <c r="AD38" s="734"/>
      <c r="AE38" s="734"/>
      <c r="AF38" s="733"/>
      <c r="AG38" s="733"/>
      <c r="AH38" s="734"/>
      <c r="AI38" s="574"/>
      <c r="AJ38" s="574"/>
    </row>
    <row r="39" spans="1:36" s="731" customFormat="1" ht="12.75" customHeight="1">
      <c r="A39" s="601"/>
      <c r="O39" s="732"/>
      <c r="P39" s="733"/>
      <c r="Q39" s="733"/>
      <c r="R39" s="734"/>
      <c r="S39" s="734"/>
      <c r="T39" s="733"/>
      <c r="U39" s="733"/>
      <c r="V39" s="734"/>
      <c r="W39" s="734"/>
      <c r="X39" s="733"/>
      <c r="Y39" s="733"/>
      <c r="Z39" s="734"/>
      <c r="AA39" s="734"/>
      <c r="AB39" s="733"/>
      <c r="AC39" s="733"/>
      <c r="AD39" s="734"/>
      <c r="AE39" s="734"/>
      <c r="AF39" s="733"/>
      <c r="AG39" s="733"/>
      <c r="AH39" s="734"/>
      <c r="AI39" s="574"/>
      <c r="AJ39" s="574"/>
    </row>
    <row r="40" spans="1:36" s="731" customFormat="1" ht="12.75" customHeight="1">
      <c r="A40" s="601"/>
      <c r="O40" s="732"/>
      <c r="P40" s="733"/>
      <c r="Q40" s="733"/>
      <c r="R40" s="734"/>
      <c r="S40" s="734"/>
      <c r="T40" s="733"/>
      <c r="U40" s="733"/>
      <c r="V40" s="734"/>
      <c r="W40" s="734"/>
      <c r="X40" s="733"/>
      <c r="Y40" s="733"/>
      <c r="Z40" s="734"/>
      <c r="AA40" s="734"/>
      <c r="AB40" s="733"/>
      <c r="AC40" s="733"/>
      <c r="AD40" s="734"/>
      <c r="AE40" s="734"/>
      <c r="AF40" s="733"/>
      <c r="AG40" s="733"/>
      <c r="AH40" s="734"/>
      <c r="AI40" s="574"/>
      <c r="AJ40" s="574"/>
    </row>
    <row r="41" spans="1:36" s="731" customFormat="1" ht="12.75" customHeight="1">
      <c r="A41" s="601"/>
      <c r="O41" s="732"/>
      <c r="P41" s="733"/>
      <c r="Q41" s="733"/>
      <c r="R41" s="734"/>
      <c r="S41" s="734"/>
      <c r="T41" s="733"/>
      <c r="U41" s="733"/>
      <c r="V41" s="734"/>
      <c r="W41" s="734"/>
      <c r="X41" s="733"/>
      <c r="Y41" s="733"/>
      <c r="Z41" s="734"/>
      <c r="AA41" s="734"/>
      <c r="AB41" s="733"/>
      <c r="AC41" s="733"/>
      <c r="AD41" s="734"/>
      <c r="AE41" s="734"/>
      <c r="AF41" s="733"/>
      <c r="AG41" s="733"/>
      <c r="AH41" s="734"/>
      <c r="AI41" s="574"/>
      <c r="AJ41" s="574"/>
    </row>
    <row r="42" spans="1:36" s="731" customFormat="1" ht="12.75" customHeight="1">
      <c r="A42" s="601"/>
      <c r="O42" s="732"/>
      <c r="P42" s="733"/>
      <c r="Q42" s="733"/>
      <c r="R42" s="734"/>
      <c r="S42" s="734"/>
      <c r="T42" s="733"/>
      <c r="U42" s="733"/>
      <c r="V42" s="734"/>
      <c r="W42" s="734"/>
      <c r="X42" s="733"/>
      <c r="Y42" s="733"/>
      <c r="Z42" s="734"/>
      <c r="AA42" s="734"/>
      <c r="AB42" s="733"/>
      <c r="AC42" s="733"/>
      <c r="AD42" s="734"/>
      <c r="AE42" s="734"/>
      <c r="AF42" s="733"/>
      <c r="AG42" s="733"/>
      <c r="AH42" s="734"/>
      <c r="AI42" s="574"/>
      <c r="AJ42" s="574"/>
    </row>
    <row r="43" spans="1:36" s="731" customFormat="1" ht="12.75" customHeight="1">
      <c r="A43" s="601"/>
      <c r="O43" s="732"/>
      <c r="P43" s="733"/>
      <c r="Q43" s="733"/>
      <c r="R43" s="734"/>
      <c r="S43" s="734"/>
      <c r="T43" s="733"/>
      <c r="U43" s="733"/>
      <c r="V43" s="734"/>
      <c r="W43" s="734"/>
      <c r="X43" s="733"/>
      <c r="Y43" s="733"/>
      <c r="Z43" s="734"/>
      <c r="AA43" s="734"/>
      <c r="AB43" s="733"/>
      <c r="AC43" s="733"/>
      <c r="AD43" s="734"/>
      <c r="AE43" s="734"/>
      <c r="AF43" s="733"/>
      <c r="AG43" s="733"/>
      <c r="AH43" s="734"/>
      <c r="AI43" s="574"/>
      <c r="AJ43" s="574"/>
    </row>
    <row r="44" spans="1:36" s="731" customFormat="1" ht="12.75" customHeight="1">
      <c r="A44" s="601"/>
      <c r="O44" s="732"/>
      <c r="P44" s="733"/>
      <c r="Q44" s="733"/>
      <c r="R44" s="734"/>
      <c r="S44" s="734"/>
      <c r="T44" s="733"/>
      <c r="U44" s="733"/>
      <c r="V44" s="734"/>
      <c r="W44" s="734"/>
      <c r="X44" s="733"/>
      <c r="Y44" s="733"/>
      <c r="Z44" s="734"/>
      <c r="AA44" s="734"/>
      <c r="AB44" s="733"/>
      <c r="AC44" s="733"/>
      <c r="AD44" s="734"/>
      <c r="AE44" s="734"/>
      <c r="AF44" s="733"/>
      <c r="AG44" s="733"/>
      <c r="AH44" s="734"/>
      <c r="AI44" s="574"/>
      <c r="AJ44" s="574"/>
    </row>
    <row r="45" spans="1:36" s="731" customFormat="1" ht="12.75" customHeight="1">
      <c r="A45" s="601"/>
      <c r="O45" s="732"/>
      <c r="P45" s="733"/>
      <c r="Q45" s="733"/>
      <c r="R45" s="734"/>
      <c r="S45" s="734"/>
      <c r="T45" s="733"/>
      <c r="U45" s="733"/>
      <c r="V45" s="734"/>
      <c r="W45" s="734"/>
      <c r="X45" s="733"/>
      <c r="Y45" s="733"/>
      <c r="Z45" s="734"/>
      <c r="AA45" s="734"/>
      <c r="AB45" s="733"/>
      <c r="AC45" s="733"/>
      <c r="AD45" s="734"/>
      <c r="AE45" s="734"/>
      <c r="AF45" s="733"/>
      <c r="AG45" s="733"/>
      <c r="AH45" s="734"/>
      <c r="AI45" s="574"/>
      <c r="AJ45" s="574"/>
    </row>
    <row r="46" spans="1:36" s="731" customFormat="1" ht="12.75" customHeight="1">
      <c r="A46" s="601"/>
      <c r="O46" s="732"/>
      <c r="P46" s="733"/>
      <c r="Q46" s="733"/>
      <c r="R46" s="734"/>
      <c r="S46" s="734"/>
      <c r="T46" s="733"/>
      <c r="U46" s="733"/>
      <c r="V46" s="734"/>
      <c r="W46" s="734"/>
      <c r="X46" s="733"/>
      <c r="Y46" s="733"/>
      <c r="Z46" s="734"/>
      <c r="AA46" s="734"/>
      <c r="AB46" s="733"/>
      <c r="AC46" s="733"/>
      <c r="AD46" s="734"/>
      <c r="AE46" s="734"/>
      <c r="AF46" s="733"/>
      <c r="AG46" s="733"/>
      <c r="AH46" s="734"/>
      <c r="AI46" s="574"/>
      <c r="AJ46" s="574"/>
    </row>
    <row r="47" spans="1:36" s="731" customFormat="1" ht="12.75" customHeight="1">
      <c r="A47" s="601"/>
      <c r="O47" s="732"/>
      <c r="P47" s="733"/>
      <c r="Q47" s="733"/>
      <c r="R47" s="734"/>
      <c r="S47" s="734"/>
      <c r="T47" s="733"/>
      <c r="U47" s="733"/>
      <c r="V47" s="734"/>
      <c r="W47" s="734"/>
      <c r="X47" s="733"/>
      <c r="Y47" s="733"/>
      <c r="Z47" s="734"/>
      <c r="AA47" s="734"/>
      <c r="AB47" s="733"/>
      <c r="AC47" s="733"/>
      <c r="AD47" s="734"/>
      <c r="AE47" s="734"/>
      <c r="AF47" s="733"/>
      <c r="AG47" s="733"/>
      <c r="AH47" s="734"/>
      <c r="AI47" s="574"/>
      <c r="AJ47" s="574"/>
    </row>
    <row r="48" spans="1:36" s="731" customFormat="1" ht="12.75" customHeight="1">
      <c r="A48" s="601"/>
      <c r="O48" s="732"/>
      <c r="P48" s="733"/>
      <c r="Q48" s="733"/>
      <c r="R48" s="734"/>
      <c r="S48" s="734"/>
      <c r="T48" s="733"/>
      <c r="U48" s="733"/>
      <c r="V48" s="734"/>
      <c r="W48" s="734"/>
      <c r="X48" s="733"/>
      <c r="Y48" s="733"/>
      <c r="Z48" s="734"/>
      <c r="AA48" s="734"/>
      <c r="AB48" s="733"/>
      <c r="AC48" s="733"/>
      <c r="AD48" s="734"/>
      <c r="AE48" s="734"/>
      <c r="AF48" s="733"/>
      <c r="AG48" s="733"/>
      <c r="AH48" s="734"/>
      <c r="AI48" s="574"/>
      <c r="AJ48" s="574"/>
    </row>
    <row r="49" spans="1:36" s="731" customFormat="1" ht="12.75" customHeight="1">
      <c r="A49" s="601"/>
      <c r="O49" s="732"/>
      <c r="P49" s="733"/>
      <c r="Q49" s="733"/>
      <c r="R49" s="734"/>
      <c r="S49" s="734"/>
      <c r="T49" s="733"/>
      <c r="U49" s="733"/>
      <c r="V49" s="734"/>
      <c r="W49" s="734"/>
      <c r="X49" s="733"/>
      <c r="Y49" s="733"/>
      <c r="Z49" s="734"/>
      <c r="AA49" s="734"/>
      <c r="AB49" s="733"/>
      <c r="AC49" s="733"/>
      <c r="AD49" s="734"/>
      <c r="AE49" s="734"/>
      <c r="AF49" s="733"/>
      <c r="AG49" s="733"/>
      <c r="AH49" s="734"/>
      <c r="AI49" s="574"/>
      <c r="AJ49" s="574"/>
    </row>
    <row r="50" spans="1:36" s="731" customFormat="1" ht="12.75" customHeight="1">
      <c r="A50" s="601"/>
      <c r="O50" s="732"/>
      <c r="P50" s="733"/>
      <c r="Q50" s="733"/>
      <c r="R50" s="734"/>
      <c r="S50" s="734"/>
      <c r="T50" s="733"/>
      <c r="U50" s="733"/>
      <c r="V50" s="734"/>
      <c r="W50" s="734"/>
      <c r="X50" s="733"/>
      <c r="Y50" s="733"/>
      <c r="Z50" s="734"/>
      <c r="AA50" s="734"/>
      <c r="AB50" s="733"/>
      <c r="AC50" s="733"/>
      <c r="AD50" s="734"/>
      <c r="AE50" s="734"/>
      <c r="AF50" s="733"/>
      <c r="AG50" s="733"/>
      <c r="AH50" s="734"/>
      <c r="AI50" s="574"/>
      <c r="AJ50" s="574"/>
    </row>
    <row r="51" spans="1:36" s="731" customFormat="1" ht="12.75" customHeight="1">
      <c r="A51" s="601"/>
      <c r="O51" s="732"/>
      <c r="P51" s="733"/>
      <c r="Q51" s="733"/>
      <c r="R51" s="734"/>
      <c r="S51" s="734"/>
      <c r="T51" s="733"/>
      <c r="U51" s="733"/>
      <c r="V51" s="734"/>
      <c r="W51" s="734"/>
      <c r="X51" s="733"/>
      <c r="Y51" s="733"/>
      <c r="Z51" s="734"/>
      <c r="AA51" s="734"/>
      <c r="AB51" s="733"/>
      <c r="AC51" s="733"/>
      <c r="AD51" s="734"/>
      <c r="AE51" s="734"/>
      <c r="AF51" s="733"/>
      <c r="AG51" s="733"/>
      <c r="AH51" s="734"/>
      <c r="AI51" s="574"/>
      <c r="AJ51" s="574"/>
    </row>
    <row r="52" spans="1:36" s="731" customFormat="1" ht="12.75" customHeight="1">
      <c r="A52" s="601"/>
      <c r="B52" s="454" t="s">
        <v>535</v>
      </c>
      <c r="C52" s="395"/>
      <c r="D52" s="395"/>
      <c r="E52" s="395"/>
      <c r="F52" s="395"/>
      <c r="G52" s="395"/>
      <c r="H52" s="395"/>
      <c r="I52" s="395"/>
      <c r="J52" s="395"/>
      <c r="K52" s="395"/>
      <c r="L52" s="395"/>
      <c r="M52" s="395"/>
      <c r="O52" s="732"/>
      <c r="P52" s="733"/>
      <c r="Q52" s="733"/>
      <c r="R52" s="734"/>
      <c r="S52" s="734"/>
      <c r="T52" s="733"/>
      <c r="U52" s="733"/>
      <c r="V52" s="734"/>
      <c r="W52" s="734"/>
      <c r="X52" s="733"/>
      <c r="Y52" s="733"/>
      <c r="Z52" s="734"/>
      <c r="AA52" s="734"/>
      <c r="AB52" s="733"/>
      <c r="AC52" s="733"/>
      <c r="AD52" s="734"/>
      <c r="AE52" s="734"/>
      <c r="AF52" s="733"/>
      <c r="AG52" s="733"/>
      <c r="AH52" s="734"/>
      <c r="AI52" s="574"/>
      <c r="AJ52" s="574"/>
    </row>
    <row r="53" spans="1:36" s="731" customFormat="1" ht="12.75" customHeight="1">
      <c r="A53" s="601"/>
      <c r="B53" s="454" t="s">
        <v>64</v>
      </c>
      <c r="O53" s="732"/>
      <c r="P53" s="733"/>
      <c r="Q53" s="733"/>
      <c r="R53" s="734"/>
      <c r="S53" s="734"/>
      <c r="T53" s="733"/>
      <c r="U53" s="733"/>
      <c r="V53" s="734"/>
      <c r="W53" s="734"/>
      <c r="X53" s="733"/>
      <c r="Y53" s="733"/>
      <c r="Z53" s="734"/>
      <c r="AA53" s="734"/>
      <c r="AB53" s="733"/>
      <c r="AC53" s="733"/>
      <c r="AD53" s="734"/>
      <c r="AE53" s="734"/>
      <c r="AF53" s="733"/>
      <c r="AG53" s="733"/>
      <c r="AH53" s="734"/>
      <c r="AI53" s="574"/>
      <c r="AJ53" s="574"/>
    </row>
    <row r="54" spans="1:36" s="731" customFormat="1" ht="12.75" customHeight="1">
      <c r="A54" s="601"/>
      <c r="B54" s="454" t="s">
        <v>199</v>
      </c>
      <c r="O54" s="732"/>
      <c r="P54" s="733"/>
      <c r="Q54" s="733"/>
      <c r="R54" s="734"/>
      <c r="S54" s="734"/>
      <c r="T54" s="733"/>
      <c r="U54" s="733"/>
      <c r="V54" s="734"/>
      <c r="W54" s="734"/>
      <c r="X54" s="733"/>
      <c r="Y54" s="733"/>
      <c r="Z54" s="734"/>
      <c r="AA54" s="734"/>
      <c r="AB54" s="733"/>
      <c r="AC54" s="733"/>
      <c r="AD54" s="734"/>
      <c r="AE54" s="734"/>
      <c r="AF54" s="733"/>
      <c r="AG54" s="733"/>
      <c r="AH54" s="734"/>
      <c r="AI54" s="574"/>
      <c r="AJ54" s="574"/>
    </row>
    <row r="55" spans="1:36" ht="15" customHeight="1">
      <c r="A55" s="133"/>
      <c r="O55" s="728"/>
      <c r="P55" s="729"/>
      <c r="Q55" s="729"/>
      <c r="R55" s="730"/>
      <c r="S55" s="730"/>
      <c r="T55" s="729"/>
      <c r="U55" s="729"/>
      <c r="V55" s="730"/>
      <c r="W55" s="730"/>
      <c r="X55" s="729"/>
      <c r="Y55" s="729"/>
      <c r="Z55" s="730"/>
      <c r="AA55" s="730"/>
      <c r="AB55" s="729"/>
      <c r="AC55" s="729"/>
      <c r="AD55" s="730"/>
      <c r="AE55" s="730"/>
      <c r="AF55" s="729"/>
      <c r="AG55" s="729"/>
      <c r="AH55" s="730"/>
      <c r="AI55" s="572"/>
      <c r="AJ55" s="572"/>
    </row>
    <row r="56" spans="1:36" ht="15" customHeight="1">
      <c r="A56" s="133"/>
      <c r="O56" s="728"/>
      <c r="P56" s="729"/>
      <c r="Q56" s="729"/>
      <c r="R56" s="730"/>
      <c r="S56" s="730"/>
      <c r="T56" s="729"/>
      <c r="U56" s="729"/>
      <c r="V56" s="730"/>
      <c r="W56" s="730"/>
      <c r="X56" s="729"/>
      <c r="Y56" s="729"/>
      <c r="Z56" s="730"/>
      <c r="AA56" s="730"/>
      <c r="AB56" s="729"/>
      <c r="AC56" s="729"/>
      <c r="AD56" s="730"/>
      <c r="AE56" s="730"/>
      <c r="AF56" s="729"/>
      <c r="AG56" s="729"/>
      <c r="AH56" s="730"/>
      <c r="AI56" s="572"/>
      <c r="AJ56" s="572"/>
    </row>
    <row r="61" spans="1:36" ht="15" customHeight="1">
      <c r="A61" s="131"/>
    </row>
    <row r="62" spans="1:36" ht="15" customHeight="1">
      <c r="A62" s="129"/>
    </row>
  </sheetData>
  <mergeCells count="5">
    <mergeCell ref="A1:K1"/>
    <mergeCell ref="B5:F5"/>
    <mergeCell ref="G5:K5"/>
    <mergeCell ref="A16:K16"/>
    <mergeCell ref="B20:I20"/>
  </mergeCells>
  <pageMargins left="0.25" right="0.25" top="0.75" bottom="0.75" header="0.3" footer="0.3"/>
  <pageSetup paperSize="9" scale="7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AJ57"/>
  <sheetViews>
    <sheetView workbookViewId="0">
      <selection sqref="A1:K57"/>
    </sheetView>
  </sheetViews>
  <sheetFormatPr baseColWidth="10" defaultColWidth="11.42578125" defaultRowHeight="15"/>
  <cols>
    <col min="1" max="1" width="20.85546875" style="532" customWidth="1"/>
    <col min="2" max="2" width="19.140625" style="532" customWidth="1"/>
    <col min="3" max="3" width="14.28515625" style="532" customWidth="1"/>
    <col min="4" max="12" width="11.85546875" style="532" customWidth="1"/>
    <col min="13" max="13" width="10.140625" style="532" customWidth="1"/>
    <col min="14" max="16" width="8.5703125" style="532" customWidth="1"/>
    <col min="17" max="18" width="8.42578125" style="532" bestFit="1" customWidth="1"/>
    <col min="19" max="19" width="9.140625" style="532" customWidth="1"/>
    <col min="20" max="20" width="7.7109375" style="532" customWidth="1"/>
    <col min="21" max="22" width="10.7109375" style="532" customWidth="1"/>
    <col min="23" max="16384" width="11.42578125" style="532"/>
  </cols>
  <sheetData>
    <row r="1" spans="1:36" ht="18" customHeight="1">
      <c r="A1" s="1642" t="s">
        <v>200</v>
      </c>
      <c r="B1" s="1642"/>
      <c r="C1" s="1642"/>
      <c r="D1" s="1642"/>
      <c r="E1" s="1642"/>
      <c r="F1" s="1642"/>
      <c r="G1" s="1642"/>
      <c r="H1" s="1642"/>
      <c r="I1" s="1642"/>
      <c r="J1" s="1642"/>
      <c r="K1" s="1642"/>
      <c r="L1" s="571"/>
      <c r="O1" s="728"/>
      <c r="P1" s="729"/>
      <c r="Q1" s="729"/>
      <c r="R1" s="730"/>
      <c r="S1" s="730"/>
      <c r="T1" s="729"/>
      <c r="U1" s="729"/>
      <c r="V1" s="730"/>
      <c r="W1" s="730"/>
      <c r="X1" s="729"/>
      <c r="Y1" s="729"/>
      <c r="Z1" s="730"/>
      <c r="AA1" s="730"/>
      <c r="AB1" s="729"/>
      <c r="AC1" s="729"/>
      <c r="AD1" s="730"/>
      <c r="AE1" s="730"/>
      <c r="AF1" s="729"/>
      <c r="AG1" s="729"/>
      <c r="AH1" s="730"/>
      <c r="AI1" s="572"/>
      <c r="AJ1" s="572"/>
    </row>
    <row r="2" spans="1:36" ht="15" customHeight="1">
      <c r="A2" s="133"/>
      <c r="O2" s="728"/>
      <c r="P2" s="729"/>
      <c r="Q2" s="729"/>
      <c r="R2" s="730"/>
      <c r="S2" s="730"/>
      <c r="T2" s="729"/>
      <c r="U2" s="729"/>
      <c r="V2" s="730"/>
      <c r="W2" s="730"/>
      <c r="X2" s="729"/>
      <c r="Y2" s="729"/>
      <c r="Z2" s="730"/>
      <c r="AA2" s="730"/>
      <c r="AB2" s="729"/>
      <c r="AC2" s="729"/>
      <c r="AD2" s="730"/>
      <c r="AE2" s="730"/>
      <c r="AF2" s="729"/>
      <c r="AG2" s="729"/>
      <c r="AH2" s="730"/>
      <c r="AI2" s="572"/>
      <c r="AJ2" s="572"/>
    </row>
    <row r="3" spans="1:36" ht="15" customHeight="1">
      <c r="A3" s="531" t="s">
        <v>573</v>
      </c>
      <c r="O3" s="728"/>
      <c r="P3" s="729"/>
      <c r="Q3" s="729"/>
      <c r="R3" s="730"/>
      <c r="S3" s="730"/>
      <c r="T3" s="729"/>
      <c r="U3" s="729"/>
      <c r="V3" s="730"/>
      <c r="W3" s="730"/>
      <c r="X3" s="729"/>
      <c r="Y3" s="729"/>
      <c r="Z3" s="730"/>
      <c r="AA3" s="730"/>
      <c r="AB3" s="729"/>
      <c r="AC3" s="729"/>
      <c r="AD3" s="730"/>
      <c r="AE3" s="730"/>
      <c r="AF3" s="729"/>
      <c r="AG3" s="729"/>
      <c r="AH3" s="730"/>
      <c r="AI3" s="572"/>
      <c r="AJ3" s="572"/>
    </row>
    <row r="4" spans="1:36" ht="15" customHeight="1">
      <c r="A4" s="133" t="s">
        <v>186</v>
      </c>
      <c r="B4" s="414"/>
      <c r="C4" s="414"/>
      <c r="D4" s="414"/>
      <c r="E4" s="414"/>
      <c r="F4" s="414"/>
      <c r="G4" s="414"/>
      <c r="H4" s="415"/>
      <c r="I4" s="416"/>
      <c r="J4" s="416"/>
      <c r="K4" s="416"/>
      <c r="O4" s="728"/>
      <c r="P4" s="729"/>
      <c r="Q4" s="729"/>
      <c r="R4" s="730"/>
      <c r="S4" s="730"/>
      <c r="T4" s="729"/>
      <c r="U4" s="729"/>
      <c r="V4" s="730"/>
      <c r="W4" s="730"/>
      <c r="X4" s="729"/>
      <c r="Y4" s="729"/>
      <c r="Z4" s="730"/>
      <c r="AA4" s="730"/>
      <c r="AB4" s="729"/>
      <c r="AC4" s="729"/>
      <c r="AD4" s="730"/>
      <c r="AE4" s="730"/>
      <c r="AF4" s="729"/>
      <c r="AG4" s="729"/>
      <c r="AH4" s="730"/>
      <c r="AI4" s="572"/>
      <c r="AJ4" s="572"/>
    </row>
    <row r="5" spans="1:36" ht="30" customHeight="1">
      <c r="A5" s="735"/>
      <c r="B5" s="1722" t="s">
        <v>113</v>
      </c>
      <c r="C5" s="1723"/>
      <c r="D5" s="1724" t="s">
        <v>114</v>
      </c>
      <c r="E5" s="1723"/>
      <c r="F5" s="1724" t="s">
        <v>115</v>
      </c>
      <c r="G5" s="1722"/>
      <c r="H5" s="1723"/>
      <c r="I5" s="1636" t="s">
        <v>116</v>
      </c>
      <c r="J5" s="1725" t="s">
        <v>201</v>
      </c>
      <c r="K5" s="1727" t="s">
        <v>133</v>
      </c>
      <c r="O5" s="728"/>
      <c r="P5" s="729"/>
      <c r="Q5" s="729"/>
      <c r="R5" s="730"/>
      <c r="S5" s="730"/>
      <c r="T5" s="729"/>
      <c r="U5" s="729"/>
      <c r="V5" s="730"/>
      <c r="W5" s="730"/>
      <c r="X5" s="729"/>
      <c r="Y5" s="729"/>
      <c r="Z5" s="730"/>
      <c r="AA5" s="730"/>
      <c r="AB5" s="729"/>
      <c r="AC5" s="729"/>
      <c r="AD5" s="730"/>
      <c r="AE5" s="730"/>
      <c r="AF5" s="729"/>
      <c r="AG5" s="729"/>
      <c r="AH5" s="730"/>
      <c r="AI5" s="572"/>
      <c r="AJ5" s="572"/>
    </row>
    <row r="6" spans="1:36" ht="45" customHeight="1">
      <c r="A6" s="1461"/>
      <c r="B6" s="736" t="s">
        <v>119</v>
      </c>
      <c r="C6" s="420" t="s">
        <v>120</v>
      </c>
      <c r="D6" s="421" t="s">
        <v>121</v>
      </c>
      <c r="E6" s="420" t="s">
        <v>122</v>
      </c>
      <c r="F6" s="422" t="s">
        <v>123</v>
      </c>
      <c r="G6" s="447" t="s">
        <v>124</v>
      </c>
      <c r="H6" s="420" t="s">
        <v>125</v>
      </c>
      <c r="I6" s="1637"/>
      <c r="J6" s="1726"/>
      <c r="K6" s="1728"/>
      <c r="N6" s="737"/>
      <c r="O6" s="728"/>
      <c r="P6" s="729"/>
      <c r="Q6" s="729"/>
      <c r="R6" s="730"/>
      <c r="S6" s="730"/>
      <c r="T6" s="729"/>
      <c r="U6" s="729"/>
      <c r="V6" s="730"/>
      <c r="W6" s="730"/>
      <c r="X6" s="729"/>
      <c r="Y6" s="729"/>
      <c r="Z6" s="730"/>
      <c r="AA6" s="730"/>
      <c r="AB6" s="729"/>
      <c r="AC6" s="729"/>
      <c r="AD6" s="730"/>
      <c r="AE6" s="730"/>
      <c r="AF6" s="729"/>
      <c r="AG6" s="729"/>
      <c r="AH6" s="730"/>
      <c r="AI6" s="572"/>
      <c r="AJ6" s="572"/>
    </row>
    <row r="7" spans="1:36" s="739" customFormat="1" ht="30" customHeight="1">
      <c r="A7" s="738" t="s">
        <v>202</v>
      </c>
      <c r="B7" s="764">
        <v>1</v>
      </c>
      <c r="C7" s="765">
        <v>1</v>
      </c>
      <c r="D7" s="766">
        <v>1</v>
      </c>
      <c r="E7" s="765">
        <v>1</v>
      </c>
      <c r="F7" s="766">
        <v>1</v>
      </c>
      <c r="G7" s="764">
        <v>1</v>
      </c>
      <c r="H7" s="765">
        <v>1</v>
      </c>
      <c r="I7" s="767">
        <v>1</v>
      </c>
      <c r="J7" s="767">
        <v>1</v>
      </c>
      <c r="K7" s="764">
        <v>1</v>
      </c>
      <c r="P7" s="740"/>
      <c r="Q7" s="730"/>
      <c r="R7" s="730"/>
      <c r="S7" s="730"/>
      <c r="T7" s="730"/>
      <c r="U7" s="730"/>
      <c r="V7" s="730"/>
      <c r="W7" s="730"/>
      <c r="X7" s="730"/>
      <c r="Y7" s="730"/>
      <c r="Z7" s="730"/>
      <c r="AA7" s="730"/>
      <c r="AB7" s="730"/>
      <c r="AC7" s="730"/>
      <c r="AD7" s="730"/>
      <c r="AE7" s="730"/>
      <c r="AF7" s="730"/>
      <c r="AG7" s="730"/>
      <c r="AH7" s="730"/>
      <c r="AI7" s="598"/>
      <c r="AJ7" s="598"/>
    </row>
    <row r="8" spans="1:36" ht="15" customHeight="1">
      <c r="A8" s="741" t="s">
        <v>192</v>
      </c>
      <c r="B8" s="768">
        <v>5.2455851390302455E-2</v>
      </c>
      <c r="C8" s="769">
        <v>6.5220829891562249E-2</v>
      </c>
      <c r="D8" s="770">
        <v>4.9846046186144154E-2</v>
      </c>
      <c r="E8" s="769">
        <v>5.5588442250343449E-2</v>
      </c>
      <c r="F8" s="770">
        <v>2.298608408114584E-2</v>
      </c>
      <c r="G8" s="768">
        <v>4.1434361670118054E-2</v>
      </c>
      <c r="H8" s="769">
        <v>6.2886597938144329E-2</v>
      </c>
      <c r="I8" s="771">
        <v>1.9737984132008619E-2</v>
      </c>
      <c r="J8" s="771">
        <v>4.9825851393188854E-2</v>
      </c>
      <c r="K8" s="768">
        <v>4.6903686080773936E-2</v>
      </c>
      <c r="P8" s="728"/>
      <c r="Q8" s="729"/>
      <c r="R8" s="730"/>
      <c r="S8" s="730"/>
      <c r="T8" s="729"/>
      <c r="U8" s="729"/>
      <c r="V8" s="730"/>
      <c r="W8" s="730"/>
      <c r="X8" s="729"/>
      <c r="Y8" s="729"/>
      <c r="Z8" s="730"/>
      <c r="AA8" s="730"/>
      <c r="AB8" s="729"/>
      <c r="AC8" s="729"/>
      <c r="AD8" s="730"/>
      <c r="AE8" s="730"/>
      <c r="AF8" s="729"/>
      <c r="AG8" s="729"/>
      <c r="AH8" s="730"/>
      <c r="AI8" s="572"/>
      <c r="AJ8" s="572"/>
    </row>
    <row r="9" spans="1:36" ht="15" customHeight="1">
      <c r="A9" s="742" t="s">
        <v>193</v>
      </c>
      <c r="B9" s="772">
        <v>6.2103284050562105E-2</v>
      </c>
      <c r="C9" s="773">
        <v>6.8858855164414132E-2</v>
      </c>
      <c r="D9" s="774">
        <v>7.1815955213435964E-2</v>
      </c>
      <c r="E9" s="773">
        <v>7.5804451989769137E-2</v>
      </c>
      <c r="F9" s="774">
        <v>4.5815047189855698E-2</v>
      </c>
      <c r="G9" s="772">
        <v>6.6797642436149315E-2</v>
      </c>
      <c r="H9" s="773">
        <v>9.1163475699558169E-2</v>
      </c>
      <c r="I9" s="775">
        <v>3.5575342325875857E-2</v>
      </c>
      <c r="J9" s="775">
        <v>8.9396284829721367E-2</v>
      </c>
      <c r="K9" s="772">
        <v>6.1371965312949181E-2</v>
      </c>
      <c r="P9" s="728"/>
      <c r="Q9" s="729"/>
      <c r="R9" s="730"/>
      <c r="S9" s="730"/>
      <c r="T9" s="729"/>
      <c r="U9" s="729"/>
      <c r="V9" s="730"/>
      <c r="W9" s="730"/>
      <c r="X9" s="729"/>
      <c r="Y9" s="729"/>
      <c r="Z9" s="730"/>
      <c r="AA9" s="730"/>
      <c r="AB9" s="729"/>
      <c r="AC9" s="729"/>
      <c r="AD9" s="730"/>
      <c r="AE9" s="730"/>
      <c r="AF9" s="729"/>
      <c r="AG9" s="729"/>
      <c r="AH9" s="730"/>
      <c r="AI9" s="572"/>
      <c r="AJ9" s="572"/>
    </row>
    <row r="10" spans="1:36" ht="15" customHeight="1">
      <c r="A10" s="741" t="s">
        <v>194</v>
      </c>
      <c r="B10" s="768">
        <v>0.1832963647805583</v>
      </c>
      <c r="C10" s="769">
        <v>0.18517900138842511</v>
      </c>
      <c r="D10" s="770">
        <v>0.21640657802659202</v>
      </c>
      <c r="E10" s="769">
        <v>0.21092781432544425</v>
      </c>
      <c r="F10" s="770">
        <v>0.16456279303954091</v>
      </c>
      <c r="G10" s="768">
        <v>0.25258854139011311</v>
      </c>
      <c r="H10" s="769">
        <v>0.22076583210603828</v>
      </c>
      <c r="I10" s="771">
        <v>0.13710393840686999</v>
      </c>
      <c r="J10" s="771">
        <v>0.23152089783281735</v>
      </c>
      <c r="K10" s="768">
        <v>0.18699013059737349</v>
      </c>
      <c r="P10" s="728"/>
      <c r="Q10" s="729"/>
      <c r="R10" s="730"/>
      <c r="S10" s="730"/>
      <c r="T10" s="729"/>
      <c r="U10" s="729"/>
      <c r="V10" s="730"/>
      <c r="W10" s="730"/>
      <c r="X10" s="729"/>
      <c r="Y10" s="729"/>
      <c r="Z10" s="730"/>
      <c r="AA10" s="730"/>
      <c r="AB10" s="729"/>
      <c r="AC10" s="729"/>
      <c r="AD10" s="730"/>
      <c r="AE10" s="730"/>
      <c r="AF10" s="729"/>
      <c r="AG10" s="729"/>
      <c r="AH10" s="730"/>
      <c r="AI10" s="572"/>
      <c r="AJ10" s="572"/>
    </row>
    <row r="11" spans="1:36" ht="15" customHeight="1">
      <c r="A11" s="742" t="s">
        <v>195</v>
      </c>
      <c r="B11" s="772">
        <v>0.26671354097876671</v>
      </c>
      <c r="C11" s="773">
        <v>0.25884461941334647</v>
      </c>
      <c r="D11" s="774">
        <v>0.29645906228131563</v>
      </c>
      <c r="E11" s="773">
        <v>0.27921548479331643</v>
      </c>
      <c r="F11" s="774">
        <v>0.2794360785462025</v>
      </c>
      <c r="G11" s="772">
        <v>0.37775889838758209</v>
      </c>
      <c r="H11" s="773">
        <v>0.27540500736377027</v>
      </c>
      <c r="I11" s="775">
        <v>0.25742088979200067</v>
      </c>
      <c r="J11" s="775">
        <v>0.27438080495356038</v>
      </c>
      <c r="K11" s="772">
        <v>0.27574091326113104</v>
      </c>
      <c r="P11" s="728"/>
      <c r="Q11" s="729"/>
      <c r="R11" s="730"/>
      <c r="S11" s="730"/>
      <c r="T11" s="729"/>
      <c r="U11" s="729"/>
      <c r="V11" s="730"/>
      <c r="W11" s="730"/>
      <c r="X11" s="729"/>
      <c r="Y11" s="729"/>
      <c r="Z11" s="730"/>
      <c r="AA11" s="730"/>
      <c r="AB11" s="729"/>
      <c r="AC11" s="729"/>
      <c r="AD11" s="730"/>
      <c r="AE11" s="730"/>
      <c r="AF11" s="729"/>
      <c r="AG11" s="729"/>
      <c r="AH11" s="730"/>
      <c r="AI11" s="572"/>
      <c r="AJ11" s="572"/>
    </row>
    <row r="12" spans="1:36" ht="15" customHeight="1">
      <c r="A12" s="741" t="s">
        <v>196</v>
      </c>
      <c r="B12" s="768">
        <v>0.16576705538679076</v>
      </c>
      <c r="C12" s="769">
        <v>0.16294662472099686</v>
      </c>
      <c r="D12" s="770">
        <v>0.15178446466060183</v>
      </c>
      <c r="E12" s="769">
        <v>0.15433415612120671</v>
      </c>
      <c r="F12" s="770">
        <v>0.18170683369102161</v>
      </c>
      <c r="G12" s="768">
        <v>0.13979008478026159</v>
      </c>
      <c r="H12" s="769">
        <v>0.14094256259204713</v>
      </c>
      <c r="I12" s="771">
        <v>0.21058274534630819</v>
      </c>
      <c r="J12" s="771">
        <v>0.13912538699690402</v>
      </c>
      <c r="K12" s="768">
        <v>0.16649116791134227</v>
      </c>
      <c r="P12" s="728"/>
      <c r="Q12" s="729"/>
      <c r="R12" s="730"/>
      <c r="S12" s="730"/>
      <c r="T12" s="729"/>
      <c r="U12" s="729"/>
      <c r="V12" s="730"/>
      <c r="W12" s="730"/>
      <c r="X12" s="729"/>
      <c r="Y12" s="729"/>
      <c r="Z12" s="730"/>
      <c r="AA12" s="730"/>
      <c r="AB12" s="729"/>
      <c r="AC12" s="729"/>
      <c r="AD12" s="730"/>
      <c r="AE12" s="730"/>
      <c r="AF12" s="729"/>
      <c r="AG12" s="729"/>
      <c r="AH12" s="730"/>
      <c r="AI12" s="572"/>
      <c r="AJ12" s="572"/>
    </row>
    <row r="13" spans="1:36" ht="15" customHeight="1">
      <c r="A13" s="742" t="s">
        <v>197</v>
      </c>
      <c r="B13" s="772">
        <v>0.17427046996029927</v>
      </c>
      <c r="C13" s="773">
        <v>0.16567953742596531</v>
      </c>
      <c r="D13" s="774">
        <v>0.14213785864240727</v>
      </c>
      <c r="E13" s="773">
        <v>0.1488054683747892</v>
      </c>
      <c r="F13" s="774">
        <v>0.18955931138162899</v>
      </c>
      <c r="G13" s="772">
        <v>9.2497212340041421E-2</v>
      </c>
      <c r="H13" s="773">
        <v>0.12540500736377025</v>
      </c>
      <c r="I13" s="775">
        <v>0.21586186474426394</v>
      </c>
      <c r="J13" s="775">
        <v>0.12267801857585139</v>
      </c>
      <c r="K13" s="772">
        <v>0.16926172174899937</v>
      </c>
      <c r="P13" s="728"/>
      <c r="Q13" s="729"/>
      <c r="R13" s="730"/>
      <c r="S13" s="730"/>
      <c r="T13" s="729"/>
      <c r="U13" s="729"/>
      <c r="V13" s="730"/>
      <c r="W13" s="730"/>
      <c r="X13" s="729"/>
      <c r="Y13" s="729"/>
      <c r="Z13" s="730"/>
      <c r="AA13" s="730"/>
      <c r="AB13" s="729"/>
      <c r="AC13" s="729"/>
      <c r="AD13" s="730"/>
      <c r="AE13" s="730"/>
      <c r="AF13" s="729"/>
      <c r="AG13" s="729"/>
      <c r="AH13" s="730"/>
      <c r="AI13" s="572"/>
      <c r="AJ13" s="572"/>
    </row>
    <row r="14" spans="1:36" ht="15" customHeight="1">
      <c r="A14" s="743" t="s">
        <v>198</v>
      </c>
      <c r="B14" s="776">
        <v>9.5393433452720389E-2</v>
      </c>
      <c r="C14" s="777">
        <v>9.3270531995289896E-2</v>
      </c>
      <c r="D14" s="778">
        <v>7.1550034989503145E-2</v>
      </c>
      <c r="E14" s="777">
        <v>7.5324182145130841E-2</v>
      </c>
      <c r="F14" s="778">
        <v>0.11593385207060446</v>
      </c>
      <c r="G14" s="776">
        <v>2.9133258995734438E-2</v>
      </c>
      <c r="H14" s="777">
        <v>8.3431516936671571E-2</v>
      </c>
      <c r="I14" s="779">
        <v>0.12371723525267275</v>
      </c>
      <c r="J14" s="779">
        <v>9.3072755417956662E-2</v>
      </c>
      <c r="K14" s="776">
        <v>9.324041508743075E-2</v>
      </c>
      <c r="P14" s="728"/>
      <c r="Q14" s="729"/>
      <c r="R14" s="730"/>
      <c r="S14" s="730"/>
      <c r="T14" s="729"/>
      <c r="U14" s="729"/>
      <c r="V14" s="730"/>
      <c r="W14" s="730"/>
      <c r="X14" s="729"/>
      <c r="Y14" s="729"/>
      <c r="Z14" s="730"/>
      <c r="AA14" s="730"/>
      <c r="AB14" s="729"/>
      <c r="AC14" s="729"/>
      <c r="AD14" s="730"/>
      <c r="AE14" s="730"/>
      <c r="AF14" s="729"/>
      <c r="AG14" s="729"/>
      <c r="AH14" s="730"/>
      <c r="AI14" s="572"/>
      <c r="AJ14" s="572"/>
    </row>
    <row r="15" spans="1:36" s="739" customFormat="1" ht="15" customHeight="1">
      <c r="A15" s="744" t="s">
        <v>203</v>
      </c>
      <c r="B15" s="766">
        <v>1</v>
      </c>
      <c r="C15" s="765">
        <v>1</v>
      </c>
      <c r="D15" s="766">
        <v>1</v>
      </c>
      <c r="E15" s="765">
        <v>1</v>
      </c>
      <c r="F15" s="766">
        <v>1</v>
      </c>
      <c r="G15" s="764">
        <v>1</v>
      </c>
      <c r="H15" s="765">
        <v>1</v>
      </c>
      <c r="I15" s="767">
        <v>1</v>
      </c>
      <c r="J15" s="767">
        <v>1</v>
      </c>
      <c r="K15" s="764">
        <v>1</v>
      </c>
      <c r="P15" s="740"/>
      <c r="Q15" s="730"/>
      <c r="R15" s="730"/>
      <c r="S15" s="730"/>
      <c r="T15" s="730"/>
      <c r="U15" s="730"/>
      <c r="V15" s="730"/>
      <c r="W15" s="730"/>
      <c r="X15" s="730"/>
      <c r="Y15" s="730"/>
      <c r="Z15" s="730"/>
      <c r="AA15" s="730"/>
      <c r="AB15" s="730"/>
      <c r="AC15" s="730"/>
      <c r="AD15" s="730"/>
      <c r="AE15" s="730"/>
      <c r="AF15" s="730"/>
      <c r="AG15" s="730"/>
      <c r="AH15" s="730"/>
      <c r="AI15" s="598"/>
      <c r="AJ15" s="598"/>
    </row>
    <row r="16" spans="1:36" ht="15" customHeight="1">
      <c r="A16" s="745" t="s">
        <v>192</v>
      </c>
      <c r="B16" s="770">
        <v>8.7169311995845458E-3</v>
      </c>
      <c r="C16" s="769">
        <v>7.4751073086693721E-3</v>
      </c>
      <c r="D16" s="770">
        <v>8.8302528836146053E-3</v>
      </c>
      <c r="E16" s="769">
        <v>9.0465730985443572E-3</v>
      </c>
      <c r="F16" s="770">
        <v>4.586222928208903E-3</v>
      </c>
      <c r="G16" s="768">
        <v>2.6469717162742486E-2</v>
      </c>
      <c r="H16" s="769">
        <v>2.8177833437695679E-3</v>
      </c>
      <c r="I16" s="771">
        <v>2.7392120075046904E-3</v>
      </c>
      <c r="J16" s="771">
        <v>6.4948669599832389E-3</v>
      </c>
      <c r="K16" s="768">
        <v>8.3965133872134952E-3</v>
      </c>
      <c r="O16" s="728"/>
      <c r="P16" s="729"/>
      <c r="Q16" s="729"/>
      <c r="R16" s="730"/>
      <c r="S16" s="730"/>
      <c r="T16" s="729"/>
      <c r="U16" s="729"/>
      <c r="V16" s="730"/>
      <c r="W16" s="730"/>
      <c r="X16" s="729"/>
      <c r="Y16" s="729"/>
      <c r="Z16" s="730"/>
      <c r="AA16" s="730"/>
      <c r="AB16" s="729"/>
      <c r="AC16" s="729"/>
      <c r="AD16" s="730"/>
      <c r="AE16" s="730"/>
      <c r="AF16" s="729"/>
      <c r="AG16" s="729"/>
      <c r="AH16" s="730"/>
      <c r="AI16" s="572"/>
      <c r="AJ16" s="572"/>
    </row>
    <row r="17" spans="1:36" ht="15" customHeight="1">
      <c r="A17" s="746" t="s">
        <v>193</v>
      </c>
      <c r="B17" s="774">
        <v>3.8141000001311411E-2</v>
      </c>
      <c r="C17" s="773">
        <v>3.47183694922183E-2</v>
      </c>
      <c r="D17" s="774">
        <v>4.1109627256871013E-2</v>
      </c>
      <c r="E17" s="773">
        <v>3.9871933286176983E-2</v>
      </c>
      <c r="F17" s="774">
        <v>2.5773894851032507E-2</v>
      </c>
      <c r="G17" s="772">
        <v>6.1546719976306827E-2</v>
      </c>
      <c r="H17" s="773">
        <v>2.8804007514088917E-2</v>
      </c>
      <c r="I17" s="775">
        <v>1.8098811757348343E-2</v>
      </c>
      <c r="J17" s="775">
        <v>3.4359941336685525E-2</v>
      </c>
      <c r="K17" s="772">
        <v>3.6422676115624164E-2</v>
      </c>
      <c r="O17" s="728"/>
      <c r="P17" s="729"/>
      <c r="Q17" s="729"/>
      <c r="R17" s="730"/>
      <c r="S17" s="730"/>
      <c r="T17" s="729"/>
      <c r="U17" s="729"/>
      <c r="V17" s="730"/>
      <c r="W17" s="730"/>
      <c r="X17" s="729"/>
      <c r="Y17" s="729"/>
      <c r="Z17" s="730"/>
      <c r="AA17" s="730"/>
      <c r="AB17" s="729"/>
      <c r="AC17" s="729"/>
      <c r="AD17" s="730"/>
      <c r="AE17" s="730"/>
      <c r="AF17" s="729"/>
      <c r="AG17" s="729"/>
      <c r="AH17" s="730"/>
      <c r="AI17" s="572"/>
      <c r="AJ17" s="572"/>
    </row>
    <row r="18" spans="1:36" ht="15" customHeight="1">
      <c r="A18" s="745" t="s">
        <v>194</v>
      </c>
      <c r="B18" s="770">
        <v>0.16923462275372145</v>
      </c>
      <c r="C18" s="769">
        <v>0.16274418197214355</v>
      </c>
      <c r="D18" s="770">
        <v>0.19891831778454752</v>
      </c>
      <c r="E18" s="769">
        <v>0.18668329548415918</v>
      </c>
      <c r="F18" s="770">
        <v>0.15636744023865792</v>
      </c>
      <c r="G18" s="768">
        <v>0.25484969643121574</v>
      </c>
      <c r="H18" s="769">
        <v>0.19474013775829679</v>
      </c>
      <c r="I18" s="771">
        <v>0.11465916197623514</v>
      </c>
      <c r="J18" s="771">
        <v>0.20175989943431805</v>
      </c>
      <c r="K18" s="768">
        <v>0.17245683723495653</v>
      </c>
      <c r="O18" s="728"/>
      <c r="P18" s="729"/>
      <c r="Q18" s="729"/>
      <c r="R18" s="730"/>
      <c r="S18" s="730"/>
      <c r="T18" s="729"/>
      <c r="U18" s="729"/>
      <c r="V18" s="730"/>
      <c r="W18" s="730"/>
      <c r="X18" s="729"/>
      <c r="Y18" s="729"/>
      <c r="Z18" s="730"/>
      <c r="AA18" s="730"/>
      <c r="AB18" s="729"/>
      <c r="AC18" s="729"/>
      <c r="AD18" s="730"/>
      <c r="AE18" s="730"/>
      <c r="AF18" s="729"/>
      <c r="AG18" s="729"/>
      <c r="AH18" s="730"/>
      <c r="AI18" s="572"/>
      <c r="AJ18" s="572"/>
    </row>
    <row r="19" spans="1:36" ht="15" customHeight="1">
      <c r="A19" s="746" t="s">
        <v>195</v>
      </c>
      <c r="B19" s="774">
        <v>0.2870817099190992</v>
      </c>
      <c r="C19" s="773">
        <v>0.27996612842000757</v>
      </c>
      <c r="D19" s="774">
        <v>0.32621083298085196</v>
      </c>
      <c r="E19" s="773">
        <v>0.31255351625032574</v>
      </c>
      <c r="F19" s="774">
        <v>0.29915539886095077</v>
      </c>
      <c r="G19" s="772">
        <v>0.38901229083370353</v>
      </c>
      <c r="H19" s="773">
        <v>0.33218534752661238</v>
      </c>
      <c r="I19" s="775">
        <v>0.257661038148843</v>
      </c>
      <c r="J19" s="775">
        <v>0.30148753404567358</v>
      </c>
      <c r="K19" s="772">
        <v>0.29753157159534444</v>
      </c>
      <c r="O19" s="728"/>
      <c r="P19" s="729"/>
      <c r="Q19" s="729"/>
      <c r="R19" s="730"/>
      <c r="S19" s="730"/>
      <c r="T19" s="729"/>
      <c r="U19" s="729"/>
      <c r="V19" s="730"/>
      <c r="W19" s="730"/>
      <c r="X19" s="729"/>
      <c r="Y19" s="729"/>
      <c r="Z19" s="730"/>
      <c r="AA19" s="730"/>
      <c r="AB19" s="729"/>
      <c r="AC19" s="729"/>
      <c r="AD19" s="730"/>
      <c r="AE19" s="730"/>
      <c r="AF19" s="729"/>
      <c r="AG19" s="729"/>
      <c r="AH19" s="730"/>
      <c r="AI19" s="572"/>
      <c r="AJ19" s="572"/>
    </row>
    <row r="20" spans="1:36" ht="15" customHeight="1">
      <c r="A20" s="745" t="s">
        <v>196</v>
      </c>
      <c r="B20" s="770">
        <v>0.18836544753776527</v>
      </c>
      <c r="C20" s="769">
        <v>0.19441118930125267</v>
      </c>
      <c r="D20" s="770">
        <v>0.17538840280781132</v>
      </c>
      <c r="E20" s="769">
        <v>0.18590149287070473</v>
      </c>
      <c r="F20" s="770">
        <v>0.19668455309751656</v>
      </c>
      <c r="G20" s="768">
        <v>0.14360284318080854</v>
      </c>
      <c r="H20" s="769">
        <v>0.18190356919223544</v>
      </c>
      <c r="I20" s="771">
        <v>0.22978111319574734</v>
      </c>
      <c r="J20" s="771">
        <v>0.17368531322019695</v>
      </c>
      <c r="K20" s="768">
        <v>0.18840039784599158</v>
      </c>
      <c r="O20" s="728"/>
      <c r="P20" s="729"/>
      <c r="Q20" s="729"/>
      <c r="R20" s="730"/>
      <c r="S20" s="730"/>
      <c r="T20" s="729"/>
      <c r="U20" s="729"/>
      <c r="V20" s="730"/>
      <c r="W20" s="730"/>
      <c r="X20" s="729"/>
      <c r="Y20" s="729"/>
      <c r="Z20" s="730"/>
      <c r="AA20" s="730"/>
      <c r="AB20" s="729"/>
      <c r="AC20" s="729"/>
      <c r="AD20" s="730"/>
      <c r="AE20" s="730"/>
      <c r="AF20" s="729"/>
      <c r="AG20" s="729"/>
      <c r="AH20" s="730"/>
      <c r="AI20" s="572"/>
      <c r="AJ20" s="572"/>
    </row>
    <row r="21" spans="1:36" ht="15" customHeight="1">
      <c r="A21" s="746" t="s">
        <v>197</v>
      </c>
      <c r="B21" s="774">
        <v>0.2025719340256695</v>
      </c>
      <c r="C21" s="773">
        <v>0.20842701550500775</v>
      </c>
      <c r="D21" s="774">
        <v>0.16700489038224825</v>
      </c>
      <c r="E21" s="773">
        <v>0.18202970849931127</v>
      </c>
      <c r="F21" s="774">
        <v>0.20645751811243268</v>
      </c>
      <c r="G21" s="772">
        <v>9.5198430327261954E-2</v>
      </c>
      <c r="H21" s="773">
        <v>0.16061365059486538</v>
      </c>
      <c r="I21" s="775">
        <v>0.23986241400875546</v>
      </c>
      <c r="J21" s="775">
        <v>0.16006704378797401</v>
      </c>
      <c r="K21" s="772">
        <v>0.1951940535986193</v>
      </c>
      <c r="O21" s="728"/>
      <c r="P21" s="729"/>
      <c r="Q21" s="729"/>
      <c r="R21" s="730"/>
      <c r="S21" s="730"/>
      <c r="T21" s="729"/>
      <c r="U21" s="729"/>
      <c r="V21" s="730"/>
      <c r="W21" s="730"/>
      <c r="X21" s="729"/>
      <c r="Y21" s="729"/>
      <c r="Z21" s="730"/>
      <c r="AA21" s="730"/>
      <c r="AB21" s="729"/>
      <c r="AC21" s="729"/>
      <c r="AD21" s="730"/>
      <c r="AE21" s="730"/>
      <c r="AF21" s="729"/>
      <c r="AG21" s="729"/>
      <c r="AH21" s="730"/>
      <c r="AI21" s="572"/>
      <c r="AJ21" s="572"/>
    </row>
    <row r="22" spans="1:36" ht="15" customHeight="1">
      <c r="A22" s="747" t="s">
        <v>198</v>
      </c>
      <c r="B22" s="778">
        <v>0.10588835456284859</v>
      </c>
      <c r="C22" s="777">
        <v>0.11225800800070079</v>
      </c>
      <c r="D22" s="778">
        <v>8.2537675904055363E-2</v>
      </c>
      <c r="E22" s="777">
        <v>8.391348051077771E-2</v>
      </c>
      <c r="F22" s="778">
        <v>0.11097497191120065</v>
      </c>
      <c r="G22" s="776">
        <v>2.9320302087960905E-2</v>
      </c>
      <c r="H22" s="777">
        <v>9.8935504070131491E-2</v>
      </c>
      <c r="I22" s="779">
        <v>0.13719824890556598</v>
      </c>
      <c r="J22" s="779">
        <v>0.12214540121516866</v>
      </c>
      <c r="K22" s="776">
        <v>0.10159795022225049</v>
      </c>
      <c r="L22" s="748"/>
      <c r="O22" s="728"/>
      <c r="P22" s="729"/>
      <c r="Q22" s="729"/>
      <c r="R22" s="730"/>
      <c r="S22" s="730"/>
      <c r="T22" s="729"/>
      <c r="U22" s="729"/>
      <c r="V22" s="730"/>
      <c r="W22" s="730"/>
      <c r="X22" s="729"/>
      <c r="Y22" s="729"/>
      <c r="Z22" s="730"/>
      <c r="AA22" s="730"/>
      <c r="AB22" s="729"/>
      <c r="AC22" s="729"/>
      <c r="AD22" s="730"/>
      <c r="AE22" s="730"/>
      <c r="AF22" s="729"/>
      <c r="AG22" s="729"/>
      <c r="AH22" s="730"/>
      <c r="AI22" s="572"/>
      <c r="AJ22" s="572"/>
    </row>
    <row r="23" spans="1:36" ht="15" customHeight="1">
      <c r="A23" s="749" t="s">
        <v>204</v>
      </c>
      <c r="B23" s="766">
        <v>1</v>
      </c>
      <c r="C23" s="765">
        <v>1</v>
      </c>
      <c r="D23" s="766">
        <v>1</v>
      </c>
      <c r="E23" s="765">
        <v>1</v>
      </c>
      <c r="F23" s="766">
        <v>1</v>
      </c>
      <c r="G23" s="764">
        <v>1</v>
      </c>
      <c r="H23" s="765">
        <v>1</v>
      </c>
      <c r="I23" s="767">
        <v>1</v>
      </c>
      <c r="J23" s="767">
        <v>1</v>
      </c>
      <c r="K23" s="764">
        <v>1</v>
      </c>
      <c r="O23" s="728"/>
      <c r="P23" s="729"/>
      <c r="Q23" s="729"/>
      <c r="R23" s="730"/>
      <c r="S23" s="730"/>
      <c r="T23" s="729"/>
      <c r="U23" s="729"/>
      <c r="V23" s="730"/>
      <c r="W23" s="730"/>
      <c r="X23" s="729"/>
      <c r="Y23" s="729"/>
      <c r="Z23" s="730"/>
      <c r="AA23" s="730"/>
      <c r="AB23" s="729"/>
      <c r="AC23" s="729"/>
      <c r="AD23" s="730"/>
      <c r="AE23" s="730"/>
      <c r="AF23" s="729"/>
      <c r="AG23" s="729"/>
      <c r="AH23" s="730"/>
      <c r="AI23" s="572"/>
      <c r="AJ23" s="572"/>
    </row>
    <row r="24" spans="1:36" ht="15" customHeight="1">
      <c r="A24" s="750" t="s">
        <v>192</v>
      </c>
      <c r="B24" s="770">
        <v>0.15086345503689347</v>
      </c>
      <c r="C24" s="769">
        <v>0.14438697268214074</v>
      </c>
      <c r="D24" s="770">
        <v>0.13539388925004434</v>
      </c>
      <c r="E24" s="769">
        <v>0.10607754842999184</v>
      </c>
      <c r="F24" s="770">
        <v>9.4371218668971482E-2</v>
      </c>
      <c r="G24" s="768">
        <v>0.31880835927078699</v>
      </c>
      <c r="H24" s="769">
        <v>0.10981275517387019</v>
      </c>
      <c r="I24" s="771">
        <v>5.9600102537810819E-2</v>
      </c>
      <c r="J24" s="771">
        <v>7.4847532803548333E-2</v>
      </c>
      <c r="K24" s="768">
        <v>0.13570870892185394</v>
      </c>
      <c r="O24" s="728"/>
      <c r="P24" s="729"/>
      <c r="Q24" s="729"/>
      <c r="R24" s="730"/>
      <c r="S24" s="730"/>
      <c r="T24" s="729"/>
      <c r="U24" s="729"/>
      <c r="V24" s="730"/>
      <c r="W24" s="730"/>
      <c r="X24" s="729"/>
      <c r="Y24" s="729"/>
      <c r="Z24" s="730"/>
      <c r="AA24" s="730"/>
      <c r="AB24" s="729"/>
      <c r="AC24" s="729"/>
      <c r="AD24" s="730"/>
      <c r="AE24" s="730"/>
      <c r="AF24" s="729"/>
      <c r="AG24" s="729"/>
      <c r="AH24" s="730"/>
      <c r="AI24" s="572"/>
      <c r="AJ24" s="572"/>
    </row>
    <row r="25" spans="1:36" ht="15" customHeight="1">
      <c r="A25" s="751" t="s">
        <v>193</v>
      </c>
      <c r="B25" s="774">
        <v>0.13556287534438255</v>
      </c>
      <c r="C25" s="773">
        <v>0.12385309177864996</v>
      </c>
      <c r="D25" s="774">
        <v>0.16172212044205425</v>
      </c>
      <c r="E25" s="773">
        <v>0.13031521049291306</v>
      </c>
      <c r="F25" s="774">
        <v>0.17918107173725151</v>
      </c>
      <c r="G25" s="772">
        <v>0.19386393952867942</v>
      </c>
      <c r="H25" s="773">
        <v>0.14698014923271857</v>
      </c>
      <c r="I25" s="775">
        <v>0.1188797744168162</v>
      </c>
      <c r="J25" s="775">
        <v>0.13601922010718906</v>
      </c>
      <c r="K25" s="772">
        <v>0.14178070743819818</v>
      </c>
      <c r="O25" s="728"/>
      <c r="P25" s="729"/>
      <c r="Q25" s="729"/>
      <c r="R25" s="730"/>
      <c r="S25" s="730"/>
      <c r="T25" s="729"/>
      <c r="U25" s="729"/>
      <c r="V25" s="730"/>
      <c r="W25" s="730"/>
      <c r="X25" s="729"/>
      <c r="Y25" s="729"/>
      <c r="Z25" s="730"/>
      <c r="AA25" s="730"/>
      <c r="AB25" s="729"/>
      <c r="AC25" s="729"/>
      <c r="AD25" s="730"/>
      <c r="AE25" s="730"/>
      <c r="AF25" s="729"/>
      <c r="AG25" s="729"/>
      <c r="AH25" s="730"/>
      <c r="AI25" s="572"/>
      <c r="AJ25" s="572"/>
    </row>
    <row r="26" spans="1:36" ht="15" customHeight="1">
      <c r="A26" s="750" t="s">
        <v>194</v>
      </c>
      <c r="B26" s="770">
        <v>0.23969025125802834</v>
      </c>
      <c r="C26" s="769">
        <v>0.2265744808047202</v>
      </c>
      <c r="D26" s="770">
        <v>0.28073104426452339</v>
      </c>
      <c r="E26" s="769">
        <v>0.25464655927951885</v>
      </c>
      <c r="F26" s="770">
        <v>0.29024416594641311</v>
      </c>
      <c r="G26" s="768">
        <v>0.22143174744330812</v>
      </c>
      <c r="H26" s="769">
        <v>0.24538927213853301</v>
      </c>
      <c r="I26" s="771">
        <v>0.25653678543963088</v>
      </c>
      <c r="J26" s="771">
        <v>0.26168915172796153</v>
      </c>
      <c r="K26" s="768">
        <v>0.25118658115802994</v>
      </c>
      <c r="O26" s="728"/>
      <c r="P26" s="729"/>
      <c r="Q26" s="729"/>
      <c r="R26" s="730"/>
      <c r="S26" s="730"/>
      <c r="T26" s="729"/>
      <c r="U26" s="729"/>
      <c r="V26" s="730"/>
      <c r="W26" s="730"/>
      <c r="X26" s="729"/>
      <c r="Y26" s="729"/>
      <c r="Z26" s="730"/>
      <c r="AA26" s="730"/>
      <c r="AB26" s="729"/>
      <c r="AC26" s="729"/>
      <c r="AD26" s="730"/>
      <c r="AE26" s="730"/>
      <c r="AF26" s="729"/>
      <c r="AG26" s="729"/>
      <c r="AH26" s="730"/>
      <c r="AI26" s="572"/>
      <c r="AJ26" s="572"/>
    </row>
    <row r="27" spans="1:36" ht="15" customHeight="1">
      <c r="A27" s="751" t="s">
        <v>195</v>
      </c>
      <c r="B27" s="774">
        <v>0.21790615412694136</v>
      </c>
      <c r="C27" s="773">
        <v>0.2319028929379045</v>
      </c>
      <c r="D27" s="774">
        <v>0.2234796997813368</v>
      </c>
      <c r="E27" s="773">
        <v>0.23584877149505878</v>
      </c>
      <c r="F27" s="774">
        <v>0.226447709593777</v>
      </c>
      <c r="G27" s="772">
        <v>0.14361938639395286</v>
      </c>
      <c r="H27" s="773">
        <v>0.22666478952555258</v>
      </c>
      <c r="I27" s="775">
        <v>0.2733914380927967</v>
      </c>
      <c r="J27" s="775">
        <v>0.25614489003880986</v>
      </c>
      <c r="K27" s="772">
        <v>0.22430218953702155</v>
      </c>
      <c r="O27" s="728"/>
      <c r="P27" s="729"/>
      <c r="Q27" s="729"/>
      <c r="R27" s="730"/>
      <c r="S27" s="730"/>
      <c r="T27" s="729"/>
      <c r="U27" s="729"/>
      <c r="V27" s="730"/>
      <c r="W27" s="730"/>
      <c r="X27" s="729"/>
      <c r="Y27" s="729"/>
      <c r="Z27" s="730"/>
      <c r="AA27" s="730"/>
      <c r="AB27" s="729"/>
      <c r="AC27" s="729"/>
      <c r="AD27" s="730"/>
      <c r="AE27" s="730"/>
      <c r="AF27" s="729"/>
      <c r="AG27" s="729"/>
      <c r="AH27" s="730"/>
      <c r="AI27" s="572"/>
      <c r="AJ27" s="572"/>
    </row>
    <row r="28" spans="1:36" ht="15" customHeight="1">
      <c r="A28" s="750" t="s">
        <v>196</v>
      </c>
      <c r="B28" s="770">
        <v>0.10135927899114383</v>
      </c>
      <c r="C28" s="769">
        <v>0.11376809710706209</v>
      </c>
      <c r="D28" s="770">
        <v>8.677087642574316E-2</v>
      </c>
      <c r="E28" s="769">
        <v>0.10840460576022243</v>
      </c>
      <c r="F28" s="770">
        <v>8.9779602420051854E-2</v>
      </c>
      <c r="G28" s="768">
        <v>5.9582036460649176E-2</v>
      </c>
      <c r="H28" s="769">
        <v>0.10544840208362663</v>
      </c>
      <c r="I28" s="771">
        <v>0.12733914380927966</v>
      </c>
      <c r="J28" s="771">
        <v>0.11107004250600629</v>
      </c>
      <c r="K28" s="768">
        <v>0.10064360436762608</v>
      </c>
      <c r="O28" s="728"/>
      <c r="P28" s="729"/>
      <c r="Q28" s="729"/>
      <c r="R28" s="730"/>
      <c r="S28" s="730"/>
      <c r="T28" s="729"/>
      <c r="U28" s="729"/>
      <c r="V28" s="730"/>
      <c r="W28" s="730"/>
      <c r="X28" s="729"/>
      <c r="Y28" s="729"/>
      <c r="Z28" s="730"/>
      <c r="AA28" s="730"/>
      <c r="AB28" s="729"/>
      <c r="AC28" s="729"/>
      <c r="AD28" s="730"/>
      <c r="AE28" s="730"/>
      <c r="AF28" s="729"/>
      <c r="AG28" s="729"/>
      <c r="AH28" s="730"/>
      <c r="AI28" s="572"/>
      <c r="AJ28" s="572"/>
    </row>
    <row r="29" spans="1:36" ht="15" customHeight="1">
      <c r="A29" s="751" t="s">
        <v>197</v>
      </c>
      <c r="B29" s="774">
        <v>9.0169562232207262E-2</v>
      </c>
      <c r="C29" s="773">
        <v>9.5963402905934025E-2</v>
      </c>
      <c r="D29" s="774">
        <v>7.173039418474085E-2</v>
      </c>
      <c r="E29" s="773">
        <v>0.10045634500891534</v>
      </c>
      <c r="F29" s="774">
        <v>7.0305747623163356E-2</v>
      </c>
      <c r="G29" s="772">
        <v>3.601600711427301E-2</v>
      </c>
      <c r="H29" s="773">
        <v>9.5171054484020842E-2</v>
      </c>
      <c r="I29" s="775">
        <v>0.11009997436554729</v>
      </c>
      <c r="J29" s="775">
        <v>9.166512659397523E-2</v>
      </c>
      <c r="K29" s="772">
        <v>8.7450974107001797E-2</v>
      </c>
      <c r="O29" s="728"/>
      <c r="P29" s="729"/>
      <c r="Q29" s="729"/>
      <c r="R29" s="730"/>
      <c r="S29" s="730"/>
      <c r="T29" s="729"/>
      <c r="U29" s="729"/>
      <c r="V29" s="730"/>
      <c r="W29" s="730"/>
      <c r="X29" s="729"/>
      <c r="Y29" s="729"/>
      <c r="Z29" s="730"/>
      <c r="AA29" s="730"/>
      <c r="AB29" s="729"/>
      <c r="AC29" s="729"/>
      <c r="AD29" s="730"/>
      <c r="AE29" s="730"/>
      <c r="AF29" s="729"/>
      <c r="AG29" s="729"/>
      <c r="AH29" s="730"/>
      <c r="AI29" s="572"/>
      <c r="AJ29" s="572"/>
    </row>
    <row r="30" spans="1:36" ht="15" customHeight="1">
      <c r="A30" s="752" t="s">
        <v>198</v>
      </c>
      <c r="B30" s="778">
        <v>6.4448423010403183E-2</v>
      </c>
      <c r="C30" s="777">
        <v>6.3551061783588492E-2</v>
      </c>
      <c r="D30" s="778">
        <v>4.0171975651557237E-2</v>
      </c>
      <c r="E30" s="777">
        <v>6.425095953337967E-2</v>
      </c>
      <c r="F30" s="778">
        <v>4.9670484010371649E-2</v>
      </c>
      <c r="G30" s="776">
        <v>2.6678523788350377E-2</v>
      </c>
      <c r="H30" s="777">
        <v>7.053357736167816E-2</v>
      </c>
      <c r="I30" s="779">
        <v>5.4152781338118433E-2</v>
      </c>
      <c r="J30" s="779">
        <v>6.85640362225097E-2</v>
      </c>
      <c r="K30" s="776">
        <v>5.89272344702685E-2</v>
      </c>
      <c r="L30" s="748"/>
      <c r="O30" s="728"/>
      <c r="P30" s="729"/>
      <c r="Q30" s="729"/>
      <c r="R30" s="730"/>
      <c r="S30" s="730"/>
      <c r="T30" s="729"/>
      <c r="U30" s="729"/>
      <c r="V30" s="730"/>
      <c r="W30" s="730"/>
      <c r="X30" s="729"/>
      <c r="Y30" s="729"/>
      <c r="Z30" s="730"/>
      <c r="AA30" s="730"/>
      <c r="AB30" s="729"/>
      <c r="AC30" s="729"/>
      <c r="AD30" s="730"/>
      <c r="AE30" s="730"/>
      <c r="AF30" s="729"/>
      <c r="AG30" s="729"/>
      <c r="AH30" s="730"/>
      <c r="AI30" s="572"/>
      <c r="AJ30" s="572"/>
    </row>
    <row r="31" spans="1:36" ht="5.0999999999999996" customHeight="1">
      <c r="A31" s="596"/>
      <c r="B31" s="385"/>
      <c r="C31" s="386"/>
      <c r="D31" s="385"/>
      <c r="E31" s="386"/>
      <c r="F31" s="386"/>
      <c r="G31" s="385"/>
      <c r="H31" s="386"/>
      <c r="I31" s="385"/>
      <c r="J31" s="386"/>
      <c r="K31" s="386"/>
    </row>
    <row r="32" spans="1:36" ht="12.75" customHeight="1">
      <c r="A32" s="1624" t="s">
        <v>126</v>
      </c>
      <c r="B32" s="1624"/>
      <c r="C32" s="1624"/>
      <c r="D32" s="1624"/>
      <c r="E32" s="1624"/>
      <c r="F32" s="1624"/>
      <c r="G32" s="1624"/>
      <c r="H32" s="1624"/>
      <c r="I32" s="1624"/>
      <c r="J32" s="1624"/>
      <c r="K32" s="1624"/>
    </row>
    <row r="33" spans="1:12" ht="25.5" customHeight="1">
      <c r="A33" s="1624" t="s">
        <v>205</v>
      </c>
      <c r="B33" s="1624"/>
      <c r="C33" s="1624"/>
      <c r="D33" s="1624"/>
      <c r="E33" s="1624"/>
      <c r="F33" s="1624"/>
      <c r="G33" s="1624"/>
      <c r="H33" s="1624"/>
      <c r="I33" s="1624"/>
      <c r="J33" s="1624"/>
      <c r="K33" s="1624"/>
      <c r="L33" s="753"/>
    </row>
    <row r="34" spans="1:12" ht="12.75" customHeight="1">
      <c r="A34" s="111" t="s">
        <v>128</v>
      </c>
      <c r="B34" s="475"/>
      <c r="C34" s="475"/>
      <c r="D34" s="475"/>
      <c r="E34" s="475"/>
      <c r="F34" s="475"/>
      <c r="G34" s="475"/>
      <c r="H34" s="475"/>
      <c r="I34" s="475"/>
      <c r="J34" s="475"/>
      <c r="K34" s="475"/>
    </row>
    <row r="35" spans="1:12" ht="12.75" customHeight="1">
      <c r="A35" s="111" t="s">
        <v>161</v>
      </c>
      <c r="B35" s="475"/>
      <c r="C35" s="475"/>
      <c r="D35" s="475"/>
      <c r="E35" s="475"/>
      <c r="F35" s="475"/>
      <c r="G35" s="475"/>
      <c r="H35" s="475"/>
      <c r="I35" s="475"/>
      <c r="J35" s="475"/>
      <c r="K35" s="475"/>
    </row>
    <row r="36" spans="1:12" ht="12.75" customHeight="1">
      <c r="A36" s="238" t="s">
        <v>536</v>
      </c>
      <c r="B36" s="475"/>
      <c r="C36" s="475"/>
      <c r="D36" s="475"/>
      <c r="E36" s="475"/>
      <c r="F36" s="475"/>
      <c r="G36" s="475"/>
      <c r="H36" s="475"/>
      <c r="I36" s="475"/>
      <c r="J36" s="475"/>
      <c r="K36" s="475"/>
    </row>
    <row r="37" spans="1:12" ht="12.75" customHeight="1">
      <c r="A37" s="238" t="s">
        <v>64</v>
      </c>
      <c r="B37" s="475"/>
      <c r="C37" s="475"/>
      <c r="D37" s="475"/>
      <c r="E37" s="475"/>
      <c r="F37" s="475"/>
      <c r="G37" s="475"/>
      <c r="H37" s="475"/>
      <c r="I37" s="475"/>
      <c r="J37" s="475"/>
      <c r="K37" s="475"/>
    </row>
    <row r="38" spans="1:12" ht="12.75" customHeight="1">
      <c r="A38" s="514" t="s">
        <v>142</v>
      </c>
      <c r="B38" s="475"/>
      <c r="C38" s="475"/>
      <c r="D38" s="475"/>
      <c r="E38" s="475"/>
      <c r="F38" s="475"/>
      <c r="G38" s="475"/>
      <c r="H38" s="475"/>
      <c r="I38" s="475"/>
      <c r="J38" s="475"/>
      <c r="K38" s="475"/>
    </row>
    <row r="39" spans="1:12" ht="20.100000000000001" customHeight="1"/>
    <row r="40" spans="1:12" ht="15" customHeight="1">
      <c r="A40" s="602" t="s">
        <v>206</v>
      </c>
    </row>
    <row r="41" spans="1:12" ht="15" customHeight="1">
      <c r="A41" s="11" t="s">
        <v>50</v>
      </c>
      <c r="B41" s="536"/>
    </row>
    <row r="42" spans="1:12" ht="15" customHeight="1">
      <c r="A42" s="754"/>
      <c r="B42" s="755"/>
      <c r="C42" s="1629" t="s">
        <v>131</v>
      </c>
      <c r="D42" s="1630"/>
      <c r="E42" s="1630"/>
      <c r="F42" s="1631"/>
      <c r="G42" s="1629" t="s">
        <v>132</v>
      </c>
      <c r="H42" s="1630"/>
      <c r="I42" s="1630"/>
      <c r="J42" s="1631"/>
      <c r="K42" s="1682" t="s">
        <v>133</v>
      </c>
    </row>
    <row r="43" spans="1:12" ht="15" customHeight="1">
      <c r="A43" s="442"/>
      <c r="B43" s="756"/>
      <c r="C43" s="1633" t="s">
        <v>134</v>
      </c>
      <c r="D43" s="1634"/>
      <c r="E43" s="1635"/>
      <c r="F43" s="1717" t="s">
        <v>135</v>
      </c>
      <c r="G43" s="1721" t="s">
        <v>136</v>
      </c>
      <c r="H43" s="1721" t="s">
        <v>137</v>
      </c>
      <c r="I43" s="1721" t="s">
        <v>138</v>
      </c>
      <c r="J43" s="1717" t="s">
        <v>139</v>
      </c>
      <c r="K43" s="1720"/>
    </row>
    <row r="44" spans="1:12" ht="15" customHeight="1">
      <c r="A44" s="757"/>
      <c r="B44" s="758"/>
      <c r="C44" s="759" t="s">
        <v>140</v>
      </c>
      <c r="D44" s="448" t="s">
        <v>70</v>
      </c>
      <c r="E44" s="760" t="s">
        <v>141</v>
      </c>
      <c r="F44" s="1641"/>
      <c r="G44" s="1639"/>
      <c r="H44" s="1639"/>
      <c r="I44" s="1639"/>
      <c r="J44" s="1641"/>
      <c r="K44" s="1683"/>
    </row>
    <row r="45" spans="1:12" ht="15" customHeight="1">
      <c r="A45" s="1718" t="s">
        <v>192</v>
      </c>
      <c r="B45" s="1719"/>
      <c r="C45" s="363">
        <v>12.148</v>
      </c>
      <c r="D45" s="363">
        <v>59.271999999999998</v>
      </c>
      <c r="E45" s="376">
        <v>13.228999999999999</v>
      </c>
      <c r="F45" s="376">
        <v>8.09</v>
      </c>
      <c r="G45" s="363">
        <v>3.7160000000000002</v>
      </c>
      <c r="H45" s="363">
        <v>7.407</v>
      </c>
      <c r="I45" s="363">
        <v>78.878</v>
      </c>
      <c r="J45" s="376">
        <v>2.738</v>
      </c>
      <c r="K45" s="761">
        <v>92.739000000000004</v>
      </c>
      <c r="L45" s="731"/>
    </row>
    <row r="46" spans="1:12" ht="15" customHeight="1">
      <c r="A46" s="1711" t="s">
        <v>193</v>
      </c>
      <c r="B46" s="1712"/>
      <c r="C46" s="371">
        <v>52.695999999999998</v>
      </c>
      <c r="D46" s="371">
        <v>61.923999999999999</v>
      </c>
      <c r="E46" s="372">
        <v>2.6539999999999999</v>
      </c>
      <c r="F46" s="372">
        <v>4.0720000000000001</v>
      </c>
      <c r="G46" s="371">
        <v>14.968</v>
      </c>
      <c r="H46" s="371">
        <v>13.561999999999999</v>
      </c>
      <c r="I46" s="371">
        <v>90.724000000000004</v>
      </c>
      <c r="J46" s="372">
        <v>2.0920000000000001</v>
      </c>
      <c r="K46" s="762">
        <v>121.346</v>
      </c>
      <c r="L46" s="731"/>
    </row>
    <row r="47" spans="1:12" ht="15" customHeight="1">
      <c r="A47" s="1718" t="s">
        <v>194</v>
      </c>
      <c r="B47" s="1719"/>
      <c r="C47" s="363">
        <v>249.50899999999999</v>
      </c>
      <c r="D47" s="363">
        <v>109.708</v>
      </c>
      <c r="E47" s="376">
        <v>3.9940000000000002</v>
      </c>
      <c r="F47" s="376">
        <v>6.51</v>
      </c>
      <c r="G47" s="363">
        <v>52.247999999999998</v>
      </c>
      <c r="H47" s="363">
        <v>42.997999999999998</v>
      </c>
      <c r="I47" s="363">
        <v>270.30599999999998</v>
      </c>
      <c r="J47" s="376">
        <v>4.1689999999999996</v>
      </c>
      <c r="K47" s="761">
        <v>369.721</v>
      </c>
      <c r="L47" s="731"/>
    </row>
    <row r="48" spans="1:12" ht="15" customHeight="1">
      <c r="A48" s="1711" t="s">
        <v>195</v>
      </c>
      <c r="B48" s="1712"/>
      <c r="C48" s="371">
        <v>430.46600000000001</v>
      </c>
      <c r="D48" s="371">
        <v>97.965999999999994</v>
      </c>
      <c r="E48" s="372">
        <v>10.487</v>
      </c>
      <c r="F48" s="372">
        <v>6.282</v>
      </c>
      <c r="G48" s="371">
        <v>78.927000000000007</v>
      </c>
      <c r="H48" s="371">
        <v>72.677999999999997</v>
      </c>
      <c r="I48" s="371">
        <v>389.09</v>
      </c>
      <c r="J48" s="372">
        <v>4.5060000000000002</v>
      </c>
      <c r="K48" s="762">
        <v>545.20100000000002</v>
      </c>
    </row>
    <row r="49" spans="1:11" ht="15" customHeight="1">
      <c r="A49" s="1718" t="s">
        <v>196</v>
      </c>
      <c r="B49" s="1719"/>
      <c r="C49" s="363">
        <v>272.57600000000002</v>
      </c>
      <c r="D49" s="363">
        <v>43.957000000000001</v>
      </c>
      <c r="E49" s="376">
        <v>8.8989999999999991</v>
      </c>
      <c r="F49" s="376">
        <v>3.758</v>
      </c>
      <c r="G49" s="363">
        <v>35.936</v>
      </c>
      <c r="H49" s="363">
        <v>38.557000000000002</v>
      </c>
      <c r="I49" s="363">
        <v>252.26900000000001</v>
      </c>
      <c r="J49" s="376">
        <v>2.4279999999999999</v>
      </c>
      <c r="K49" s="761">
        <v>329.19</v>
      </c>
    </row>
    <row r="50" spans="1:11" ht="15" customHeight="1">
      <c r="A50" s="1711" t="s">
        <v>197</v>
      </c>
      <c r="B50" s="1712"/>
      <c r="C50" s="371">
        <v>282.40499999999997</v>
      </c>
      <c r="D50" s="371">
        <v>38.195</v>
      </c>
      <c r="E50" s="372">
        <v>10.130000000000001</v>
      </c>
      <c r="F50" s="372">
        <v>3.9380000000000002</v>
      </c>
      <c r="G50" s="371">
        <v>34.293999999999997</v>
      </c>
      <c r="H50" s="371">
        <v>38.384</v>
      </c>
      <c r="I50" s="371">
        <v>259.68200000000002</v>
      </c>
      <c r="J50" s="372">
        <v>2.3079999999999998</v>
      </c>
      <c r="K50" s="762">
        <v>334.66800000000001</v>
      </c>
    </row>
    <row r="51" spans="1:11" ht="15" customHeight="1">
      <c r="A51" s="1713" t="s">
        <v>198</v>
      </c>
      <c r="B51" s="1714"/>
      <c r="C51" s="363">
        <v>146.99100000000001</v>
      </c>
      <c r="D51" s="363">
        <v>25.736999999999998</v>
      </c>
      <c r="E51" s="376">
        <v>9.56</v>
      </c>
      <c r="F51" s="376">
        <v>2.069</v>
      </c>
      <c r="G51" s="363">
        <v>25.2</v>
      </c>
      <c r="H51" s="363">
        <v>21.638999999999999</v>
      </c>
      <c r="I51" s="363">
        <v>135.38900000000001</v>
      </c>
      <c r="J51" s="376">
        <v>2.129</v>
      </c>
      <c r="K51" s="761">
        <v>184.357</v>
      </c>
    </row>
    <row r="52" spans="1:11" ht="15" customHeight="1">
      <c r="A52" s="1715" t="s">
        <v>133</v>
      </c>
      <c r="B52" s="1716"/>
      <c r="C52" s="763">
        <v>1446.7909999999999</v>
      </c>
      <c r="D52" s="1462">
        <v>436.75900000000001</v>
      </c>
      <c r="E52" s="1463">
        <v>58.953000000000003</v>
      </c>
      <c r="F52" s="1463">
        <v>34.719000000000001</v>
      </c>
      <c r="G52" s="1462">
        <v>245.28899999999999</v>
      </c>
      <c r="H52" s="1462">
        <v>235.22499999999999</v>
      </c>
      <c r="I52" s="1462">
        <v>1476.338</v>
      </c>
      <c r="J52" s="1463">
        <v>20.37</v>
      </c>
      <c r="K52" s="1464">
        <v>1977.222</v>
      </c>
    </row>
    <row r="53" spans="1:11" ht="5.0999999999999996" customHeight="1">
      <c r="A53" s="723"/>
      <c r="B53" s="385"/>
      <c r="C53" s="386"/>
      <c r="D53" s="385"/>
      <c r="E53" s="386"/>
      <c r="F53" s="386"/>
      <c r="G53" s="385"/>
      <c r="H53" s="475"/>
      <c r="I53" s="475"/>
      <c r="J53" s="475"/>
      <c r="K53" s="475"/>
    </row>
    <row r="54" spans="1:11" ht="12.75" customHeight="1">
      <c r="A54" s="238" t="s">
        <v>74</v>
      </c>
      <c r="B54" s="568"/>
      <c r="C54" s="568"/>
      <c r="D54" s="568"/>
      <c r="E54" s="568"/>
      <c r="F54" s="568"/>
      <c r="G54" s="568"/>
      <c r="H54" s="568"/>
      <c r="I54" s="568"/>
      <c r="J54" s="568"/>
      <c r="K54" s="568"/>
    </row>
    <row r="55" spans="1:11" ht="12.75" customHeight="1">
      <c r="A55" s="238" t="s">
        <v>537</v>
      </c>
      <c r="B55" s="568"/>
      <c r="C55" s="568"/>
      <c r="D55" s="568"/>
      <c r="E55" s="568"/>
      <c r="F55" s="568"/>
      <c r="G55" s="568"/>
      <c r="H55" s="568"/>
      <c r="I55" s="568"/>
      <c r="J55" s="568"/>
      <c r="K55" s="568"/>
    </row>
    <row r="56" spans="1:11" ht="12.75" customHeight="1">
      <c r="A56" s="238" t="s">
        <v>64</v>
      </c>
      <c r="B56" s="568"/>
      <c r="C56" s="568"/>
      <c r="D56" s="568"/>
      <c r="E56" s="568"/>
      <c r="F56" s="568"/>
      <c r="G56" s="568"/>
      <c r="H56" s="568"/>
      <c r="I56" s="568"/>
      <c r="J56" s="568"/>
      <c r="K56" s="568"/>
    </row>
    <row r="57" spans="1:11" ht="12.75" customHeight="1">
      <c r="A57" s="514" t="s">
        <v>142</v>
      </c>
      <c r="B57" s="568"/>
      <c r="C57" s="568"/>
      <c r="D57" s="568"/>
      <c r="E57" s="568"/>
      <c r="F57" s="568"/>
      <c r="G57" s="568"/>
      <c r="H57" s="568"/>
      <c r="I57" s="568"/>
      <c r="J57" s="568"/>
      <c r="K57" s="568"/>
    </row>
  </sheetData>
  <mergeCells count="26">
    <mergeCell ref="A1:K1"/>
    <mergeCell ref="B5:C5"/>
    <mergeCell ref="D5:E5"/>
    <mergeCell ref="F5:H5"/>
    <mergeCell ref="I5:I6"/>
    <mergeCell ref="J5:J6"/>
    <mergeCell ref="K5:K6"/>
    <mergeCell ref="A32:K32"/>
    <mergeCell ref="A33:K33"/>
    <mergeCell ref="C42:F42"/>
    <mergeCell ref="G42:J42"/>
    <mergeCell ref="K42:K44"/>
    <mergeCell ref="C43:E43"/>
    <mergeCell ref="F43:F44"/>
    <mergeCell ref="G43:G44"/>
    <mergeCell ref="H43:H44"/>
    <mergeCell ref="I43:I44"/>
    <mergeCell ref="A50:B50"/>
    <mergeCell ref="A51:B51"/>
    <mergeCell ref="A52:B52"/>
    <mergeCell ref="J43:J44"/>
    <mergeCell ref="A45:B45"/>
    <mergeCell ref="A46:B46"/>
    <mergeCell ref="A47:B47"/>
    <mergeCell ref="A48:B48"/>
    <mergeCell ref="A49:B49"/>
  </mergeCells>
  <pageMargins left="0.25" right="0.25" top="0.75" bottom="0.75" header="0.3" footer="0.3"/>
  <pageSetup paperSize="9" scale="6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AA95"/>
  <sheetViews>
    <sheetView zoomScaleNormal="100" workbookViewId="0">
      <selection sqref="A1:K49"/>
    </sheetView>
  </sheetViews>
  <sheetFormatPr baseColWidth="10" defaultColWidth="11.42578125" defaultRowHeight="15"/>
  <cols>
    <col min="1" max="1" width="27.28515625" style="3" customWidth="1"/>
    <col min="2" max="13" width="12.7109375" style="3" customWidth="1"/>
    <col min="14" max="14" width="5.28515625" style="3" customWidth="1"/>
    <col min="15" max="15" width="15.85546875" style="3" customWidth="1"/>
    <col min="16" max="16" width="15.7109375" style="3" customWidth="1"/>
    <col min="17" max="17" width="20.42578125" style="3" customWidth="1"/>
    <col min="18" max="18" width="14.42578125" style="3" customWidth="1"/>
    <col min="19" max="16384" width="11.42578125" style="3"/>
  </cols>
  <sheetData>
    <row r="1" spans="1:25" s="7" customFormat="1" ht="18" customHeight="1">
      <c r="A1" s="1642" t="s">
        <v>207</v>
      </c>
      <c r="B1" s="1642"/>
      <c r="C1" s="1642"/>
      <c r="D1" s="1642"/>
      <c r="E1" s="1642"/>
      <c r="F1" s="1642"/>
      <c r="G1" s="1642"/>
      <c r="H1" s="1642"/>
      <c r="I1" s="1642"/>
      <c r="J1" s="1642"/>
      <c r="K1" s="1642"/>
      <c r="L1" s="571"/>
      <c r="M1" s="571"/>
      <c r="N1" s="458"/>
      <c r="O1" s="458"/>
    </row>
    <row r="2" spans="1:25" s="7" customFormat="1" ht="15" customHeight="1">
      <c r="A2" s="780"/>
      <c r="B2" s="458"/>
      <c r="C2" s="458"/>
      <c r="D2" s="458"/>
      <c r="E2" s="458"/>
      <c r="F2" s="458"/>
      <c r="G2" s="458"/>
      <c r="H2" s="458"/>
      <c r="I2" s="458"/>
      <c r="J2" s="458"/>
      <c r="K2" s="458"/>
      <c r="L2" s="458"/>
      <c r="M2" s="458"/>
      <c r="N2" s="458"/>
      <c r="O2" s="458"/>
      <c r="Q2" s="219"/>
    </row>
    <row r="3" spans="1:25" s="572" customFormat="1" ht="15.75" customHeight="1">
      <c r="A3" s="781" t="s">
        <v>574</v>
      </c>
      <c r="B3" s="782"/>
      <c r="C3" s="782"/>
      <c r="D3" s="782"/>
      <c r="E3" s="782"/>
      <c r="F3" s="782"/>
      <c r="G3" s="782"/>
      <c r="H3" s="782"/>
      <c r="I3" s="782"/>
      <c r="J3" s="782"/>
      <c r="K3" s="782"/>
      <c r="L3" s="783"/>
      <c r="Q3" s="1736"/>
      <c r="R3" s="1736"/>
      <c r="S3" s="1736"/>
      <c r="T3" s="1736"/>
      <c r="U3" s="1736"/>
      <c r="V3" s="1736"/>
      <c r="W3" s="1736"/>
      <c r="X3" s="1736"/>
      <c r="Y3" s="1737"/>
    </row>
    <row r="4" spans="1:25" s="572" customFormat="1" ht="15.75">
      <c r="A4" s="784" t="s">
        <v>208</v>
      </c>
      <c r="B4" s="785"/>
      <c r="C4" s="785"/>
      <c r="D4" s="785"/>
      <c r="E4" s="785"/>
      <c r="F4" s="785"/>
      <c r="G4" s="785"/>
      <c r="H4" s="785"/>
      <c r="I4" s="785"/>
      <c r="J4" s="785"/>
      <c r="K4" s="785"/>
      <c r="L4" s="783"/>
      <c r="Q4" s="786"/>
      <c r="R4" s="786"/>
      <c r="S4" s="786"/>
      <c r="T4" s="786"/>
      <c r="U4" s="786"/>
      <c r="V4" s="786"/>
      <c r="W4" s="786"/>
      <c r="X4" s="786"/>
      <c r="Y4" s="787"/>
    </row>
    <row r="5" spans="1:25" s="572" customFormat="1" ht="15" customHeight="1">
      <c r="A5" s="1731" t="s">
        <v>209</v>
      </c>
      <c r="B5" s="1738" t="s">
        <v>210</v>
      </c>
      <c r="C5" s="1739"/>
      <c r="D5" s="1742" t="s">
        <v>211</v>
      </c>
      <c r="E5" s="1743"/>
      <c r="F5" s="1743"/>
      <c r="G5" s="1744"/>
      <c r="H5" s="1745" t="s">
        <v>212</v>
      </c>
      <c r="I5" s="1739"/>
      <c r="J5" s="1745" t="s">
        <v>213</v>
      </c>
      <c r="K5" s="1745"/>
      <c r="O5" s="786"/>
      <c r="P5" s="786"/>
      <c r="Q5" s="786"/>
      <c r="R5" s="786"/>
      <c r="S5" s="786"/>
      <c r="T5" s="786"/>
      <c r="U5" s="786"/>
      <c r="V5" s="786"/>
      <c r="W5" s="787"/>
    </row>
    <row r="6" spans="1:25" s="532" customFormat="1" ht="30" customHeight="1">
      <c r="A6" s="1732"/>
      <c r="B6" s="1740"/>
      <c r="C6" s="1741"/>
      <c r="D6" s="1746" t="s">
        <v>134</v>
      </c>
      <c r="E6" s="1747"/>
      <c r="F6" s="1746" t="s">
        <v>214</v>
      </c>
      <c r="G6" s="1741"/>
      <c r="H6" s="1746"/>
      <c r="I6" s="1741"/>
      <c r="J6" s="1746"/>
      <c r="K6" s="1746"/>
      <c r="M6" s="572"/>
      <c r="N6" s="572"/>
      <c r="O6" s="1748"/>
      <c r="P6" s="1750"/>
      <c r="Q6" s="1752"/>
      <c r="R6" s="1753"/>
      <c r="S6" s="788"/>
      <c r="T6" s="1752"/>
      <c r="U6" s="1753"/>
      <c r="V6" s="788"/>
      <c r="W6" s="1752"/>
      <c r="X6" s="1752"/>
      <c r="Y6" s="1750"/>
    </row>
    <row r="7" spans="1:25" s="532" customFormat="1" ht="15" customHeight="1">
      <c r="A7" s="1733"/>
      <c r="B7" s="789" t="s">
        <v>215</v>
      </c>
      <c r="C7" s="790" t="s">
        <v>216</v>
      </c>
      <c r="D7" s="789" t="s">
        <v>217</v>
      </c>
      <c r="E7" s="790" t="s">
        <v>216</v>
      </c>
      <c r="F7" s="789" t="s">
        <v>217</v>
      </c>
      <c r="G7" s="790" t="s">
        <v>216</v>
      </c>
      <c r="H7" s="789" t="s">
        <v>217</v>
      </c>
      <c r="I7" s="790" t="s">
        <v>216</v>
      </c>
      <c r="J7" s="789" t="s">
        <v>217</v>
      </c>
      <c r="K7" s="789" t="s">
        <v>216</v>
      </c>
      <c r="L7" s="572"/>
      <c r="M7" s="572"/>
      <c r="N7" s="572"/>
      <c r="O7" s="1749"/>
      <c r="P7" s="1751"/>
      <c r="Q7" s="791"/>
      <c r="R7" s="792"/>
      <c r="S7" s="792"/>
      <c r="T7" s="791"/>
      <c r="U7" s="792"/>
      <c r="V7" s="792"/>
      <c r="W7" s="791"/>
      <c r="X7" s="792"/>
      <c r="Y7" s="1750"/>
    </row>
    <row r="8" spans="1:25" s="532" customFormat="1" ht="17.25" customHeight="1">
      <c r="A8" s="793" t="s">
        <v>218</v>
      </c>
      <c r="B8" s="794">
        <v>4096</v>
      </c>
      <c r="C8" s="863">
        <f>B8/B$18</f>
        <v>9.7593519180366933E-2</v>
      </c>
      <c r="D8" s="796" t="s">
        <v>57</v>
      </c>
      <c r="E8" s="867" t="s">
        <v>57</v>
      </c>
      <c r="F8" s="795">
        <v>0.86099999999999999</v>
      </c>
      <c r="G8" s="863">
        <v>2.4799101356605891E-2</v>
      </c>
      <c r="H8" s="795">
        <v>4.5739999999999998</v>
      </c>
      <c r="I8" s="863">
        <f>H8/H$18</f>
        <v>0.12054606788952141</v>
      </c>
      <c r="J8" s="795">
        <v>5.4349999999999996</v>
      </c>
      <c r="K8" s="863">
        <f>J8/J$18</f>
        <v>2.6970482828709889E-3</v>
      </c>
      <c r="L8" s="572"/>
      <c r="M8" s="572"/>
      <c r="N8" s="572"/>
      <c r="O8" s="797"/>
      <c r="P8" s="798"/>
      <c r="Q8" s="798"/>
      <c r="R8" s="799"/>
      <c r="S8" s="798"/>
      <c r="T8" s="798"/>
      <c r="U8" s="799"/>
      <c r="V8" s="798"/>
      <c r="W8" s="798"/>
      <c r="X8" s="799"/>
      <c r="Y8" s="798"/>
    </row>
    <row r="9" spans="1:25" s="532" customFormat="1" ht="15" customHeight="1">
      <c r="A9" s="800" t="s">
        <v>219</v>
      </c>
      <c r="B9" s="1465">
        <v>16244</v>
      </c>
      <c r="C9" s="864">
        <f>B9/B$18</f>
        <v>0.3870383607338575</v>
      </c>
      <c r="D9" s="802">
        <v>35.409999999999997</v>
      </c>
      <c r="E9" s="864">
        <f>D9/D$18</f>
        <v>1.8229058076100781E-2</v>
      </c>
      <c r="F9" s="802">
        <v>2.15</v>
      </c>
      <c r="G9" s="864">
        <v>6.192574670929462E-2</v>
      </c>
      <c r="H9" s="802">
        <v>5.5179999999999998</v>
      </c>
      <c r="I9" s="864">
        <f t="shared" ref="I9:I17" si="0">H9/H$18</f>
        <v>0.1454248366013072</v>
      </c>
      <c r="J9" s="802">
        <v>43.078000000000003</v>
      </c>
      <c r="K9" s="864">
        <f t="shared" ref="K9:K17" si="1">J9/J$18</f>
        <v>2.1376898975072028E-2</v>
      </c>
      <c r="L9" s="572"/>
      <c r="M9" s="572"/>
      <c r="N9" s="572"/>
      <c r="O9" s="797"/>
      <c r="P9" s="798"/>
      <c r="Q9" s="798"/>
      <c r="R9" s="799"/>
      <c r="S9" s="798"/>
      <c r="T9" s="798"/>
      <c r="U9" s="799"/>
      <c r="V9" s="798"/>
      <c r="W9" s="798"/>
      <c r="X9" s="799"/>
      <c r="Y9" s="798"/>
    </row>
    <row r="10" spans="1:25" s="532" customFormat="1" ht="15" customHeight="1">
      <c r="A10" s="804" t="s">
        <v>220</v>
      </c>
      <c r="B10" s="794">
        <v>7519</v>
      </c>
      <c r="C10" s="863">
        <f>B10/B18</f>
        <v>0.17915177507743626</v>
      </c>
      <c r="D10" s="795">
        <v>50.430999999999997</v>
      </c>
      <c r="E10" s="863">
        <f t="shared" ref="E10:E17" si="2">D10/D$18</f>
        <v>2.5961864666360874E-2</v>
      </c>
      <c r="F10" s="795">
        <v>3.2639999999999998</v>
      </c>
      <c r="G10" s="863">
        <v>9.4011924306575637E-2</v>
      </c>
      <c r="H10" s="795">
        <v>1.9550000000000001</v>
      </c>
      <c r="I10" s="863">
        <f t="shared" si="0"/>
        <v>5.1523297491039434E-2</v>
      </c>
      <c r="J10" s="795">
        <v>55.65</v>
      </c>
      <c r="K10" s="863">
        <f t="shared" si="1"/>
        <v>2.7615590973646832E-2</v>
      </c>
      <c r="L10" s="572"/>
      <c r="M10" s="572"/>
      <c r="N10" s="572"/>
      <c r="O10" s="797"/>
      <c r="P10" s="798"/>
      <c r="Q10" s="798"/>
      <c r="R10" s="799"/>
      <c r="S10" s="798"/>
      <c r="T10" s="798"/>
      <c r="U10" s="799"/>
      <c r="V10" s="798"/>
      <c r="W10" s="798"/>
      <c r="X10" s="799"/>
      <c r="Y10" s="798"/>
    </row>
    <row r="11" spans="1:25" s="532" customFormat="1" ht="15" customHeight="1">
      <c r="A11" s="800" t="s">
        <v>221</v>
      </c>
      <c r="B11" s="1465">
        <v>5061</v>
      </c>
      <c r="C11" s="864">
        <f>B11/B18</f>
        <v>0.12058613295210865</v>
      </c>
      <c r="D11" s="842">
        <v>68.271000000000001</v>
      </c>
      <c r="E11" s="864">
        <f t="shared" si="2"/>
        <v>3.5145891666576577E-2</v>
      </c>
      <c r="F11" s="802">
        <v>3.0550000000000002</v>
      </c>
      <c r="G11" s="864">
        <v>8.7992165672974451E-2</v>
      </c>
      <c r="H11" s="802">
        <v>1.3029999999999999</v>
      </c>
      <c r="I11" s="864">
        <f t="shared" si="0"/>
        <v>3.4340080118068737E-2</v>
      </c>
      <c r="J11" s="802">
        <v>72.629000000000005</v>
      </c>
      <c r="K11" s="864">
        <f t="shared" si="1"/>
        <v>3.6041199583557879E-2</v>
      </c>
      <c r="L11" s="572"/>
      <c r="M11" s="572"/>
      <c r="N11" s="572"/>
      <c r="O11" s="797"/>
      <c r="P11" s="798"/>
      <c r="Q11" s="798"/>
      <c r="R11" s="799"/>
      <c r="S11" s="798"/>
      <c r="T11" s="798"/>
      <c r="U11" s="799"/>
      <c r="V11" s="798"/>
      <c r="W11" s="798"/>
      <c r="X11" s="799"/>
      <c r="Y11" s="798"/>
    </row>
    <row r="12" spans="1:25" s="532" customFormat="1" ht="15" customHeight="1">
      <c r="A12" s="804" t="s">
        <v>222</v>
      </c>
      <c r="B12" s="794">
        <v>4023</v>
      </c>
      <c r="C12" s="863">
        <f>B12/B18</f>
        <v>9.5854181558255896E-2</v>
      </c>
      <c r="D12" s="795">
        <v>126.509</v>
      </c>
      <c r="E12" s="863">
        <f t="shared" si="2"/>
        <v>6.5126797744971307E-2</v>
      </c>
      <c r="F12" s="795">
        <v>4.16</v>
      </c>
      <c r="G12" s="863">
        <v>0.11981911921426308</v>
      </c>
      <c r="H12" s="795">
        <v>2.1509999999999998</v>
      </c>
      <c r="I12" s="863">
        <f t="shared" si="0"/>
        <v>5.6688804554079701E-2</v>
      </c>
      <c r="J12" s="795">
        <v>132.82</v>
      </c>
      <c r="K12" s="863">
        <f t="shared" si="1"/>
        <v>6.5910202931172904E-2</v>
      </c>
      <c r="L12" s="572"/>
      <c r="M12" s="572"/>
      <c r="N12" s="572"/>
      <c r="O12" s="797"/>
      <c r="P12" s="798"/>
      <c r="Q12" s="798"/>
      <c r="R12" s="799"/>
      <c r="S12" s="798"/>
      <c r="T12" s="798"/>
      <c r="U12" s="799"/>
      <c r="V12" s="798"/>
      <c r="W12" s="798"/>
      <c r="X12" s="799"/>
      <c r="Y12" s="798"/>
    </row>
    <row r="13" spans="1:25" s="532" customFormat="1" ht="15" customHeight="1">
      <c r="A13" s="800" t="s">
        <v>223</v>
      </c>
      <c r="B13" s="1465">
        <v>2219</v>
      </c>
      <c r="C13" s="864">
        <f>B13/B18</f>
        <v>5.2871098403621634E-2</v>
      </c>
      <c r="D13" s="842">
        <v>154.56299999999999</v>
      </c>
      <c r="E13" s="864">
        <f t="shared" si="2"/>
        <v>7.956898908264233E-2</v>
      </c>
      <c r="F13" s="802">
        <v>4.1630000000000003</v>
      </c>
      <c r="G13" s="864">
        <v>0.11990552723292722</v>
      </c>
      <c r="H13" s="802">
        <v>2.7080000000000002</v>
      </c>
      <c r="I13" s="864">
        <f t="shared" si="0"/>
        <v>7.1368332279148225E-2</v>
      </c>
      <c r="J13" s="802">
        <v>161.434</v>
      </c>
      <c r="K13" s="864">
        <f t="shared" si="1"/>
        <v>8.01095294382696E-2</v>
      </c>
      <c r="L13" s="572"/>
      <c r="M13" s="572"/>
      <c r="N13" s="572"/>
      <c r="O13" s="797"/>
      <c r="P13" s="798"/>
      <c r="Q13" s="798"/>
      <c r="R13" s="799"/>
      <c r="S13" s="798"/>
      <c r="T13" s="798"/>
      <c r="U13" s="799"/>
      <c r="V13" s="798"/>
      <c r="W13" s="798"/>
      <c r="X13" s="799"/>
      <c r="Y13" s="798"/>
    </row>
    <row r="14" spans="1:25" s="532" customFormat="1" ht="15" customHeight="1">
      <c r="A14" s="804" t="s">
        <v>224</v>
      </c>
      <c r="B14" s="794">
        <v>1589</v>
      </c>
      <c r="C14" s="863">
        <f>B14/B18</f>
        <v>3.7860376459375747E-2</v>
      </c>
      <c r="D14" s="795">
        <v>244.05500000000001</v>
      </c>
      <c r="E14" s="863">
        <f t="shared" si="2"/>
        <v>0.12563944560188581</v>
      </c>
      <c r="F14" s="795">
        <v>5.6639999999999997</v>
      </c>
      <c r="G14" s="863">
        <v>0.16313833923788126</v>
      </c>
      <c r="H14" s="795">
        <v>4.0640000000000001</v>
      </c>
      <c r="I14" s="863">
        <f t="shared" si="0"/>
        <v>0.10710520767446766</v>
      </c>
      <c r="J14" s="795">
        <v>253.78299999999999</v>
      </c>
      <c r="K14" s="863">
        <f t="shared" si="1"/>
        <v>0.12593652334348632</v>
      </c>
      <c r="L14" s="572"/>
      <c r="M14" s="572"/>
      <c r="N14" s="572"/>
      <c r="O14" s="797"/>
      <c r="P14" s="798"/>
      <c r="Q14" s="798"/>
      <c r="R14" s="799"/>
      <c r="S14" s="798"/>
      <c r="T14" s="798"/>
      <c r="U14" s="799"/>
      <c r="V14" s="798"/>
      <c r="W14" s="798"/>
      <c r="X14" s="799"/>
      <c r="Y14" s="798"/>
    </row>
    <row r="15" spans="1:25" s="532" customFormat="1" ht="15" customHeight="1">
      <c r="A15" s="800" t="s">
        <v>225</v>
      </c>
      <c r="B15" s="1465">
        <v>321</v>
      </c>
      <c r="C15" s="864">
        <f>B15/B18</f>
        <v>7.6483202287348107E-3</v>
      </c>
      <c r="D15" s="842">
        <v>94.331999999999994</v>
      </c>
      <c r="E15" s="864">
        <f t="shared" si="2"/>
        <v>4.8562087162799743E-2</v>
      </c>
      <c r="F15" s="802">
        <v>1.4019999999999999</v>
      </c>
      <c r="G15" s="864">
        <v>4.0381347389037696E-2</v>
      </c>
      <c r="H15" s="802">
        <v>1.391</v>
      </c>
      <c r="I15" s="864">
        <f t="shared" si="0"/>
        <v>3.6659287370862326E-2</v>
      </c>
      <c r="J15" s="802">
        <v>97.125</v>
      </c>
      <c r="K15" s="864">
        <f t="shared" si="1"/>
        <v>4.8197021982308151E-2</v>
      </c>
      <c r="L15" s="572"/>
      <c r="M15" s="572"/>
      <c r="N15" s="572"/>
      <c r="O15" s="797"/>
      <c r="P15" s="798"/>
      <c r="Q15" s="798"/>
      <c r="R15" s="799"/>
      <c r="S15" s="798"/>
      <c r="T15" s="798"/>
      <c r="U15" s="799"/>
      <c r="V15" s="798"/>
      <c r="W15" s="798"/>
      <c r="X15" s="799"/>
      <c r="Y15" s="798"/>
    </row>
    <row r="16" spans="1:25" s="532" customFormat="1" ht="15" customHeight="1">
      <c r="A16" s="804" t="s">
        <v>226</v>
      </c>
      <c r="B16" s="794">
        <v>595</v>
      </c>
      <c r="C16" s="863">
        <f>B16/B18</f>
        <v>1.417679294734334E-2</v>
      </c>
      <c r="D16" s="795">
        <v>334.49900000000002</v>
      </c>
      <c r="E16" s="863">
        <f t="shared" si="2"/>
        <v>0.17219999145432466</v>
      </c>
      <c r="F16" s="795">
        <v>4.2869999999999999</v>
      </c>
      <c r="G16" s="863">
        <v>0.12347705867104466</v>
      </c>
      <c r="H16" s="795">
        <v>4.9169999999999998</v>
      </c>
      <c r="I16" s="863">
        <f t="shared" si="0"/>
        <v>0.12958570524984189</v>
      </c>
      <c r="J16" s="795">
        <v>343.70299999999997</v>
      </c>
      <c r="K16" s="863">
        <f t="shared" si="1"/>
        <v>0.17055815749174011</v>
      </c>
      <c r="L16" s="805"/>
      <c r="M16" s="805"/>
      <c r="N16" s="572"/>
      <c r="O16" s="797"/>
      <c r="P16" s="798"/>
      <c r="Q16" s="798"/>
      <c r="R16" s="799"/>
      <c r="S16" s="798"/>
      <c r="T16" s="798"/>
      <c r="U16" s="799"/>
      <c r="V16" s="798"/>
      <c r="W16" s="798"/>
      <c r="X16" s="799"/>
      <c r="Y16" s="798"/>
    </row>
    <row r="17" spans="1:27" ht="15" customHeight="1">
      <c r="A17" s="806" t="s">
        <v>227</v>
      </c>
      <c r="B17" s="1466">
        <v>303</v>
      </c>
      <c r="C17" s="865">
        <f>B17/B18</f>
        <v>7.2194424588992133E-3</v>
      </c>
      <c r="D17" s="845">
        <v>834.43299999999999</v>
      </c>
      <c r="E17" s="865">
        <f t="shared" si="2"/>
        <v>0.42956587454433787</v>
      </c>
      <c r="F17" s="807">
        <v>5.7130000000000001</v>
      </c>
      <c r="G17" s="865">
        <v>0.16454967020939543</v>
      </c>
      <c r="H17" s="807">
        <v>9.3629999999999995</v>
      </c>
      <c r="I17" s="865">
        <f t="shared" si="0"/>
        <v>0.24675838077166351</v>
      </c>
      <c r="J17" s="807">
        <v>849.50900000000001</v>
      </c>
      <c r="K17" s="865">
        <f t="shared" si="1"/>
        <v>0.42155782699787508</v>
      </c>
      <c r="L17" s="7"/>
      <c r="M17" s="7"/>
      <c r="N17" s="7"/>
      <c r="O17" s="797"/>
      <c r="P17" s="798"/>
      <c r="Q17" s="798"/>
      <c r="R17" s="799"/>
      <c r="S17" s="798"/>
      <c r="T17" s="798"/>
      <c r="U17" s="799"/>
      <c r="V17" s="798"/>
      <c r="W17" s="798"/>
      <c r="X17" s="799"/>
      <c r="Y17" s="798"/>
    </row>
    <row r="18" spans="1:27" s="817" customFormat="1" ht="15" customHeight="1">
      <c r="A18" s="809" t="s">
        <v>133</v>
      </c>
      <c r="B18" s="810">
        <f>SUM(B8:B17)</f>
        <v>41970</v>
      </c>
      <c r="C18" s="868">
        <f>B18/B18</f>
        <v>1</v>
      </c>
      <c r="D18" s="811">
        <f>SUM(D9:D17)</f>
        <v>1942.5030000000002</v>
      </c>
      <c r="E18" s="866">
        <f>D18/D18</f>
        <v>1</v>
      </c>
      <c r="F18" s="813">
        <v>34.719000000000001</v>
      </c>
      <c r="G18" s="869">
        <v>1</v>
      </c>
      <c r="H18" s="813">
        <f>SUM(H8:H17)</f>
        <v>37.943999999999996</v>
      </c>
      <c r="I18" s="869">
        <f>H18/H18</f>
        <v>1</v>
      </c>
      <c r="J18" s="813">
        <f>SUM(J8:J17)</f>
        <v>2015.1660000000002</v>
      </c>
      <c r="K18" s="869">
        <f>J18/J18</f>
        <v>1</v>
      </c>
      <c r="L18" s="814"/>
      <c r="M18" s="814"/>
      <c r="N18" s="814"/>
      <c r="O18" s="109"/>
      <c r="P18" s="815"/>
      <c r="Q18" s="815"/>
      <c r="R18" s="816"/>
      <c r="S18" s="815"/>
      <c r="T18" s="815"/>
      <c r="U18" s="816"/>
      <c r="V18" s="815"/>
      <c r="W18" s="815"/>
      <c r="X18" s="816"/>
      <c r="Y18" s="815"/>
    </row>
    <row r="19" spans="1:27" s="821" customFormat="1" ht="5.0999999999999996" customHeight="1">
      <c r="A19" s="112"/>
      <c r="B19" s="818"/>
      <c r="C19" s="819"/>
      <c r="D19" s="820"/>
      <c r="E19" s="819"/>
      <c r="F19" s="820"/>
      <c r="G19" s="819"/>
      <c r="H19" s="819"/>
      <c r="I19" s="819"/>
      <c r="J19" s="820"/>
      <c r="K19" s="819"/>
      <c r="L19" s="814"/>
      <c r="M19" s="814"/>
      <c r="N19" s="814"/>
      <c r="O19" s="109"/>
      <c r="P19" s="815"/>
      <c r="Q19" s="815"/>
      <c r="R19" s="816"/>
      <c r="S19" s="815"/>
      <c r="T19" s="815"/>
      <c r="U19" s="816"/>
      <c r="V19" s="815"/>
      <c r="W19" s="815"/>
      <c r="X19" s="816"/>
      <c r="Y19" s="815"/>
    </row>
    <row r="20" spans="1:27" ht="12.75" customHeight="1">
      <c r="A20" s="822" t="s">
        <v>228</v>
      </c>
      <c r="B20" s="823"/>
      <c r="C20" s="823"/>
      <c r="D20" s="823"/>
      <c r="E20" s="823"/>
      <c r="F20" s="823"/>
      <c r="G20" s="823"/>
      <c r="H20" s="823"/>
      <c r="I20" s="823"/>
      <c r="J20" s="1325"/>
      <c r="K20" s="823"/>
      <c r="O20" s="7"/>
      <c r="P20" s="7"/>
      <c r="Q20" s="7"/>
      <c r="R20" s="7"/>
      <c r="S20" s="403"/>
      <c r="T20" s="7"/>
      <c r="U20" s="7"/>
      <c r="V20" s="7"/>
      <c r="W20" s="7"/>
      <c r="X20" s="7"/>
      <c r="Y20" s="7"/>
      <c r="Z20" s="7"/>
      <c r="AA20" s="7"/>
    </row>
    <row r="21" spans="1:27" ht="12.75" customHeight="1">
      <c r="A21" s="1729" t="s">
        <v>229</v>
      </c>
      <c r="B21" s="1729"/>
      <c r="C21" s="1729"/>
      <c r="D21" s="1729"/>
      <c r="E21" s="1729"/>
      <c r="F21" s="1729"/>
      <c r="G21" s="1729"/>
      <c r="H21" s="1729"/>
      <c r="I21" s="1729"/>
      <c r="J21" s="1729"/>
      <c r="K21" s="1729"/>
      <c r="L21" s="824"/>
      <c r="M21" s="824"/>
      <c r="N21" s="824"/>
      <c r="O21" s="7"/>
      <c r="P21" s="7"/>
      <c r="Q21" s="825"/>
      <c r="R21" s="825"/>
      <c r="S21" s="825"/>
      <c r="T21" s="825"/>
      <c r="U21" s="825"/>
      <c r="V21" s="825"/>
      <c r="W21" s="825"/>
      <c r="X21" s="825"/>
      <c r="Y21" s="825"/>
      <c r="Z21" s="825"/>
      <c r="AA21" s="825"/>
    </row>
    <row r="22" spans="1:27" ht="12.75" customHeight="1">
      <c r="A22" s="822" t="s">
        <v>62</v>
      </c>
      <c r="B22" s="826"/>
      <c r="C22" s="826"/>
      <c r="D22" s="826"/>
      <c r="E22" s="826"/>
      <c r="F22" s="826"/>
      <c r="G22" s="826"/>
      <c r="H22" s="826"/>
      <c r="I22" s="826"/>
      <c r="J22" s="826"/>
      <c r="K22" s="826"/>
      <c r="L22" s="824"/>
      <c r="M22" s="824"/>
      <c r="N22" s="824"/>
      <c r="O22" s="7"/>
      <c r="P22" s="7"/>
      <c r="Q22" s="825"/>
      <c r="R22" s="825"/>
      <c r="S22" s="825"/>
      <c r="T22" s="825"/>
      <c r="U22" s="825"/>
      <c r="V22" s="825"/>
      <c r="W22" s="825"/>
      <c r="X22" s="825"/>
      <c r="Y22" s="825"/>
      <c r="Z22" s="825"/>
      <c r="AA22" s="825"/>
    </row>
    <row r="23" spans="1:27" ht="25.5" customHeight="1">
      <c r="A23" s="1729" t="s">
        <v>590</v>
      </c>
      <c r="B23" s="1729"/>
      <c r="C23" s="1729"/>
      <c r="D23" s="1729"/>
      <c r="E23" s="1729"/>
      <c r="F23" s="1729"/>
      <c r="G23" s="1729"/>
      <c r="H23" s="1729"/>
      <c r="I23" s="1729"/>
      <c r="J23" s="1729"/>
      <c r="K23" s="1729"/>
      <c r="L23" s="395"/>
      <c r="M23" s="824"/>
      <c r="N23" s="824"/>
      <c r="O23" s="7"/>
      <c r="P23" s="7"/>
      <c r="Q23" s="825"/>
      <c r="R23" s="825"/>
      <c r="S23" s="825"/>
      <c r="T23" s="825"/>
      <c r="U23" s="825"/>
      <c r="V23" s="825"/>
      <c r="W23" s="825"/>
      <c r="X23" s="825"/>
      <c r="Y23" s="825"/>
      <c r="Z23" s="825"/>
      <c r="AA23" s="825"/>
    </row>
    <row r="24" spans="1:27" ht="12.75" customHeight="1">
      <c r="A24" s="822" t="s">
        <v>64</v>
      </c>
      <c r="B24" s="827"/>
      <c r="C24" s="827"/>
      <c r="D24" s="827"/>
      <c r="E24" s="827"/>
      <c r="F24" s="827"/>
      <c r="G24" s="827"/>
      <c r="H24" s="827"/>
      <c r="I24" s="827"/>
      <c r="J24" s="827"/>
      <c r="K24" s="827"/>
      <c r="O24" s="7"/>
      <c r="P24" s="7"/>
      <c r="Q24" s="131"/>
      <c r="R24" s="828"/>
      <c r="S24" s="828"/>
      <c r="T24" s="828"/>
      <c r="U24" s="828"/>
      <c r="V24" s="828"/>
      <c r="W24" s="828"/>
      <c r="X24" s="828"/>
      <c r="Y24" s="7"/>
      <c r="Z24" s="7"/>
    </row>
    <row r="25" spans="1:27" ht="12.75" customHeight="1">
      <c r="A25" s="402" t="s">
        <v>230</v>
      </c>
      <c r="B25" s="827"/>
      <c r="C25" s="827"/>
      <c r="D25" s="827"/>
      <c r="E25" s="827"/>
      <c r="F25" s="827"/>
      <c r="G25" s="827"/>
      <c r="H25" s="827"/>
      <c r="I25" s="827"/>
      <c r="J25" s="827"/>
      <c r="K25" s="827"/>
      <c r="L25" s="829"/>
      <c r="O25" s="7"/>
      <c r="P25" s="7"/>
      <c r="Q25" s="133"/>
      <c r="R25" s="828"/>
      <c r="S25" s="828"/>
      <c r="T25" s="828"/>
      <c r="U25" s="828"/>
      <c r="V25" s="828"/>
      <c r="W25" s="828"/>
      <c r="X25" s="828"/>
      <c r="Y25" s="830"/>
      <c r="Z25" s="7"/>
    </row>
    <row r="26" spans="1:27" ht="20.100000000000001" customHeight="1">
      <c r="A26" s="133"/>
      <c r="B26" s="828"/>
      <c r="C26" s="828"/>
      <c r="D26" s="828"/>
      <c r="E26" s="828"/>
      <c r="F26" s="828"/>
      <c r="G26" s="828"/>
      <c r="H26" s="828"/>
      <c r="I26" s="828"/>
      <c r="J26" s="828"/>
      <c r="K26" s="828"/>
      <c r="L26" s="829"/>
      <c r="O26" s="7"/>
      <c r="P26" s="7"/>
      <c r="Q26" s="133"/>
      <c r="R26" s="828"/>
      <c r="S26" s="828"/>
      <c r="T26" s="828"/>
      <c r="U26" s="828"/>
      <c r="V26" s="828"/>
      <c r="W26" s="828"/>
      <c r="X26" s="828"/>
      <c r="Y26" s="830"/>
      <c r="Z26" s="7"/>
    </row>
    <row r="27" spans="1:27" ht="15" customHeight="1">
      <c r="A27" s="781" t="s">
        <v>234</v>
      </c>
      <c r="B27" s="831"/>
      <c r="C27" s="831"/>
      <c r="D27" s="831"/>
      <c r="E27" s="831"/>
      <c r="F27" s="831"/>
      <c r="G27" s="831"/>
      <c r="H27" s="831"/>
      <c r="I27" s="831"/>
      <c r="J27" s="832"/>
      <c r="K27" s="7"/>
      <c r="L27" s="7"/>
      <c r="M27" s="133"/>
      <c r="N27" s="828"/>
      <c r="O27" s="828"/>
      <c r="P27" s="828"/>
      <c r="Q27" s="828"/>
      <c r="R27" s="828"/>
      <c r="S27" s="828"/>
      <c r="T27" s="828"/>
      <c r="U27" s="830"/>
      <c r="V27" s="7"/>
    </row>
    <row r="28" spans="1:27" ht="15" customHeight="1">
      <c r="A28" s="833" t="s">
        <v>50</v>
      </c>
      <c r="B28" s="831"/>
      <c r="C28" s="831"/>
      <c r="D28" s="831"/>
      <c r="E28" s="831"/>
      <c r="F28" s="831"/>
      <c r="G28" s="831"/>
      <c r="H28" s="831"/>
      <c r="I28" s="831"/>
      <c r="J28" s="834"/>
      <c r="K28" s="7"/>
      <c r="L28" s="7"/>
      <c r="M28" s="133"/>
      <c r="N28" s="828"/>
      <c r="O28" s="828"/>
      <c r="P28" s="828"/>
      <c r="Q28" s="828"/>
      <c r="R28" s="828"/>
      <c r="S28" s="828"/>
      <c r="T28" s="828"/>
      <c r="U28" s="830"/>
      <c r="V28" s="7"/>
    </row>
    <row r="29" spans="1:27" ht="15" customHeight="1">
      <c r="A29" s="1731" t="s">
        <v>209</v>
      </c>
      <c r="B29" s="1629" t="s">
        <v>131</v>
      </c>
      <c r="C29" s="1630"/>
      <c r="D29" s="1630"/>
      <c r="E29" s="1631"/>
      <c r="F29" s="1629" t="s">
        <v>132</v>
      </c>
      <c r="G29" s="1630"/>
      <c r="H29" s="1630"/>
      <c r="I29" s="1631"/>
      <c r="J29" s="1613" t="s">
        <v>133</v>
      </c>
      <c r="K29" s="7"/>
      <c r="L29" s="7"/>
      <c r="M29" s="133"/>
      <c r="N29" s="828"/>
      <c r="O29" s="828"/>
      <c r="P29" s="828"/>
      <c r="Q29" s="828"/>
      <c r="R29" s="828"/>
      <c r="S29" s="828"/>
      <c r="T29" s="828"/>
      <c r="U29" s="830"/>
      <c r="V29" s="7"/>
    </row>
    <row r="30" spans="1:27" ht="15" customHeight="1">
      <c r="A30" s="1732"/>
      <c r="B30" s="1633" t="s">
        <v>134</v>
      </c>
      <c r="C30" s="1634"/>
      <c r="D30" s="1635"/>
      <c r="E30" s="1640" t="s">
        <v>135</v>
      </c>
      <c r="F30" s="1734" t="s">
        <v>136</v>
      </c>
      <c r="G30" s="1638" t="s">
        <v>137</v>
      </c>
      <c r="H30" s="1638" t="s">
        <v>138</v>
      </c>
      <c r="I30" s="1640" t="s">
        <v>139</v>
      </c>
      <c r="J30" s="1613"/>
      <c r="K30" s="7"/>
      <c r="L30" s="7"/>
      <c r="M30" s="133"/>
      <c r="N30" s="828"/>
      <c r="O30" s="828"/>
      <c r="P30" s="828"/>
      <c r="Q30" s="828"/>
      <c r="R30" s="828"/>
      <c r="S30" s="828"/>
      <c r="T30" s="828"/>
      <c r="U30" s="830"/>
      <c r="V30" s="7"/>
    </row>
    <row r="31" spans="1:27" ht="15" customHeight="1">
      <c r="A31" s="1733"/>
      <c r="B31" s="835" t="s">
        <v>140</v>
      </c>
      <c r="C31" s="448" t="s">
        <v>70</v>
      </c>
      <c r="D31" s="760" t="s">
        <v>141</v>
      </c>
      <c r="E31" s="1641"/>
      <c r="F31" s="1735"/>
      <c r="G31" s="1639"/>
      <c r="H31" s="1639"/>
      <c r="I31" s="1641"/>
      <c r="J31" s="1632"/>
      <c r="K31" s="7"/>
      <c r="L31" s="836"/>
      <c r="M31" s="133"/>
      <c r="N31" s="828"/>
      <c r="O31" s="828"/>
      <c r="P31" s="828"/>
      <c r="Q31" s="828"/>
      <c r="R31" s="828"/>
      <c r="S31" s="828"/>
      <c r="T31" s="828"/>
      <c r="U31" s="830"/>
      <c r="V31" s="7"/>
    </row>
    <row r="32" spans="1:27" ht="14.25" customHeight="1">
      <c r="A32" s="837" t="s">
        <v>218</v>
      </c>
      <c r="B32" s="1468" t="s">
        <v>57</v>
      </c>
      <c r="C32" s="1469" t="s">
        <v>57</v>
      </c>
      <c r="D32" s="867" t="s">
        <v>57</v>
      </c>
      <c r="E32" s="1472">
        <v>0.86099999999999999</v>
      </c>
      <c r="F32" s="1468" t="s">
        <v>57</v>
      </c>
      <c r="G32" s="1469" t="s">
        <v>57</v>
      </c>
      <c r="H32" s="1469">
        <v>0.86099999999999999</v>
      </c>
      <c r="I32" s="867" t="s">
        <v>57</v>
      </c>
      <c r="J32" s="1468">
        <v>0.86099999999999999</v>
      </c>
      <c r="L32" s="840"/>
      <c r="M32" s="7"/>
      <c r="N32" s="7"/>
      <c r="O32" s="133"/>
      <c r="P32" s="828"/>
      <c r="Q32" s="828"/>
      <c r="R32" s="828"/>
      <c r="S32" s="828"/>
      <c r="T32" s="828"/>
      <c r="U32" s="828"/>
      <c r="V32" s="828"/>
      <c r="W32" s="830"/>
      <c r="X32" s="7"/>
    </row>
    <row r="33" spans="1:24" ht="14.25" customHeight="1">
      <c r="A33" s="841" t="s">
        <v>219</v>
      </c>
      <c r="B33" s="1470">
        <v>24.898</v>
      </c>
      <c r="C33" s="580">
        <v>10.412000000000001</v>
      </c>
      <c r="D33" s="581">
        <v>0.1</v>
      </c>
      <c r="E33" s="632">
        <v>2.15</v>
      </c>
      <c r="F33" s="1470">
        <v>2.077</v>
      </c>
      <c r="G33" s="580">
        <v>2.6680000000000001</v>
      </c>
      <c r="H33" s="580">
        <v>32.640999999999998</v>
      </c>
      <c r="I33" s="581">
        <v>0.17399999999999999</v>
      </c>
      <c r="J33" s="1470">
        <v>37.56</v>
      </c>
      <c r="L33" s="840"/>
      <c r="M33" s="7"/>
      <c r="N33" s="7"/>
      <c r="O33" s="133"/>
      <c r="P33" s="828"/>
      <c r="Q33" s="828"/>
      <c r="R33" s="828"/>
      <c r="S33" s="828"/>
      <c r="T33" s="828"/>
      <c r="U33" s="828"/>
      <c r="V33" s="828"/>
      <c r="W33" s="830"/>
      <c r="X33" s="7"/>
    </row>
    <row r="34" spans="1:24" ht="14.25" customHeight="1">
      <c r="A34" s="844" t="s">
        <v>220</v>
      </c>
      <c r="B34" s="1471">
        <v>36.216999999999999</v>
      </c>
      <c r="C34" s="584">
        <v>13.923</v>
      </c>
      <c r="D34" s="585">
        <v>0.29099999999999998</v>
      </c>
      <c r="E34" s="631">
        <v>3.2639999999999998</v>
      </c>
      <c r="F34" s="1471">
        <v>2.5379999999999998</v>
      </c>
      <c r="G34" s="584">
        <v>3.4540000000000002</v>
      </c>
      <c r="H34" s="584">
        <v>47.448999999999998</v>
      </c>
      <c r="I34" s="585">
        <v>0.254</v>
      </c>
      <c r="J34" s="1471">
        <v>53.695</v>
      </c>
      <c r="L34" s="840"/>
      <c r="M34" s="7"/>
      <c r="N34" s="7"/>
      <c r="O34" s="133"/>
      <c r="P34" s="828"/>
      <c r="Q34" s="828"/>
      <c r="R34" s="828"/>
      <c r="S34" s="828"/>
      <c r="T34" s="828"/>
      <c r="U34" s="828"/>
      <c r="V34" s="828"/>
      <c r="W34" s="830"/>
      <c r="X34" s="7"/>
    </row>
    <row r="35" spans="1:24" ht="14.25" customHeight="1">
      <c r="A35" s="841" t="s">
        <v>221</v>
      </c>
      <c r="B35" s="1470">
        <v>51.88</v>
      </c>
      <c r="C35" s="580">
        <v>15.837999999999999</v>
      </c>
      <c r="D35" s="581">
        <v>0.55300000000000005</v>
      </c>
      <c r="E35" s="632">
        <v>3.0550000000000002</v>
      </c>
      <c r="F35" s="1470">
        <v>3.7789999999999999</v>
      </c>
      <c r="G35" s="580">
        <v>5.343</v>
      </c>
      <c r="H35" s="580">
        <v>61.868000000000002</v>
      </c>
      <c r="I35" s="581">
        <v>0.33600000000000002</v>
      </c>
      <c r="J35" s="1470">
        <v>71.325999999999993</v>
      </c>
      <c r="L35" s="840"/>
      <c r="M35" s="7"/>
      <c r="N35" s="7"/>
      <c r="O35" s="133"/>
      <c r="P35" s="828"/>
      <c r="Q35" s="828"/>
      <c r="R35" s="828"/>
      <c r="S35" s="828"/>
      <c r="T35" s="828"/>
      <c r="U35" s="828"/>
      <c r="V35" s="828"/>
      <c r="W35" s="830"/>
      <c r="X35" s="7"/>
    </row>
    <row r="36" spans="1:24" ht="14.25" customHeight="1">
      <c r="A36" s="844" t="s">
        <v>222</v>
      </c>
      <c r="B36" s="1471">
        <v>93.677000000000007</v>
      </c>
      <c r="C36" s="584">
        <v>31.613</v>
      </c>
      <c r="D36" s="585">
        <v>1.2190000000000001</v>
      </c>
      <c r="E36" s="631">
        <v>4.16</v>
      </c>
      <c r="F36" s="1471">
        <v>9.9909999999999997</v>
      </c>
      <c r="G36" s="584">
        <v>12.289</v>
      </c>
      <c r="H36" s="584">
        <v>107.58</v>
      </c>
      <c r="I36" s="585">
        <v>0.80900000000000005</v>
      </c>
      <c r="J36" s="1471">
        <v>130.66900000000001</v>
      </c>
      <c r="L36" s="840"/>
      <c r="M36" s="7"/>
      <c r="N36" s="7"/>
      <c r="O36" s="133"/>
      <c r="P36" s="828"/>
      <c r="Q36" s="828"/>
      <c r="R36" s="828"/>
      <c r="S36" s="828"/>
      <c r="T36" s="828"/>
      <c r="U36" s="828"/>
      <c r="V36" s="828"/>
      <c r="W36" s="830"/>
      <c r="X36" s="7"/>
    </row>
    <row r="37" spans="1:24" ht="14.25" customHeight="1">
      <c r="A37" s="841" t="s">
        <v>223</v>
      </c>
      <c r="B37" s="1470">
        <v>108.938</v>
      </c>
      <c r="C37" s="580">
        <v>43.972999999999999</v>
      </c>
      <c r="D37" s="581">
        <v>1.6519999999999999</v>
      </c>
      <c r="E37" s="632">
        <v>4.1630000000000003</v>
      </c>
      <c r="F37" s="1470">
        <v>13.817</v>
      </c>
      <c r="G37" s="580">
        <v>16.372</v>
      </c>
      <c r="H37" s="580">
        <v>127.419</v>
      </c>
      <c r="I37" s="581">
        <v>1.1180000000000001</v>
      </c>
      <c r="J37" s="1470">
        <v>158.726</v>
      </c>
      <c r="L37" s="840"/>
      <c r="M37" s="7"/>
      <c r="N37" s="7"/>
      <c r="O37" s="133"/>
      <c r="P37" s="828"/>
      <c r="Q37" s="828"/>
      <c r="R37" s="828"/>
      <c r="S37" s="828"/>
      <c r="T37" s="828"/>
      <c r="U37" s="828"/>
      <c r="V37" s="828"/>
      <c r="W37" s="830"/>
      <c r="X37" s="7"/>
    </row>
    <row r="38" spans="1:24" ht="14.25" customHeight="1">
      <c r="A38" s="844" t="s">
        <v>224</v>
      </c>
      <c r="B38" s="1471">
        <v>173.01300000000001</v>
      </c>
      <c r="C38" s="584">
        <v>67.108999999999995</v>
      </c>
      <c r="D38" s="585">
        <v>3.9329999999999998</v>
      </c>
      <c r="E38" s="631">
        <v>5.6639999999999997</v>
      </c>
      <c r="F38" s="1471">
        <v>22.146999999999998</v>
      </c>
      <c r="G38" s="584">
        <v>28.64</v>
      </c>
      <c r="H38" s="584">
        <v>195.96299999999999</v>
      </c>
      <c r="I38" s="585">
        <v>2.9689999999999999</v>
      </c>
      <c r="J38" s="1471">
        <v>249.71899999999999</v>
      </c>
      <c r="L38" s="840"/>
      <c r="M38" s="7"/>
      <c r="N38" s="7"/>
      <c r="O38" s="133"/>
      <c r="P38" s="828"/>
      <c r="Q38" s="828"/>
      <c r="R38" s="828"/>
      <c r="S38" s="828"/>
      <c r="T38" s="828"/>
      <c r="U38" s="828"/>
      <c r="V38" s="828"/>
      <c r="W38" s="830"/>
      <c r="X38" s="7"/>
    </row>
    <row r="39" spans="1:24" ht="14.25" customHeight="1">
      <c r="A39" s="841" t="s">
        <v>225</v>
      </c>
      <c r="B39" s="1470">
        <v>68.695999999999998</v>
      </c>
      <c r="C39" s="580">
        <v>24.292999999999999</v>
      </c>
      <c r="D39" s="581">
        <v>1.343</v>
      </c>
      <c r="E39" s="632">
        <v>1.4019999999999999</v>
      </c>
      <c r="F39" s="1470">
        <v>8.3970000000000002</v>
      </c>
      <c r="G39" s="580">
        <v>12.04</v>
      </c>
      <c r="H39" s="580">
        <v>73.58</v>
      </c>
      <c r="I39" s="581">
        <v>1.7170000000000001</v>
      </c>
      <c r="J39" s="1470">
        <v>95.733999999999995</v>
      </c>
      <c r="L39" s="840"/>
      <c r="M39" s="7"/>
      <c r="N39" s="7"/>
      <c r="O39" s="133"/>
      <c r="P39" s="828"/>
      <c r="Q39" s="828"/>
      <c r="R39" s="828"/>
      <c r="S39" s="828"/>
      <c r="T39" s="828"/>
      <c r="U39" s="828"/>
      <c r="V39" s="828"/>
      <c r="W39" s="830"/>
      <c r="X39" s="7"/>
    </row>
    <row r="40" spans="1:24" ht="14.25" customHeight="1">
      <c r="A40" s="844" t="s">
        <v>226</v>
      </c>
      <c r="B40" s="1471">
        <v>246.39400000000001</v>
      </c>
      <c r="C40" s="584">
        <v>82.025000000000006</v>
      </c>
      <c r="D40" s="585">
        <v>6.08</v>
      </c>
      <c r="E40" s="631">
        <v>4.2869999999999999</v>
      </c>
      <c r="F40" s="1471">
        <v>34.337000000000003</v>
      </c>
      <c r="G40" s="584">
        <v>44.476999999999997</v>
      </c>
      <c r="H40" s="584">
        <v>255.779</v>
      </c>
      <c r="I40" s="585">
        <v>4.1929999999999996</v>
      </c>
      <c r="J40" s="1471">
        <v>338.786</v>
      </c>
      <c r="L40" s="840"/>
      <c r="M40" s="7"/>
      <c r="N40" s="7"/>
      <c r="O40" s="133"/>
      <c r="P40" s="828"/>
      <c r="Q40" s="828"/>
      <c r="R40" s="828"/>
      <c r="S40" s="828"/>
      <c r="T40" s="828"/>
      <c r="U40" s="828"/>
      <c r="V40" s="828"/>
      <c r="W40" s="830"/>
      <c r="X40" s="7"/>
    </row>
    <row r="41" spans="1:24" ht="14.25" customHeight="1">
      <c r="A41" s="908" t="s">
        <v>227</v>
      </c>
      <c r="B41" s="1470">
        <v>643.07799999999997</v>
      </c>
      <c r="C41" s="580">
        <v>147.57300000000001</v>
      </c>
      <c r="D41" s="581">
        <v>43.781999999999996</v>
      </c>
      <c r="E41" s="632">
        <v>5.7130000000000001</v>
      </c>
      <c r="F41" s="1477">
        <v>148.20599999999999</v>
      </c>
      <c r="G41" s="641">
        <v>109.94199999999999</v>
      </c>
      <c r="H41" s="641">
        <v>573.19799999999998</v>
      </c>
      <c r="I41" s="642">
        <v>8.8000000000000007</v>
      </c>
      <c r="J41" s="1470">
        <v>840.14599999999996</v>
      </c>
      <c r="L41" s="840"/>
      <c r="M41" s="7"/>
      <c r="N41" s="7"/>
      <c r="O41" s="133"/>
      <c r="P41" s="828"/>
      <c r="Q41" s="828"/>
      <c r="R41" s="828"/>
      <c r="S41" s="828"/>
      <c r="T41" s="828"/>
      <c r="U41" s="828"/>
      <c r="V41" s="828"/>
      <c r="W41" s="830"/>
      <c r="X41" s="7"/>
    </row>
    <row r="42" spans="1:24" s="817" customFormat="1" ht="30" customHeight="1">
      <c r="A42" s="1467" t="s">
        <v>231</v>
      </c>
      <c r="B42" s="1473">
        <v>1446.7909999999999</v>
      </c>
      <c r="C42" s="1474">
        <v>436.75900000000001</v>
      </c>
      <c r="D42" s="1475">
        <v>58.953000000000003</v>
      </c>
      <c r="E42" s="1476">
        <v>34.719000000000001</v>
      </c>
      <c r="F42" s="1473">
        <v>245.28899999999999</v>
      </c>
      <c r="G42" s="1474">
        <v>235.22499999999999</v>
      </c>
      <c r="H42" s="1474">
        <v>1476.338</v>
      </c>
      <c r="I42" s="1475">
        <v>20.37</v>
      </c>
      <c r="J42" s="1473">
        <v>1977.222</v>
      </c>
      <c r="L42" s="840"/>
      <c r="M42" s="821"/>
      <c r="N42" s="821"/>
      <c r="O42" s="848"/>
      <c r="P42" s="828"/>
      <c r="Q42" s="828"/>
      <c r="R42" s="828"/>
      <c r="S42" s="828"/>
      <c r="T42" s="828"/>
      <c r="U42" s="828"/>
      <c r="V42" s="828"/>
      <c r="W42" s="849"/>
      <c r="X42" s="821"/>
    </row>
    <row r="43" spans="1:24" ht="5.0999999999999996" customHeight="1">
      <c r="A43" s="850"/>
      <c r="B43" s="831"/>
      <c r="C43" s="831"/>
      <c r="D43" s="831"/>
      <c r="E43" s="831"/>
      <c r="F43" s="831"/>
      <c r="G43" s="831"/>
      <c r="H43" s="831"/>
      <c r="I43" s="831"/>
      <c r="J43" s="831"/>
      <c r="M43" s="7"/>
      <c r="N43" s="7"/>
      <c r="O43" s="133"/>
      <c r="P43" s="828"/>
      <c r="Q43" s="828"/>
      <c r="R43" s="828"/>
      <c r="S43" s="828"/>
      <c r="T43" s="828"/>
      <c r="U43" s="828"/>
      <c r="V43" s="828"/>
      <c r="W43" s="830"/>
      <c r="X43" s="7"/>
    </row>
    <row r="44" spans="1:24" ht="12.75" customHeight="1">
      <c r="A44" s="238" t="s">
        <v>232</v>
      </c>
      <c r="B44" s="851"/>
      <c r="C44" s="851"/>
      <c r="D44" s="851"/>
      <c r="E44" s="851"/>
      <c r="F44" s="851"/>
      <c r="G44" s="851"/>
      <c r="H44" s="851"/>
      <c r="I44" s="851"/>
      <c r="J44" s="851"/>
      <c r="M44" s="7"/>
      <c r="N44" s="7"/>
      <c r="O44" s="133"/>
      <c r="P44" s="828"/>
      <c r="Q44" s="828"/>
      <c r="R44" s="828"/>
      <c r="S44" s="828"/>
      <c r="T44" s="828"/>
      <c r="U44" s="828"/>
      <c r="V44" s="828"/>
      <c r="W44" s="830"/>
      <c r="X44" s="7"/>
    </row>
    <row r="45" spans="1:24" s="4" customFormat="1" ht="12.75" customHeight="1">
      <c r="A45" s="1729" t="s">
        <v>233</v>
      </c>
      <c r="B45" s="1729"/>
      <c r="C45" s="1729"/>
      <c r="D45" s="1729"/>
      <c r="E45" s="1729"/>
      <c r="F45" s="1729"/>
      <c r="G45" s="1729"/>
      <c r="H45" s="1729"/>
      <c r="I45" s="1729"/>
      <c r="J45" s="1729"/>
      <c r="M45" s="6"/>
      <c r="N45" s="6"/>
      <c r="O45" s="129"/>
      <c r="P45" s="852"/>
      <c r="Q45" s="852"/>
      <c r="R45" s="852"/>
      <c r="S45" s="852"/>
      <c r="T45" s="852"/>
      <c r="U45" s="852"/>
      <c r="V45" s="852"/>
      <c r="W45" s="853"/>
      <c r="X45" s="6"/>
    </row>
    <row r="46" spans="1:24" ht="12.75" customHeight="1">
      <c r="A46" s="238" t="s">
        <v>62</v>
      </c>
      <c r="B46" s="851"/>
      <c r="C46" s="851"/>
      <c r="D46" s="851"/>
      <c r="E46" s="851"/>
      <c r="F46" s="851"/>
      <c r="G46" s="851"/>
      <c r="H46" s="851"/>
      <c r="I46" s="851"/>
      <c r="J46" s="851"/>
      <c r="M46" s="7"/>
      <c r="N46" s="7"/>
      <c r="O46" s="133"/>
      <c r="P46" s="828"/>
      <c r="Q46" s="828"/>
      <c r="R46" s="828"/>
      <c r="S46" s="828"/>
      <c r="T46" s="828"/>
      <c r="U46" s="828"/>
      <c r="V46" s="828"/>
      <c r="W46" s="830"/>
      <c r="X46" s="7"/>
    </row>
    <row r="47" spans="1:24" s="4" customFormat="1" ht="25.5" customHeight="1">
      <c r="A47" s="1729" t="s">
        <v>567</v>
      </c>
      <c r="B47" s="1729"/>
      <c r="C47" s="1729"/>
      <c r="D47" s="1729"/>
      <c r="E47" s="1729"/>
      <c r="F47" s="1729"/>
      <c r="G47" s="1729"/>
      <c r="H47" s="1729"/>
      <c r="I47" s="1729"/>
      <c r="J47" s="1729"/>
      <c r="M47" s="6"/>
      <c r="N47" s="6"/>
      <c r="O47" s="129"/>
      <c r="P47" s="852"/>
      <c r="Q47" s="852"/>
      <c r="R47" s="852"/>
      <c r="S47" s="852"/>
      <c r="T47" s="852"/>
      <c r="U47" s="852"/>
      <c r="V47" s="852"/>
      <c r="W47" s="853"/>
      <c r="X47" s="6"/>
    </row>
    <row r="48" spans="1:24" ht="12.75" customHeight="1">
      <c r="A48" s="238" t="s">
        <v>64</v>
      </c>
      <c r="B48" s="851"/>
      <c r="C48" s="851"/>
      <c r="D48" s="851"/>
      <c r="E48" s="851"/>
      <c r="F48" s="851"/>
      <c r="G48" s="851"/>
      <c r="H48" s="851"/>
      <c r="I48" s="851"/>
      <c r="J48" s="851"/>
      <c r="M48" s="7"/>
      <c r="N48" s="7"/>
      <c r="O48" s="133"/>
      <c r="P48" s="828"/>
      <c r="Q48" s="828"/>
      <c r="R48" s="828"/>
      <c r="S48" s="828"/>
      <c r="T48" s="828"/>
      <c r="U48" s="828"/>
      <c r="V48" s="828"/>
      <c r="W48" s="830"/>
      <c r="X48" s="7"/>
    </row>
    <row r="49" spans="1:24" ht="12.75" customHeight="1">
      <c r="A49" s="238" t="s">
        <v>142</v>
      </c>
      <c r="B49" s="851"/>
      <c r="C49" s="851"/>
      <c r="D49" s="851"/>
      <c r="E49" s="851"/>
      <c r="F49" s="851"/>
      <c r="G49" s="851"/>
      <c r="H49" s="851"/>
      <c r="I49" s="851"/>
      <c r="J49" s="851"/>
      <c r="M49" s="7"/>
      <c r="N49" s="7"/>
      <c r="O49" s="133"/>
      <c r="P49" s="828"/>
      <c r="Q49" s="828"/>
      <c r="R49" s="828"/>
      <c r="S49" s="828"/>
      <c r="T49" s="828"/>
      <c r="U49" s="828"/>
      <c r="V49" s="828"/>
      <c r="W49" s="830"/>
      <c r="X49" s="7"/>
    </row>
    <row r="50" spans="1:24" ht="20.100000000000001" customHeight="1">
      <c r="A50" s="854"/>
      <c r="B50" s="831"/>
      <c r="C50" s="831"/>
      <c r="D50" s="831"/>
      <c r="E50" s="831"/>
      <c r="F50" s="831"/>
      <c r="G50" s="831"/>
      <c r="H50" s="831"/>
      <c r="I50" s="831"/>
      <c r="J50" s="832"/>
      <c r="M50" s="7"/>
      <c r="N50" s="7"/>
      <c r="O50" s="133"/>
      <c r="P50" s="828"/>
      <c r="Q50" s="828"/>
      <c r="R50" s="828"/>
      <c r="S50" s="828"/>
      <c r="T50" s="828"/>
      <c r="U50" s="828"/>
      <c r="V50" s="828"/>
      <c r="W50" s="830"/>
      <c r="X50" s="7"/>
    </row>
    <row r="51" spans="1:24" ht="14.25" customHeight="1">
      <c r="A51" s="133"/>
      <c r="B51" s="828"/>
      <c r="C51" s="828"/>
      <c r="D51" s="828"/>
      <c r="E51" s="828"/>
      <c r="F51" s="828"/>
      <c r="G51" s="828"/>
      <c r="H51" s="828"/>
      <c r="I51" s="828"/>
      <c r="J51" s="828"/>
      <c r="K51" s="828"/>
      <c r="L51" s="829"/>
      <c r="N51" s="133"/>
      <c r="O51" s="828"/>
      <c r="P51" s="828"/>
      <c r="Q51" s="828"/>
      <c r="R51" s="828"/>
      <c r="S51" s="828"/>
      <c r="T51" s="828"/>
      <c r="U51" s="828"/>
      <c r="V51" s="829"/>
    </row>
    <row r="52" spans="1:24" ht="14.25" customHeight="1">
      <c r="A52" s="133"/>
      <c r="B52" s="815"/>
      <c r="C52" s="815"/>
      <c r="D52" s="815"/>
      <c r="E52" s="855"/>
      <c r="F52" s="828"/>
      <c r="G52" s="828"/>
      <c r="H52" s="828"/>
      <c r="I52" s="828"/>
      <c r="J52" s="828"/>
      <c r="K52" s="828"/>
      <c r="L52" s="830"/>
      <c r="M52" s="828"/>
      <c r="N52" s="829"/>
    </row>
    <row r="53" spans="1:24" ht="14.25" customHeight="1">
      <c r="A53" s="830"/>
      <c r="B53" s="7"/>
      <c r="C53" s="7"/>
      <c r="F53" s="133"/>
      <c r="G53" s="828"/>
      <c r="H53" s="828"/>
      <c r="I53" s="828"/>
      <c r="J53" s="828"/>
      <c r="K53" s="828"/>
      <c r="L53" s="828"/>
      <c r="M53" s="828"/>
      <c r="N53" s="829"/>
    </row>
    <row r="54" spans="1:24" ht="14.25" customHeight="1">
      <c r="A54" s="830"/>
      <c r="B54" s="7"/>
      <c r="C54" s="7"/>
      <c r="F54" s="133"/>
      <c r="G54" s="828"/>
      <c r="H54" s="828"/>
      <c r="I54" s="828"/>
      <c r="J54" s="828"/>
      <c r="K54" s="828"/>
      <c r="L54" s="828"/>
      <c r="M54" s="828"/>
      <c r="N54" s="829"/>
    </row>
    <row r="55" spans="1:24" ht="14.25" customHeight="1">
      <c r="A55" s="830"/>
      <c r="B55" s="7"/>
      <c r="C55" s="7"/>
      <c r="F55" s="133"/>
      <c r="G55" s="828"/>
      <c r="H55" s="828"/>
      <c r="I55" s="828"/>
      <c r="J55" s="828"/>
      <c r="K55" s="828"/>
      <c r="L55" s="828"/>
      <c r="M55" s="828"/>
      <c r="N55" s="829"/>
    </row>
    <row r="56" spans="1:24" ht="14.25" customHeight="1">
      <c r="A56" s="7"/>
      <c r="B56" s="856"/>
      <c r="C56" s="856"/>
      <c r="D56" s="857"/>
      <c r="E56" s="857"/>
      <c r="F56" s="828"/>
      <c r="G56" s="828"/>
      <c r="H56" s="828"/>
      <c r="I56" s="828"/>
      <c r="J56" s="828"/>
      <c r="K56" s="828"/>
      <c r="L56" s="829"/>
      <c r="M56" s="828"/>
      <c r="N56" s="829"/>
    </row>
    <row r="57" spans="1:24" ht="14.25" customHeight="1">
      <c r="A57" s="830"/>
      <c r="B57" s="856"/>
      <c r="C57" s="856"/>
      <c r="D57" s="857"/>
      <c r="E57" s="857"/>
      <c r="F57" s="133"/>
      <c r="G57" s="828"/>
      <c r="H57" s="828"/>
      <c r="I57" s="828"/>
      <c r="J57" s="828"/>
      <c r="K57" s="828"/>
      <c r="L57" s="828"/>
      <c r="M57" s="828"/>
      <c r="N57" s="829"/>
    </row>
    <row r="58" spans="1:24" ht="14.25" customHeight="1">
      <c r="A58" s="830"/>
      <c r="B58" s="7"/>
      <c r="C58" s="7"/>
      <c r="F58" s="133"/>
      <c r="G58" s="828"/>
      <c r="H58" s="828"/>
      <c r="I58" s="828"/>
      <c r="J58" s="828"/>
      <c r="K58" s="828"/>
      <c r="L58" s="828"/>
      <c r="M58" s="828"/>
      <c r="N58" s="829"/>
    </row>
    <row r="59" spans="1:24" ht="14.25" customHeight="1">
      <c r="A59" s="830"/>
      <c r="B59" s="7"/>
      <c r="C59" s="7"/>
      <c r="F59" s="133"/>
      <c r="G59" s="828"/>
      <c r="H59" s="828"/>
      <c r="I59" s="828"/>
      <c r="J59" s="828"/>
      <c r="K59" s="828"/>
      <c r="L59" s="828"/>
    </row>
    <row r="60" spans="1:24" ht="14.25" customHeight="1">
      <c r="A60" s="830"/>
      <c r="B60" s="7"/>
      <c r="C60" s="7"/>
      <c r="F60" s="133"/>
      <c r="G60" s="828"/>
      <c r="H60" s="828"/>
      <c r="I60" s="828"/>
      <c r="J60" s="828"/>
      <c r="K60" s="828"/>
      <c r="L60" s="828"/>
    </row>
    <row r="61" spans="1:24" ht="15" customHeight="1">
      <c r="A61" s="830"/>
      <c r="B61" s="7"/>
      <c r="C61" s="7"/>
      <c r="F61" s="133"/>
      <c r="G61" s="828"/>
      <c r="H61" s="828"/>
      <c r="I61" s="828"/>
      <c r="J61" s="828"/>
      <c r="K61" s="828"/>
      <c r="L61" s="828"/>
    </row>
    <row r="62" spans="1:24" ht="17.25" customHeight="1">
      <c r="A62" s="830"/>
      <c r="B62" s="7"/>
      <c r="C62" s="7"/>
      <c r="F62" s="133"/>
      <c r="G62" s="828"/>
      <c r="H62" s="828"/>
      <c r="I62" s="828"/>
      <c r="J62" s="828"/>
      <c r="K62" s="828"/>
      <c r="L62" s="828"/>
    </row>
    <row r="63" spans="1:24" ht="14.25" customHeight="1">
      <c r="A63" s="830"/>
      <c r="B63" s="7"/>
      <c r="C63" s="7"/>
      <c r="F63" s="133"/>
      <c r="G63" s="828"/>
      <c r="H63" s="828"/>
      <c r="I63" s="828"/>
      <c r="J63" s="828"/>
      <c r="K63" s="828"/>
      <c r="L63" s="828"/>
    </row>
    <row r="64" spans="1:24" ht="14.25" customHeight="1">
      <c r="A64" s="830"/>
      <c r="B64" s="7"/>
      <c r="C64" s="7"/>
      <c r="F64" s="133"/>
      <c r="G64" s="828"/>
      <c r="H64" s="828"/>
      <c r="I64" s="828"/>
      <c r="J64" s="828"/>
      <c r="K64" s="828"/>
      <c r="L64" s="828"/>
    </row>
    <row r="65" spans="1:12" ht="14.25" customHeight="1">
      <c r="A65" s="830"/>
      <c r="B65" s="7"/>
      <c r="C65" s="7"/>
      <c r="F65" s="133"/>
      <c r="G65" s="828"/>
      <c r="H65" s="828"/>
      <c r="I65" s="828"/>
      <c r="J65" s="828"/>
      <c r="K65" s="828"/>
      <c r="L65" s="828"/>
    </row>
    <row r="66" spans="1:12" ht="14.25" customHeight="1">
      <c r="A66" s="830"/>
      <c r="B66" s="7"/>
      <c r="C66" s="7"/>
      <c r="F66" s="133"/>
      <c r="G66" s="828"/>
      <c r="H66" s="828"/>
      <c r="I66" s="828"/>
      <c r="J66" s="828"/>
      <c r="K66" s="828"/>
      <c r="L66" s="828"/>
    </row>
    <row r="67" spans="1:12" ht="14.25" customHeight="1">
      <c r="A67" s="830"/>
      <c r="B67" s="7"/>
      <c r="C67" s="7"/>
      <c r="F67" s="133"/>
      <c r="G67" s="828"/>
      <c r="H67" s="828"/>
      <c r="I67" s="828"/>
      <c r="J67" s="828"/>
      <c r="K67" s="828"/>
      <c r="L67" s="828"/>
    </row>
    <row r="68" spans="1:12" ht="14.25" customHeight="1">
      <c r="A68" s="830"/>
      <c r="B68" s="7"/>
      <c r="C68" s="7"/>
      <c r="F68" s="133"/>
      <c r="G68" s="828"/>
      <c r="H68" s="828"/>
      <c r="I68" s="828"/>
      <c r="J68" s="828"/>
      <c r="K68" s="828"/>
      <c r="L68" s="828"/>
    </row>
    <row r="69" spans="1:12" ht="15" customHeight="1">
      <c r="A69" s="830"/>
      <c r="B69" s="7"/>
      <c r="C69" s="7"/>
      <c r="F69" s="133"/>
      <c r="G69" s="828"/>
      <c r="H69" s="828"/>
      <c r="I69" s="828"/>
      <c r="J69" s="828"/>
      <c r="K69" s="828"/>
      <c r="L69" s="828"/>
    </row>
    <row r="70" spans="1:12" ht="15" customHeight="1">
      <c r="F70" s="133"/>
      <c r="G70" s="828"/>
      <c r="H70" s="828"/>
      <c r="I70" s="828"/>
      <c r="J70" s="828"/>
      <c r="K70" s="828"/>
      <c r="L70" s="828"/>
    </row>
    <row r="71" spans="1:12" ht="15" customHeight="1">
      <c r="A71" s="828"/>
      <c r="B71" s="828"/>
      <c r="C71" s="828"/>
      <c r="D71" s="829"/>
    </row>
    <row r="72" spans="1:12" ht="15" customHeight="1">
      <c r="A72" s="828"/>
      <c r="B72" s="828"/>
      <c r="C72" s="828"/>
      <c r="D72" s="829"/>
    </row>
    <row r="73" spans="1:12" ht="15" customHeight="1">
      <c r="A73" s="828"/>
      <c r="B73" s="828"/>
      <c r="C73" s="828"/>
      <c r="D73" s="829"/>
    </row>
    <row r="74" spans="1:12" ht="15" customHeight="1">
      <c r="D74" s="133"/>
      <c r="E74" s="828"/>
      <c r="F74" s="828"/>
      <c r="G74" s="828"/>
      <c r="H74" s="828"/>
      <c r="I74" s="828"/>
      <c r="J74" s="828"/>
      <c r="K74" s="828"/>
      <c r="L74" s="829"/>
    </row>
    <row r="75" spans="1:12" ht="15" customHeight="1">
      <c r="D75" s="133"/>
      <c r="E75" s="828"/>
      <c r="F75" s="828"/>
      <c r="G75" s="828"/>
      <c r="H75" s="828"/>
      <c r="I75" s="828"/>
      <c r="J75" s="828"/>
      <c r="K75" s="828"/>
      <c r="L75" s="829"/>
    </row>
    <row r="76" spans="1:12" ht="15" customHeight="1">
      <c r="D76" s="133"/>
      <c r="E76" s="828"/>
      <c r="F76" s="828"/>
      <c r="G76" s="828"/>
      <c r="H76" s="828"/>
      <c r="I76" s="828"/>
      <c r="J76" s="828"/>
      <c r="K76" s="828"/>
      <c r="L76" s="829"/>
    </row>
    <row r="77" spans="1:12" ht="15" customHeight="1">
      <c r="D77" s="133"/>
      <c r="E77" s="828"/>
      <c r="F77" s="828"/>
      <c r="G77" s="828"/>
      <c r="H77" s="828"/>
      <c r="I77" s="828"/>
      <c r="J77" s="828"/>
      <c r="K77" s="828"/>
      <c r="L77" s="829"/>
    </row>
    <row r="78" spans="1:12" ht="38.25" customHeight="1">
      <c r="D78" s="133"/>
      <c r="E78" s="828"/>
      <c r="F78" s="828"/>
      <c r="G78" s="828"/>
      <c r="H78" s="828"/>
      <c r="I78" s="828"/>
      <c r="J78" s="828"/>
      <c r="K78" s="828"/>
      <c r="L78" s="829"/>
    </row>
    <row r="79" spans="1:12" ht="39" customHeight="1">
      <c r="D79" s="133"/>
      <c r="E79" s="828"/>
      <c r="F79" s="828"/>
      <c r="G79" s="828"/>
      <c r="H79" s="828"/>
      <c r="I79" s="828"/>
      <c r="J79" s="828"/>
      <c r="K79" s="828"/>
      <c r="L79" s="829"/>
    </row>
    <row r="80" spans="1:12" ht="21" customHeight="1">
      <c r="D80" s="133"/>
      <c r="E80" s="828"/>
      <c r="F80" s="828"/>
      <c r="G80" s="828"/>
      <c r="H80" s="828"/>
      <c r="I80" s="828"/>
      <c r="J80" s="828"/>
      <c r="K80" s="828"/>
      <c r="L80" s="829"/>
    </row>
    <row r="86" spans="1:15" ht="15" customHeight="1">
      <c r="A86" s="858"/>
      <c r="B86" s="858"/>
    </row>
    <row r="87" spans="1:15" ht="15" customHeight="1">
      <c r="A87" s="859"/>
      <c r="B87" s="859"/>
    </row>
    <row r="88" spans="1:15" ht="15" customHeight="1">
      <c r="A88" s="1730"/>
      <c r="B88" s="1730"/>
      <c r="C88" s="1730"/>
      <c r="D88" s="1730"/>
      <c r="E88" s="1730"/>
      <c r="F88" s="1730"/>
      <c r="G88" s="1730"/>
      <c r="H88" s="1730"/>
      <c r="I88" s="1730"/>
      <c r="J88" s="1730"/>
      <c r="K88" s="1730"/>
      <c r="L88" s="1730"/>
    </row>
    <row r="89" spans="1:15" ht="15" customHeight="1">
      <c r="A89" s="860"/>
      <c r="B89" s="861"/>
      <c r="C89" s="861"/>
      <c r="D89" s="861"/>
      <c r="E89" s="861"/>
      <c r="F89" s="861"/>
      <c r="G89" s="861"/>
      <c r="H89" s="861"/>
      <c r="I89" s="861"/>
      <c r="J89" s="861"/>
      <c r="K89" s="861"/>
      <c r="L89" s="861"/>
    </row>
    <row r="91" spans="1:15" ht="15" customHeight="1">
      <c r="O91" s="862"/>
    </row>
    <row r="92" spans="1:15" s="7" customFormat="1" ht="24" customHeight="1">
      <c r="A92" s="3"/>
      <c r="B92" s="3"/>
      <c r="C92" s="3"/>
      <c r="D92" s="3"/>
      <c r="E92" s="3"/>
      <c r="F92" s="3"/>
      <c r="G92" s="3"/>
      <c r="H92" s="3"/>
      <c r="I92" s="3"/>
      <c r="J92" s="3"/>
      <c r="K92" s="3"/>
      <c r="L92" s="3"/>
      <c r="M92" s="858"/>
      <c r="N92" s="858"/>
    </row>
    <row r="93" spans="1:15" s="7" customFormat="1" ht="15" customHeight="1">
      <c r="A93" s="3"/>
      <c r="B93" s="3"/>
      <c r="C93" s="3"/>
      <c r="D93" s="3"/>
      <c r="E93" s="3"/>
      <c r="F93" s="3"/>
      <c r="G93" s="3"/>
      <c r="H93" s="3"/>
      <c r="I93" s="3"/>
      <c r="J93" s="3"/>
      <c r="K93" s="3"/>
      <c r="L93" s="3"/>
      <c r="M93" s="859"/>
      <c r="N93" s="859"/>
    </row>
    <row r="94" spans="1:15" s="7" customFormat="1" ht="12.75" customHeight="1">
      <c r="A94" s="3"/>
      <c r="B94" s="3"/>
      <c r="C94" s="3"/>
      <c r="D94" s="3"/>
      <c r="E94" s="3"/>
      <c r="F94" s="3"/>
      <c r="G94" s="3"/>
      <c r="H94" s="3"/>
      <c r="I94" s="3"/>
      <c r="J94" s="3"/>
      <c r="K94" s="3"/>
      <c r="L94" s="3"/>
    </row>
    <row r="95" spans="1:15" s="7" customFormat="1" ht="13.15" customHeight="1">
      <c r="A95" s="3"/>
      <c r="B95" s="3"/>
      <c r="C95" s="3"/>
      <c r="D95" s="3"/>
      <c r="E95" s="3"/>
      <c r="F95" s="3"/>
      <c r="G95" s="3"/>
      <c r="H95" s="3"/>
      <c r="I95" s="3"/>
      <c r="J95" s="3"/>
      <c r="K95" s="3"/>
      <c r="L95" s="3"/>
    </row>
  </sheetData>
  <mergeCells count="30">
    <mergeCell ref="A21:K21"/>
    <mergeCell ref="A1:K1"/>
    <mergeCell ref="Q3:Y3"/>
    <mergeCell ref="A5:A7"/>
    <mergeCell ref="B5:C6"/>
    <mergeCell ref="D5:G5"/>
    <mergeCell ref="H5:I6"/>
    <mergeCell ref="J5:K6"/>
    <mergeCell ref="D6:E6"/>
    <mergeCell ref="F6:G6"/>
    <mergeCell ref="O6:O7"/>
    <mergeCell ref="P6:P7"/>
    <mergeCell ref="Q6:R6"/>
    <mergeCell ref="T6:U6"/>
    <mergeCell ref="W6:X6"/>
    <mergeCell ref="Y6:Y7"/>
    <mergeCell ref="I30:I31"/>
    <mergeCell ref="A45:J45"/>
    <mergeCell ref="A47:J47"/>
    <mergeCell ref="A88:L88"/>
    <mergeCell ref="A23:K23"/>
    <mergeCell ref="A29:A31"/>
    <mergeCell ref="B29:E29"/>
    <mergeCell ref="F29:I29"/>
    <mergeCell ref="J29:J31"/>
    <mergeCell ref="B30:D30"/>
    <mergeCell ref="E30:E31"/>
    <mergeCell ref="F30:F31"/>
    <mergeCell ref="G30:G31"/>
    <mergeCell ref="H30:H31"/>
  </mergeCells>
  <pageMargins left="0.25" right="0.25" top="0.75" bottom="0.75" header="0.3" footer="0.3"/>
  <pageSetup paperSize="9"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Y91"/>
  <sheetViews>
    <sheetView workbookViewId="0">
      <selection sqref="A1:L51"/>
    </sheetView>
  </sheetViews>
  <sheetFormatPr baseColWidth="10" defaultColWidth="11.42578125" defaultRowHeight="15"/>
  <cols>
    <col min="1" max="1" width="27.28515625" style="3" customWidth="1"/>
    <col min="2" max="13" width="12.7109375" style="3" customWidth="1"/>
    <col min="14" max="14" width="11.42578125" style="3" customWidth="1"/>
    <col min="15" max="15" width="15.85546875" style="3" customWidth="1"/>
    <col min="16" max="16" width="15.7109375" style="3" customWidth="1"/>
    <col min="17" max="17" width="20.42578125" style="3" customWidth="1"/>
    <col min="18" max="18" width="14.42578125" style="3" customWidth="1"/>
    <col min="19" max="16384" width="11.42578125" style="3"/>
  </cols>
  <sheetData>
    <row r="1" spans="1:25" s="695" customFormat="1" ht="18" customHeight="1">
      <c r="A1" s="1642" t="s">
        <v>235</v>
      </c>
      <c r="B1" s="1642"/>
      <c r="C1" s="1642"/>
      <c r="D1" s="1642"/>
      <c r="E1" s="1642"/>
      <c r="F1" s="1642"/>
      <c r="G1" s="1642"/>
      <c r="H1" s="1642"/>
      <c r="I1" s="1642"/>
      <c r="J1" s="1642"/>
      <c r="K1" s="1642"/>
      <c r="L1" s="1642"/>
      <c r="N1" s="870"/>
      <c r="O1" s="871"/>
      <c r="P1" s="871"/>
      <c r="Q1" s="871"/>
      <c r="R1" s="871"/>
      <c r="S1" s="871"/>
      <c r="T1" s="871"/>
      <c r="U1" s="871"/>
      <c r="V1" s="872"/>
    </row>
    <row r="2" spans="1:25" ht="15" customHeight="1">
      <c r="B2" s="828"/>
      <c r="C2" s="873"/>
      <c r="D2" s="828"/>
      <c r="E2" s="828"/>
      <c r="F2" s="828"/>
      <c r="G2" s="828"/>
      <c r="H2" s="828"/>
      <c r="I2" s="828"/>
      <c r="J2" s="828"/>
      <c r="K2" s="874"/>
      <c r="L2" s="830"/>
      <c r="N2" s="133"/>
      <c r="O2" s="828"/>
      <c r="P2" s="828"/>
      <c r="Q2" s="828"/>
      <c r="R2" s="828"/>
      <c r="S2" s="828"/>
      <c r="T2" s="828"/>
      <c r="U2" s="828"/>
      <c r="V2" s="829"/>
    </row>
    <row r="3" spans="1:25" ht="14.25" customHeight="1">
      <c r="A3" s="1736" t="s">
        <v>256</v>
      </c>
      <c r="B3" s="1736"/>
      <c r="C3" s="1736"/>
      <c r="D3" s="1736"/>
      <c r="E3" s="1736"/>
      <c r="F3" s="1736"/>
      <c r="G3" s="1736"/>
      <c r="H3" s="1736"/>
      <c r="I3" s="1736"/>
      <c r="J3" s="1736"/>
      <c r="K3" s="1736"/>
      <c r="L3" s="1736"/>
      <c r="N3" s="133"/>
      <c r="O3" s="828"/>
      <c r="P3" s="828"/>
      <c r="Q3" s="828"/>
      <c r="R3" s="828"/>
      <c r="S3" s="828"/>
      <c r="T3" s="828"/>
      <c r="U3" s="828"/>
      <c r="V3" s="829"/>
    </row>
    <row r="4" spans="1:25" s="817" customFormat="1" ht="15" customHeight="1">
      <c r="A4" s="875" t="s">
        <v>236</v>
      </c>
      <c r="B4" s="786"/>
      <c r="C4" s="876"/>
      <c r="D4" s="786"/>
      <c r="E4" s="786"/>
      <c r="F4" s="786"/>
      <c r="G4" s="786"/>
      <c r="H4" s="786"/>
      <c r="I4" s="786"/>
      <c r="J4" s="786"/>
      <c r="K4" s="786"/>
      <c r="L4" s="877"/>
      <c r="N4" s="848"/>
      <c r="O4" s="828"/>
      <c r="P4" s="828"/>
      <c r="Q4" s="828"/>
      <c r="R4" s="828"/>
      <c r="S4" s="828"/>
      <c r="T4" s="828"/>
      <c r="U4" s="828"/>
      <c r="V4" s="878"/>
    </row>
    <row r="5" spans="1:25" s="817" customFormat="1" ht="30" customHeight="1">
      <c r="A5" s="1760" t="s">
        <v>237</v>
      </c>
      <c r="B5" s="1762" t="s">
        <v>238</v>
      </c>
      <c r="C5" s="1764" t="s">
        <v>113</v>
      </c>
      <c r="D5" s="1765"/>
      <c r="E5" s="1764" t="s">
        <v>114</v>
      </c>
      <c r="F5" s="1765"/>
      <c r="G5" s="1764" t="s">
        <v>115</v>
      </c>
      <c r="H5" s="1766"/>
      <c r="I5" s="1765"/>
      <c r="J5" s="1754" t="s">
        <v>116</v>
      </c>
      <c r="K5" s="1756" t="s">
        <v>239</v>
      </c>
      <c r="L5" s="1758" t="s">
        <v>133</v>
      </c>
      <c r="N5" s="848"/>
      <c r="O5" s="828"/>
      <c r="P5" s="828"/>
      <c r="Q5" s="828"/>
      <c r="R5" s="828"/>
      <c r="S5" s="828"/>
      <c r="T5" s="828"/>
      <c r="U5" s="828"/>
      <c r="V5" s="878"/>
    </row>
    <row r="6" spans="1:25" ht="45" customHeight="1">
      <c r="A6" s="1761"/>
      <c r="B6" s="1763"/>
      <c r="C6" s="419" t="s">
        <v>119</v>
      </c>
      <c r="D6" s="420" t="s">
        <v>240</v>
      </c>
      <c r="E6" s="421" t="s">
        <v>241</v>
      </c>
      <c r="F6" s="420" t="s">
        <v>242</v>
      </c>
      <c r="G6" s="422" t="s">
        <v>123</v>
      </c>
      <c r="H6" s="447" t="s">
        <v>243</v>
      </c>
      <c r="I6" s="420" t="s">
        <v>244</v>
      </c>
      <c r="J6" s="1755"/>
      <c r="K6" s="1757"/>
      <c r="L6" s="1759"/>
      <c r="Q6" s="133"/>
      <c r="R6" s="828"/>
      <c r="S6" s="828"/>
      <c r="T6" s="828"/>
      <c r="U6" s="828"/>
      <c r="V6" s="828"/>
      <c r="W6" s="828"/>
      <c r="X6" s="828"/>
      <c r="Y6" s="829"/>
    </row>
    <row r="7" spans="1:25" ht="12.75" customHeight="1">
      <c r="A7" s="879" t="s">
        <v>219</v>
      </c>
      <c r="B7" s="801">
        <v>16244</v>
      </c>
      <c r="C7" s="1483">
        <v>28.056999999999999</v>
      </c>
      <c r="D7" s="1488">
        <v>1.4219999999999999</v>
      </c>
      <c r="E7" s="635">
        <v>2.8000000000000001E-2</v>
      </c>
      <c r="F7" s="635">
        <v>5.8230000000000004</v>
      </c>
      <c r="G7" s="842">
        <v>0</v>
      </c>
      <c r="H7" s="803">
        <v>0</v>
      </c>
      <c r="I7" s="803">
        <v>0</v>
      </c>
      <c r="J7" s="1481">
        <v>0</v>
      </c>
      <c r="K7" s="1482">
        <v>0.08</v>
      </c>
      <c r="L7" s="1483">
        <v>35.409999999999997</v>
      </c>
      <c r="M7" s="7"/>
      <c r="N7" s="7"/>
      <c r="Q7" s="133"/>
      <c r="R7" s="828"/>
      <c r="S7" s="828"/>
      <c r="T7" s="828"/>
      <c r="U7" s="828"/>
      <c r="V7" s="828"/>
      <c r="W7" s="828"/>
      <c r="X7" s="828"/>
      <c r="Y7" s="829"/>
    </row>
    <row r="8" spans="1:25" ht="15" customHeight="1">
      <c r="A8" s="804" t="s">
        <v>220</v>
      </c>
      <c r="B8" s="1478">
        <v>7519</v>
      </c>
      <c r="C8" s="1484">
        <v>37.744</v>
      </c>
      <c r="D8" s="639">
        <v>2.5670000000000002</v>
      </c>
      <c r="E8" s="638">
        <v>0.159</v>
      </c>
      <c r="F8" s="638">
        <v>9.5879999999999992</v>
      </c>
      <c r="G8" s="838">
        <v>0</v>
      </c>
      <c r="H8" s="796">
        <v>0</v>
      </c>
      <c r="I8" s="796">
        <v>0</v>
      </c>
      <c r="J8" s="881">
        <v>0</v>
      </c>
      <c r="K8" s="640">
        <v>0.373</v>
      </c>
      <c r="L8" s="1484">
        <v>50.430999999999997</v>
      </c>
      <c r="M8" s="7"/>
      <c r="N8" s="7"/>
      <c r="Q8" s="133"/>
      <c r="R8" s="828"/>
      <c r="S8" s="828"/>
      <c r="T8" s="828"/>
      <c r="U8" s="828"/>
      <c r="V8" s="828"/>
      <c r="W8" s="828"/>
      <c r="X8" s="828"/>
      <c r="Y8" s="829"/>
    </row>
    <row r="9" spans="1:25" ht="12.75" customHeight="1">
      <c r="A9" s="800" t="s">
        <v>221</v>
      </c>
      <c r="B9" s="1465">
        <v>5061</v>
      </c>
      <c r="C9" s="1485">
        <v>52.912999999999997</v>
      </c>
      <c r="D9" s="636">
        <v>5.3760000000000003</v>
      </c>
      <c r="E9" s="635">
        <v>1.2030000000000001</v>
      </c>
      <c r="F9" s="635">
        <v>8.06</v>
      </c>
      <c r="G9" s="842">
        <v>0</v>
      </c>
      <c r="H9" s="803">
        <v>0</v>
      </c>
      <c r="I9" s="635">
        <v>7.4999999999999997E-2</v>
      </c>
      <c r="J9" s="637">
        <v>0</v>
      </c>
      <c r="K9" s="637">
        <v>0.64400000000000002</v>
      </c>
      <c r="L9" s="1485">
        <v>68.271000000000001</v>
      </c>
      <c r="M9" s="7"/>
      <c r="N9" s="7"/>
      <c r="Q9" s="133"/>
      <c r="R9" s="828"/>
      <c r="S9" s="828"/>
      <c r="T9" s="828"/>
      <c r="U9" s="828"/>
      <c r="V9" s="828"/>
      <c r="W9" s="828"/>
      <c r="X9" s="828"/>
      <c r="Y9" s="829"/>
    </row>
    <row r="10" spans="1:25" ht="12.75" customHeight="1">
      <c r="A10" s="804" t="s">
        <v>222</v>
      </c>
      <c r="B10" s="1478">
        <v>4023</v>
      </c>
      <c r="C10" s="1484">
        <v>81.117999999999995</v>
      </c>
      <c r="D10" s="639">
        <v>18.82</v>
      </c>
      <c r="E10" s="638">
        <v>8.6630000000000003</v>
      </c>
      <c r="F10" s="638">
        <v>14.98</v>
      </c>
      <c r="G10" s="838">
        <v>0</v>
      </c>
      <c r="H10" s="638">
        <v>3.6999999999999998E-2</v>
      </c>
      <c r="I10" s="638">
        <v>1.038</v>
      </c>
      <c r="J10" s="640">
        <v>0</v>
      </c>
      <c r="K10" s="640">
        <v>1.853</v>
      </c>
      <c r="L10" s="1484">
        <v>126.509</v>
      </c>
      <c r="M10" s="7"/>
      <c r="N10" s="7"/>
      <c r="Q10" s="133"/>
      <c r="R10" s="828"/>
      <c r="S10" s="828"/>
      <c r="T10" s="828"/>
      <c r="U10" s="828"/>
      <c r="V10" s="828"/>
      <c r="W10" s="828"/>
      <c r="X10" s="828"/>
      <c r="Y10" s="829"/>
    </row>
    <row r="11" spans="1:25" ht="12.75" customHeight="1">
      <c r="A11" s="800" t="s">
        <v>223</v>
      </c>
      <c r="B11" s="1465">
        <v>2219</v>
      </c>
      <c r="C11" s="1485">
        <v>83.488</v>
      </c>
      <c r="D11" s="636">
        <v>28.724</v>
      </c>
      <c r="E11" s="635">
        <v>22.972000000000001</v>
      </c>
      <c r="F11" s="635">
        <v>15.635999999999999</v>
      </c>
      <c r="G11" s="842">
        <v>0</v>
      </c>
      <c r="H11" s="635">
        <v>9.6000000000000002E-2</v>
      </c>
      <c r="I11" s="635">
        <v>1.8360000000000001</v>
      </c>
      <c r="J11" s="637">
        <v>0</v>
      </c>
      <c r="K11" s="637">
        <v>1.8109999999999999</v>
      </c>
      <c r="L11" s="1485">
        <v>154.56299999999999</v>
      </c>
      <c r="M11" s="7"/>
      <c r="N11" s="7"/>
      <c r="Q11" s="133"/>
      <c r="R11" s="828"/>
      <c r="S11" s="828"/>
      <c r="T11" s="828"/>
      <c r="U11" s="828"/>
      <c r="V11" s="828"/>
      <c r="W11" s="828"/>
      <c r="X11" s="828"/>
      <c r="Y11" s="829"/>
    </row>
    <row r="12" spans="1:25" ht="12.75" customHeight="1">
      <c r="A12" s="804" t="s">
        <v>224</v>
      </c>
      <c r="B12" s="1478">
        <v>1589</v>
      </c>
      <c r="C12" s="1484">
        <v>140.636</v>
      </c>
      <c r="D12" s="639">
        <v>22.443000000000001</v>
      </c>
      <c r="E12" s="638">
        <v>51.161000000000001</v>
      </c>
      <c r="F12" s="638">
        <v>20.123000000000001</v>
      </c>
      <c r="G12" s="838">
        <v>0</v>
      </c>
      <c r="H12" s="638">
        <v>3.907</v>
      </c>
      <c r="I12" s="638">
        <v>3.5720000000000001</v>
      </c>
      <c r="J12" s="640">
        <v>0</v>
      </c>
      <c r="K12" s="640">
        <v>2.2130000000000001</v>
      </c>
      <c r="L12" s="1484">
        <v>244.05500000000001</v>
      </c>
      <c r="M12" s="7"/>
      <c r="N12" s="7"/>
      <c r="Q12" s="133"/>
      <c r="R12" s="828"/>
      <c r="S12" s="828"/>
      <c r="T12" s="828"/>
      <c r="U12" s="828"/>
      <c r="V12" s="828"/>
      <c r="W12" s="828"/>
      <c r="X12" s="828"/>
      <c r="Y12" s="829"/>
    </row>
    <row r="13" spans="1:25" ht="12.75" customHeight="1">
      <c r="A13" s="800" t="s">
        <v>225</v>
      </c>
      <c r="B13" s="1465">
        <v>321</v>
      </c>
      <c r="C13" s="1485">
        <v>55.965000000000003</v>
      </c>
      <c r="D13" s="636">
        <v>6.28</v>
      </c>
      <c r="E13" s="635">
        <v>19.672999999999998</v>
      </c>
      <c r="F13" s="635">
        <v>5.8029999999999999</v>
      </c>
      <c r="G13" s="842">
        <v>0</v>
      </c>
      <c r="H13" s="635">
        <v>4.7649999999999997</v>
      </c>
      <c r="I13" s="635">
        <v>1.5089999999999999</v>
      </c>
      <c r="J13" s="637">
        <v>0</v>
      </c>
      <c r="K13" s="637">
        <v>0.33700000000000002</v>
      </c>
      <c r="L13" s="1485">
        <v>94.331999999999994</v>
      </c>
      <c r="M13" s="7"/>
      <c r="N13" s="7"/>
      <c r="Q13" s="133"/>
      <c r="R13" s="828"/>
      <c r="S13" s="828"/>
      <c r="T13" s="828"/>
      <c r="U13" s="828"/>
      <c r="V13" s="828"/>
      <c r="W13" s="828"/>
      <c r="X13" s="828"/>
      <c r="Y13" s="829"/>
    </row>
    <row r="14" spans="1:25" ht="15" customHeight="1">
      <c r="A14" s="804" t="s">
        <v>226</v>
      </c>
      <c r="B14" s="1478">
        <v>595</v>
      </c>
      <c r="C14" s="1484">
        <v>215.21100000000001</v>
      </c>
      <c r="D14" s="639">
        <v>14.04</v>
      </c>
      <c r="E14" s="638">
        <v>71.463999999999999</v>
      </c>
      <c r="F14" s="639">
        <v>5.9539999999999997</v>
      </c>
      <c r="G14" s="638">
        <v>2.6019999999999999</v>
      </c>
      <c r="H14" s="638">
        <v>20.239999999999998</v>
      </c>
      <c r="I14" s="638">
        <v>3.14</v>
      </c>
      <c r="J14" s="640">
        <v>0</v>
      </c>
      <c r="K14" s="640">
        <v>1.8480000000000001</v>
      </c>
      <c r="L14" s="1484">
        <v>334.49900000000002</v>
      </c>
      <c r="M14" s="7"/>
      <c r="N14" s="7"/>
      <c r="Q14" s="133"/>
      <c r="R14" s="828"/>
      <c r="S14" s="828"/>
      <c r="T14" s="828"/>
      <c r="U14" s="828"/>
      <c r="V14" s="828"/>
      <c r="W14" s="828"/>
      <c r="X14" s="828"/>
      <c r="Y14" s="829"/>
    </row>
    <row r="15" spans="1:25" ht="14.25" customHeight="1">
      <c r="A15" s="806" t="s">
        <v>227</v>
      </c>
      <c r="B15" s="1466">
        <v>303</v>
      </c>
      <c r="C15" s="1485">
        <v>314.108</v>
      </c>
      <c r="D15" s="636">
        <v>8.6739999999999995</v>
      </c>
      <c r="E15" s="643">
        <v>106.893</v>
      </c>
      <c r="F15" s="644">
        <v>1.6990000000000001</v>
      </c>
      <c r="G15" s="643">
        <v>275.00400000000002</v>
      </c>
      <c r="H15" s="643">
        <v>27.428000000000001</v>
      </c>
      <c r="I15" s="643">
        <v>2.3940000000000001</v>
      </c>
      <c r="J15" s="645">
        <v>97.117000000000004</v>
      </c>
      <c r="K15" s="645">
        <v>1.1160000000000001</v>
      </c>
      <c r="L15" s="1486">
        <v>834.43299999999999</v>
      </c>
      <c r="M15" s="7"/>
      <c r="N15" s="7"/>
      <c r="Q15" s="133"/>
      <c r="R15" s="828"/>
      <c r="S15" s="828"/>
      <c r="T15" s="828"/>
      <c r="U15" s="828"/>
      <c r="V15" s="828"/>
      <c r="W15" s="828"/>
      <c r="X15" s="828"/>
      <c r="Y15" s="829"/>
    </row>
    <row r="16" spans="1:25" s="888" customFormat="1" ht="30" customHeight="1">
      <c r="A16" s="883" t="s">
        <v>245</v>
      </c>
      <c r="B16" s="1487">
        <f>SUM(B7:B15)</f>
        <v>37874</v>
      </c>
      <c r="C16" s="885">
        <v>1009.24</v>
      </c>
      <c r="D16" s="812">
        <v>108.346</v>
      </c>
      <c r="E16" s="886">
        <v>282.21600000000001</v>
      </c>
      <c r="F16" s="812">
        <v>87.665999999999997</v>
      </c>
      <c r="G16" s="886">
        <v>277.60599999999999</v>
      </c>
      <c r="H16" s="886">
        <v>56.472999999999999</v>
      </c>
      <c r="I16" s="886">
        <v>13.564</v>
      </c>
      <c r="J16" s="1479">
        <v>97.117000000000004</v>
      </c>
      <c r="K16" s="1479">
        <v>10.275</v>
      </c>
      <c r="L16" s="885">
        <v>1942.5029999999999</v>
      </c>
      <c r="M16" s="887"/>
      <c r="N16" s="887"/>
      <c r="Q16" s="889"/>
      <c r="R16" s="890"/>
      <c r="S16" s="890"/>
      <c r="T16" s="890"/>
      <c r="U16" s="890"/>
      <c r="V16" s="890"/>
      <c r="W16" s="890"/>
      <c r="X16" s="890"/>
      <c r="Y16" s="891"/>
    </row>
    <row r="17" spans="1:25" ht="5.0999999999999996" customHeight="1">
      <c r="A17" s="892"/>
      <c r="B17" s="893"/>
      <c r="C17" s="894"/>
      <c r="D17" s="894"/>
      <c r="E17" s="894"/>
      <c r="F17" s="894"/>
      <c r="G17" s="894"/>
      <c r="H17" s="894"/>
      <c r="I17" s="894"/>
      <c r="J17" s="894"/>
      <c r="K17" s="894"/>
      <c r="L17" s="894"/>
      <c r="M17" s="7"/>
      <c r="N17" s="7"/>
      <c r="Q17" s="133"/>
      <c r="R17" s="828"/>
      <c r="S17" s="828"/>
      <c r="T17" s="828"/>
      <c r="U17" s="828"/>
      <c r="V17" s="828"/>
      <c r="W17" s="828"/>
      <c r="X17" s="828"/>
      <c r="Y17" s="829"/>
    </row>
    <row r="18" spans="1:25" ht="12.75" customHeight="1">
      <c r="A18" s="402" t="s">
        <v>246</v>
      </c>
      <c r="B18" s="893"/>
      <c r="C18" s="894"/>
      <c r="D18" s="894"/>
      <c r="E18" s="894"/>
      <c r="F18" s="894"/>
      <c r="G18" s="894"/>
      <c r="H18" s="894"/>
      <c r="I18" s="894"/>
      <c r="J18" s="894"/>
      <c r="K18" s="894"/>
      <c r="L18" s="894"/>
      <c r="M18" s="7"/>
      <c r="N18" s="7"/>
      <c r="Q18" s="133"/>
      <c r="R18" s="828"/>
      <c r="S18" s="828"/>
      <c r="T18" s="828"/>
      <c r="U18" s="828"/>
      <c r="V18" s="828"/>
      <c r="W18" s="828"/>
      <c r="X18" s="828"/>
      <c r="Y18" s="829"/>
    </row>
    <row r="19" spans="1:25" ht="12.75" customHeight="1">
      <c r="A19" s="1624" t="s">
        <v>247</v>
      </c>
      <c r="B19" s="1624"/>
      <c r="C19" s="1624"/>
      <c r="D19" s="1624"/>
      <c r="E19" s="1624"/>
      <c r="F19" s="1624"/>
      <c r="G19" s="1624"/>
      <c r="H19" s="1624"/>
      <c r="I19" s="1624"/>
      <c r="J19" s="1624"/>
      <c r="K19" s="1624"/>
      <c r="L19" s="1624"/>
      <c r="M19" s="7"/>
      <c r="N19" s="7"/>
      <c r="Q19" s="133"/>
      <c r="R19" s="828"/>
      <c r="S19" s="828"/>
      <c r="T19" s="828"/>
      <c r="U19" s="828"/>
      <c r="V19" s="828"/>
      <c r="W19" s="828"/>
      <c r="X19" s="828"/>
      <c r="Y19" s="829"/>
    </row>
    <row r="20" spans="1:25" ht="25.5" customHeight="1">
      <c r="A20" s="1624" t="s">
        <v>248</v>
      </c>
      <c r="B20" s="1624"/>
      <c r="C20" s="1624"/>
      <c r="D20" s="1624"/>
      <c r="E20" s="1624"/>
      <c r="F20" s="1624"/>
      <c r="G20" s="1624"/>
      <c r="H20" s="1624"/>
      <c r="I20" s="1624"/>
      <c r="J20" s="1624"/>
      <c r="K20" s="1624"/>
      <c r="L20" s="1624"/>
      <c r="M20" s="7"/>
      <c r="N20" s="7"/>
      <c r="Q20" s="133"/>
      <c r="R20" s="828"/>
      <c r="S20" s="828"/>
      <c r="T20" s="828"/>
      <c r="U20" s="828"/>
      <c r="V20" s="828"/>
      <c r="W20" s="828"/>
      <c r="X20" s="828"/>
      <c r="Y20" s="829"/>
    </row>
    <row r="21" spans="1:25" ht="12.75" customHeight="1">
      <c r="A21" s="402" t="s">
        <v>249</v>
      </c>
      <c r="B21" s="893"/>
      <c r="C21" s="894"/>
      <c r="D21" s="894"/>
      <c r="E21" s="894"/>
      <c r="F21" s="894"/>
      <c r="G21" s="894"/>
      <c r="H21" s="894"/>
      <c r="I21" s="894"/>
      <c r="J21" s="894"/>
      <c r="K21" s="894"/>
      <c r="L21" s="894"/>
      <c r="M21" s="7"/>
      <c r="N21" s="7"/>
      <c r="Q21" s="133"/>
      <c r="R21" s="828"/>
      <c r="S21" s="828"/>
      <c r="T21" s="828"/>
      <c r="U21" s="828"/>
      <c r="V21" s="828"/>
      <c r="W21" s="828"/>
      <c r="X21" s="828"/>
      <c r="Y21" s="829"/>
    </row>
    <row r="22" spans="1:25" ht="12.75" customHeight="1">
      <c r="A22" s="402" t="s">
        <v>250</v>
      </c>
      <c r="B22" s="893"/>
      <c r="C22" s="894"/>
      <c r="D22" s="894"/>
      <c r="E22" s="894"/>
      <c r="F22" s="894"/>
      <c r="G22" s="894"/>
      <c r="H22" s="894"/>
      <c r="I22" s="894"/>
      <c r="J22" s="894"/>
      <c r="K22" s="894"/>
      <c r="L22" s="894"/>
      <c r="M22" s="7"/>
      <c r="N22" s="7"/>
      <c r="Q22" s="133"/>
      <c r="R22" s="828"/>
      <c r="S22" s="828"/>
      <c r="T22" s="828"/>
      <c r="U22" s="828"/>
      <c r="V22" s="828"/>
      <c r="W22" s="828"/>
      <c r="X22" s="828"/>
      <c r="Y22" s="829"/>
    </row>
    <row r="23" spans="1:25" s="4" customFormat="1" ht="25.5" customHeight="1">
      <c r="A23" s="1624" t="s">
        <v>591</v>
      </c>
      <c r="B23" s="1624"/>
      <c r="C23" s="1624"/>
      <c r="D23" s="1624"/>
      <c r="E23" s="1624"/>
      <c r="F23" s="1624"/>
      <c r="G23" s="1624"/>
      <c r="H23" s="1624"/>
      <c r="I23" s="1624"/>
      <c r="J23" s="1624"/>
      <c r="K23" s="1624"/>
      <c r="L23" s="1624"/>
      <c r="M23" s="6"/>
      <c r="N23" s="6"/>
      <c r="Q23" s="129"/>
      <c r="R23" s="852"/>
      <c r="S23" s="852"/>
      <c r="T23" s="852"/>
      <c r="U23" s="852"/>
      <c r="V23" s="852"/>
      <c r="W23" s="852"/>
      <c r="X23" s="852"/>
      <c r="Y23" s="895"/>
    </row>
    <row r="24" spans="1:25" ht="12.75" customHeight="1">
      <c r="A24" s="402" t="s">
        <v>64</v>
      </c>
      <c r="B24" s="893"/>
      <c r="C24" s="894"/>
      <c r="D24" s="894"/>
      <c r="E24" s="894"/>
      <c r="F24" s="894"/>
      <c r="G24" s="894"/>
      <c r="H24" s="894"/>
      <c r="I24" s="894"/>
      <c r="J24" s="894"/>
      <c r="K24" s="894"/>
      <c r="L24" s="894"/>
      <c r="M24" s="7"/>
      <c r="N24" s="7"/>
      <c r="Q24" s="133"/>
      <c r="R24" s="828"/>
      <c r="S24" s="828"/>
      <c r="T24" s="828"/>
      <c r="U24" s="828"/>
      <c r="V24" s="828"/>
      <c r="W24" s="828"/>
      <c r="X24" s="828"/>
      <c r="Y24" s="829"/>
    </row>
    <row r="25" spans="1:25" ht="12.75" customHeight="1">
      <c r="A25" s="1624" t="s">
        <v>251</v>
      </c>
      <c r="B25" s="1624"/>
      <c r="C25" s="1624"/>
      <c r="D25" s="1624"/>
      <c r="E25" s="1624"/>
      <c r="F25" s="1624"/>
      <c r="G25" s="1624"/>
      <c r="H25" s="1624"/>
      <c r="I25" s="1624"/>
      <c r="J25" s="1624"/>
      <c r="K25" s="1624"/>
      <c r="L25" s="1624"/>
      <c r="M25" s="7"/>
      <c r="N25" s="7"/>
      <c r="Q25" s="133"/>
      <c r="R25" s="828"/>
      <c r="S25" s="828"/>
      <c r="T25" s="828"/>
      <c r="U25" s="828"/>
      <c r="V25" s="828"/>
      <c r="W25" s="828"/>
      <c r="X25" s="828"/>
      <c r="Y25" s="829"/>
    </row>
    <row r="26" spans="1:25" ht="20.100000000000001" customHeight="1">
      <c r="A26" s="896"/>
      <c r="B26" s="893"/>
      <c r="C26" s="894"/>
      <c r="D26" s="894"/>
      <c r="E26" s="894"/>
      <c r="F26" s="894"/>
      <c r="G26" s="894"/>
      <c r="H26" s="894"/>
      <c r="I26" s="894"/>
      <c r="J26" s="894"/>
      <c r="K26" s="894"/>
      <c r="L26" s="894"/>
      <c r="M26" s="7"/>
      <c r="N26" s="7"/>
      <c r="Q26" s="133"/>
      <c r="R26" s="828"/>
      <c r="S26" s="828"/>
      <c r="T26" s="828"/>
      <c r="U26" s="828"/>
      <c r="V26" s="828"/>
      <c r="W26" s="828"/>
      <c r="X26" s="828"/>
      <c r="Y26" s="829"/>
    </row>
    <row r="27" spans="1:25" ht="15" customHeight="1">
      <c r="A27" s="1736" t="s">
        <v>257</v>
      </c>
      <c r="B27" s="1736"/>
      <c r="C27" s="1736"/>
      <c r="D27" s="1736"/>
      <c r="E27" s="1736"/>
      <c r="F27" s="1736"/>
      <c r="G27" s="1736"/>
      <c r="H27" s="1736"/>
      <c r="I27" s="1736"/>
      <c r="J27" s="1736"/>
      <c r="K27" s="1736"/>
      <c r="L27" s="1736"/>
      <c r="M27" s="7"/>
      <c r="N27" s="7"/>
      <c r="Q27" s="133"/>
      <c r="R27" s="828"/>
      <c r="S27" s="828"/>
      <c r="T27" s="828"/>
      <c r="U27" s="828"/>
      <c r="V27" s="828"/>
      <c r="W27" s="828"/>
      <c r="X27" s="828"/>
      <c r="Y27" s="829"/>
    </row>
    <row r="28" spans="1:25" s="897" customFormat="1" ht="15" customHeight="1">
      <c r="A28" s="875" t="s">
        <v>236</v>
      </c>
      <c r="B28" s="786"/>
      <c r="C28" s="876"/>
      <c r="D28" s="786"/>
      <c r="E28" s="786"/>
      <c r="F28" s="786"/>
      <c r="G28" s="786"/>
      <c r="H28" s="786"/>
      <c r="I28" s="786"/>
      <c r="J28" s="786"/>
      <c r="K28" s="786"/>
      <c r="L28" s="877"/>
      <c r="M28" s="453"/>
      <c r="N28" s="453"/>
      <c r="Q28" s="898"/>
      <c r="R28" s="899"/>
      <c r="S28" s="899"/>
      <c r="T28" s="899"/>
      <c r="U28" s="899"/>
      <c r="V28" s="899"/>
      <c r="W28" s="899"/>
      <c r="X28" s="899"/>
      <c r="Y28" s="900"/>
    </row>
    <row r="29" spans="1:25" ht="30" customHeight="1">
      <c r="A29" s="1760" t="s">
        <v>568</v>
      </c>
      <c r="B29" s="1762" t="s">
        <v>238</v>
      </c>
      <c r="C29" s="1764" t="s">
        <v>113</v>
      </c>
      <c r="D29" s="1765"/>
      <c r="E29" s="1764" t="s">
        <v>114</v>
      </c>
      <c r="F29" s="1765"/>
      <c r="G29" s="1764" t="s">
        <v>115</v>
      </c>
      <c r="H29" s="1766"/>
      <c r="I29" s="1765"/>
      <c r="J29" s="1754" t="s">
        <v>116</v>
      </c>
      <c r="K29" s="1756" t="s">
        <v>239</v>
      </c>
      <c r="L29" s="1758" t="s">
        <v>133</v>
      </c>
      <c r="M29" s="7"/>
      <c r="N29" s="7"/>
      <c r="Q29" s="133"/>
      <c r="R29" s="828"/>
      <c r="S29" s="828"/>
      <c r="T29" s="828"/>
      <c r="U29" s="828"/>
      <c r="V29" s="828"/>
      <c r="W29" s="828"/>
      <c r="X29" s="828"/>
      <c r="Y29" s="829"/>
    </row>
    <row r="30" spans="1:25" ht="45" customHeight="1">
      <c r="A30" s="1761"/>
      <c r="B30" s="1763"/>
      <c r="C30" s="419" t="s">
        <v>119</v>
      </c>
      <c r="D30" s="420" t="s">
        <v>240</v>
      </c>
      <c r="E30" s="421" t="s">
        <v>241</v>
      </c>
      <c r="F30" s="420" t="s">
        <v>242</v>
      </c>
      <c r="G30" s="422" t="s">
        <v>123</v>
      </c>
      <c r="H30" s="447" t="s">
        <v>243</v>
      </c>
      <c r="I30" s="420" t="s">
        <v>244</v>
      </c>
      <c r="J30" s="1755"/>
      <c r="K30" s="1757"/>
      <c r="L30" s="1759"/>
      <c r="M30" s="7"/>
      <c r="N30" s="7"/>
      <c r="Q30" s="133"/>
      <c r="R30" s="828"/>
      <c r="S30" s="828"/>
      <c r="T30" s="828"/>
      <c r="U30" s="828"/>
      <c r="V30" s="828"/>
      <c r="W30" s="828"/>
      <c r="X30" s="828"/>
      <c r="Y30" s="829"/>
    </row>
    <row r="31" spans="1:25" ht="14.25" customHeight="1">
      <c r="A31" s="793" t="s">
        <v>252</v>
      </c>
      <c r="B31" s="1478">
        <v>315</v>
      </c>
      <c r="C31" s="1468">
        <v>0.308</v>
      </c>
      <c r="D31" s="867">
        <v>0.51300000000000001</v>
      </c>
      <c r="E31" s="796">
        <v>0</v>
      </c>
      <c r="F31" s="867">
        <v>0.04</v>
      </c>
      <c r="G31" s="796">
        <v>0</v>
      </c>
      <c r="H31" s="796">
        <v>0</v>
      </c>
      <c r="I31" s="796">
        <v>0</v>
      </c>
      <c r="J31" s="1472">
        <v>0</v>
      </c>
      <c r="K31" s="796">
        <v>0</v>
      </c>
      <c r="L31" s="1468">
        <v>0.86099999999999999</v>
      </c>
      <c r="M31" s="7"/>
      <c r="N31" s="7"/>
      <c r="Q31" s="133"/>
      <c r="R31" s="828"/>
      <c r="S31" s="828"/>
      <c r="T31" s="828"/>
      <c r="U31" s="828"/>
      <c r="V31" s="828"/>
      <c r="W31" s="828"/>
      <c r="X31" s="828"/>
      <c r="Y31" s="829"/>
    </row>
    <row r="32" spans="1:25" ht="14.25" customHeight="1">
      <c r="A32" s="800" t="s">
        <v>219</v>
      </c>
      <c r="B32" s="1465">
        <v>1496</v>
      </c>
      <c r="C32" s="842">
        <v>1.71</v>
      </c>
      <c r="D32" s="843">
        <v>0.123</v>
      </c>
      <c r="E32" s="842">
        <v>1E-3</v>
      </c>
      <c r="F32" s="843">
        <v>0.315</v>
      </c>
      <c r="G32" s="803">
        <v>0</v>
      </c>
      <c r="H32" s="803">
        <v>0</v>
      </c>
      <c r="I32" s="803">
        <v>0</v>
      </c>
      <c r="J32" s="880">
        <v>0</v>
      </c>
      <c r="K32" s="803">
        <v>1E-3</v>
      </c>
      <c r="L32" s="842">
        <v>2.15</v>
      </c>
      <c r="M32" s="7"/>
      <c r="N32" s="7"/>
      <c r="Q32" s="133"/>
      <c r="R32" s="828"/>
      <c r="S32" s="828"/>
      <c r="T32" s="828"/>
      <c r="U32" s="828"/>
      <c r="V32" s="828"/>
      <c r="W32" s="828"/>
      <c r="X32" s="828"/>
      <c r="Y32" s="829"/>
    </row>
    <row r="33" spans="1:25" ht="14.25" customHeight="1">
      <c r="A33" s="804" t="s">
        <v>220</v>
      </c>
      <c r="B33" s="1478">
        <v>1403</v>
      </c>
      <c r="C33" s="838">
        <v>2.0299999999999998</v>
      </c>
      <c r="D33" s="839">
        <v>0.99</v>
      </c>
      <c r="E33" s="838">
        <v>1.4E-2</v>
      </c>
      <c r="F33" s="839">
        <v>0.222</v>
      </c>
      <c r="G33" s="796">
        <v>0</v>
      </c>
      <c r="H33" s="796">
        <v>0</v>
      </c>
      <c r="I33" s="796">
        <v>0</v>
      </c>
      <c r="J33" s="881">
        <v>0</v>
      </c>
      <c r="K33" s="796">
        <v>8.0000000000000002E-3</v>
      </c>
      <c r="L33" s="838">
        <v>3.2639999999999998</v>
      </c>
      <c r="M33" s="7"/>
      <c r="N33" s="7"/>
      <c r="Q33" s="133"/>
      <c r="R33" s="828"/>
      <c r="S33" s="828"/>
      <c r="T33" s="828"/>
      <c r="U33" s="828"/>
      <c r="V33" s="828"/>
      <c r="W33" s="828"/>
      <c r="X33" s="828"/>
      <c r="Y33" s="829"/>
    </row>
    <row r="34" spans="1:25" ht="14.25" customHeight="1">
      <c r="A34" s="800" t="s">
        <v>221</v>
      </c>
      <c r="B34" s="1465">
        <v>1257</v>
      </c>
      <c r="C34" s="842">
        <v>2.2690000000000001</v>
      </c>
      <c r="D34" s="843">
        <v>0.53900000000000003</v>
      </c>
      <c r="E34" s="842">
        <v>6.3E-2</v>
      </c>
      <c r="F34" s="843">
        <v>0.17599999999999999</v>
      </c>
      <c r="G34" s="803">
        <v>0</v>
      </c>
      <c r="H34" s="803">
        <v>0</v>
      </c>
      <c r="I34" s="803">
        <v>0</v>
      </c>
      <c r="J34" s="880">
        <v>0</v>
      </c>
      <c r="K34" s="803">
        <v>8.0000000000000002E-3</v>
      </c>
      <c r="L34" s="842">
        <v>3.0550000000000002</v>
      </c>
      <c r="M34" s="7"/>
      <c r="N34" s="7"/>
      <c r="Q34" s="133"/>
      <c r="R34" s="828"/>
      <c r="S34" s="828"/>
      <c r="T34" s="828"/>
      <c r="U34" s="828"/>
      <c r="V34" s="828"/>
      <c r="W34" s="828"/>
      <c r="X34" s="828"/>
      <c r="Y34" s="829"/>
    </row>
    <row r="35" spans="1:25" ht="14.25" customHeight="1">
      <c r="A35" s="804" t="s">
        <v>222</v>
      </c>
      <c r="B35" s="1478">
        <v>1292</v>
      </c>
      <c r="C35" s="838">
        <v>2.8090000000000002</v>
      </c>
      <c r="D35" s="839">
        <v>0.80600000000000005</v>
      </c>
      <c r="E35" s="838">
        <v>0.27900000000000003</v>
      </c>
      <c r="F35" s="839">
        <v>0.24399999999999999</v>
      </c>
      <c r="G35" s="796">
        <v>0</v>
      </c>
      <c r="H35" s="796">
        <v>0</v>
      </c>
      <c r="I35" s="796">
        <v>3.0000000000000001E-3</v>
      </c>
      <c r="J35" s="881">
        <v>0</v>
      </c>
      <c r="K35" s="796">
        <v>1.9E-2</v>
      </c>
      <c r="L35" s="838">
        <v>4.16</v>
      </c>
      <c r="M35" s="7"/>
      <c r="N35" s="7"/>
      <c r="Q35" s="133"/>
      <c r="R35" s="828"/>
      <c r="S35" s="828"/>
      <c r="T35" s="828"/>
      <c r="U35" s="828"/>
      <c r="V35" s="828"/>
      <c r="W35" s="828"/>
      <c r="X35" s="828"/>
      <c r="Y35" s="829"/>
    </row>
    <row r="36" spans="1:25" ht="14.25" customHeight="1">
      <c r="A36" s="800" t="s">
        <v>223</v>
      </c>
      <c r="B36" s="1465">
        <v>842</v>
      </c>
      <c r="C36" s="842">
        <v>1.9910000000000001</v>
      </c>
      <c r="D36" s="843">
        <v>1.198</v>
      </c>
      <c r="E36" s="842">
        <v>0.65600000000000003</v>
      </c>
      <c r="F36" s="843">
        <v>0.29899999999999999</v>
      </c>
      <c r="G36" s="803">
        <v>0</v>
      </c>
      <c r="H36" s="803">
        <v>1E-3</v>
      </c>
      <c r="I36" s="803">
        <v>5.0000000000000001E-3</v>
      </c>
      <c r="J36" s="880">
        <v>0</v>
      </c>
      <c r="K36" s="803">
        <v>1.2999999999999999E-2</v>
      </c>
      <c r="L36" s="842">
        <v>4.1630000000000003</v>
      </c>
      <c r="M36" s="7"/>
      <c r="N36" s="7"/>
      <c r="Q36" s="133"/>
      <c r="R36" s="828"/>
      <c r="S36" s="828"/>
      <c r="T36" s="828"/>
      <c r="U36" s="828"/>
      <c r="V36" s="828"/>
      <c r="W36" s="828"/>
      <c r="X36" s="828"/>
      <c r="Y36" s="829"/>
    </row>
    <row r="37" spans="1:25" ht="14.25" customHeight="1">
      <c r="A37" s="804" t="s">
        <v>224</v>
      </c>
      <c r="B37" s="1478">
        <v>712</v>
      </c>
      <c r="C37" s="838">
        <v>3.2949999999999999</v>
      </c>
      <c r="D37" s="839">
        <v>0.84699999999999998</v>
      </c>
      <c r="E37" s="838">
        <v>1.131</v>
      </c>
      <c r="F37" s="839">
        <v>0.373</v>
      </c>
      <c r="G37" s="796">
        <v>0</v>
      </c>
      <c r="H37" s="796">
        <v>7.0000000000000001E-3</v>
      </c>
      <c r="I37" s="796">
        <v>8.0000000000000002E-3</v>
      </c>
      <c r="J37" s="881">
        <v>0</v>
      </c>
      <c r="K37" s="796">
        <v>3.0000000000000001E-3</v>
      </c>
      <c r="L37" s="838">
        <v>5.6639999999999997</v>
      </c>
      <c r="M37" s="7"/>
      <c r="N37" s="7"/>
      <c r="Q37" s="133"/>
      <c r="R37" s="828"/>
      <c r="S37" s="828"/>
      <c r="T37" s="828"/>
      <c r="U37" s="828"/>
      <c r="V37" s="828"/>
      <c r="W37" s="828"/>
      <c r="X37" s="828"/>
      <c r="Y37" s="829"/>
    </row>
    <row r="38" spans="1:25" ht="14.25" customHeight="1">
      <c r="A38" s="800" t="s">
        <v>225</v>
      </c>
      <c r="B38" s="1465">
        <v>154</v>
      </c>
      <c r="C38" s="842">
        <v>0.72799999999999998</v>
      </c>
      <c r="D38" s="843">
        <v>0.24199999999999999</v>
      </c>
      <c r="E38" s="842">
        <v>0.26700000000000002</v>
      </c>
      <c r="F38" s="843">
        <v>0.16300000000000001</v>
      </c>
      <c r="G38" s="803">
        <v>0</v>
      </c>
      <c r="H38" s="803">
        <v>2E-3</v>
      </c>
      <c r="I38" s="803">
        <v>0</v>
      </c>
      <c r="J38" s="880">
        <v>0</v>
      </c>
      <c r="K38" s="803">
        <v>0</v>
      </c>
      <c r="L38" s="842">
        <v>1.4019999999999999</v>
      </c>
      <c r="M38" s="7"/>
      <c r="N38" s="7"/>
      <c r="Q38" s="133"/>
      <c r="R38" s="828"/>
      <c r="S38" s="828"/>
      <c r="T38" s="828"/>
      <c r="U38" s="828"/>
      <c r="V38" s="828"/>
      <c r="W38" s="828"/>
      <c r="X38" s="828"/>
      <c r="Y38" s="829"/>
    </row>
    <row r="39" spans="1:25" s="903" customFormat="1" ht="14.25" customHeight="1">
      <c r="A39" s="804" t="s">
        <v>226</v>
      </c>
      <c r="B39" s="1480">
        <v>300</v>
      </c>
      <c r="C39" s="838">
        <v>3.2730000000000001</v>
      </c>
      <c r="D39" s="839">
        <v>0.13600000000000001</v>
      </c>
      <c r="E39" s="838">
        <v>0.80200000000000005</v>
      </c>
      <c r="F39" s="839">
        <v>3.5000000000000003E-2</v>
      </c>
      <c r="G39" s="838">
        <v>2.1999999999999999E-2</v>
      </c>
      <c r="H39" s="796">
        <v>0.01</v>
      </c>
      <c r="I39" s="796">
        <v>0</v>
      </c>
      <c r="J39" s="881">
        <v>0</v>
      </c>
      <c r="K39" s="839">
        <v>8.9999999999999993E-3</v>
      </c>
      <c r="L39" s="838">
        <v>4.2869999999999999</v>
      </c>
      <c r="M39" s="901"/>
      <c r="N39" s="902"/>
      <c r="Q39" s="898"/>
      <c r="R39" s="904"/>
      <c r="S39" s="904"/>
      <c r="T39" s="904"/>
      <c r="U39" s="904"/>
      <c r="V39" s="904"/>
      <c r="W39" s="904"/>
      <c r="X39" s="904"/>
      <c r="Y39" s="905"/>
    </row>
    <row r="40" spans="1:25" ht="14.25" customHeight="1">
      <c r="A40" s="806" t="s">
        <v>227</v>
      </c>
      <c r="B40" s="1465">
        <v>141</v>
      </c>
      <c r="C40" s="842">
        <v>2.0510000000000002</v>
      </c>
      <c r="D40" s="843">
        <v>5.8000000000000003E-2</v>
      </c>
      <c r="E40" s="842">
        <v>0.371</v>
      </c>
      <c r="F40" s="803">
        <v>0</v>
      </c>
      <c r="G40" s="842">
        <v>2.411</v>
      </c>
      <c r="H40" s="803">
        <v>6.0000000000000001E-3</v>
      </c>
      <c r="I40" s="803">
        <v>0</v>
      </c>
      <c r="J40" s="882">
        <v>0.81599999999999995</v>
      </c>
      <c r="K40" s="803">
        <v>0</v>
      </c>
      <c r="L40" s="845">
        <v>5.7130000000000001</v>
      </c>
      <c r="M40" s="828"/>
      <c r="N40" s="829"/>
    </row>
    <row r="41" spans="1:25" s="888" customFormat="1" ht="30" customHeight="1">
      <c r="A41" s="883" t="s">
        <v>253</v>
      </c>
      <c r="B41" s="884">
        <f>SUM(B31:B40)</f>
        <v>7912</v>
      </c>
      <c r="C41" s="885">
        <v>20.463999999999999</v>
      </c>
      <c r="D41" s="812">
        <v>5.452</v>
      </c>
      <c r="E41" s="885">
        <v>3.5840000000000001</v>
      </c>
      <c r="F41" s="812">
        <v>1.867</v>
      </c>
      <c r="G41" s="885">
        <v>2.4329999999999998</v>
      </c>
      <c r="H41" s="886">
        <v>2.5999999999999999E-2</v>
      </c>
      <c r="I41" s="812">
        <v>1.6E-2</v>
      </c>
      <c r="J41" s="812">
        <v>0.81599999999999995</v>
      </c>
      <c r="K41" s="812">
        <v>6.0999999999999999E-2</v>
      </c>
      <c r="L41" s="812">
        <v>34.719000000000001</v>
      </c>
      <c r="M41" s="890"/>
      <c r="N41" s="891"/>
    </row>
    <row r="42" spans="1:25" ht="5.0999999999999996" customHeight="1">
      <c r="A42" s="892"/>
      <c r="B42" s="893"/>
      <c r="C42" s="894"/>
      <c r="D42" s="894"/>
      <c r="E42" s="894"/>
      <c r="F42" s="894"/>
      <c r="G42" s="894"/>
      <c r="H42" s="894"/>
      <c r="I42" s="894"/>
      <c r="J42" s="894"/>
      <c r="K42" s="894"/>
      <c r="L42" s="894"/>
      <c r="M42" s="828"/>
      <c r="N42" s="829"/>
    </row>
    <row r="43" spans="1:25" ht="12.75" customHeight="1">
      <c r="A43" s="822" t="s">
        <v>246</v>
      </c>
      <c r="B43" s="1557"/>
      <c r="C43" s="1558"/>
      <c r="D43" s="1558"/>
      <c r="E43" s="1558"/>
      <c r="F43" s="894"/>
      <c r="G43" s="894"/>
      <c r="H43" s="894"/>
      <c r="I43" s="894"/>
      <c r="J43" s="894"/>
      <c r="K43" s="894"/>
      <c r="L43" s="894"/>
      <c r="M43" s="828"/>
      <c r="N43" s="829"/>
    </row>
    <row r="44" spans="1:25" ht="12.75" customHeight="1">
      <c r="A44" s="1624" t="s">
        <v>247</v>
      </c>
      <c r="B44" s="1624"/>
      <c r="C44" s="1624"/>
      <c r="D44" s="1624"/>
      <c r="E44" s="1624"/>
      <c r="F44" s="1624"/>
      <c r="G44" s="1624"/>
      <c r="H44" s="1624"/>
      <c r="I44" s="1624"/>
      <c r="J44" s="1624"/>
      <c r="K44" s="1624"/>
      <c r="L44" s="1624"/>
      <c r="M44" s="828"/>
      <c r="N44" s="829"/>
    </row>
    <row r="45" spans="1:25" ht="25.5" customHeight="1">
      <c r="A45" s="1624" t="s">
        <v>248</v>
      </c>
      <c r="B45" s="1624"/>
      <c r="C45" s="1624"/>
      <c r="D45" s="1624"/>
      <c r="E45" s="1624"/>
      <c r="F45" s="1624"/>
      <c r="G45" s="1624"/>
      <c r="H45" s="1624"/>
      <c r="I45" s="1624"/>
      <c r="J45" s="1624"/>
      <c r="K45" s="1624"/>
      <c r="L45" s="1624"/>
    </row>
    <row r="46" spans="1:25" ht="12.75" customHeight="1">
      <c r="A46" s="402" t="s">
        <v>249</v>
      </c>
      <c r="B46" s="893"/>
      <c r="C46" s="894"/>
      <c r="D46" s="894"/>
      <c r="E46" s="894"/>
      <c r="F46" s="894"/>
      <c r="G46" s="894"/>
      <c r="H46" s="894"/>
      <c r="I46" s="894"/>
      <c r="J46" s="894"/>
      <c r="K46" s="894"/>
      <c r="L46" s="894"/>
      <c r="M46" s="828"/>
      <c r="N46" s="829"/>
    </row>
    <row r="47" spans="1:25" ht="12.75" customHeight="1">
      <c r="A47" s="402" t="s">
        <v>250</v>
      </c>
      <c r="B47" s="893"/>
      <c r="C47" s="894"/>
      <c r="D47" s="894"/>
      <c r="E47" s="894"/>
      <c r="F47" s="894"/>
      <c r="G47" s="894"/>
      <c r="H47" s="894"/>
      <c r="I47" s="894"/>
      <c r="J47" s="894"/>
      <c r="K47" s="894"/>
      <c r="L47" s="894"/>
      <c r="M47" s="828"/>
      <c r="N47" s="829"/>
    </row>
    <row r="48" spans="1:25" ht="12.75" customHeight="1">
      <c r="A48" s="402" t="s">
        <v>254</v>
      </c>
      <c r="B48" s="893"/>
      <c r="C48" s="894"/>
      <c r="D48" s="894"/>
      <c r="E48" s="894"/>
      <c r="F48" s="894"/>
      <c r="G48" s="894"/>
      <c r="H48" s="894"/>
      <c r="I48" s="894"/>
      <c r="J48" s="894"/>
      <c r="K48" s="894"/>
      <c r="L48" s="894"/>
      <c r="M48" s="828"/>
      <c r="N48" s="829"/>
    </row>
    <row r="49" spans="1:15" ht="12.75" customHeight="1">
      <c r="A49" s="1624" t="s">
        <v>592</v>
      </c>
      <c r="B49" s="1624"/>
      <c r="C49" s="1624"/>
      <c r="D49" s="1624"/>
      <c r="E49" s="1624"/>
      <c r="F49" s="1624"/>
      <c r="G49" s="1624"/>
      <c r="H49" s="1624"/>
      <c r="I49" s="1624"/>
      <c r="J49" s="1624"/>
      <c r="K49" s="1624"/>
      <c r="L49" s="1624"/>
      <c r="M49" s="828"/>
      <c r="N49" s="829"/>
    </row>
    <row r="50" spans="1:15" ht="12.75" customHeight="1">
      <c r="A50" s="402" t="s">
        <v>64</v>
      </c>
      <c r="B50" s="893"/>
      <c r="C50" s="894"/>
      <c r="D50" s="894"/>
      <c r="E50" s="894"/>
      <c r="F50" s="894"/>
      <c r="G50" s="894"/>
      <c r="H50" s="894"/>
      <c r="I50" s="894"/>
      <c r="J50" s="894"/>
      <c r="K50" s="894"/>
      <c r="L50" s="894"/>
      <c r="M50" s="828"/>
      <c r="N50" s="829"/>
    </row>
    <row r="51" spans="1:15" ht="12.75" customHeight="1">
      <c r="A51" s="402" t="s">
        <v>255</v>
      </c>
      <c r="B51" s="893"/>
      <c r="C51" s="894"/>
      <c r="D51" s="894"/>
      <c r="E51" s="894"/>
      <c r="F51" s="894"/>
      <c r="G51" s="894"/>
      <c r="H51" s="894"/>
      <c r="I51" s="894"/>
      <c r="J51" s="894"/>
      <c r="K51" s="894"/>
      <c r="L51" s="894"/>
      <c r="M51" s="828"/>
      <c r="N51" s="829"/>
    </row>
    <row r="52" spans="1:15" ht="20.100000000000001" customHeight="1">
      <c r="A52" s="896"/>
      <c r="B52" s="893"/>
      <c r="C52" s="894"/>
      <c r="D52" s="894"/>
      <c r="E52" s="894"/>
      <c r="F52" s="894"/>
      <c r="G52" s="894"/>
      <c r="H52" s="894"/>
      <c r="I52" s="894"/>
      <c r="J52" s="894"/>
      <c r="K52" s="894"/>
      <c r="L52" s="894"/>
      <c r="M52" s="828"/>
      <c r="N52" s="829"/>
    </row>
    <row r="53" spans="1:15" ht="15" customHeight="1">
      <c r="A53" s="109"/>
      <c r="B53" s="815"/>
      <c r="C53" s="906"/>
      <c r="D53" s="906"/>
      <c r="E53" s="906"/>
      <c r="F53" s="906"/>
      <c r="G53" s="906"/>
      <c r="H53" s="906"/>
      <c r="I53" s="906"/>
      <c r="J53" s="906"/>
      <c r="K53" s="906"/>
      <c r="L53" s="906"/>
    </row>
    <row r="54" spans="1:15" ht="15" customHeight="1">
      <c r="A54" s="133"/>
      <c r="B54" s="815"/>
      <c r="C54" s="815"/>
      <c r="D54" s="815"/>
      <c r="E54" s="855"/>
      <c r="F54" s="828"/>
      <c r="G54" s="828"/>
      <c r="H54" s="828"/>
      <c r="I54" s="828"/>
      <c r="J54" s="828"/>
      <c r="K54" s="828"/>
      <c r="L54" s="830"/>
    </row>
    <row r="55" spans="1:15" ht="15" customHeight="1">
      <c r="A55" s="830"/>
      <c r="B55" s="7"/>
      <c r="C55" s="7"/>
      <c r="F55" s="133"/>
      <c r="G55" s="828"/>
      <c r="H55" s="828"/>
      <c r="I55" s="828"/>
      <c r="J55" s="828"/>
      <c r="K55" s="828"/>
      <c r="L55" s="828"/>
    </row>
    <row r="56" spans="1:15" ht="15" customHeight="1">
      <c r="A56" s="830"/>
      <c r="B56" s="7"/>
      <c r="C56" s="7"/>
      <c r="F56" s="133"/>
      <c r="G56" s="828"/>
      <c r="H56" s="828"/>
      <c r="I56" s="828"/>
      <c r="J56" s="828"/>
      <c r="K56" s="828"/>
      <c r="L56" s="828"/>
    </row>
    <row r="57" spans="1:15" ht="15" customHeight="1">
      <c r="A57" s="830"/>
      <c r="B57" s="7"/>
      <c r="C57" s="7"/>
      <c r="F57" s="133"/>
      <c r="G57" s="828"/>
      <c r="H57" s="828"/>
      <c r="I57" s="828"/>
      <c r="J57" s="828"/>
      <c r="K57" s="828"/>
      <c r="L57" s="828"/>
    </row>
    <row r="58" spans="1:15" ht="15" customHeight="1">
      <c r="A58" s="7"/>
      <c r="B58" s="856"/>
      <c r="C58" s="856"/>
      <c r="D58" s="857"/>
      <c r="E58" s="857"/>
      <c r="F58" s="828"/>
      <c r="G58" s="828"/>
      <c r="H58" s="828"/>
      <c r="I58" s="828"/>
      <c r="J58" s="828"/>
      <c r="K58" s="828"/>
      <c r="L58" s="829"/>
      <c r="O58" s="862"/>
    </row>
    <row r="59" spans="1:15" s="7" customFormat="1" ht="24" customHeight="1">
      <c r="A59" s="830"/>
      <c r="B59" s="856"/>
      <c r="C59" s="856"/>
      <c r="D59" s="857"/>
      <c r="E59" s="857"/>
      <c r="F59" s="133"/>
      <c r="G59" s="828"/>
      <c r="H59" s="828"/>
      <c r="I59" s="828"/>
      <c r="J59" s="828"/>
      <c r="K59" s="828"/>
      <c r="L59" s="828"/>
      <c r="M59" s="858"/>
      <c r="N59" s="858"/>
    </row>
    <row r="60" spans="1:15" s="7" customFormat="1" ht="15" customHeight="1">
      <c r="A60" s="830"/>
      <c r="D60" s="3"/>
      <c r="E60" s="3"/>
      <c r="F60" s="133"/>
      <c r="G60" s="828"/>
      <c r="H60" s="828"/>
      <c r="I60" s="828"/>
      <c r="J60" s="828"/>
      <c r="K60" s="828"/>
      <c r="L60" s="828"/>
      <c r="M60" s="859"/>
      <c r="N60" s="859"/>
    </row>
    <row r="61" spans="1:15" s="7" customFormat="1" ht="12.75" customHeight="1">
      <c r="A61" s="830"/>
      <c r="D61" s="3"/>
      <c r="E61" s="3"/>
      <c r="F61" s="133"/>
      <c r="G61" s="828"/>
      <c r="H61" s="828"/>
      <c r="I61" s="828"/>
      <c r="J61" s="828"/>
      <c r="K61" s="828"/>
      <c r="L61" s="828"/>
    </row>
    <row r="62" spans="1:15" s="7" customFormat="1" ht="13.15" customHeight="1">
      <c r="A62" s="830"/>
      <c r="D62" s="3"/>
      <c r="E62" s="3"/>
      <c r="F62" s="133"/>
      <c r="G62" s="828"/>
      <c r="H62" s="828"/>
      <c r="I62" s="828"/>
      <c r="J62" s="828"/>
      <c r="K62" s="828"/>
      <c r="L62" s="828"/>
    </row>
    <row r="63" spans="1:15" ht="15" customHeight="1">
      <c r="A63" s="830"/>
      <c r="B63" s="7"/>
      <c r="C63" s="7"/>
      <c r="F63" s="133"/>
      <c r="G63" s="828"/>
      <c r="H63" s="828"/>
      <c r="I63" s="828"/>
      <c r="J63" s="828"/>
      <c r="K63" s="828"/>
      <c r="L63" s="828"/>
    </row>
    <row r="64" spans="1:15" ht="15" customHeight="1">
      <c r="A64" s="830"/>
      <c r="B64" s="7"/>
      <c r="C64" s="7"/>
      <c r="F64" s="133"/>
      <c r="G64" s="828"/>
      <c r="H64" s="828"/>
      <c r="I64" s="828"/>
      <c r="J64" s="828"/>
      <c r="K64" s="828"/>
      <c r="L64" s="828"/>
    </row>
    <row r="65" spans="1:12" ht="15" customHeight="1">
      <c r="A65" s="830"/>
      <c r="B65" s="7"/>
      <c r="C65" s="7"/>
      <c r="F65" s="133"/>
      <c r="G65" s="828"/>
      <c r="H65" s="828"/>
      <c r="I65" s="828"/>
      <c r="J65" s="828"/>
      <c r="K65" s="828"/>
      <c r="L65" s="828"/>
    </row>
    <row r="66" spans="1:12" ht="15" customHeight="1">
      <c r="A66" s="830"/>
      <c r="B66" s="7"/>
      <c r="C66" s="7"/>
      <c r="F66" s="133"/>
      <c r="G66" s="828"/>
      <c r="H66" s="828"/>
      <c r="I66" s="828"/>
      <c r="J66" s="828"/>
      <c r="K66" s="828"/>
      <c r="L66" s="828"/>
    </row>
    <row r="67" spans="1:12" ht="15" customHeight="1">
      <c r="A67" s="830"/>
      <c r="B67" s="7"/>
      <c r="C67" s="7"/>
      <c r="F67" s="133"/>
      <c r="G67" s="828"/>
      <c r="H67" s="828"/>
      <c r="I67" s="828"/>
      <c r="J67" s="828"/>
      <c r="K67" s="828"/>
      <c r="L67" s="828"/>
    </row>
    <row r="68" spans="1:12" ht="15" customHeight="1">
      <c r="A68" s="830"/>
      <c r="B68" s="7"/>
      <c r="C68" s="7"/>
      <c r="F68" s="133"/>
      <c r="G68" s="828"/>
      <c r="H68" s="828"/>
      <c r="I68" s="828"/>
      <c r="J68" s="828"/>
      <c r="K68" s="828"/>
      <c r="L68" s="828"/>
    </row>
    <row r="69" spans="1:12" ht="15" customHeight="1">
      <c r="A69" s="830"/>
      <c r="B69" s="7"/>
      <c r="C69" s="7"/>
      <c r="F69" s="133"/>
      <c r="G69" s="828"/>
      <c r="H69" s="828"/>
      <c r="I69" s="828"/>
      <c r="J69" s="828"/>
      <c r="K69" s="828"/>
      <c r="L69" s="828"/>
    </row>
    <row r="70" spans="1:12" ht="15" customHeight="1">
      <c r="A70" s="830"/>
      <c r="B70" s="7"/>
      <c r="C70" s="7"/>
      <c r="F70" s="133"/>
      <c r="G70" s="828"/>
      <c r="H70" s="828"/>
      <c r="I70" s="828"/>
      <c r="J70" s="828"/>
      <c r="K70" s="828"/>
      <c r="L70" s="828"/>
    </row>
    <row r="71" spans="1:12" ht="15" customHeight="1">
      <c r="A71" s="830"/>
      <c r="B71" s="7"/>
      <c r="C71" s="7"/>
      <c r="F71" s="133"/>
      <c r="G71" s="828"/>
      <c r="H71" s="828"/>
      <c r="I71" s="828"/>
      <c r="J71" s="828"/>
      <c r="K71" s="828"/>
      <c r="L71" s="828"/>
    </row>
    <row r="72" spans="1:12" ht="15" customHeight="1">
      <c r="F72" s="133"/>
      <c r="G72" s="828"/>
      <c r="H72" s="828"/>
      <c r="I72" s="828"/>
      <c r="J72" s="828"/>
      <c r="K72" s="828"/>
      <c r="L72" s="828"/>
    </row>
    <row r="73" spans="1:12" ht="15" customHeight="1">
      <c r="A73" s="828"/>
      <c r="B73" s="828"/>
      <c r="C73" s="828"/>
      <c r="D73" s="829"/>
    </row>
    <row r="74" spans="1:12" ht="15" customHeight="1">
      <c r="A74" s="828"/>
      <c r="B74" s="828"/>
      <c r="C74" s="828"/>
      <c r="D74" s="829"/>
    </row>
    <row r="75" spans="1:12" ht="15" customHeight="1">
      <c r="A75" s="828"/>
      <c r="B75" s="828"/>
      <c r="C75" s="828"/>
      <c r="D75" s="829"/>
    </row>
    <row r="76" spans="1:12" ht="15" customHeight="1">
      <c r="D76" s="133"/>
      <c r="E76" s="828"/>
      <c r="F76" s="828"/>
      <c r="G76" s="828"/>
      <c r="H76" s="828"/>
      <c r="I76" s="828"/>
      <c r="J76" s="828"/>
      <c r="K76" s="828"/>
      <c r="L76" s="829"/>
    </row>
    <row r="77" spans="1:12" ht="15" customHeight="1">
      <c r="D77" s="133"/>
      <c r="E77" s="828"/>
      <c r="F77" s="828"/>
      <c r="G77" s="828"/>
      <c r="H77" s="828"/>
      <c r="I77" s="828"/>
      <c r="J77" s="828"/>
      <c r="K77" s="828"/>
      <c r="L77" s="829"/>
    </row>
    <row r="78" spans="1:12" ht="15" customHeight="1">
      <c r="D78" s="133"/>
      <c r="E78" s="828"/>
      <c r="F78" s="828"/>
      <c r="G78" s="828"/>
      <c r="H78" s="828"/>
      <c r="I78" s="828"/>
      <c r="J78" s="828"/>
      <c r="K78" s="828"/>
      <c r="L78" s="829"/>
    </row>
    <row r="79" spans="1:12" ht="15" customHeight="1">
      <c r="D79" s="133"/>
      <c r="E79" s="828"/>
      <c r="F79" s="828"/>
      <c r="G79" s="828"/>
      <c r="H79" s="828"/>
      <c r="I79" s="828"/>
      <c r="J79" s="828"/>
      <c r="K79" s="828"/>
      <c r="L79" s="829"/>
    </row>
    <row r="80" spans="1:12" ht="15" customHeight="1">
      <c r="D80" s="133"/>
      <c r="E80" s="828"/>
      <c r="F80" s="828"/>
      <c r="G80" s="828"/>
      <c r="H80" s="828"/>
      <c r="I80" s="828"/>
      <c r="J80" s="828"/>
      <c r="K80" s="828"/>
      <c r="L80" s="829"/>
    </row>
    <row r="81" spans="1:12" ht="15" customHeight="1">
      <c r="D81" s="133"/>
      <c r="E81" s="828"/>
      <c r="F81" s="828"/>
      <c r="G81" s="828"/>
      <c r="H81" s="828"/>
      <c r="I81" s="828"/>
      <c r="J81" s="828"/>
      <c r="K81" s="828"/>
      <c r="L81" s="829"/>
    </row>
    <row r="82" spans="1:12" ht="15" customHeight="1">
      <c r="D82" s="133"/>
      <c r="E82" s="828"/>
      <c r="F82" s="828"/>
      <c r="G82" s="828"/>
      <c r="H82" s="828"/>
      <c r="I82" s="828"/>
      <c r="J82" s="828"/>
      <c r="K82" s="828"/>
      <c r="L82" s="829"/>
    </row>
    <row r="88" spans="1:12" ht="15" customHeight="1">
      <c r="A88" s="858"/>
      <c r="B88" s="858"/>
    </row>
    <row r="89" spans="1:12" ht="15" customHeight="1">
      <c r="A89" s="859"/>
      <c r="B89" s="859"/>
    </row>
    <row r="90" spans="1:12" ht="15" customHeight="1">
      <c r="A90" s="1730"/>
      <c r="B90" s="1730"/>
      <c r="C90" s="1730"/>
      <c r="D90" s="1730"/>
      <c r="E90" s="1730"/>
      <c r="F90" s="1730"/>
      <c r="G90" s="1730"/>
      <c r="H90" s="1730"/>
      <c r="I90" s="1730"/>
      <c r="J90" s="1730"/>
      <c r="K90" s="1730"/>
      <c r="L90" s="1730"/>
    </row>
    <row r="91" spans="1:12" ht="15" customHeight="1">
      <c r="A91" s="860"/>
      <c r="B91" s="861"/>
      <c r="C91" s="861"/>
      <c r="D91" s="861"/>
      <c r="E91" s="861"/>
      <c r="F91" s="861"/>
      <c r="G91" s="861"/>
      <c r="H91" s="861"/>
      <c r="I91" s="861"/>
      <c r="J91" s="861"/>
      <c r="K91" s="861"/>
      <c r="L91" s="861"/>
    </row>
  </sheetData>
  <mergeCells count="27">
    <mergeCell ref="A1:L1"/>
    <mergeCell ref="A3:L3"/>
    <mergeCell ref="A5:A6"/>
    <mergeCell ref="B5:B6"/>
    <mergeCell ref="C5:D5"/>
    <mergeCell ref="E5:F5"/>
    <mergeCell ref="G5:I5"/>
    <mergeCell ref="J5:J6"/>
    <mergeCell ref="K5:K6"/>
    <mergeCell ref="L5:L6"/>
    <mergeCell ref="A19:L19"/>
    <mergeCell ref="A20:L20"/>
    <mergeCell ref="A23:L23"/>
    <mergeCell ref="A25:L25"/>
    <mergeCell ref="A27:L27"/>
    <mergeCell ref="A90:L90"/>
    <mergeCell ref="J29:J30"/>
    <mergeCell ref="K29:K30"/>
    <mergeCell ref="L29:L30"/>
    <mergeCell ref="A44:L44"/>
    <mergeCell ref="A45:L45"/>
    <mergeCell ref="A49:L49"/>
    <mergeCell ref="A29:A30"/>
    <mergeCell ref="B29:B30"/>
    <mergeCell ref="C29:D29"/>
    <mergeCell ref="E29:F29"/>
    <mergeCell ref="G29:I29"/>
  </mergeCells>
  <pageMargins left="0.25" right="0.25" top="0.75" bottom="0.75" header="0.3" footer="0.3"/>
  <pageSetup paperSize="9" scale="5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pageSetUpPr fitToPage="1"/>
  </sheetPr>
  <dimension ref="A1:L76"/>
  <sheetViews>
    <sheetView workbookViewId="0">
      <selection sqref="A1:L50"/>
    </sheetView>
  </sheetViews>
  <sheetFormatPr baseColWidth="10" defaultColWidth="11.42578125" defaultRowHeight="15"/>
  <cols>
    <col min="1" max="1" width="27.28515625" style="167" customWidth="1"/>
    <col min="2" max="10" width="12.7109375" style="167" customWidth="1"/>
    <col min="11" max="16384" width="11.42578125" style="167"/>
  </cols>
  <sheetData>
    <row r="1" spans="1:12" ht="18">
      <c r="A1" s="1642" t="s">
        <v>258</v>
      </c>
      <c r="B1" s="1642"/>
      <c r="C1" s="1642"/>
      <c r="D1" s="1642"/>
      <c r="E1" s="1642"/>
      <c r="F1" s="1642"/>
      <c r="G1" s="1642"/>
      <c r="H1" s="1642"/>
      <c r="I1" s="1642"/>
      <c r="J1" s="1642"/>
      <c r="K1" s="1642"/>
      <c r="L1" s="1642"/>
    </row>
    <row r="2" spans="1:12">
      <c r="A2" s="3"/>
      <c r="B2" s="828"/>
      <c r="C2" s="873"/>
      <c r="D2" s="828"/>
      <c r="E2" s="828"/>
      <c r="F2" s="828"/>
      <c r="G2" s="828"/>
      <c r="H2" s="828"/>
      <c r="I2" s="828"/>
      <c r="J2" s="828"/>
      <c r="K2" s="874"/>
      <c r="L2" s="830"/>
    </row>
    <row r="3" spans="1:12" ht="15.75" customHeight="1">
      <c r="A3" s="1736" t="s">
        <v>263</v>
      </c>
      <c r="B3" s="1736"/>
      <c r="C3" s="1736"/>
      <c r="D3" s="1736"/>
      <c r="E3" s="1736"/>
      <c r="F3" s="1736"/>
      <c r="G3" s="1736"/>
      <c r="H3" s="1736"/>
      <c r="I3" s="1736"/>
      <c r="J3" s="1736"/>
      <c r="K3" s="1736"/>
      <c r="L3" s="1736"/>
    </row>
    <row r="4" spans="1:12" ht="15.75">
      <c r="A4" s="875" t="s">
        <v>236</v>
      </c>
      <c r="B4" s="786"/>
      <c r="C4" s="876"/>
      <c r="D4" s="786"/>
      <c r="E4" s="786"/>
      <c r="F4" s="786"/>
      <c r="G4" s="786"/>
      <c r="H4" s="786"/>
      <c r="I4" s="786"/>
      <c r="J4" s="786"/>
      <c r="K4" s="786"/>
      <c r="L4" s="877"/>
    </row>
    <row r="5" spans="1:12" ht="15" customHeight="1">
      <c r="A5" s="1760" t="s">
        <v>237</v>
      </c>
      <c r="B5" s="1762" t="s">
        <v>238</v>
      </c>
      <c r="C5" s="1764" t="s">
        <v>113</v>
      </c>
      <c r="D5" s="1765"/>
      <c r="E5" s="1764" t="s">
        <v>114</v>
      </c>
      <c r="F5" s="1765"/>
      <c r="G5" s="1764" t="s">
        <v>115</v>
      </c>
      <c r="H5" s="1766"/>
      <c r="I5" s="1765"/>
      <c r="J5" s="1754" t="s">
        <v>116</v>
      </c>
      <c r="K5" s="1756" t="s">
        <v>239</v>
      </c>
      <c r="L5" s="1758" t="s">
        <v>133</v>
      </c>
    </row>
    <row r="6" spans="1:12" ht="45" customHeight="1">
      <c r="A6" s="1761"/>
      <c r="B6" s="1763"/>
      <c r="C6" s="419" t="s">
        <v>119</v>
      </c>
      <c r="D6" s="420" t="s">
        <v>240</v>
      </c>
      <c r="E6" s="421" t="s">
        <v>241</v>
      </c>
      <c r="F6" s="420" t="s">
        <v>242</v>
      </c>
      <c r="G6" s="422" t="s">
        <v>123</v>
      </c>
      <c r="H6" s="447" t="s">
        <v>243</v>
      </c>
      <c r="I6" s="420" t="s">
        <v>244</v>
      </c>
      <c r="J6" s="1755"/>
      <c r="K6" s="1757"/>
      <c r="L6" s="1759"/>
    </row>
    <row r="7" spans="1:12" ht="15" customHeight="1">
      <c r="A7" s="793" t="s">
        <v>252</v>
      </c>
      <c r="B7" s="1478">
        <v>3956</v>
      </c>
      <c r="C7" s="838">
        <v>3.9049999999999998</v>
      </c>
      <c r="D7" s="838">
        <v>7.5999999999999998E-2</v>
      </c>
      <c r="E7" s="838">
        <v>0</v>
      </c>
      <c r="F7" s="838">
        <v>0.59199999999999997</v>
      </c>
      <c r="G7" s="838">
        <v>0</v>
      </c>
      <c r="H7" s="796">
        <v>0</v>
      </c>
      <c r="I7" s="839">
        <v>0</v>
      </c>
      <c r="J7" s="796">
        <v>0</v>
      </c>
      <c r="K7" s="838">
        <v>1E-3</v>
      </c>
      <c r="L7" s="838">
        <v>4.5739999999999998</v>
      </c>
    </row>
    <row r="8" spans="1:12" ht="15" customHeight="1">
      <c r="A8" s="800" t="s">
        <v>219</v>
      </c>
      <c r="B8" s="1465">
        <v>4839</v>
      </c>
      <c r="C8" s="842">
        <v>4.5380000000000003</v>
      </c>
      <c r="D8" s="842">
        <v>0.125</v>
      </c>
      <c r="E8" s="842">
        <v>5.0000000000000001E-3</v>
      </c>
      <c r="F8" s="842">
        <v>0.84199999999999997</v>
      </c>
      <c r="G8" s="842">
        <v>0</v>
      </c>
      <c r="H8" s="803">
        <v>0</v>
      </c>
      <c r="I8" s="843">
        <v>0</v>
      </c>
      <c r="J8" s="803">
        <v>0</v>
      </c>
      <c r="K8" s="842">
        <v>8.0000000000000002E-3</v>
      </c>
      <c r="L8" s="842">
        <v>5.5179999999999998</v>
      </c>
    </row>
    <row r="9" spans="1:12" ht="15" customHeight="1">
      <c r="A9" s="804" t="s">
        <v>220</v>
      </c>
      <c r="B9" s="1478">
        <v>1588</v>
      </c>
      <c r="C9" s="838">
        <v>1.1819999999999999</v>
      </c>
      <c r="D9" s="838">
        <v>0.108</v>
      </c>
      <c r="E9" s="838">
        <v>6.0000000000000001E-3</v>
      </c>
      <c r="F9" s="838">
        <v>0.64500000000000002</v>
      </c>
      <c r="G9" s="838">
        <v>0</v>
      </c>
      <c r="H9" s="796">
        <v>0</v>
      </c>
      <c r="I9" s="839">
        <v>0</v>
      </c>
      <c r="J9" s="796">
        <v>0</v>
      </c>
      <c r="K9" s="838">
        <v>1.4E-2</v>
      </c>
      <c r="L9" s="838">
        <v>1.9550000000000001</v>
      </c>
    </row>
    <row r="10" spans="1:12" ht="15" customHeight="1">
      <c r="A10" s="800" t="s">
        <v>221</v>
      </c>
      <c r="B10" s="1465">
        <v>949</v>
      </c>
      <c r="C10" s="842">
        <v>0.82199999999999995</v>
      </c>
      <c r="D10" s="842">
        <v>0.108</v>
      </c>
      <c r="E10" s="842">
        <v>6.3E-2</v>
      </c>
      <c r="F10" s="842">
        <v>0.27900000000000003</v>
      </c>
      <c r="G10" s="842">
        <v>0</v>
      </c>
      <c r="H10" s="803">
        <v>0</v>
      </c>
      <c r="I10" s="843">
        <v>0</v>
      </c>
      <c r="J10" s="803">
        <v>0</v>
      </c>
      <c r="K10" s="842">
        <v>3.1E-2</v>
      </c>
      <c r="L10" s="842">
        <v>1.3029999999999999</v>
      </c>
    </row>
    <row r="11" spans="1:12" ht="15" customHeight="1">
      <c r="A11" s="804" t="s">
        <v>222</v>
      </c>
      <c r="B11" s="1478">
        <v>1218</v>
      </c>
      <c r="C11" s="838">
        <v>1.0580000000000001</v>
      </c>
      <c r="D11" s="838">
        <v>0.375</v>
      </c>
      <c r="E11" s="838">
        <v>0.27500000000000002</v>
      </c>
      <c r="F11" s="838">
        <v>0.25900000000000001</v>
      </c>
      <c r="G11" s="838">
        <v>0</v>
      </c>
      <c r="H11" s="796">
        <v>0</v>
      </c>
      <c r="I11" s="839">
        <v>3.9E-2</v>
      </c>
      <c r="J11" s="881">
        <v>0</v>
      </c>
      <c r="K11" s="796">
        <v>0.14499999999999999</v>
      </c>
      <c r="L11" s="838">
        <v>2.1509999999999998</v>
      </c>
    </row>
    <row r="12" spans="1:12" ht="15" customHeight="1">
      <c r="A12" s="800" t="s">
        <v>223</v>
      </c>
      <c r="B12" s="1465">
        <v>1110</v>
      </c>
      <c r="C12" s="842">
        <v>1.2090000000000001</v>
      </c>
      <c r="D12" s="842">
        <v>0.374</v>
      </c>
      <c r="E12" s="842">
        <v>0.68400000000000005</v>
      </c>
      <c r="F12" s="842">
        <v>0.20699999999999999</v>
      </c>
      <c r="G12" s="842">
        <v>0</v>
      </c>
      <c r="H12" s="803">
        <v>1E-3</v>
      </c>
      <c r="I12" s="843">
        <v>0.16400000000000001</v>
      </c>
      <c r="J12" s="880">
        <v>0</v>
      </c>
      <c r="K12" s="803">
        <v>6.9000000000000006E-2</v>
      </c>
      <c r="L12" s="842">
        <v>2.7080000000000002</v>
      </c>
    </row>
    <row r="13" spans="1:12" ht="15" customHeight="1">
      <c r="A13" s="804" t="s">
        <v>224</v>
      </c>
      <c r="B13" s="1478">
        <v>1073</v>
      </c>
      <c r="C13" s="838">
        <v>1.9650000000000001</v>
      </c>
      <c r="D13" s="838">
        <v>0.36099999999999999</v>
      </c>
      <c r="E13" s="838">
        <v>1.2430000000000001</v>
      </c>
      <c r="F13" s="838">
        <v>0.219</v>
      </c>
      <c r="G13" s="838">
        <v>0</v>
      </c>
      <c r="H13" s="796">
        <v>8.0000000000000002E-3</v>
      </c>
      <c r="I13" s="839">
        <v>0.19500000000000001</v>
      </c>
      <c r="J13" s="881">
        <v>0</v>
      </c>
      <c r="K13" s="796">
        <v>7.2999999999999995E-2</v>
      </c>
      <c r="L13" s="838">
        <v>4.0640000000000001</v>
      </c>
    </row>
    <row r="14" spans="1:12" ht="15" customHeight="1">
      <c r="A14" s="800" t="s">
        <v>225</v>
      </c>
      <c r="B14" s="1465">
        <v>264</v>
      </c>
      <c r="C14" s="842">
        <v>0.85099999999999998</v>
      </c>
      <c r="D14" s="842">
        <v>5.3999999999999999E-2</v>
      </c>
      <c r="E14" s="842">
        <v>0.41499999999999998</v>
      </c>
      <c r="F14" s="842">
        <v>2.4E-2</v>
      </c>
      <c r="G14" s="842">
        <v>0</v>
      </c>
      <c r="H14" s="803">
        <v>8.0000000000000002E-3</v>
      </c>
      <c r="I14" s="843">
        <v>2.7E-2</v>
      </c>
      <c r="J14" s="880">
        <v>0</v>
      </c>
      <c r="K14" s="803">
        <v>1.2E-2</v>
      </c>
      <c r="L14" s="842">
        <v>1.391</v>
      </c>
    </row>
    <row r="15" spans="1:12" ht="15" customHeight="1">
      <c r="A15" s="804" t="s">
        <v>226</v>
      </c>
      <c r="B15" s="1478">
        <v>529</v>
      </c>
      <c r="C15" s="838">
        <v>3.2839999999999998</v>
      </c>
      <c r="D15" s="838">
        <v>0.105</v>
      </c>
      <c r="E15" s="838">
        <v>1.2729999999999999</v>
      </c>
      <c r="F15" s="838">
        <v>3.3000000000000002E-2</v>
      </c>
      <c r="G15" s="838">
        <v>2.5999999999999999E-2</v>
      </c>
      <c r="H15" s="796">
        <v>2.8000000000000001E-2</v>
      </c>
      <c r="I15" s="839">
        <v>0.13100000000000001</v>
      </c>
      <c r="J15" s="881">
        <v>0</v>
      </c>
      <c r="K15" s="796">
        <v>3.6999999999999998E-2</v>
      </c>
      <c r="L15" s="838">
        <v>4.9169999999999998</v>
      </c>
    </row>
    <row r="16" spans="1:12" ht="15" customHeight="1">
      <c r="A16" s="806" t="s">
        <v>227</v>
      </c>
      <c r="B16" s="1466">
        <v>295</v>
      </c>
      <c r="C16" s="845">
        <v>5.8559999999999999</v>
      </c>
      <c r="D16" s="845">
        <v>8.5999999999999993E-2</v>
      </c>
      <c r="E16" s="845">
        <v>0.83699999999999997</v>
      </c>
      <c r="F16" s="845">
        <v>3.0000000000000001E-3</v>
      </c>
      <c r="G16" s="845">
        <v>1.8460000000000001</v>
      </c>
      <c r="H16" s="808">
        <v>2.8000000000000001E-2</v>
      </c>
      <c r="I16" s="846">
        <v>0.47299999999999998</v>
      </c>
      <c r="J16" s="882">
        <v>0.23300000000000001</v>
      </c>
      <c r="K16" s="808">
        <v>1E-3</v>
      </c>
      <c r="L16" s="845">
        <v>9.3629999999999995</v>
      </c>
    </row>
    <row r="17" spans="1:12" ht="30" customHeight="1">
      <c r="A17" s="883" t="s">
        <v>259</v>
      </c>
      <c r="B17" s="884">
        <f>SUM(B7:B16)</f>
        <v>15821</v>
      </c>
      <c r="C17" s="885">
        <f>SUM(C7:C16)</f>
        <v>24.669999999999995</v>
      </c>
      <c r="D17" s="812">
        <v>1.772</v>
      </c>
      <c r="E17" s="885">
        <v>4.8010000000000002</v>
      </c>
      <c r="F17" s="812">
        <v>3.1030000000000002</v>
      </c>
      <c r="G17" s="886">
        <v>1.8720000000000001</v>
      </c>
      <c r="H17" s="886">
        <v>7.2999999999999995E-2</v>
      </c>
      <c r="I17" s="812">
        <v>1.0289999999999999</v>
      </c>
      <c r="J17" s="812">
        <v>0.23300000000000001</v>
      </c>
      <c r="K17" s="812">
        <v>0.39100000000000001</v>
      </c>
      <c r="L17" s="885">
        <v>37.944000000000003</v>
      </c>
    </row>
    <row r="18" spans="1:12" ht="5.0999999999999996" customHeight="1">
      <c r="A18" s="892"/>
      <c r="B18" s="893"/>
      <c r="C18" s="894"/>
      <c r="D18" s="894"/>
      <c r="E18" s="894"/>
      <c r="F18" s="894"/>
      <c r="G18" s="894"/>
      <c r="H18" s="894"/>
      <c r="I18" s="894"/>
      <c r="J18" s="894"/>
      <c r="K18" s="894"/>
      <c r="L18" s="894"/>
    </row>
    <row r="19" spans="1:12" ht="12.75" customHeight="1">
      <c r="A19" s="822" t="s">
        <v>246</v>
      </c>
      <c r="B19" s="909"/>
      <c r="C19" s="910"/>
      <c r="D19" s="910"/>
      <c r="E19" s="910"/>
      <c r="F19" s="894"/>
      <c r="G19" s="894"/>
      <c r="H19" s="894"/>
      <c r="I19" s="894"/>
      <c r="J19" s="894"/>
      <c r="K19" s="894"/>
      <c r="L19" s="894"/>
    </row>
    <row r="20" spans="1:12" ht="12.75" customHeight="1">
      <c r="A20" s="402" t="s">
        <v>247</v>
      </c>
      <c r="B20" s="893"/>
      <c r="C20" s="894"/>
      <c r="D20" s="894"/>
      <c r="E20" s="894"/>
      <c r="F20" s="894"/>
      <c r="G20" s="894"/>
      <c r="H20" s="894"/>
      <c r="I20" s="894"/>
      <c r="J20" s="894"/>
      <c r="K20" s="894"/>
      <c r="L20" s="894"/>
    </row>
    <row r="21" spans="1:12" ht="25.5" customHeight="1">
      <c r="A21" s="1624" t="s">
        <v>248</v>
      </c>
      <c r="B21" s="1624"/>
      <c r="C21" s="1624"/>
      <c r="D21" s="1624"/>
      <c r="E21" s="1624"/>
      <c r="F21" s="1624"/>
      <c r="G21" s="1624"/>
      <c r="H21" s="1624"/>
      <c r="I21" s="1624"/>
      <c r="J21" s="1624"/>
      <c r="K21" s="1624"/>
      <c r="L21" s="1624"/>
    </row>
    <row r="22" spans="1:12" ht="12.75" customHeight="1">
      <c r="A22" s="402" t="s">
        <v>249</v>
      </c>
      <c r="B22" s="893"/>
      <c r="C22" s="894"/>
      <c r="D22" s="894"/>
      <c r="E22" s="894"/>
      <c r="F22" s="894"/>
      <c r="G22" s="894"/>
      <c r="H22" s="894"/>
      <c r="I22" s="894"/>
      <c r="J22" s="894"/>
      <c r="K22" s="894"/>
      <c r="L22" s="894"/>
    </row>
    <row r="23" spans="1:12" ht="12.75" customHeight="1">
      <c r="A23" s="402" t="s">
        <v>260</v>
      </c>
      <c r="B23" s="893"/>
      <c r="C23" s="894"/>
      <c r="D23" s="894"/>
      <c r="E23" s="894"/>
      <c r="F23" s="894"/>
      <c r="G23" s="894"/>
      <c r="H23" s="894"/>
      <c r="I23" s="894"/>
      <c r="J23" s="894"/>
      <c r="K23" s="894"/>
      <c r="L23" s="894"/>
    </row>
    <row r="24" spans="1:12" ht="12.75" customHeight="1">
      <c r="A24" s="402" t="s">
        <v>261</v>
      </c>
      <c r="B24" s="893"/>
      <c r="C24" s="894"/>
      <c r="D24" s="894"/>
      <c r="E24" s="894"/>
      <c r="F24" s="894"/>
      <c r="G24" s="894"/>
      <c r="H24" s="894"/>
      <c r="I24" s="894"/>
      <c r="J24" s="894"/>
      <c r="K24" s="894"/>
      <c r="L24" s="894"/>
    </row>
    <row r="25" spans="1:12" ht="25.5" customHeight="1">
      <c r="A25" s="1624" t="s">
        <v>593</v>
      </c>
      <c r="B25" s="1624"/>
      <c r="C25" s="1624"/>
      <c r="D25" s="1624"/>
      <c r="E25" s="1624"/>
      <c r="F25" s="1624"/>
      <c r="G25" s="1624"/>
      <c r="H25" s="1624"/>
      <c r="I25" s="1624"/>
      <c r="J25" s="1624"/>
      <c r="K25" s="1624"/>
      <c r="L25" s="1624"/>
    </row>
    <row r="26" spans="1:12" ht="12.75" customHeight="1">
      <c r="A26" s="402" t="s">
        <v>64</v>
      </c>
      <c r="B26" s="893"/>
      <c r="C26" s="894"/>
      <c r="D26" s="894"/>
      <c r="E26" s="894"/>
      <c r="F26" s="894"/>
      <c r="G26" s="894"/>
      <c r="H26" s="894"/>
      <c r="I26" s="894"/>
      <c r="J26" s="894"/>
      <c r="K26" s="894"/>
      <c r="L26" s="894"/>
    </row>
    <row r="27" spans="1:12" ht="12.75" customHeight="1">
      <c r="A27" s="402" t="s">
        <v>262</v>
      </c>
      <c r="B27" s="893"/>
      <c r="C27" s="894"/>
      <c r="D27" s="894"/>
      <c r="E27" s="894"/>
      <c r="F27" s="894"/>
      <c r="G27" s="894"/>
      <c r="H27" s="894"/>
      <c r="I27" s="894"/>
      <c r="J27" s="894"/>
      <c r="K27" s="894"/>
      <c r="L27" s="894"/>
    </row>
    <row r="28" spans="1:12" ht="20.100000000000001" customHeight="1"/>
    <row r="29" spans="1:12" ht="18.75">
      <c r="A29" s="781" t="s">
        <v>264</v>
      </c>
      <c r="B29" s="831"/>
      <c r="C29" s="831"/>
      <c r="D29" s="831"/>
      <c r="E29" s="831"/>
      <c r="F29" s="831"/>
      <c r="G29" s="831"/>
      <c r="H29" s="831"/>
      <c r="I29" s="831"/>
      <c r="J29" s="832"/>
      <c r="K29" s="907"/>
      <c r="L29" s="907"/>
    </row>
    <row r="30" spans="1:12" ht="15.75">
      <c r="A30" s="833" t="s">
        <v>50</v>
      </c>
      <c r="B30" s="831"/>
      <c r="C30" s="831"/>
      <c r="D30" s="831"/>
      <c r="E30" s="831"/>
      <c r="F30" s="831"/>
      <c r="G30" s="831"/>
      <c r="H30" s="831"/>
      <c r="I30" s="831"/>
      <c r="J30" s="834"/>
      <c r="K30" s="907"/>
      <c r="L30" s="907"/>
    </row>
    <row r="31" spans="1:12" ht="15.75">
      <c r="A31" s="1731" t="s">
        <v>209</v>
      </c>
      <c r="B31" s="1629" t="s">
        <v>131</v>
      </c>
      <c r="C31" s="1630"/>
      <c r="D31" s="1630"/>
      <c r="E31" s="1631"/>
      <c r="F31" s="1629" t="s">
        <v>132</v>
      </c>
      <c r="G31" s="1630"/>
      <c r="H31" s="1630"/>
      <c r="I31" s="1631"/>
      <c r="J31" s="1613" t="s">
        <v>133</v>
      </c>
      <c r="K31" s="907"/>
      <c r="L31" s="907"/>
    </row>
    <row r="32" spans="1:12" ht="15.75">
      <c r="A32" s="1732"/>
      <c r="B32" s="1633" t="s">
        <v>134</v>
      </c>
      <c r="C32" s="1634"/>
      <c r="D32" s="1635"/>
      <c r="E32" s="1640" t="s">
        <v>135</v>
      </c>
      <c r="F32" s="1734" t="s">
        <v>136</v>
      </c>
      <c r="G32" s="1638" t="s">
        <v>137</v>
      </c>
      <c r="H32" s="1638" t="s">
        <v>138</v>
      </c>
      <c r="I32" s="1640" t="s">
        <v>139</v>
      </c>
      <c r="J32" s="1613"/>
      <c r="K32" s="907"/>
      <c r="L32" s="907"/>
    </row>
    <row r="33" spans="1:12" ht="15.75">
      <c r="A33" s="1733"/>
      <c r="B33" s="835" t="s">
        <v>140</v>
      </c>
      <c r="C33" s="448" t="s">
        <v>70</v>
      </c>
      <c r="D33" s="760" t="s">
        <v>141</v>
      </c>
      <c r="E33" s="1641"/>
      <c r="F33" s="1735"/>
      <c r="G33" s="1639"/>
      <c r="H33" s="1639"/>
      <c r="I33" s="1641"/>
      <c r="J33" s="1632"/>
      <c r="K33" s="907"/>
      <c r="L33" s="907"/>
    </row>
    <row r="34" spans="1:12" ht="15.75">
      <c r="A34" s="837" t="s">
        <v>218</v>
      </c>
      <c r="B34" s="838">
        <v>3.2509999999999999</v>
      </c>
      <c r="C34" s="796">
        <v>1.3180000000000001</v>
      </c>
      <c r="D34" s="839">
        <v>1E-3</v>
      </c>
      <c r="E34" s="838">
        <v>4.0000000000000001E-3</v>
      </c>
      <c r="F34" s="838">
        <v>0.629</v>
      </c>
      <c r="G34" s="796">
        <v>0.7</v>
      </c>
      <c r="H34" s="1469">
        <v>3.109</v>
      </c>
      <c r="I34" s="796">
        <v>0.13600000000000001</v>
      </c>
      <c r="J34" s="838">
        <v>4.5739999999999998</v>
      </c>
      <c r="K34" s="907"/>
      <c r="L34" s="840"/>
    </row>
    <row r="35" spans="1:12" ht="15.75">
      <c r="A35" s="841" t="s">
        <v>219</v>
      </c>
      <c r="B35" s="842">
        <v>3.798</v>
      </c>
      <c r="C35" s="803">
        <v>1.698</v>
      </c>
      <c r="D35" s="843">
        <v>2E-3</v>
      </c>
      <c r="E35" s="842">
        <v>0.02</v>
      </c>
      <c r="F35" s="842">
        <v>0.50800000000000001</v>
      </c>
      <c r="G35" s="803">
        <v>0.61599999999999999</v>
      </c>
      <c r="H35" s="803">
        <v>4.2699999999999996</v>
      </c>
      <c r="I35" s="803">
        <v>0.124</v>
      </c>
      <c r="J35" s="842">
        <v>5.5179999999999998</v>
      </c>
      <c r="K35" s="907"/>
      <c r="L35" s="840"/>
    </row>
    <row r="36" spans="1:12" ht="15.75">
      <c r="A36" s="844" t="s">
        <v>220</v>
      </c>
      <c r="B36" s="838">
        <v>1.2010000000000001</v>
      </c>
      <c r="C36" s="796">
        <v>0.74199999999999999</v>
      </c>
      <c r="D36" s="839">
        <v>0</v>
      </c>
      <c r="E36" s="838">
        <v>1.2E-2</v>
      </c>
      <c r="F36" s="838">
        <v>0.125</v>
      </c>
      <c r="G36" s="796">
        <v>0.19500000000000001</v>
      </c>
      <c r="H36" s="796">
        <v>1.57</v>
      </c>
      <c r="I36" s="796">
        <v>6.5000000000000002E-2</v>
      </c>
      <c r="J36" s="838">
        <v>1.9550000000000001</v>
      </c>
      <c r="K36" s="907"/>
      <c r="L36" s="840"/>
    </row>
    <row r="37" spans="1:12" ht="15.75">
      <c r="A37" s="841" t="s">
        <v>221</v>
      </c>
      <c r="B37" s="842">
        <v>0.67700000000000005</v>
      </c>
      <c r="C37" s="803">
        <v>0.61199999999999999</v>
      </c>
      <c r="D37" s="843">
        <v>2E-3</v>
      </c>
      <c r="E37" s="842">
        <v>1.2E-2</v>
      </c>
      <c r="F37" s="842">
        <v>0.114</v>
      </c>
      <c r="G37" s="803">
        <v>0.223</v>
      </c>
      <c r="H37" s="803">
        <v>0.88700000000000001</v>
      </c>
      <c r="I37" s="803">
        <v>7.9000000000000001E-2</v>
      </c>
      <c r="J37" s="842">
        <v>1.3029999999999999</v>
      </c>
      <c r="K37" s="907"/>
      <c r="L37" s="840"/>
    </row>
    <row r="38" spans="1:12" ht="15.75">
      <c r="A38" s="844" t="s">
        <v>222</v>
      </c>
      <c r="B38" s="838">
        <v>0.83399999999999996</v>
      </c>
      <c r="C38" s="796">
        <v>1.294</v>
      </c>
      <c r="D38" s="839">
        <v>4.0000000000000001E-3</v>
      </c>
      <c r="E38" s="838">
        <v>1.9E-2</v>
      </c>
      <c r="F38" s="838">
        <v>0.27</v>
      </c>
      <c r="G38" s="796">
        <v>0.50600000000000001</v>
      </c>
      <c r="H38" s="796">
        <v>1.1859999999999999</v>
      </c>
      <c r="I38" s="796">
        <v>0.189</v>
      </c>
      <c r="J38" s="838">
        <v>2.1509999999999998</v>
      </c>
      <c r="K38" s="907"/>
      <c r="L38" s="840"/>
    </row>
    <row r="39" spans="1:12" ht="15.75">
      <c r="A39" s="841" t="s">
        <v>223</v>
      </c>
      <c r="B39" s="842">
        <v>0.97099999999999997</v>
      </c>
      <c r="C39" s="803">
        <v>1.714</v>
      </c>
      <c r="D39" s="843">
        <v>1.0999999999999999E-2</v>
      </c>
      <c r="E39" s="842">
        <v>1.2E-2</v>
      </c>
      <c r="F39" s="842">
        <v>0.34399999999999997</v>
      </c>
      <c r="G39" s="803">
        <v>0.82899999999999996</v>
      </c>
      <c r="H39" s="803">
        <v>1.1839999999999999</v>
      </c>
      <c r="I39" s="803">
        <v>0.35099999999999998</v>
      </c>
      <c r="J39" s="842">
        <v>2.7080000000000002</v>
      </c>
      <c r="K39" s="907"/>
      <c r="L39" s="840"/>
    </row>
    <row r="40" spans="1:12" ht="15.75">
      <c r="A40" s="844" t="s">
        <v>224</v>
      </c>
      <c r="B40" s="838">
        <v>1.629</v>
      </c>
      <c r="C40" s="796">
        <v>2.4119999999999999</v>
      </c>
      <c r="D40" s="839">
        <v>2.1000000000000001E-2</v>
      </c>
      <c r="E40" s="838">
        <v>2E-3</v>
      </c>
      <c r="F40" s="838">
        <v>0.443</v>
      </c>
      <c r="G40" s="796">
        <v>1.506</v>
      </c>
      <c r="H40" s="796">
        <v>1.57</v>
      </c>
      <c r="I40" s="796">
        <v>0.54500000000000004</v>
      </c>
      <c r="J40" s="838">
        <v>4.0640000000000001</v>
      </c>
      <c r="K40" s="907"/>
      <c r="L40" s="840"/>
    </row>
    <row r="41" spans="1:12" ht="15.75">
      <c r="A41" s="841" t="s">
        <v>225</v>
      </c>
      <c r="B41" s="842">
        <v>0.60399999999999998</v>
      </c>
      <c r="C41" s="803">
        <v>0.77</v>
      </c>
      <c r="D41" s="843">
        <v>1.4E-2</v>
      </c>
      <c r="E41" s="842">
        <v>3.0000000000000001E-3</v>
      </c>
      <c r="F41" s="842">
        <v>0.17899999999999999</v>
      </c>
      <c r="G41" s="803">
        <v>0.61299999999999999</v>
      </c>
      <c r="H41" s="803">
        <v>0.44900000000000001</v>
      </c>
      <c r="I41" s="803">
        <v>0.15</v>
      </c>
      <c r="J41" s="842">
        <v>1.391</v>
      </c>
      <c r="K41" s="907"/>
      <c r="L41" s="840"/>
    </row>
    <row r="42" spans="1:12" ht="15.75">
      <c r="A42" s="844" t="s">
        <v>226</v>
      </c>
      <c r="B42" s="838">
        <v>2.0710000000000002</v>
      </c>
      <c r="C42" s="796">
        <v>2.7749999999999999</v>
      </c>
      <c r="D42" s="839">
        <v>6.5000000000000002E-2</v>
      </c>
      <c r="E42" s="838">
        <v>6.0000000000000001E-3</v>
      </c>
      <c r="F42" s="838">
        <v>0.79500000000000004</v>
      </c>
      <c r="G42" s="796">
        <v>1.6819999999999999</v>
      </c>
      <c r="H42" s="796">
        <v>1.373</v>
      </c>
      <c r="I42" s="796">
        <v>1.0669999999999999</v>
      </c>
      <c r="J42" s="838">
        <v>4.9169999999999998</v>
      </c>
      <c r="K42" s="907"/>
      <c r="L42" s="840"/>
    </row>
    <row r="43" spans="1:12" ht="15.75">
      <c r="A43" s="908" t="s">
        <v>227</v>
      </c>
      <c r="B43" s="845">
        <v>2.4889999999999999</v>
      </c>
      <c r="C43" s="808">
        <v>5.641</v>
      </c>
      <c r="D43" s="846">
        <v>1.226</v>
      </c>
      <c r="E43" s="845">
        <v>7.0000000000000001E-3</v>
      </c>
      <c r="F43" s="845">
        <v>1.595</v>
      </c>
      <c r="G43" s="808">
        <v>1.827</v>
      </c>
      <c r="H43" s="808">
        <v>3.734</v>
      </c>
      <c r="I43" s="808">
        <v>2.2069999999999999</v>
      </c>
      <c r="J43" s="845">
        <v>9.3629999999999995</v>
      </c>
      <c r="K43" s="907"/>
      <c r="L43" s="840"/>
    </row>
    <row r="44" spans="1:12" ht="24">
      <c r="A44" s="847" t="s">
        <v>259</v>
      </c>
      <c r="B44" s="886">
        <v>17.524999999999999</v>
      </c>
      <c r="C44" s="886">
        <v>18.975999999999999</v>
      </c>
      <c r="D44" s="812">
        <v>1.3460000000000001</v>
      </c>
      <c r="E44" s="1479">
        <v>9.7000000000000003E-2</v>
      </c>
      <c r="F44" s="886">
        <v>5.0019999999999998</v>
      </c>
      <c r="G44" s="886">
        <v>8.6969999999999992</v>
      </c>
      <c r="H44" s="886">
        <v>19.332000000000001</v>
      </c>
      <c r="I44" s="812">
        <v>4.9130000000000003</v>
      </c>
      <c r="J44" s="886">
        <v>37.944000000000003</v>
      </c>
      <c r="K44" s="907"/>
      <c r="L44" s="840"/>
    </row>
    <row r="45" spans="1:12" ht="5.0999999999999996" customHeight="1">
      <c r="A45" s="854"/>
      <c r="B45" s="831"/>
      <c r="C45" s="831"/>
      <c r="D45" s="831"/>
      <c r="E45" s="831"/>
      <c r="F45" s="831"/>
      <c r="G45" s="831"/>
      <c r="H45" s="831"/>
      <c r="I45" s="832"/>
      <c r="J45" s="907"/>
      <c r="K45" s="907"/>
    </row>
    <row r="46" spans="1:12" ht="15.75">
      <c r="A46" s="402" t="s">
        <v>74</v>
      </c>
      <c r="B46" s="107"/>
      <c r="C46" s="107"/>
      <c r="D46" s="107"/>
      <c r="E46" s="107"/>
      <c r="F46" s="107"/>
      <c r="G46" s="107"/>
      <c r="H46" s="107"/>
      <c r="I46" s="107"/>
      <c r="J46" s="107"/>
      <c r="K46" s="907"/>
      <c r="L46" s="907"/>
    </row>
    <row r="47" spans="1:12" ht="12.75" customHeight="1">
      <c r="A47" s="402" t="s">
        <v>233</v>
      </c>
      <c r="B47" s="402"/>
      <c r="C47" s="402"/>
      <c r="D47" s="402"/>
      <c r="E47" s="402"/>
      <c r="F47" s="402"/>
      <c r="G47" s="402"/>
      <c r="H47" s="402"/>
      <c r="I47" s="402"/>
      <c r="J47" s="402"/>
      <c r="K47" s="907"/>
      <c r="L47" s="907"/>
    </row>
    <row r="48" spans="1:12" ht="25.5" customHeight="1">
      <c r="A48" s="1729" t="s">
        <v>538</v>
      </c>
      <c r="B48" s="1729"/>
      <c r="C48" s="1729"/>
      <c r="D48" s="1729"/>
      <c r="E48" s="1729"/>
      <c r="F48" s="1729"/>
      <c r="G48" s="1729"/>
      <c r="H48" s="1729"/>
      <c r="I48" s="1729"/>
      <c r="J48" s="1729"/>
      <c r="K48" s="907"/>
      <c r="L48" s="907"/>
    </row>
    <row r="49" spans="1:12" ht="12.75" customHeight="1">
      <c r="A49" s="402" t="s">
        <v>64</v>
      </c>
      <c r="B49" s="124"/>
      <c r="C49" s="124"/>
      <c r="D49" s="124"/>
      <c r="E49" s="124"/>
      <c r="F49" s="124"/>
      <c r="G49" s="124"/>
      <c r="H49" s="124"/>
      <c r="I49" s="124"/>
      <c r="J49" s="124"/>
      <c r="K49" s="907"/>
      <c r="L49" s="907"/>
    </row>
    <row r="50" spans="1:12" ht="12.75" customHeight="1">
      <c r="A50" s="402" t="s">
        <v>262</v>
      </c>
      <c r="B50" s="124"/>
      <c r="C50" s="124"/>
      <c r="D50" s="124"/>
      <c r="E50" s="124"/>
      <c r="F50" s="124"/>
      <c r="G50" s="122"/>
      <c r="H50" s="890"/>
      <c r="I50" s="890"/>
      <c r="J50" s="890"/>
      <c r="K50" s="907"/>
      <c r="L50" s="907"/>
    </row>
    <row r="51" spans="1:12">
      <c r="A51" s="172"/>
    </row>
    <row r="52" spans="1:12">
      <c r="A52" s="172"/>
    </row>
    <row r="53" spans="1:12">
      <c r="A53" s="172"/>
    </row>
    <row r="54" spans="1:12">
      <c r="A54" s="172"/>
    </row>
    <row r="55" spans="1:12">
      <c r="A55" s="172"/>
    </row>
    <row r="56" spans="1:12">
      <c r="A56" s="172"/>
    </row>
    <row r="57" spans="1:12">
      <c r="A57" s="172"/>
    </row>
    <row r="58" spans="1:12">
      <c r="A58" s="172"/>
    </row>
    <row r="59" spans="1:12">
      <c r="A59" s="172"/>
    </row>
    <row r="60" spans="1:12">
      <c r="A60" s="172"/>
    </row>
    <row r="61" spans="1:12">
      <c r="A61" s="172"/>
    </row>
    <row r="62" spans="1:12">
      <c r="A62" s="172"/>
    </row>
    <row r="63" spans="1:12">
      <c r="A63" s="172"/>
    </row>
    <row r="64" spans="1:12">
      <c r="A64" s="172"/>
    </row>
    <row r="65" spans="1:1">
      <c r="A65" s="172"/>
    </row>
    <row r="66" spans="1:1">
      <c r="A66" s="172"/>
    </row>
    <row r="67" spans="1:1">
      <c r="A67" s="172"/>
    </row>
    <row r="68" spans="1:1">
      <c r="A68" s="172"/>
    </row>
    <row r="69" spans="1:1">
      <c r="A69" s="172"/>
    </row>
    <row r="70" spans="1:1">
      <c r="A70" s="172"/>
    </row>
    <row r="71" spans="1:1">
      <c r="A71" s="172"/>
    </row>
    <row r="72" spans="1:1">
      <c r="A72" s="172"/>
    </row>
    <row r="73" spans="1:1">
      <c r="A73" s="172"/>
    </row>
    <row r="74" spans="1:1">
      <c r="A74" s="172"/>
    </row>
    <row r="75" spans="1:1">
      <c r="A75" s="172"/>
    </row>
    <row r="76" spans="1:1">
      <c r="A76" s="172"/>
    </row>
  </sheetData>
  <mergeCells count="23">
    <mergeCell ref="A1:L1"/>
    <mergeCell ref="A3:L3"/>
    <mergeCell ref="A5:A6"/>
    <mergeCell ref="B5:B6"/>
    <mergeCell ref="C5:D5"/>
    <mergeCell ref="E5:F5"/>
    <mergeCell ref="G5:I5"/>
    <mergeCell ref="J5:J6"/>
    <mergeCell ref="K5:K6"/>
    <mergeCell ref="L5:L6"/>
    <mergeCell ref="H32:H33"/>
    <mergeCell ref="I32:I33"/>
    <mergeCell ref="A48:J48"/>
    <mergeCell ref="A21:L21"/>
    <mergeCell ref="A25:L25"/>
    <mergeCell ref="A31:A33"/>
    <mergeCell ref="B31:E31"/>
    <mergeCell ref="F31:I31"/>
    <mergeCell ref="J31:J33"/>
    <mergeCell ref="B32:D32"/>
    <mergeCell ref="E32:E33"/>
    <mergeCell ref="F32:F33"/>
    <mergeCell ref="G32:G33"/>
  </mergeCells>
  <pageMargins left="0.25" right="0.25" top="0.75" bottom="0.75" header="0.3" footer="0.3"/>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pageSetUpPr fitToPage="1"/>
  </sheetPr>
  <dimension ref="A1:N80"/>
  <sheetViews>
    <sheetView workbookViewId="0">
      <selection sqref="A1:K57"/>
    </sheetView>
  </sheetViews>
  <sheetFormatPr baseColWidth="10" defaultColWidth="11.42578125" defaultRowHeight="15"/>
  <cols>
    <col min="1" max="1" width="25.7109375" style="532" customWidth="1"/>
    <col min="2" max="2" width="13.7109375" style="532" customWidth="1"/>
    <col min="3" max="3" width="16.28515625" style="532" customWidth="1"/>
    <col min="4" max="5" width="12.7109375" style="532" customWidth="1"/>
    <col min="6" max="6" width="16.140625" style="532" customWidth="1"/>
    <col min="7" max="7" width="13.140625" style="532" customWidth="1"/>
    <col min="8" max="8" width="12.42578125" style="532" customWidth="1"/>
    <col min="9" max="9" width="11.42578125" style="532"/>
    <col min="10" max="10" width="15.7109375" style="532" customWidth="1"/>
    <col min="11" max="11" width="15.42578125" style="532" customWidth="1"/>
    <col min="12" max="16384" width="11.42578125" style="532"/>
  </cols>
  <sheetData>
    <row r="1" spans="1:12" s="7" customFormat="1" ht="18" customHeight="1">
      <c r="A1" s="1768" t="s">
        <v>367</v>
      </c>
      <c r="B1" s="1768"/>
      <c r="C1" s="1768"/>
      <c r="D1" s="1768"/>
      <c r="E1" s="1768"/>
      <c r="F1" s="1768"/>
      <c r="G1" s="1768"/>
      <c r="H1" s="1768"/>
      <c r="I1" s="1768"/>
      <c r="J1" s="1768"/>
      <c r="K1" s="1768"/>
    </row>
    <row r="2" spans="1:12" ht="15" customHeight="1">
      <c r="A2" s="1171"/>
    </row>
    <row r="3" spans="1:12" ht="14.25" customHeight="1">
      <c r="A3" s="459" t="s">
        <v>406</v>
      </c>
      <c r="B3" s="459"/>
      <c r="C3" s="459"/>
      <c r="D3" s="459"/>
      <c r="E3" s="459"/>
      <c r="F3" s="459"/>
      <c r="G3" s="459"/>
      <c r="H3" s="459"/>
    </row>
    <row r="4" spans="1:12" ht="5.0999999999999996" customHeight="1">
      <c r="A4" s="1172"/>
      <c r="B4" s="1172"/>
      <c r="C4" s="1172"/>
      <c r="D4" s="1172"/>
      <c r="E4" s="1172"/>
      <c r="F4" s="1172"/>
      <c r="G4" s="1172"/>
      <c r="H4" s="1172"/>
    </row>
    <row r="5" spans="1:12" ht="30" customHeight="1">
      <c r="A5" s="1769" t="s">
        <v>368</v>
      </c>
      <c r="B5" s="1772" t="s">
        <v>369</v>
      </c>
      <c r="C5" s="1775" t="s">
        <v>407</v>
      </c>
      <c r="D5" s="1776"/>
      <c r="E5" s="1776"/>
      <c r="F5" s="1777"/>
      <c r="G5" s="1778" t="s">
        <v>370</v>
      </c>
      <c r="H5" s="1779"/>
      <c r="I5" s="1780" t="s">
        <v>371</v>
      </c>
      <c r="J5" s="1783" t="s">
        <v>372</v>
      </c>
      <c r="K5" s="1785"/>
    </row>
    <row r="6" spans="1:12" ht="32.25" customHeight="1">
      <c r="A6" s="1770"/>
      <c r="B6" s="1773"/>
      <c r="C6" s="1786" t="s">
        <v>373</v>
      </c>
      <c r="D6" s="1787"/>
      <c r="E6" s="1772" t="s">
        <v>212</v>
      </c>
      <c r="F6" s="1772" t="s">
        <v>213</v>
      </c>
      <c r="G6" s="1788" t="s">
        <v>374</v>
      </c>
      <c r="H6" s="1790" t="s">
        <v>375</v>
      </c>
      <c r="I6" s="1781"/>
      <c r="J6" s="1627"/>
      <c r="K6" s="1785"/>
    </row>
    <row r="7" spans="1:12" ht="45" customHeight="1">
      <c r="A7" s="1771"/>
      <c r="B7" s="1774"/>
      <c r="C7" s="1173" t="s">
        <v>134</v>
      </c>
      <c r="D7" s="1174" t="s">
        <v>135</v>
      </c>
      <c r="E7" s="1774"/>
      <c r="F7" s="1774"/>
      <c r="G7" s="1789"/>
      <c r="H7" s="1791"/>
      <c r="I7" s="1782"/>
      <c r="J7" s="1784"/>
      <c r="K7" s="1785"/>
    </row>
    <row r="8" spans="1:12" s="475" customFormat="1" ht="12">
      <c r="A8" s="1175" t="s">
        <v>376</v>
      </c>
      <c r="B8" s="1176">
        <v>1786</v>
      </c>
      <c r="C8" s="1490">
        <v>1.0429999999999999</v>
      </c>
      <c r="D8" s="1491">
        <v>0.14199999999999999</v>
      </c>
      <c r="E8" s="1179">
        <v>1.333</v>
      </c>
      <c r="F8" s="1179">
        <f>SUM(C8:E8)</f>
        <v>2.5179999999999998</v>
      </c>
      <c r="G8" s="1492">
        <v>1</v>
      </c>
      <c r="H8" s="1493">
        <v>2</v>
      </c>
      <c r="I8" s="1179">
        <v>1.27735</v>
      </c>
      <c r="J8" s="1490">
        <v>6.805564435351533</v>
      </c>
      <c r="K8" s="474"/>
      <c r="L8" s="1182"/>
    </row>
    <row r="9" spans="1:12" s="475" customFormat="1" ht="17.25" customHeight="1">
      <c r="A9" s="1183" t="s">
        <v>377</v>
      </c>
      <c r="B9" s="1184">
        <v>4407</v>
      </c>
      <c r="C9" s="1185">
        <v>4.681</v>
      </c>
      <c r="D9" s="1211">
        <v>0.32100000000000001</v>
      </c>
      <c r="E9" s="1187">
        <v>2.95</v>
      </c>
      <c r="F9" s="1187">
        <f t="shared" ref="F9:F21" si="0">SUM(C9:E9)</f>
        <v>7.952</v>
      </c>
      <c r="G9" s="1188">
        <v>1</v>
      </c>
      <c r="H9" s="1189">
        <v>3</v>
      </c>
      <c r="I9" s="1187">
        <v>4.4108299999999998</v>
      </c>
      <c r="J9" s="1185">
        <v>6.006089382660238</v>
      </c>
      <c r="K9" s="474"/>
    </row>
    <row r="10" spans="1:12" s="475" customFormat="1" ht="17.25" customHeight="1">
      <c r="A10" s="1190" t="s">
        <v>378</v>
      </c>
      <c r="B10" s="1176">
        <v>8988</v>
      </c>
      <c r="C10" s="1177">
        <v>22.483000000000001</v>
      </c>
      <c r="D10" s="1213">
        <v>1.2709999999999999</v>
      </c>
      <c r="E10" s="1179">
        <v>3.62</v>
      </c>
      <c r="F10" s="1179">
        <f t="shared" si="0"/>
        <v>27.374000000000002</v>
      </c>
      <c r="G10" s="1180">
        <v>2</v>
      </c>
      <c r="H10" s="1181">
        <v>5</v>
      </c>
      <c r="I10" s="1179">
        <v>19.306499899999999</v>
      </c>
      <c r="J10" s="1177">
        <v>6.4778934607717771</v>
      </c>
      <c r="K10" s="474"/>
    </row>
    <row r="11" spans="1:12" s="475" customFormat="1" ht="15" customHeight="1">
      <c r="A11" s="1191" t="s">
        <v>379</v>
      </c>
      <c r="B11" s="1184">
        <v>6464</v>
      </c>
      <c r="C11" s="1185">
        <v>39.581000000000003</v>
      </c>
      <c r="D11" s="1211">
        <v>1.956</v>
      </c>
      <c r="E11" s="1187">
        <v>1.56</v>
      </c>
      <c r="F11" s="1187">
        <f t="shared" si="0"/>
        <v>43.097000000000008</v>
      </c>
      <c r="G11" s="1188">
        <v>6</v>
      </c>
      <c r="H11" s="1189">
        <v>11</v>
      </c>
      <c r="I11" s="1187">
        <v>35.325609999999998</v>
      </c>
      <c r="J11" s="1185">
        <v>7.731811351000446</v>
      </c>
      <c r="K11" s="474"/>
    </row>
    <row r="12" spans="1:12" s="475" customFormat="1" ht="15" customHeight="1">
      <c r="A12" s="1190" t="s">
        <v>380</v>
      </c>
      <c r="B12" s="1176">
        <v>4461</v>
      </c>
      <c r="C12" s="1177">
        <v>59.767000000000003</v>
      </c>
      <c r="D12" s="1213">
        <v>2.7130000000000001</v>
      </c>
      <c r="E12" s="1179">
        <v>1.0369999999999999</v>
      </c>
      <c r="F12" s="1179">
        <f t="shared" si="0"/>
        <v>63.517000000000003</v>
      </c>
      <c r="G12" s="1180">
        <v>14</v>
      </c>
      <c r="H12" s="1181">
        <v>21</v>
      </c>
      <c r="I12" s="1179">
        <v>55.397319899999999</v>
      </c>
      <c r="J12" s="1177">
        <v>8.8697715090757061</v>
      </c>
      <c r="K12" s="474"/>
    </row>
    <row r="13" spans="1:12" s="475" customFormat="1" ht="15" customHeight="1">
      <c r="A13" s="1191" t="s">
        <v>381</v>
      </c>
      <c r="B13" s="1184">
        <v>2225</v>
      </c>
      <c r="C13" s="1185">
        <v>65.600999999999999</v>
      </c>
      <c r="D13" s="1211">
        <v>2.226</v>
      </c>
      <c r="E13" s="1187">
        <v>0.874</v>
      </c>
      <c r="F13" s="1187">
        <f t="shared" si="0"/>
        <v>68.700999999999993</v>
      </c>
      <c r="G13" s="1188">
        <v>30</v>
      </c>
      <c r="H13" s="1189">
        <v>47</v>
      </c>
      <c r="I13" s="1187">
        <v>62.286929900000004</v>
      </c>
      <c r="J13" s="1185">
        <v>10.651739342562561</v>
      </c>
      <c r="K13" s="474"/>
    </row>
    <row r="14" spans="1:12" s="475" customFormat="1" ht="15" customHeight="1">
      <c r="A14" s="1190" t="s">
        <v>382</v>
      </c>
      <c r="B14" s="1176">
        <v>969</v>
      </c>
      <c r="C14" s="1177">
        <v>53.3</v>
      </c>
      <c r="D14" s="1213">
        <v>1.333</v>
      </c>
      <c r="E14" s="1179">
        <v>0.7</v>
      </c>
      <c r="F14" s="1179">
        <f t="shared" si="0"/>
        <v>55.332999999999998</v>
      </c>
      <c r="G14" s="1180">
        <v>56</v>
      </c>
      <c r="H14" s="1181">
        <v>85</v>
      </c>
      <c r="I14" s="1179">
        <v>50.822119899999997</v>
      </c>
      <c r="J14" s="1177">
        <v>12.562757378087381</v>
      </c>
      <c r="K14" s="474"/>
    </row>
    <row r="15" spans="1:12" s="475" customFormat="1" ht="15" customHeight="1">
      <c r="A15" s="1191" t="s">
        <v>383</v>
      </c>
      <c r="B15" s="1184">
        <v>1176</v>
      </c>
      <c r="C15" s="1185">
        <v>125.879</v>
      </c>
      <c r="D15" s="1211">
        <v>2.9220000000000002</v>
      </c>
      <c r="E15" s="1187">
        <v>1.7190000000000001</v>
      </c>
      <c r="F15" s="1187">
        <f t="shared" si="0"/>
        <v>130.52000000000001</v>
      </c>
      <c r="G15" s="1188">
        <v>109</v>
      </c>
      <c r="H15" s="1189">
        <v>172</v>
      </c>
      <c r="I15" s="1187">
        <v>120.03381</v>
      </c>
      <c r="J15" s="1185">
        <v>14.637576904897671</v>
      </c>
      <c r="K15" s="474"/>
    </row>
    <row r="16" spans="1:12" s="475" customFormat="1" ht="15" customHeight="1">
      <c r="A16" s="1190" t="s">
        <v>384</v>
      </c>
      <c r="B16" s="1176">
        <v>527</v>
      </c>
      <c r="C16" s="1177">
        <v>127.499</v>
      </c>
      <c r="D16" s="1213">
        <v>2.2570000000000001</v>
      </c>
      <c r="E16" s="1179">
        <v>2.0649999999999999</v>
      </c>
      <c r="F16" s="1179">
        <f t="shared" si="0"/>
        <v>131.821</v>
      </c>
      <c r="G16" s="1180">
        <v>246</v>
      </c>
      <c r="H16" s="1181">
        <v>372</v>
      </c>
      <c r="I16" s="1179">
        <v>123.30458999999999</v>
      </c>
      <c r="J16" s="1177">
        <v>16.966048252231854</v>
      </c>
      <c r="K16" s="474"/>
    </row>
    <row r="17" spans="1:14" s="475" customFormat="1" ht="15" customHeight="1">
      <c r="A17" s="1191" t="s">
        <v>385</v>
      </c>
      <c r="B17" s="1184">
        <v>342</v>
      </c>
      <c r="C17" s="1185">
        <v>205.846</v>
      </c>
      <c r="D17" s="1211">
        <v>2.2519999999999998</v>
      </c>
      <c r="E17" s="1187">
        <v>3.3410000000000002</v>
      </c>
      <c r="F17" s="1187">
        <f t="shared" si="0"/>
        <v>211.43900000000002</v>
      </c>
      <c r="G17" s="1188">
        <v>608</v>
      </c>
      <c r="H17" s="1189">
        <v>913</v>
      </c>
      <c r="I17" s="1187">
        <v>198.49001000000001</v>
      </c>
      <c r="J17" s="1185">
        <v>19.090036509488613</v>
      </c>
      <c r="K17" s="474"/>
      <c r="L17" s="474"/>
    </row>
    <row r="18" spans="1:14" s="475" customFormat="1" ht="15" customHeight="1">
      <c r="A18" s="1190" t="s">
        <v>386</v>
      </c>
      <c r="B18" s="1176">
        <v>71</v>
      </c>
      <c r="C18" s="1177">
        <v>89.885999999999996</v>
      </c>
      <c r="D18" s="1213">
        <v>1.498</v>
      </c>
      <c r="E18" s="1179">
        <v>1.506</v>
      </c>
      <c r="F18" s="1179">
        <f t="shared" si="0"/>
        <v>92.89</v>
      </c>
      <c r="G18" s="1180">
        <v>1287</v>
      </c>
      <c r="H18" s="1181">
        <v>1781</v>
      </c>
      <c r="I18" s="1179">
        <v>88.035429899999997</v>
      </c>
      <c r="J18" s="1177">
        <v>19.986090262177811</v>
      </c>
      <c r="K18" s="474"/>
      <c r="N18" s="474"/>
    </row>
    <row r="19" spans="1:14" s="475" customFormat="1" ht="15" customHeight="1">
      <c r="A19" s="1191" t="s">
        <v>387</v>
      </c>
      <c r="B19" s="1184">
        <v>15</v>
      </c>
      <c r="C19" s="1185">
        <v>28.791</v>
      </c>
      <c r="D19" s="1211">
        <v>0.45200000000000001</v>
      </c>
      <c r="E19" s="1187">
        <v>0.64300000000000002</v>
      </c>
      <c r="F19" s="1187">
        <f t="shared" si="0"/>
        <v>29.886000000000003</v>
      </c>
      <c r="G19" s="1188">
        <v>1949</v>
      </c>
      <c r="H19" s="1189">
        <v>2233</v>
      </c>
      <c r="I19" s="1187">
        <v>28.344789899999999</v>
      </c>
      <c r="J19" s="1185">
        <v>20.994694365499264</v>
      </c>
      <c r="K19" s="474"/>
      <c r="N19" s="474"/>
    </row>
    <row r="20" spans="1:14" s="475" customFormat="1" ht="15" customHeight="1">
      <c r="A20" s="1190" t="s">
        <v>418</v>
      </c>
      <c r="B20" s="1176">
        <v>36</v>
      </c>
      <c r="C20" s="1177">
        <v>84.881</v>
      </c>
      <c r="D20" s="1213">
        <v>0.94199999999999995</v>
      </c>
      <c r="E20" s="1179">
        <v>1.1779999999999999</v>
      </c>
      <c r="F20" s="1179">
        <f t="shared" si="0"/>
        <v>87.000999999999991</v>
      </c>
      <c r="G20" s="1180">
        <v>2383</v>
      </c>
      <c r="H20" s="1181">
        <v>3484</v>
      </c>
      <c r="I20" s="1179">
        <v>81.477980000000002</v>
      </c>
      <c r="J20" s="1177">
        <v>14.810432488801467</v>
      </c>
      <c r="K20" s="474"/>
    </row>
    <row r="21" spans="1:14" s="475" customFormat="1" ht="15" customHeight="1">
      <c r="A21" s="1191" t="s">
        <v>389</v>
      </c>
      <c r="B21" s="1184">
        <v>6</v>
      </c>
      <c r="C21" s="1185">
        <v>100.08199999999999</v>
      </c>
      <c r="D21" s="1211">
        <v>0.17899999999999999</v>
      </c>
      <c r="E21" s="1187">
        <v>2.153</v>
      </c>
      <c r="F21" s="1187">
        <f t="shared" si="0"/>
        <v>102.414</v>
      </c>
      <c r="G21" s="1188">
        <v>16710</v>
      </c>
      <c r="H21" s="1189" t="s">
        <v>390</v>
      </c>
      <c r="I21" s="1187">
        <v>94.024039999999999</v>
      </c>
      <c r="J21" s="1185">
        <v>19.945427141967706</v>
      </c>
      <c r="K21" s="474"/>
    </row>
    <row r="22" spans="1:14" s="499" customFormat="1" ht="15" customHeight="1">
      <c r="A22" s="1192" t="s">
        <v>133</v>
      </c>
      <c r="B22" s="1193">
        <v>31473</v>
      </c>
      <c r="C22" s="1194">
        <v>1009.32</v>
      </c>
      <c r="D22" s="1215">
        <v>20.463999999999999</v>
      </c>
      <c r="E22" s="1195">
        <v>24.678999999999998</v>
      </c>
      <c r="F22" s="1195">
        <f>SUM(F8:F21)</f>
        <v>1054.463</v>
      </c>
      <c r="G22" s="1196">
        <v>36</v>
      </c>
      <c r="H22" s="1197">
        <v>50</v>
      </c>
      <c r="I22" s="1195">
        <v>962.53730989999997</v>
      </c>
      <c r="J22" s="1194">
        <v>14.485995255399642</v>
      </c>
      <c r="K22" s="498"/>
    </row>
    <row r="23" spans="1:14" s="499" customFormat="1" ht="5.0999999999999996" customHeight="1">
      <c r="A23" s="1198"/>
      <c r="B23" s="1199"/>
      <c r="C23" s="1200"/>
      <c r="D23" s="1200"/>
      <c r="E23" s="1200"/>
      <c r="F23" s="1200"/>
      <c r="G23" s="1199"/>
      <c r="H23" s="1199"/>
      <c r="I23" s="1199"/>
      <c r="J23" s="1199"/>
      <c r="K23" s="498"/>
    </row>
    <row r="24" spans="1:14" s="475" customFormat="1" ht="12.75" customHeight="1">
      <c r="A24" s="1792" t="s">
        <v>539</v>
      </c>
      <c r="B24" s="1792"/>
      <c r="C24" s="1792"/>
      <c r="D24" s="1792"/>
      <c r="E24" s="1792"/>
      <c r="F24" s="1792"/>
      <c r="G24" s="1792"/>
      <c r="H24" s="1792"/>
      <c r="I24" s="1792"/>
      <c r="J24" s="1792"/>
    </row>
    <row r="25" spans="1:14" s="475" customFormat="1" ht="12.75" customHeight="1">
      <c r="A25" s="402" t="s">
        <v>391</v>
      </c>
      <c r="B25" s="1201"/>
      <c r="C25" s="1201"/>
      <c r="D25" s="1201"/>
      <c r="E25" s="1202"/>
      <c r="F25" s="1202"/>
      <c r="G25" s="1202"/>
      <c r="H25" s="1202"/>
      <c r="I25" s="568"/>
      <c r="J25" s="568"/>
    </row>
    <row r="26" spans="1:14" s="475" customFormat="1" ht="12.75" customHeight="1">
      <c r="A26" s="402" t="s">
        <v>392</v>
      </c>
      <c r="B26" s="1201"/>
      <c r="C26" s="1201"/>
      <c r="D26" s="1201"/>
      <c r="E26" s="1202"/>
      <c r="F26" s="1202"/>
      <c r="G26" s="1202"/>
      <c r="H26" s="1202"/>
      <c r="I26" s="568"/>
      <c r="J26" s="568"/>
    </row>
    <row r="27" spans="1:14" s="475" customFormat="1" ht="12.75" customHeight="1">
      <c r="A27" s="402" t="s">
        <v>393</v>
      </c>
      <c r="B27" s="1201"/>
      <c r="C27" s="1201"/>
      <c r="D27" s="1201"/>
      <c r="E27" s="1202"/>
      <c r="F27" s="1202"/>
      <c r="G27" s="1202"/>
      <c r="H27" s="1202"/>
      <c r="I27" s="568"/>
      <c r="J27" s="568"/>
    </row>
    <row r="28" spans="1:14" s="475" customFormat="1" ht="25.5" customHeight="1">
      <c r="A28" s="1601" t="s">
        <v>540</v>
      </c>
      <c r="B28" s="1601"/>
      <c r="C28" s="1601"/>
      <c r="D28" s="1601"/>
      <c r="E28" s="1601"/>
      <c r="F28" s="1601"/>
      <c r="G28" s="1601"/>
      <c r="H28" s="1601"/>
      <c r="I28" s="1601"/>
      <c r="J28" s="1601"/>
      <c r="K28" s="665"/>
    </row>
    <row r="29" spans="1:14" s="475" customFormat="1" ht="12.75" customHeight="1">
      <c r="A29" s="238" t="s">
        <v>394</v>
      </c>
      <c r="B29" s="1201"/>
      <c r="C29" s="1201"/>
      <c r="D29" s="1201"/>
      <c r="E29" s="1202"/>
      <c r="F29" s="1202"/>
      <c r="G29" s="1202"/>
      <c r="H29" s="1202"/>
      <c r="I29" s="568"/>
      <c r="J29" s="568"/>
    </row>
    <row r="30" spans="1:14" s="475" customFormat="1" ht="25.5" customHeight="1">
      <c r="A30" s="1593" t="s">
        <v>395</v>
      </c>
      <c r="B30" s="1593"/>
      <c r="C30" s="1593"/>
      <c r="D30" s="1593"/>
      <c r="E30" s="1593"/>
      <c r="F30" s="1593"/>
      <c r="G30" s="1593"/>
      <c r="H30" s="1593"/>
      <c r="I30" s="1593"/>
      <c r="J30" s="1593"/>
    </row>
    <row r="31" spans="1:14" ht="20.100000000000001" customHeight="1">
      <c r="A31" s="128"/>
      <c r="B31" s="128"/>
      <c r="C31" s="128"/>
      <c r="D31" s="128"/>
      <c r="E31" s="128"/>
      <c r="F31" s="128"/>
      <c r="G31" s="128"/>
      <c r="H31" s="128"/>
    </row>
    <row r="32" spans="1:14" s="3" customFormat="1" ht="14.45" customHeight="1">
      <c r="A32" s="1203" t="s">
        <v>408</v>
      </c>
      <c r="B32" s="1203"/>
      <c r="C32" s="1203"/>
      <c r="D32" s="1203"/>
      <c r="E32" s="1203"/>
      <c r="F32" s="1203"/>
      <c r="G32" s="1203"/>
      <c r="H32" s="1203"/>
    </row>
    <row r="33" spans="1:13" s="3" customFormat="1" ht="5.0999999999999996" customHeight="1">
      <c r="A33" s="9"/>
      <c r="B33" s="9"/>
      <c r="C33" s="9"/>
      <c r="D33" s="9"/>
      <c r="E33" s="9"/>
      <c r="F33" s="9"/>
      <c r="G33" s="9"/>
      <c r="H33" s="9"/>
    </row>
    <row r="34" spans="1:13" ht="30" customHeight="1">
      <c r="A34" s="1793" t="s">
        <v>396</v>
      </c>
      <c r="B34" s="1772" t="s">
        <v>397</v>
      </c>
      <c r="C34" s="1772" t="s">
        <v>398</v>
      </c>
      <c r="D34" s="1775" t="s">
        <v>407</v>
      </c>
      <c r="E34" s="1776"/>
      <c r="F34" s="1776"/>
      <c r="G34" s="1777"/>
      <c r="H34" s="1778" t="s">
        <v>370</v>
      </c>
      <c r="I34" s="1779"/>
      <c r="J34" s="1780" t="s">
        <v>399</v>
      </c>
      <c r="K34" s="1783" t="s">
        <v>400</v>
      </c>
      <c r="L34" s="1204"/>
      <c r="M34" s="572"/>
    </row>
    <row r="35" spans="1:13" ht="30" customHeight="1">
      <c r="A35" s="1794"/>
      <c r="B35" s="1773"/>
      <c r="C35" s="1773"/>
      <c r="D35" s="1786" t="s">
        <v>373</v>
      </c>
      <c r="E35" s="1795"/>
      <c r="F35" s="1772" t="s">
        <v>212</v>
      </c>
      <c r="G35" s="1796" t="s">
        <v>213</v>
      </c>
      <c r="H35" s="1797" t="s">
        <v>374</v>
      </c>
      <c r="I35" s="1796" t="s">
        <v>401</v>
      </c>
      <c r="J35" s="1781"/>
      <c r="K35" s="1627"/>
      <c r="L35" s="1204"/>
      <c r="M35" s="572"/>
    </row>
    <row r="36" spans="1:13" ht="60" customHeight="1">
      <c r="A36" s="1794"/>
      <c r="B36" s="1773"/>
      <c r="C36" s="1773"/>
      <c r="D36" s="1205" t="s">
        <v>134</v>
      </c>
      <c r="E36" s="1206" t="s">
        <v>135</v>
      </c>
      <c r="F36" s="1773"/>
      <c r="G36" s="1790"/>
      <c r="H36" s="1788"/>
      <c r="I36" s="1790"/>
      <c r="J36" s="1782"/>
      <c r="K36" s="1784"/>
      <c r="L36" s="1204"/>
      <c r="M36" s="572"/>
    </row>
    <row r="37" spans="1:13" ht="14.45" customHeight="1">
      <c r="A37" s="1207" t="s">
        <v>402</v>
      </c>
      <c r="B37" s="1489">
        <v>38</v>
      </c>
      <c r="C37" s="1489">
        <v>38</v>
      </c>
      <c r="D37" s="1208">
        <v>0.39300000000000002</v>
      </c>
      <c r="E37" s="1209">
        <v>1.2E-2</v>
      </c>
      <c r="F37" s="1209">
        <v>1.2999999999999999E-2</v>
      </c>
      <c r="G37" s="1209">
        <f t="shared" ref="G37:G49" si="1">SUM(D37:F37)</f>
        <v>0.41800000000000004</v>
      </c>
      <c r="H37" s="1208">
        <v>11</v>
      </c>
      <c r="I37" s="1209">
        <v>40</v>
      </c>
      <c r="J37" s="1489">
        <v>0.34937999999999997</v>
      </c>
      <c r="K37" s="1516">
        <v>22.712084768900734</v>
      </c>
      <c r="L37" s="572"/>
      <c r="M37" s="572"/>
    </row>
    <row r="38" spans="1:13" ht="14.45" customHeight="1">
      <c r="A38" s="1210" t="s">
        <v>379</v>
      </c>
      <c r="B38" s="1184">
        <v>118</v>
      </c>
      <c r="C38" s="1184">
        <v>114</v>
      </c>
      <c r="D38" s="1185">
        <v>2.6880000000000002</v>
      </c>
      <c r="E38" s="1211">
        <v>6.3E-2</v>
      </c>
      <c r="F38" s="1211">
        <v>4.4999999999999998E-2</v>
      </c>
      <c r="G38" s="1211">
        <f t="shared" si="1"/>
        <v>2.7960000000000003</v>
      </c>
      <c r="H38" s="1185">
        <v>24</v>
      </c>
      <c r="I38" s="1211">
        <v>63</v>
      </c>
      <c r="J38" s="1184">
        <v>2.4234100000000001</v>
      </c>
      <c r="K38" s="1187">
        <v>21.671063338907416</v>
      </c>
      <c r="L38" s="572"/>
      <c r="M38" s="572"/>
    </row>
    <row r="39" spans="1:13" ht="14.45" customHeight="1">
      <c r="A39" s="1212" t="s">
        <v>380</v>
      </c>
      <c r="B39" s="1176">
        <v>256</v>
      </c>
      <c r="C39" s="1176">
        <v>246</v>
      </c>
      <c r="D39" s="1177">
        <v>6.0469999999999997</v>
      </c>
      <c r="E39" s="1213">
        <v>0.16300000000000001</v>
      </c>
      <c r="F39" s="1213">
        <v>9.8000000000000004E-2</v>
      </c>
      <c r="G39" s="1213">
        <f t="shared" si="1"/>
        <v>6.3079999999999998</v>
      </c>
      <c r="H39" s="1177">
        <v>25</v>
      </c>
      <c r="I39" s="1213">
        <v>64</v>
      </c>
      <c r="J39" s="1176">
        <v>5.4591000000000003</v>
      </c>
      <c r="K39" s="1179">
        <v>11.35708312009287</v>
      </c>
      <c r="L39" s="572"/>
      <c r="M39" s="572"/>
    </row>
    <row r="40" spans="1:13" ht="14.45" customHeight="1">
      <c r="A40" s="1210" t="s">
        <v>381</v>
      </c>
      <c r="B40" s="1184">
        <v>378</v>
      </c>
      <c r="C40" s="1184">
        <v>371</v>
      </c>
      <c r="D40" s="1185">
        <v>8.0190000000000001</v>
      </c>
      <c r="E40" s="1211">
        <v>0.224</v>
      </c>
      <c r="F40" s="1211">
        <v>0.13900000000000001</v>
      </c>
      <c r="G40" s="1211">
        <f t="shared" si="1"/>
        <v>8.3819999999999997</v>
      </c>
      <c r="H40" s="1185">
        <v>22</v>
      </c>
      <c r="I40" s="1211">
        <v>62</v>
      </c>
      <c r="J40" s="1184">
        <v>7.2521000000000004</v>
      </c>
      <c r="K40" s="1187">
        <v>5.9013610701073977</v>
      </c>
      <c r="L40" s="572"/>
      <c r="M40" s="572"/>
    </row>
    <row r="41" spans="1:13" ht="14.45" customHeight="1">
      <c r="A41" s="1212" t="s">
        <v>382</v>
      </c>
      <c r="B41" s="1176">
        <v>317</v>
      </c>
      <c r="C41" s="1176">
        <v>310</v>
      </c>
      <c r="D41" s="1177">
        <v>5.9930000000000003</v>
      </c>
      <c r="E41" s="1213">
        <v>0.154</v>
      </c>
      <c r="F41" s="1213">
        <v>0.107</v>
      </c>
      <c r="G41" s="1213">
        <f t="shared" si="1"/>
        <v>6.2540000000000004</v>
      </c>
      <c r="H41" s="1177">
        <v>20</v>
      </c>
      <c r="I41" s="1213">
        <v>62</v>
      </c>
      <c r="J41" s="1176">
        <v>5.4127900000000002</v>
      </c>
      <c r="K41" s="1179">
        <v>3.5482513384303047</v>
      </c>
      <c r="L41" s="572"/>
      <c r="M41" s="572"/>
    </row>
    <row r="42" spans="1:13" ht="14.45" customHeight="1">
      <c r="A42" s="1210" t="s">
        <v>383</v>
      </c>
      <c r="B42" s="1184">
        <v>645</v>
      </c>
      <c r="C42" s="1184">
        <v>625</v>
      </c>
      <c r="D42" s="1185">
        <v>14.114000000000001</v>
      </c>
      <c r="E42" s="1211">
        <v>0.69199999999999995</v>
      </c>
      <c r="F42" s="1211">
        <v>0.26600000000000001</v>
      </c>
      <c r="G42" s="1211">
        <f t="shared" si="1"/>
        <v>15.072000000000001</v>
      </c>
      <c r="H42" s="1185">
        <v>23</v>
      </c>
      <c r="I42" s="1211">
        <v>61</v>
      </c>
      <c r="J42" s="1184">
        <v>13.19515</v>
      </c>
      <c r="K42" s="1187">
        <v>2.6941683097945943</v>
      </c>
      <c r="L42" s="572"/>
      <c r="M42" s="572"/>
    </row>
    <row r="43" spans="1:13" ht="14.45" customHeight="1">
      <c r="A43" s="1212" t="s">
        <v>384</v>
      </c>
      <c r="B43" s="1176">
        <v>435</v>
      </c>
      <c r="C43" s="1176">
        <v>407</v>
      </c>
      <c r="D43" s="1177">
        <v>15.17</v>
      </c>
      <c r="E43" s="1213">
        <v>0.84199999999999997</v>
      </c>
      <c r="F43" s="1213">
        <v>0.26500000000000001</v>
      </c>
      <c r="G43" s="1213">
        <f t="shared" si="1"/>
        <v>16.277000000000001</v>
      </c>
      <c r="H43" s="1177">
        <v>37</v>
      </c>
      <c r="I43" s="1213">
        <v>90</v>
      </c>
      <c r="J43" s="1176">
        <v>14.33347</v>
      </c>
      <c r="K43" s="1179">
        <v>2.2599773237088647</v>
      </c>
      <c r="L43" s="572"/>
      <c r="M43" s="572"/>
    </row>
    <row r="44" spans="1:13" ht="14.45" customHeight="1">
      <c r="A44" s="1210" t="s">
        <v>385</v>
      </c>
      <c r="B44" s="1184">
        <v>349</v>
      </c>
      <c r="C44" s="1184">
        <v>297</v>
      </c>
      <c r="D44" s="1185">
        <v>19.765999999999998</v>
      </c>
      <c r="E44" s="1211">
        <v>1.7529999999999999</v>
      </c>
      <c r="F44" s="1211">
        <v>0.38300000000000001</v>
      </c>
      <c r="G44" s="1211">
        <f t="shared" si="1"/>
        <v>21.901999999999997</v>
      </c>
      <c r="H44" s="1185">
        <v>62</v>
      </c>
      <c r="I44" s="1211">
        <v>153</v>
      </c>
      <c r="J44" s="1184">
        <v>19.640540000000001</v>
      </c>
      <c r="K44" s="1187">
        <v>1.7683573222476106</v>
      </c>
      <c r="L44" s="572"/>
      <c r="M44" s="572"/>
    </row>
    <row r="45" spans="1:13" ht="14.45" customHeight="1">
      <c r="A45" s="1212" t="s">
        <v>386</v>
      </c>
      <c r="B45" s="1176">
        <v>79</v>
      </c>
      <c r="C45" s="1176">
        <v>65</v>
      </c>
      <c r="D45" s="1177">
        <v>8.8650000000000002</v>
      </c>
      <c r="E45" s="1213">
        <v>0.42899999999999999</v>
      </c>
      <c r="F45" s="1213">
        <v>0.191</v>
      </c>
      <c r="G45" s="1213">
        <f t="shared" si="1"/>
        <v>9.4850000000000012</v>
      </c>
      <c r="H45" s="1177">
        <v>119</v>
      </c>
      <c r="I45" s="1213">
        <v>249</v>
      </c>
      <c r="J45" s="1176">
        <v>8.8369699999999991</v>
      </c>
      <c r="K45" s="1179">
        <v>1.776773587769837</v>
      </c>
      <c r="L45" s="572"/>
      <c r="M45" s="572"/>
    </row>
    <row r="46" spans="1:13" ht="14.45" customHeight="1">
      <c r="A46" s="1210" t="s">
        <v>387</v>
      </c>
      <c r="B46" s="1184">
        <v>17</v>
      </c>
      <c r="C46" s="1184">
        <v>14</v>
      </c>
      <c r="D46" s="1185">
        <v>3.1509999999999998</v>
      </c>
      <c r="E46" s="1211">
        <v>0.25800000000000001</v>
      </c>
      <c r="F46" s="1211">
        <v>2.9000000000000001E-2</v>
      </c>
      <c r="G46" s="1211">
        <f t="shared" si="1"/>
        <v>3.4379999999999997</v>
      </c>
      <c r="H46" s="1185">
        <v>200</v>
      </c>
      <c r="I46" s="1211">
        <v>472</v>
      </c>
      <c r="J46" s="1184">
        <v>3.2819499999999997</v>
      </c>
      <c r="K46" s="1187">
        <v>2.1450078788738338</v>
      </c>
      <c r="L46" s="572"/>
      <c r="M46" s="572"/>
    </row>
    <row r="47" spans="1:13" ht="14.45" customHeight="1">
      <c r="A47" s="1212" t="s">
        <v>388</v>
      </c>
      <c r="B47" s="1176">
        <v>46</v>
      </c>
      <c r="C47" s="1176">
        <v>30</v>
      </c>
      <c r="D47" s="1177">
        <v>11.371</v>
      </c>
      <c r="E47" s="1213">
        <v>0.81799999999999995</v>
      </c>
      <c r="F47" s="1213">
        <v>0.08</v>
      </c>
      <c r="G47" s="1213">
        <f t="shared" si="1"/>
        <v>12.269</v>
      </c>
      <c r="H47" s="1177">
        <v>264</v>
      </c>
      <c r="I47" s="1213">
        <v>649</v>
      </c>
      <c r="J47" s="1176">
        <v>11.58071</v>
      </c>
      <c r="K47" s="1179">
        <v>1.6123324453518246</v>
      </c>
      <c r="L47" s="572"/>
      <c r="M47" s="572"/>
    </row>
    <row r="48" spans="1:13" ht="14.45" customHeight="1">
      <c r="A48" s="1210" t="s">
        <v>389</v>
      </c>
      <c r="B48" s="1184">
        <v>24</v>
      </c>
      <c r="C48" s="1184">
        <v>6</v>
      </c>
      <c r="D48" s="1185">
        <v>12.778</v>
      </c>
      <c r="E48" s="1211">
        <v>4.3999999999999997E-2</v>
      </c>
      <c r="F48" s="1211">
        <v>0.155</v>
      </c>
      <c r="G48" s="1211">
        <f t="shared" si="1"/>
        <v>12.977</v>
      </c>
      <c r="H48" s="1185">
        <v>534</v>
      </c>
      <c r="I48" s="1211">
        <v>841</v>
      </c>
      <c r="J48" s="1184">
        <v>11.52323</v>
      </c>
      <c r="K48" s="1187">
        <v>0.27404143595987795</v>
      </c>
      <c r="L48" s="572"/>
      <c r="M48" s="572"/>
    </row>
    <row r="49" spans="1:13" s="652" customFormat="1" ht="14.45" customHeight="1">
      <c r="A49" s="1214" t="s">
        <v>133</v>
      </c>
      <c r="B49" s="1193">
        <v>2702</v>
      </c>
      <c r="C49" s="1193">
        <v>2523</v>
      </c>
      <c r="D49" s="1194">
        <v>108.355</v>
      </c>
      <c r="E49" s="1215">
        <v>5.452</v>
      </c>
      <c r="F49" s="1215">
        <v>1.7709999999999999</v>
      </c>
      <c r="G49" s="1215">
        <f t="shared" si="1"/>
        <v>115.578</v>
      </c>
      <c r="H49" s="1194">
        <v>43</v>
      </c>
      <c r="I49" s="1215">
        <v>88</v>
      </c>
      <c r="J49" s="1193">
        <v>103.2887999</v>
      </c>
      <c r="K49" s="1195">
        <v>1.2682132954499576</v>
      </c>
      <c r="L49" s="595"/>
      <c r="M49" s="595"/>
    </row>
    <row r="50" spans="1:13" s="572" customFormat="1" ht="5.0999999999999996" customHeight="1">
      <c r="A50" s="1198"/>
      <c r="B50" s="1199"/>
      <c r="C50" s="1199"/>
      <c r="D50" s="1200"/>
      <c r="E50" s="1200"/>
      <c r="F50" s="1199"/>
      <c r="G50" s="1216"/>
      <c r="H50" s="475"/>
      <c r="I50" s="475"/>
      <c r="J50" s="1216"/>
      <c r="K50" s="474"/>
    </row>
    <row r="51" spans="1:13" ht="12.75" customHeight="1">
      <c r="A51" s="1201" t="s">
        <v>126</v>
      </c>
      <c r="B51" s="1217"/>
      <c r="C51" s="1217"/>
      <c r="D51" s="1217"/>
      <c r="E51" s="1217"/>
      <c r="F51" s="1217"/>
      <c r="G51" s="1217"/>
      <c r="H51" s="475"/>
      <c r="I51" s="475"/>
      <c r="J51" s="475"/>
      <c r="K51" s="475"/>
    </row>
    <row r="52" spans="1:13">
      <c r="A52" s="1767" t="s">
        <v>594</v>
      </c>
      <c r="B52" s="1767"/>
      <c r="C52" s="1767"/>
      <c r="D52" s="1767"/>
      <c r="E52" s="1767"/>
      <c r="F52" s="1767"/>
      <c r="G52" s="1767"/>
      <c r="H52" s="1767"/>
      <c r="I52" s="1767"/>
      <c r="J52" s="1767"/>
      <c r="K52" s="1767"/>
    </row>
    <row r="53" spans="1:13" ht="12.75" customHeight="1">
      <c r="A53" s="402" t="s">
        <v>403</v>
      </c>
      <c r="B53" s="1201"/>
      <c r="C53" s="1201"/>
      <c r="D53" s="1201"/>
      <c r="E53" s="1202"/>
      <c r="F53" s="1202"/>
      <c r="G53" s="1202"/>
      <c r="H53" s="1202"/>
      <c r="I53" s="474"/>
      <c r="J53" s="474"/>
      <c r="K53" s="475"/>
    </row>
    <row r="54" spans="1:13" ht="12.75" customHeight="1">
      <c r="A54" s="402" t="s">
        <v>404</v>
      </c>
      <c r="B54" s="1201"/>
      <c r="C54" s="1201"/>
      <c r="D54" s="1201"/>
      <c r="E54" s="1202"/>
      <c r="F54" s="1202"/>
      <c r="G54" s="1202"/>
      <c r="H54" s="1202"/>
      <c r="I54" s="475"/>
      <c r="J54" s="475"/>
      <c r="K54" s="475"/>
    </row>
    <row r="55" spans="1:13" ht="25.5" customHeight="1">
      <c r="A55" s="1593" t="s">
        <v>541</v>
      </c>
      <c r="B55" s="1593"/>
      <c r="C55" s="1593"/>
      <c r="D55" s="1593"/>
      <c r="E55" s="1593"/>
      <c r="F55" s="1593"/>
      <c r="G55" s="1593"/>
      <c r="H55" s="1593"/>
      <c r="I55" s="1593"/>
      <c r="J55" s="1593"/>
      <c r="K55" s="1593"/>
    </row>
    <row r="56" spans="1:13" ht="12.75" customHeight="1">
      <c r="A56" s="238" t="s">
        <v>394</v>
      </c>
      <c r="B56" s="1201"/>
      <c r="C56" s="1201"/>
      <c r="D56" s="1201"/>
      <c r="E56" s="1202"/>
      <c r="F56" s="1202"/>
      <c r="G56" s="1202"/>
      <c r="H56" s="1202"/>
      <c r="I56" s="475"/>
      <c r="J56" s="475"/>
      <c r="K56" s="475"/>
    </row>
    <row r="57" spans="1:13" ht="25.5" customHeight="1">
      <c r="A57" s="1593" t="s">
        <v>405</v>
      </c>
      <c r="B57" s="1593"/>
      <c r="C57" s="1593"/>
      <c r="D57" s="1593"/>
      <c r="E57" s="1593"/>
      <c r="F57" s="1593"/>
      <c r="G57" s="1593"/>
      <c r="H57" s="1593"/>
      <c r="I57" s="1593"/>
      <c r="J57" s="1593"/>
      <c r="K57" s="1593"/>
    </row>
    <row r="58" spans="1:13" ht="14.45" customHeight="1">
      <c r="A58" s="128"/>
      <c r="B58" s="128"/>
      <c r="C58" s="128"/>
      <c r="D58" s="128"/>
      <c r="E58" s="128"/>
      <c r="F58" s="128"/>
      <c r="G58" s="128"/>
      <c r="H58" s="128"/>
    </row>
    <row r="59" spans="1:13" ht="15" customHeight="1"/>
    <row r="60" spans="1:13" ht="15" customHeight="1"/>
    <row r="61" spans="1:13" ht="15" customHeight="1"/>
    <row r="62" spans="1:13" ht="15" customHeight="1"/>
    <row r="63" spans="1:13" ht="15" customHeight="1"/>
    <row r="64" spans="1:1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sheetData>
  <mergeCells count="31">
    <mergeCell ref="K34:K36"/>
    <mergeCell ref="D35:E35"/>
    <mergeCell ref="F35:F36"/>
    <mergeCell ref="G35:G36"/>
    <mergeCell ref="H35:H36"/>
    <mergeCell ref="I35:I36"/>
    <mergeCell ref="J34:J36"/>
    <mergeCell ref="H6:H7"/>
    <mergeCell ref="A24:J24"/>
    <mergeCell ref="A28:J28"/>
    <mergeCell ref="A34:A36"/>
    <mergeCell ref="B34:B36"/>
    <mergeCell ref="C34:C36"/>
    <mergeCell ref="D34:G34"/>
    <mergeCell ref="H34:I34"/>
    <mergeCell ref="A55:K55"/>
    <mergeCell ref="A57:K57"/>
    <mergeCell ref="A30:J30"/>
    <mergeCell ref="A52:K52"/>
    <mergeCell ref="A1:K1"/>
    <mergeCell ref="A5:A7"/>
    <mergeCell ref="B5:B7"/>
    <mergeCell ref="C5:F5"/>
    <mergeCell ref="G5:H5"/>
    <mergeCell ref="I5:I7"/>
    <mergeCell ref="J5:J7"/>
    <mergeCell ref="K5:K7"/>
    <mergeCell ref="C6:D6"/>
    <mergeCell ref="E6:E7"/>
    <mergeCell ref="F6:F7"/>
    <mergeCell ref="G6:G7"/>
  </mergeCells>
  <pageMargins left="0.25" right="0.25" top="0.75" bottom="0.75" header="0.3" footer="0.3"/>
  <pageSetup paperSize="9" scale="59" orientation="portrait" r:id="rId1"/>
  <ignoredErrors>
    <ignoredError sqref="F8:F21 G37:G4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pageSetUpPr fitToPage="1"/>
  </sheetPr>
  <dimension ref="A1:K84"/>
  <sheetViews>
    <sheetView showGridLines="0" zoomScaleNormal="100" workbookViewId="0">
      <selection sqref="A1:K47"/>
    </sheetView>
  </sheetViews>
  <sheetFormatPr baseColWidth="10" defaultColWidth="11.42578125" defaultRowHeight="15"/>
  <cols>
    <col min="1" max="1" width="24.42578125" style="532" customWidth="1"/>
    <col min="2" max="2" width="13.7109375" style="532" customWidth="1"/>
    <col min="3" max="3" width="16.28515625" style="532" customWidth="1"/>
    <col min="4" max="5" width="12.7109375" style="532" customWidth="1"/>
    <col min="6" max="6" width="16.140625" style="532" customWidth="1"/>
    <col min="7" max="7" width="13.140625" style="532" customWidth="1"/>
    <col min="8" max="8" width="11" style="532" customWidth="1"/>
    <col min="9" max="9" width="11.42578125" style="532"/>
    <col min="10" max="10" width="15.7109375" style="532" customWidth="1"/>
    <col min="11" max="11" width="11.42578125" style="532" customWidth="1"/>
    <col min="12" max="16384" width="11.42578125" style="532"/>
  </cols>
  <sheetData>
    <row r="1" spans="1:11" ht="18" customHeight="1">
      <c r="A1" s="1768" t="s">
        <v>409</v>
      </c>
      <c r="B1" s="1768"/>
      <c r="C1" s="1768"/>
      <c r="D1" s="1768"/>
      <c r="E1" s="1768"/>
      <c r="F1" s="1768"/>
      <c r="G1" s="1768"/>
      <c r="H1" s="1768"/>
      <c r="I1" s="1768"/>
      <c r="J1" s="1768"/>
      <c r="K1" s="1768"/>
    </row>
    <row r="2" spans="1:11" ht="15" customHeight="1">
      <c r="A2" s="128"/>
      <c r="B2" s="128"/>
      <c r="C2" s="128"/>
      <c r="D2" s="128"/>
      <c r="E2" s="128"/>
      <c r="F2" s="128"/>
      <c r="G2" s="128"/>
      <c r="H2" s="128"/>
    </row>
    <row r="3" spans="1:11" s="1218" customFormat="1" ht="30" customHeight="1">
      <c r="A3" s="1798" t="s">
        <v>432</v>
      </c>
      <c r="B3" s="1798"/>
      <c r="C3" s="1798"/>
      <c r="D3" s="1798"/>
      <c r="E3" s="1798"/>
      <c r="F3" s="1798"/>
      <c r="G3" s="1798"/>
      <c r="H3" s="1798"/>
      <c r="I3" s="1798"/>
      <c r="J3" s="1798"/>
      <c r="K3" s="1798"/>
    </row>
    <row r="4" spans="1:11" ht="5.0999999999999996" customHeight="1">
      <c r="A4" s="1219"/>
      <c r="B4" s="1220"/>
      <c r="C4" s="1220"/>
      <c r="D4" s="1220"/>
      <c r="E4" s="1220"/>
      <c r="F4" s="1220"/>
      <c r="G4" s="1220"/>
      <c r="H4" s="1220"/>
      <c r="I4" s="1221"/>
      <c r="J4" s="1221"/>
    </row>
    <row r="5" spans="1:11" ht="30" customHeight="1">
      <c r="A5" s="1799" t="s">
        <v>410</v>
      </c>
      <c r="B5" s="1627" t="s">
        <v>411</v>
      </c>
      <c r="C5" s="1802" t="s">
        <v>407</v>
      </c>
      <c r="D5" s="1803"/>
      <c r="E5" s="1803"/>
      <c r="F5" s="1804"/>
      <c r="G5" s="1778" t="s">
        <v>370</v>
      </c>
      <c r="H5" s="1779"/>
      <c r="I5" s="1780" t="s">
        <v>371</v>
      </c>
      <c r="J5" s="1783" t="s">
        <v>412</v>
      </c>
    </row>
    <row r="6" spans="1:11" ht="30" customHeight="1">
      <c r="A6" s="1800"/>
      <c r="B6" s="1627"/>
      <c r="C6" s="1629" t="s">
        <v>373</v>
      </c>
      <c r="D6" s="1630"/>
      <c r="E6" s="1780" t="s">
        <v>212</v>
      </c>
      <c r="F6" s="1681" t="s">
        <v>213</v>
      </c>
      <c r="G6" s="1783" t="s">
        <v>374</v>
      </c>
      <c r="H6" s="1783" t="s">
        <v>375</v>
      </c>
      <c r="I6" s="1781"/>
      <c r="J6" s="1627"/>
    </row>
    <row r="7" spans="1:11" ht="45" customHeight="1">
      <c r="A7" s="1801"/>
      <c r="B7" s="1784"/>
      <c r="C7" s="1222" t="s">
        <v>134</v>
      </c>
      <c r="D7" s="1223" t="s">
        <v>135</v>
      </c>
      <c r="E7" s="1782"/>
      <c r="F7" s="1805"/>
      <c r="G7" s="1784"/>
      <c r="H7" s="1784"/>
      <c r="I7" s="1782"/>
      <c r="J7" s="1784"/>
    </row>
    <row r="8" spans="1:11" ht="14.45" customHeight="1">
      <c r="A8" s="879" t="s">
        <v>413</v>
      </c>
      <c r="B8" s="1216">
        <v>5</v>
      </c>
      <c r="C8" s="1224">
        <v>0.14799999999999999</v>
      </c>
      <c r="D8" s="1186"/>
      <c r="E8" s="1225">
        <v>5.0000000000000001E-3</v>
      </c>
      <c r="F8" s="1226">
        <f t="shared" ref="F8:F14" si="0">SUM(C8:E8)</f>
        <v>0.153</v>
      </c>
      <c r="G8" s="1216">
        <v>29</v>
      </c>
      <c r="H8" s="1216">
        <v>56</v>
      </c>
      <c r="I8" s="1225">
        <v>0.13156999999999999</v>
      </c>
      <c r="J8" s="1186">
        <v>5.5847022369370514</v>
      </c>
    </row>
    <row r="9" spans="1:11" ht="14.45" customHeight="1">
      <c r="A9" s="804" t="s">
        <v>414</v>
      </c>
      <c r="B9" s="1227">
        <v>342</v>
      </c>
      <c r="C9" s="1228">
        <v>15.811</v>
      </c>
      <c r="D9" s="1178">
        <v>0.56100000000000005</v>
      </c>
      <c r="E9" s="1229">
        <v>0.47499999999999998</v>
      </c>
      <c r="F9" s="1230">
        <f t="shared" si="0"/>
        <v>16.847000000000001</v>
      </c>
      <c r="G9" s="1227">
        <v>47</v>
      </c>
      <c r="H9" s="1227">
        <v>93</v>
      </c>
      <c r="I9" s="1229">
        <v>14.554450000000001</v>
      </c>
      <c r="J9" s="1178">
        <v>4.5419551460689309</v>
      </c>
    </row>
    <row r="10" spans="1:11" ht="14.45" customHeight="1">
      <c r="A10" s="800" t="s">
        <v>415</v>
      </c>
      <c r="B10" s="1216">
        <v>430</v>
      </c>
      <c r="C10" s="1224">
        <v>37.698</v>
      </c>
      <c r="D10" s="1186">
        <v>0.91400000000000003</v>
      </c>
      <c r="E10" s="1225">
        <v>1.0580000000000001</v>
      </c>
      <c r="F10" s="1226">
        <f t="shared" si="0"/>
        <v>39.67</v>
      </c>
      <c r="G10" s="1216">
        <v>89</v>
      </c>
      <c r="H10" s="1216">
        <v>162</v>
      </c>
      <c r="I10" s="1225">
        <v>35.338519999999995</v>
      </c>
      <c r="J10" s="1186">
        <v>3.7532983463978504</v>
      </c>
    </row>
    <row r="11" spans="1:11" ht="14.45" customHeight="1">
      <c r="A11" s="804" t="s">
        <v>416</v>
      </c>
      <c r="B11" s="1227">
        <v>191</v>
      </c>
      <c r="C11" s="1228">
        <v>31.056000000000001</v>
      </c>
      <c r="D11" s="1178">
        <v>0.496</v>
      </c>
      <c r="E11" s="1229">
        <v>0.71499999999999997</v>
      </c>
      <c r="F11" s="1230">
        <f t="shared" si="0"/>
        <v>32.267000000000003</v>
      </c>
      <c r="G11" s="1227">
        <v>165</v>
      </c>
      <c r="H11" s="1227">
        <v>306</v>
      </c>
      <c r="I11" s="1229">
        <v>29.0413499</v>
      </c>
      <c r="J11" s="1178">
        <v>3.9345344892523384</v>
      </c>
    </row>
    <row r="12" spans="1:11" ht="14.45" customHeight="1">
      <c r="A12" s="800" t="s">
        <v>417</v>
      </c>
      <c r="B12" s="1216">
        <v>152</v>
      </c>
      <c r="C12" s="1224">
        <v>45.072000000000003</v>
      </c>
      <c r="D12" s="1186">
        <v>0.51900000000000002</v>
      </c>
      <c r="E12" s="1225">
        <v>0.84799999999999998</v>
      </c>
      <c r="F12" s="1226">
        <f t="shared" si="0"/>
        <v>46.439</v>
      </c>
      <c r="G12" s="1216">
        <v>299</v>
      </c>
      <c r="H12" s="1216">
        <v>513</v>
      </c>
      <c r="I12" s="1225">
        <v>43.049300000000002</v>
      </c>
      <c r="J12" s="1186">
        <v>4.1170165996409294</v>
      </c>
    </row>
    <row r="13" spans="1:11" ht="14.45" customHeight="1">
      <c r="A13" s="804" t="s">
        <v>418</v>
      </c>
      <c r="B13" s="1227">
        <v>104</v>
      </c>
      <c r="C13" s="1228">
        <v>73.471000000000004</v>
      </c>
      <c r="D13" s="1178">
        <v>0.83699999999999997</v>
      </c>
      <c r="E13" s="1229">
        <v>0.878</v>
      </c>
      <c r="F13" s="1230">
        <f t="shared" si="0"/>
        <v>75.186000000000007</v>
      </c>
      <c r="G13" s="1227">
        <v>714</v>
      </c>
      <c r="H13" s="1227">
        <v>1373</v>
      </c>
      <c r="I13" s="1229">
        <v>70.505779899999993</v>
      </c>
      <c r="J13" s="1178">
        <v>4.2567402008062745</v>
      </c>
    </row>
    <row r="14" spans="1:11" ht="14.45" customHeight="1">
      <c r="A14" s="806" t="s">
        <v>389</v>
      </c>
      <c r="B14" s="1231">
        <v>36</v>
      </c>
      <c r="C14" s="1232">
        <v>78.963999999999999</v>
      </c>
      <c r="D14" s="1233">
        <v>0.25700000000000001</v>
      </c>
      <c r="E14" s="1234">
        <v>0.82199999999999995</v>
      </c>
      <c r="F14" s="1235">
        <f t="shared" si="0"/>
        <v>80.043000000000006</v>
      </c>
      <c r="G14" s="1231">
        <v>2200</v>
      </c>
      <c r="H14" s="1231">
        <v>5624</v>
      </c>
      <c r="I14" s="1234">
        <v>75.579660000000004</v>
      </c>
      <c r="J14" s="1233">
        <v>2.9373961043998333</v>
      </c>
    </row>
    <row r="15" spans="1:11" s="652" customFormat="1" ht="14.45" customHeight="1">
      <c r="A15" s="809" t="s">
        <v>133</v>
      </c>
      <c r="B15" s="1236">
        <f>SUM(B8:B14)</f>
        <v>1260</v>
      </c>
      <c r="C15" s="1237">
        <v>282.22000000000003</v>
      </c>
      <c r="D15" s="1238">
        <v>3.5840000000000001</v>
      </c>
      <c r="E15" s="1239">
        <v>4.8010000000000002</v>
      </c>
      <c r="F15" s="1240">
        <f>SUM(F8:F14)</f>
        <v>290.60500000000002</v>
      </c>
      <c r="G15" s="1236">
        <v>226</v>
      </c>
      <c r="H15" s="1236">
        <v>455</v>
      </c>
      <c r="I15" s="1239">
        <v>268.20062999999999</v>
      </c>
      <c r="J15" s="1238">
        <v>3.6853714032862364</v>
      </c>
    </row>
    <row r="16" spans="1:11" ht="5.0999999999999996" customHeight="1">
      <c r="A16" s="1241"/>
      <c r="B16" s="690"/>
      <c r="C16" s="690"/>
      <c r="D16" s="690"/>
      <c r="E16" s="690"/>
      <c r="F16" s="690"/>
      <c r="G16" s="690"/>
      <c r="H16" s="690"/>
      <c r="I16" s="475"/>
      <c r="J16" s="475"/>
    </row>
    <row r="17" spans="1:11" s="731" customFormat="1" ht="25.5" customHeight="1">
      <c r="A17" s="1767" t="s">
        <v>542</v>
      </c>
      <c r="B17" s="1767"/>
      <c r="C17" s="1767"/>
      <c r="D17" s="1767"/>
      <c r="E17" s="1767"/>
      <c r="F17" s="1767"/>
      <c r="G17" s="1767"/>
      <c r="H17" s="1767"/>
      <c r="I17" s="1767"/>
      <c r="J17" s="1767"/>
    </row>
    <row r="18" spans="1:11" s="731" customFormat="1" ht="12.75" customHeight="1">
      <c r="A18" s="1202" t="s">
        <v>391</v>
      </c>
      <c r="B18" s="1201"/>
      <c r="C18" s="1201"/>
      <c r="D18" s="1201"/>
      <c r="E18" s="1202"/>
      <c r="F18" s="1202"/>
      <c r="G18" s="1202"/>
      <c r="H18" s="1202"/>
      <c r="I18" s="474"/>
      <c r="J18" s="474"/>
      <c r="K18" s="574"/>
    </row>
    <row r="19" spans="1:11" s="731" customFormat="1" ht="12.75" customHeight="1">
      <c r="A19" s="402" t="s">
        <v>419</v>
      </c>
      <c r="B19" s="1201"/>
      <c r="C19" s="1201"/>
      <c r="D19" s="1201"/>
      <c r="E19" s="1202"/>
      <c r="F19" s="1202"/>
      <c r="G19" s="1202"/>
      <c r="H19" s="1202"/>
      <c r="I19" s="474"/>
      <c r="J19" s="474"/>
      <c r="K19" s="574"/>
    </row>
    <row r="20" spans="1:11" s="1242" customFormat="1" ht="25.5" customHeight="1">
      <c r="A20" s="1601" t="s">
        <v>543</v>
      </c>
      <c r="B20" s="1601"/>
      <c r="C20" s="1601"/>
      <c r="D20" s="1601"/>
      <c r="E20" s="1601"/>
      <c r="F20" s="1601"/>
      <c r="G20" s="1601"/>
      <c r="H20" s="1601"/>
      <c r="I20" s="1601"/>
      <c r="J20" s="1601"/>
      <c r="K20" s="929"/>
    </row>
    <row r="21" spans="1:11" ht="12.75" customHeight="1">
      <c r="A21" s="238" t="s">
        <v>420</v>
      </c>
      <c r="B21" s="1201"/>
      <c r="C21" s="1201"/>
      <c r="D21" s="1201"/>
      <c r="E21" s="1202"/>
      <c r="F21" s="1202"/>
      <c r="G21" s="1202"/>
      <c r="H21" s="1202"/>
      <c r="I21" s="475"/>
      <c r="J21" s="475"/>
    </row>
    <row r="22" spans="1:11" s="1243" customFormat="1" ht="25.5" customHeight="1">
      <c r="A22" s="1593" t="s">
        <v>421</v>
      </c>
      <c r="B22" s="1593"/>
      <c r="C22" s="1593"/>
      <c r="D22" s="1593"/>
      <c r="E22" s="1593"/>
      <c r="F22" s="1593"/>
      <c r="G22" s="1593"/>
      <c r="H22" s="1593"/>
      <c r="I22" s="1593"/>
      <c r="J22" s="1593"/>
    </row>
    <row r="23" spans="1:11" ht="20.100000000000001" customHeight="1">
      <c r="A23" s="1244"/>
      <c r="B23" s="1244"/>
      <c r="C23" s="1244"/>
      <c r="D23" s="1244"/>
      <c r="E23" s="1244"/>
      <c r="F23" s="1244"/>
      <c r="G23" s="1244"/>
      <c r="H23" s="1244"/>
    </row>
    <row r="24" spans="1:11" ht="14.45" customHeight="1">
      <c r="A24" s="1798" t="s">
        <v>433</v>
      </c>
      <c r="B24" s="1806"/>
      <c r="C24" s="1806"/>
      <c r="D24" s="1806"/>
      <c r="E24" s="1806"/>
      <c r="F24" s="1806"/>
      <c r="G24" s="1806"/>
      <c r="H24" s="1806"/>
      <c r="I24" s="1806"/>
      <c r="J24" s="1806"/>
      <c r="K24" s="1806"/>
    </row>
    <row r="25" spans="1:11" ht="5.0999999999999996" customHeight="1">
      <c r="A25" s="1220"/>
      <c r="B25" s="1220"/>
      <c r="C25" s="1220"/>
      <c r="D25" s="1220"/>
      <c r="E25" s="1220"/>
      <c r="F25" s="1220"/>
      <c r="G25" s="1220"/>
      <c r="H25" s="1220"/>
      <c r="I25" s="3"/>
      <c r="J25" s="3"/>
    </row>
    <row r="26" spans="1:11" ht="30" customHeight="1">
      <c r="A26" s="1799" t="s">
        <v>410</v>
      </c>
      <c r="B26" s="1780" t="s">
        <v>422</v>
      </c>
      <c r="C26" s="1807" t="s">
        <v>407</v>
      </c>
      <c r="D26" s="1807"/>
      <c r="E26" s="1807"/>
      <c r="F26" s="1808"/>
      <c r="G26" s="1778" t="s">
        <v>370</v>
      </c>
      <c r="H26" s="1779"/>
      <c r="I26" s="1780" t="s">
        <v>399</v>
      </c>
      <c r="J26" s="1783" t="s">
        <v>423</v>
      </c>
    </row>
    <row r="27" spans="1:11" ht="14.45" customHeight="1">
      <c r="A27" s="1800"/>
      <c r="B27" s="1781"/>
      <c r="C27" s="1629" t="s">
        <v>373</v>
      </c>
      <c r="D27" s="1631"/>
      <c r="E27" s="1780" t="s">
        <v>212</v>
      </c>
      <c r="F27" s="1780" t="s">
        <v>213</v>
      </c>
      <c r="G27" s="1627" t="s">
        <v>374</v>
      </c>
      <c r="H27" s="1627" t="s">
        <v>401</v>
      </c>
      <c r="I27" s="1781"/>
      <c r="J27" s="1627"/>
    </row>
    <row r="28" spans="1:11" ht="45" customHeight="1">
      <c r="A28" s="1801"/>
      <c r="B28" s="1782"/>
      <c r="C28" s="526" t="s">
        <v>134</v>
      </c>
      <c r="D28" s="527" t="s">
        <v>135</v>
      </c>
      <c r="E28" s="1782"/>
      <c r="F28" s="1782"/>
      <c r="G28" s="1784"/>
      <c r="H28" s="1784"/>
      <c r="I28" s="1782"/>
      <c r="J28" s="1784"/>
    </row>
    <row r="29" spans="1:11" ht="14.45" customHeight="1">
      <c r="A29" s="793" t="s">
        <v>424</v>
      </c>
      <c r="B29" s="1245">
        <v>328</v>
      </c>
      <c r="C29" s="1228">
        <v>23.48</v>
      </c>
      <c r="D29" s="1178">
        <v>0.61599999999999999</v>
      </c>
      <c r="E29" s="1246">
        <v>0.28499999999999998</v>
      </c>
      <c r="F29" s="1230">
        <f t="shared" ref="F29:F36" si="1">SUM(C29:E29)</f>
        <v>24.381</v>
      </c>
      <c r="G29" s="1227">
        <v>75</v>
      </c>
      <c r="H29" s="1247">
        <v>180</v>
      </c>
      <c r="I29" s="1246">
        <v>21.27047</v>
      </c>
      <c r="J29" s="1227" t="s">
        <v>425</v>
      </c>
    </row>
    <row r="30" spans="1:11" ht="14.45" customHeight="1">
      <c r="A30" s="800" t="s">
        <v>413</v>
      </c>
      <c r="B30" s="1248">
        <v>2623</v>
      </c>
      <c r="C30" s="1224">
        <v>12.513</v>
      </c>
      <c r="D30" s="1186">
        <v>0.54800000000000004</v>
      </c>
      <c r="E30" s="1225">
        <v>1.298</v>
      </c>
      <c r="F30" s="1226">
        <f t="shared" si="1"/>
        <v>14.359</v>
      </c>
      <c r="G30" s="1216">
        <v>5</v>
      </c>
      <c r="H30" s="1249">
        <v>9</v>
      </c>
      <c r="I30" s="1225">
        <v>10.1807</v>
      </c>
      <c r="J30" s="1186">
        <v>1.7698691968840623</v>
      </c>
    </row>
    <row r="31" spans="1:11" ht="14.45" customHeight="1">
      <c r="A31" s="804" t="s">
        <v>414</v>
      </c>
      <c r="B31" s="1250">
        <v>809</v>
      </c>
      <c r="C31" s="1228">
        <v>5.0369999999999999</v>
      </c>
      <c r="D31" s="1178">
        <v>0.105</v>
      </c>
      <c r="E31" s="1229">
        <v>0.40600000000000003</v>
      </c>
      <c r="F31" s="1230">
        <f t="shared" si="1"/>
        <v>5.548</v>
      </c>
      <c r="G31" s="1227">
        <v>7</v>
      </c>
      <c r="H31" s="1251">
        <v>19</v>
      </c>
      <c r="I31" s="1229">
        <v>4.4255500000000003</v>
      </c>
      <c r="J31" s="1178">
        <v>0.46918848431196897</v>
      </c>
    </row>
    <row r="32" spans="1:11" ht="14.45" customHeight="1">
      <c r="A32" s="800" t="s">
        <v>415</v>
      </c>
      <c r="B32" s="1248">
        <v>477</v>
      </c>
      <c r="C32" s="1224">
        <v>4.8849999999999998</v>
      </c>
      <c r="D32" s="1186">
        <v>0.05</v>
      </c>
      <c r="E32" s="1225">
        <v>0.30099999999999999</v>
      </c>
      <c r="F32" s="1226">
        <f t="shared" si="1"/>
        <v>5.2359999999999998</v>
      </c>
      <c r="G32" s="1216">
        <v>11</v>
      </c>
      <c r="H32" s="1249">
        <v>26</v>
      </c>
      <c r="I32" s="1225">
        <v>4.4308199999999998</v>
      </c>
      <c r="J32" s="1186">
        <v>0.37483725514248367</v>
      </c>
    </row>
    <row r="33" spans="1:11" ht="14.45" customHeight="1">
      <c r="A33" s="804" t="s">
        <v>416</v>
      </c>
      <c r="B33" s="1250">
        <v>319</v>
      </c>
      <c r="C33" s="1228">
        <v>4.6070000000000002</v>
      </c>
      <c r="D33" s="1178">
        <v>0.14399999999999999</v>
      </c>
      <c r="E33" s="1229">
        <v>0.16300000000000001</v>
      </c>
      <c r="F33" s="1230">
        <f t="shared" si="1"/>
        <v>4.9140000000000006</v>
      </c>
      <c r="G33" s="1227">
        <v>16</v>
      </c>
      <c r="H33" s="1251">
        <v>38</v>
      </c>
      <c r="I33" s="1229">
        <v>4.4637900000000004</v>
      </c>
      <c r="J33" s="1178">
        <v>0.31864933724744121</v>
      </c>
    </row>
    <row r="34" spans="1:11" ht="14.45" customHeight="1">
      <c r="A34" s="800" t="s">
        <v>417</v>
      </c>
      <c r="B34" s="1248">
        <v>451</v>
      </c>
      <c r="C34" s="1224">
        <v>7.7969999999999997</v>
      </c>
      <c r="D34" s="1186">
        <v>9.2999999999999999E-2</v>
      </c>
      <c r="E34" s="1225">
        <v>0.183</v>
      </c>
      <c r="F34" s="1226">
        <f t="shared" si="1"/>
        <v>8.0730000000000004</v>
      </c>
      <c r="G34" s="1216">
        <v>18</v>
      </c>
      <c r="H34" s="1249">
        <v>48</v>
      </c>
      <c r="I34" s="1225">
        <v>7.4953500000000002</v>
      </c>
      <c r="J34" s="1186">
        <v>0.21477173724456575</v>
      </c>
    </row>
    <row r="35" spans="1:11" ht="14.45" customHeight="1">
      <c r="A35" s="804" t="s">
        <v>418</v>
      </c>
      <c r="B35" s="1250">
        <v>545</v>
      </c>
      <c r="C35" s="1228">
        <v>12.365</v>
      </c>
      <c r="D35" s="1178">
        <v>0.127</v>
      </c>
      <c r="E35" s="1229">
        <v>0.33200000000000002</v>
      </c>
      <c r="F35" s="1230">
        <f t="shared" si="1"/>
        <v>12.824000000000002</v>
      </c>
      <c r="G35" s="1227">
        <v>24</v>
      </c>
      <c r="H35" s="1251">
        <v>69</v>
      </c>
      <c r="I35" s="1229">
        <v>11.897549999999999</v>
      </c>
      <c r="J35" s="1178">
        <v>0.12144088599958387</v>
      </c>
    </row>
    <row r="36" spans="1:11" ht="14.45" customHeight="1">
      <c r="A36" s="806" t="s">
        <v>389</v>
      </c>
      <c r="B36" s="1252">
        <v>441</v>
      </c>
      <c r="C36" s="1232">
        <v>17.013999999999999</v>
      </c>
      <c r="D36" s="1233">
        <v>0.184</v>
      </c>
      <c r="E36" s="1234">
        <v>0.13600000000000001</v>
      </c>
      <c r="F36" s="1235">
        <f t="shared" si="1"/>
        <v>17.334</v>
      </c>
      <c r="G36" s="1231">
        <v>39</v>
      </c>
      <c r="H36" s="1253">
        <v>91</v>
      </c>
      <c r="I36" s="1234">
        <v>17.291900000000002</v>
      </c>
      <c r="J36" s="1233">
        <v>4.2641762418202195E-2</v>
      </c>
    </row>
    <row r="37" spans="1:11" s="1256" customFormat="1" ht="14.45" customHeight="1">
      <c r="A37" s="809" t="s">
        <v>133</v>
      </c>
      <c r="B37" s="1254">
        <f>SUM(B29:B36)</f>
        <v>5993</v>
      </c>
      <c r="C37" s="1237">
        <f>SUM(C29:C36)</f>
        <v>87.697999999999993</v>
      </c>
      <c r="D37" s="1238">
        <f t="shared" ref="D37:E37" si="2">SUM(D29:D36)</f>
        <v>1.867</v>
      </c>
      <c r="E37" s="1239">
        <f t="shared" si="2"/>
        <v>3.1039999999999996</v>
      </c>
      <c r="F37" s="1240">
        <f>SUM(F29:F36)</f>
        <v>92.669000000000011</v>
      </c>
      <c r="G37" s="1236">
        <v>16</v>
      </c>
      <c r="H37" s="1255">
        <v>35</v>
      </c>
      <c r="I37" s="1239">
        <f>SUM(I29:I36)</f>
        <v>81.456130000000002</v>
      </c>
      <c r="J37" s="1236" t="s">
        <v>426</v>
      </c>
    </row>
    <row r="38" spans="1:11" ht="5.0999999999999996" customHeight="1">
      <c r="A38" s="1241"/>
      <c r="B38" s="690"/>
      <c r="C38" s="690"/>
      <c r="D38" s="690"/>
      <c r="E38" s="690"/>
      <c r="F38" s="690"/>
      <c r="G38" s="690"/>
      <c r="H38" s="690"/>
      <c r="I38" s="475"/>
      <c r="J38" s="475"/>
    </row>
    <row r="39" spans="1:11" ht="12.75" customHeight="1">
      <c r="A39" s="1201" t="s">
        <v>427</v>
      </c>
      <c r="B39" s="690"/>
      <c r="C39" s="690"/>
      <c r="D39" s="690"/>
      <c r="E39" s="690"/>
      <c r="F39" s="690"/>
      <c r="G39" s="690"/>
      <c r="H39" s="690"/>
      <c r="I39" s="475"/>
      <c r="J39" s="475"/>
    </row>
    <row r="40" spans="1:11" ht="25.5" customHeight="1">
      <c r="A40" s="1767" t="s">
        <v>544</v>
      </c>
      <c r="B40" s="1767"/>
      <c r="C40" s="1767"/>
      <c r="D40" s="1767"/>
      <c r="E40" s="1767"/>
      <c r="F40" s="1767"/>
      <c r="G40" s="1767"/>
      <c r="H40" s="1767"/>
      <c r="I40" s="1767"/>
      <c r="J40" s="1767"/>
      <c r="K40" s="731"/>
    </row>
    <row r="41" spans="1:11" ht="12.75" customHeight="1">
      <c r="A41" s="1202" t="s">
        <v>403</v>
      </c>
      <c r="B41" s="1201"/>
      <c r="C41" s="1201"/>
      <c r="D41" s="1201"/>
      <c r="E41" s="1202"/>
      <c r="F41" s="1202"/>
      <c r="G41" s="1202"/>
      <c r="H41" s="1202"/>
      <c r="I41" s="475"/>
      <c r="J41" s="475"/>
    </row>
    <row r="42" spans="1:11" s="1243" customFormat="1" ht="25.5" customHeight="1">
      <c r="A42" s="1809" t="s">
        <v>428</v>
      </c>
      <c r="B42" s="1809"/>
      <c r="C42" s="1809"/>
      <c r="D42" s="1809"/>
      <c r="E42" s="1809"/>
      <c r="F42" s="1809"/>
      <c r="G42" s="1809"/>
      <c r="H42" s="1809"/>
      <c r="I42" s="1809"/>
      <c r="J42" s="1809"/>
    </row>
    <row r="43" spans="1:11" s="1243" customFormat="1" ht="25.5" customHeight="1">
      <c r="A43" s="1809" t="s">
        <v>429</v>
      </c>
      <c r="B43" s="1809"/>
      <c r="C43" s="1809"/>
      <c r="D43" s="1809"/>
      <c r="E43" s="1809"/>
      <c r="F43" s="1809"/>
      <c r="G43" s="1809"/>
      <c r="H43" s="1809"/>
      <c r="I43" s="1809"/>
      <c r="J43" s="1809"/>
    </row>
    <row r="44" spans="1:11" ht="12.75" customHeight="1">
      <c r="A44" s="402" t="s">
        <v>430</v>
      </c>
      <c r="B44" s="1201"/>
      <c r="C44" s="1201"/>
      <c r="D44" s="1201"/>
      <c r="E44" s="1202"/>
      <c r="F44" s="1202"/>
      <c r="G44" s="1202"/>
      <c r="H44" s="1202"/>
      <c r="I44" s="475"/>
      <c r="J44" s="475"/>
    </row>
    <row r="45" spans="1:11" ht="25.5" customHeight="1">
      <c r="A45" s="1593" t="s">
        <v>595</v>
      </c>
      <c r="B45" s="1593"/>
      <c r="C45" s="1593"/>
      <c r="D45" s="1593"/>
      <c r="E45" s="1593"/>
      <c r="F45" s="1593"/>
      <c r="G45" s="1593"/>
      <c r="H45" s="1593"/>
      <c r="I45" s="1593"/>
      <c r="J45" s="1593"/>
      <c r="K45" s="395"/>
    </row>
    <row r="46" spans="1:11" ht="12.75" customHeight="1">
      <c r="A46" s="238" t="s">
        <v>420</v>
      </c>
      <c r="B46" s="514"/>
      <c r="C46" s="514"/>
      <c r="D46" s="514"/>
      <c r="E46" s="514"/>
      <c r="F46" s="514"/>
      <c r="G46" s="514"/>
      <c r="H46" s="514"/>
      <c r="I46" s="475"/>
      <c r="J46" s="475"/>
    </row>
    <row r="47" spans="1:11" s="1243" customFormat="1" ht="25.5" customHeight="1">
      <c r="A47" s="1593" t="s">
        <v>431</v>
      </c>
      <c r="B47" s="1593"/>
      <c r="C47" s="1593"/>
      <c r="D47" s="1593"/>
      <c r="E47" s="1593"/>
      <c r="F47" s="1593"/>
      <c r="G47" s="1593"/>
      <c r="H47" s="1593"/>
      <c r="I47" s="1593"/>
      <c r="J47" s="1593"/>
    </row>
    <row r="48" spans="1:11" ht="15" customHeight="1">
      <c r="A48" s="128"/>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sheetData>
  <mergeCells count="33">
    <mergeCell ref="A47:J47"/>
    <mergeCell ref="G27:G28"/>
    <mergeCell ref="H27:H28"/>
    <mergeCell ref="A40:J40"/>
    <mergeCell ref="A42:J42"/>
    <mergeCell ref="A43:J43"/>
    <mergeCell ref="A45:J45"/>
    <mergeCell ref="A24:K24"/>
    <mergeCell ref="A26:A28"/>
    <mergeCell ref="B26:B28"/>
    <mergeCell ref="C26:F26"/>
    <mergeCell ref="G26:H26"/>
    <mergeCell ref="I26:I28"/>
    <mergeCell ref="J26:J28"/>
    <mergeCell ref="C27:D27"/>
    <mergeCell ref="E27:E28"/>
    <mergeCell ref="F27:F28"/>
    <mergeCell ref="A22:J22"/>
    <mergeCell ref="A1:K1"/>
    <mergeCell ref="A3:K3"/>
    <mergeCell ref="A5:A7"/>
    <mergeCell ref="B5:B7"/>
    <mergeCell ref="C5:F5"/>
    <mergeCell ref="G5:H5"/>
    <mergeCell ref="I5:I7"/>
    <mergeCell ref="J5:J7"/>
    <mergeCell ref="C6:D6"/>
    <mergeCell ref="E6:E7"/>
    <mergeCell ref="F6:F7"/>
    <mergeCell ref="G6:G7"/>
    <mergeCell ref="H6:H7"/>
    <mergeCell ref="A17:J17"/>
    <mergeCell ref="A20:J20"/>
  </mergeCells>
  <pageMargins left="0.25" right="0.25" top="0.75" bottom="0.75" header="0.3" footer="0.3"/>
  <pageSetup paperSize="9" scale="62" orientation="portrait" r:id="rId1"/>
  <ignoredErrors>
    <ignoredError sqref="F8:F14 F29:F36"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pageSetUpPr fitToPage="1"/>
  </sheetPr>
  <dimension ref="A1:K68"/>
  <sheetViews>
    <sheetView workbookViewId="0">
      <selection sqref="A1:K38"/>
    </sheetView>
  </sheetViews>
  <sheetFormatPr baseColWidth="10" defaultColWidth="11.42578125" defaultRowHeight="15"/>
  <cols>
    <col min="1" max="1" width="24.42578125" style="532" customWidth="1"/>
    <col min="2" max="2" width="13.7109375" style="532" customWidth="1"/>
    <col min="3" max="3" width="16.28515625" style="532" customWidth="1"/>
    <col min="4" max="5" width="12.7109375" style="532" customWidth="1"/>
    <col min="6" max="6" width="16.140625" style="532" customWidth="1"/>
    <col min="7" max="7" width="13.140625" style="532" customWidth="1"/>
    <col min="8" max="8" width="11" style="532" customWidth="1"/>
    <col min="9" max="9" width="11.42578125" style="532"/>
    <col min="10" max="10" width="15.7109375" style="532" customWidth="1"/>
    <col min="11" max="16384" width="11.42578125" style="532"/>
  </cols>
  <sheetData>
    <row r="1" spans="1:11" ht="18" customHeight="1">
      <c r="A1" s="1768" t="s">
        <v>434</v>
      </c>
      <c r="B1" s="1768"/>
      <c r="C1" s="1768"/>
      <c r="D1" s="1768"/>
      <c r="E1" s="1768"/>
      <c r="F1" s="1768"/>
      <c r="G1" s="1768"/>
      <c r="H1" s="1768"/>
      <c r="I1" s="1768"/>
      <c r="J1" s="1768"/>
      <c r="K1" s="1257"/>
    </row>
    <row r="2" spans="1:11" ht="15" customHeight="1">
      <c r="A2" s="128"/>
      <c r="B2" s="128"/>
      <c r="C2" s="128"/>
      <c r="D2" s="128"/>
      <c r="E2" s="128"/>
      <c r="F2" s="128"/>
      <c r="G2" s="128"/>
      <c r="H2" s="128"/>
    </row>
    <row r="3" spans="1:11" ht="14.45" customHeight="1">
      <c r="A3" s="1798" t="s">
        <v>449</v>
      </c>
      <c r="B3" s="1806"/>
      <c r="C3" s="1806"/>
      <c r="D3" s="1806"/>
      <c r="E3" s="1806"/>
      <c r="F3" s="1806"/>
      <c r="G3" s="1806"/>
      <c r="H3" s="1806"/>
      <c r="I3" s="1806"/>
      <c r="J3" s="1806"/>
      <c r="K3" s="1806"/>
    </row>
    <row r="4" spans="1:11" ht="5.0999999999999996" customHeight="1"/>
    <row r="5" spans="1:11" ht="30" customHeight="1">
      <c r="A5" s="1799" t="s">
        <v>435</v>
      </c>
      <c r="B5" s="1780" t="s">
        <v>436</v>
      </c>
      <c r="C5" s="1803" t="s">
        <v>407</v>
      </c>
      <c r="D5" s="1803"/>
      <c r="E5" s="1803"/>
      <c r="F5" s="1804"/>
      <c r="G5" s="1778" t="s">
        <v>370</v>
      </c>
      <c r="H5" s="1779"/>
      <c r="I5" s="1780" t="s">
        <v>371</v>
      </c>
      <c r="J5" s="1783" t="s">
        <v>412</v>
      </c>
    </row>
    <row r="6" spans="1:11" ht="15" customHeight="1">
      <c r="A6" s="1800"/>
      <c r="B6" s="1781"/>
      <c r="C6" s="1629" t="s">
        <v>373</v>
      </c>
      <c r="D6" s="1630"/>
      <c r="E6" s="1780" t="s">
        <v>212</v>
      </c>
      <c r="F6" s="1780" t="s">
        <v>213</v>
      </c>
      <c r="G6" s="1680" t="s">
        <v>374</v>
      </c>
      <c r="H6" s="1681" t="s">
        <v>375</v>
      </c>
      <c r="I6" s="1781"/>
      <c r="J6" s="1627"/>
    </row>
    <row r="7" spans="1:11" ht="45" customHeight="1">
      <c r="A7" s="1801"/>
      <c r="B7" s="1782"/>
      <c r="C7" s="526" t="s">
        <v>134</v>
      </c>
      <c r="D7" s="528" t="s">
        <v>135</v>
      </c>
      <c r="E7" s="1782"/>
      <c r="F7" s="1782"/>
      <c r="G7" s="1810"/>
      <c r="H7" s="1805"/>
      <c r="I7" s="1782"/>
      <c r="J7" s="1784"/>
    </row>
    <row r="8" spans="1:11" ht="15" customHeight="1">
      <c r="A8" s="793" t="s">
        <v>437</v>
      </c>
      <c r="B8" s="1250">
        <v>22</v>
      </c>
      <c r="C8" s="1494">
        <v>28.795999999999999</v>
      </c>
      <c r="D8" s="1230">
        <v>0.106</v>
      </c>
      <c r="E8" s="1229">
        <v>0.249</v>
      </c>
      <c r="F8" s="1229">
        <f>SUM(C8:E8)</f>
        <v>29.151</v>
      </c>
      <c r="G8" s="1525">
        <v>1313</v>
      </c>
      <c r="H8" s="1251">
        <v>1631</v>
      </c>
      <c r="I8" s="1229">
        <v>27.818439900000001</v>
      </c>
      <c r="J8" s="1494">
        <v>6.3710387528370118</v>
      </c>
    </row>
    <row r="9" spans="1:11" ht="15" customHeight="1">
      <c r="A9" s="800" t="s">
        <v>438</v>
      </c>
      <c r="B9" s="1248">
        <v>22</v>
      </c>
      <c r="C9" s="1224">
        <v>44.218000000000004</v>
      </c>
      <c r="D9" s="1226">
        <v>0.158</v>
      </c>
      <c r="E9" s="1225">
        <v>0.32300000000000001</v>
      </c>
      <c r="F9" s="1225">
        <f>SUM(C9:E9)</f>
        <v>44.699000000000005</v>
      </c>
      <c r="G9" s="1526">
        <v>2017</v>
      </c>
      <c r="H9" s="1249">
        <v>2558</v>
      </c>
      <c r="I9" s="1225">
        <v>42.742989899999998</v>
      </c>
      <c r="J9" s="1224">
        <v>5.1493880559901966</v>
      </c>
    </row>
    <row r="10" spans="1:11" ht="15" customHeight="1">
      <c r="A10" s="804" t="s">
        <v>439</v>
      </c>
      <c r="B10" s="1250">
        <v>23</v>
      </c>
      <c r="C10" s="1228">
        <v>63.475999999999999</v>
      </c>
      <c r="D10" s="1230">
        <v>0.33100000000000002</v>
      </c>
      <c r="E10" s="1229">
        <v>0.40899999999999997</v>
      </c>
      <c r="F10" s="1229">
        <f>SUM(C10:E10)</f>
        <v>64.216000000000008</v>
      </c>
      <c r="G10" s="1527">
        <v>2774</v>
      </c>
      <c r="H10" s="1251">
        <v>3356</v>
      </c>
      <c r="I10" s="1229">
        <v>60.681359999999998</v>
      </c>
      <c r="J10" s="1228">
        <v>4.1935919922709166</v>
      </c>
    </row>
    <row r="11" spans="1:11" ht="15" customHeight="1">
      <c r="A11" s="806" t="s">
        <v>440</v>
      </c>
      <c r="B11" s="1252">
        <v>27</v>
      </c>
      <c r="C11" s="1232">
        <v>141.14699999999999</v>
      </c>
      <c r="D11" s="1235">
        <v>1.8380000000000001</v>
      </c>
      <c r="E11" s="1234">
        <v>0.89100000000000001</v>
      </c>
      <c r="F11" s="1234">
        <f>SUM(C11:E11)</f>
        <v>143.87599999999998</v>
      </c>
      <c r="G11" s="1528">
        <v>5295</v>
      </c>
      <c r="H11" s="1253">
        <v>8422</v>
      </c>
      <c r="I11" s="1234">
        <v>137.55454999999998</v>
      </c>
      <c r="J11" s="1232">
        <v>3.8281628359494873</v>
      </c>
    </row>
    <row r="12" spans="1:11" s="652" customFormat="1" ht="15" customHeight="1">
      <c r="A12" s="809" t="s">
        <v>133</v>
      </c>
      <c r="B12" s="1254">
        <v>94</v>
      </c>
      <c r="C12" s="1237">
        <v>277.637</v>
      </c>
      <c r="D12" s="1240">
        <v>2.4329999999999998</v>
      </c>
      <c r="E12" s="1239">
        <v>1.8720000000000001</v>
      </c>
      <c r="F12" s="1239">
        <f>SUM(F8:F11)</f>
        <v>281.94200000000001</v>
      </c>
      <c r="G12" s="1529">
        <v>2979</v>
      </c>
      <c r="H12" s="1255">
        <v>5487</v>
      </c>
      <c r="I12" s="1239">
        <v>268.79734000000002</v>
      </c>
      <c r="J12" s="1237">
        <v>4.2619384769139863</v>
      </c>
    </row>
    <row r="13" spans="1:11" ht="5.0999999999999996" customHeight="1">
      <c r="A13" s="475"/>
      <c r="B13" s="475"/>
      <c r="C13" s="475"/>
      <c r="D13" s="475"/>
      <c r="E13" s="475"/>
      <c r="F13" s="475"/>
      <c r="G13" s="475"/>
      <c r="H13" s="475"/>
      <c r="I13" s="475"/>
      <c r="J13" s="475"/>
    </row>
    <row r="14" spans="1:11" ht="25.5" customHeight="1">
      <c r="A14" s="1767" t="s">
        <v>545</v>
      </c>
      <c r="B14" s="1767"/>
      <c r="C14" s="1767"/>
      <c r="D14" s="1767"/>
      <c r="E14" s="1767"/>
      <c r="F14" s="1767"/>
      <c r="G14" s="1767"/>
      <c r="H14" s="1767"/>
      <c r="I14" s="1767"/>
      <c r="J14" s="1767"/>
    </row>
    <row r="15" spans="1:11" ht="12.75" customHeight="1">
      <c r="A15" s="1202" t="s">
        <v>391</v>
      </c>
      <c r="B15" s="1201"/>
      <c r="C15" s="1201"/>
      <c r="D15" s="1201"/>
      <c r="E15" s="1202"/>
      <c r="F15" s="1202"/>
      <c r="G15" s="1202"/>
      <c r="H15" s="1202"/>
      <c r="I15" s="475"/>
      <c r="J15" s="475"/>
    </row>
    <row r="16" spans="1:11" ht="12.75" customHeight="1">
      <c r="A16" s="402" t="s">
        <v>441</v>
      </c>
      <c r="B16" s="1201"/>
      <c r="C16" s="1201"/>
      <c r="D16" s="1201"/>
      <c r="E16" s="1202"/>
      <c r="F16" s="1202"/>
      <c r="G16" s="1202"/>
      <c r="H16" s="1202"/>
      <c r="I16" s="475"/>
      <c r="J16" s="475"/>
    </row>
    <row r="17" spans="1:11" ht="12.75" customHeight="1">
      <c r="A17" s="454" t="s">
        <v>546</v>
      </c>
      <c r="B17" s="454"/>
      <c r="C17" s="454"/>
      <c r="D17" s="454"/>
      <c r="E17" s="454"/>
      <c r="F17" s="454"/>
      <c r="G17" s="454"/>
      <c r="H17" s="454"/>
      <c r="I17" s="454"/>
      <c r="J17" s="454"/>
      <c r="K17" s="395"/>
    </row>
    <row r="18" spans="1:11" ht="12.75" customHeight="1">
      <c r="A18" s="238" t="s">
        <v>442</v>
      </c>
      <c r="B18" s="1201"/>
      <c r="C18" s="1201"/>
      <c r="D18" s="1201"/>
      <c r="E18" s="1202"/>
      <c r="F18" s="1202"/>
      <c r="G18" s="1202"/>
      <c r="H18" s="1202"/>
      <c r="I18" s="475"/>
      <c r="J18" s="475"/>
    </row>
    <row r="19" spans="1:11" ht="12.75" customHeight="1">
      <c r="A19" s="111" t="s">
        <v>443</v>
      </c>
      <c r="B19" s="111"/>
      <c r="C19" s="111"/>
      <c r="D19" s="111"/>
      <c r="E19" s="111"/>
      <c r="F19" s="111"/>
      <c r="G19" s="111"/>
      <c r="H19" s="111"/>
      <c r="I19" s="475"/>
      <c r="J19" s="475"/>
    </row>
    <row r="20" spans="1:11" ht="20.100000000000001" customHeight="1"/>
    <row r="21" spans="1:11" ht="15" customHeight="1">
      <c r="A21" s="1798" t="s">
        <v>450</v>
      </c>
      <c r="B21" s="1806"/>
      <c r="C21" s="1806"/>
      <c r="D21" s="1806"/>
      <c r="E21" s="1806"/>
      <c r="F21" s="1806"/>
      <c r="G21" s="1806"/>
      <c r="H21" s="1806"/>
      <c r="I21" s="1806"/>
      <c r="J21" s="1806"/>
      <c r="K21" s="1806"/>
    </row>
    <row r="22" spans="1:11" ht="5.0999999999999996" customHeight="1"/>
    <row r="23" spans="1:11" ht="30" customHeight="1">
      <c r="A23" s="1799" t="s">
        <v>444</v>
      </c>
      <c r="B23" s="1780" t="s">
        <v>445</v>
      </c>
      <c r="C23" s="1802" t="s">
        <v>407</v>
      </c>
      <c r="D23" s="1803"/>
      <c r="E23" s="1803"/>
      <c r="F23" s="1804"/>
      <c r="G23" s="1778" t="s">
        <v>370</v>
      </c>
      <c r="H23" s="1779"/>
      <c r="I23" s="1780" t="s">
        <v>399</v>
      </c>
      <c r="J23" s="1680" t="s">
        <v>423</v>
      </c>
    </row>
    <row r="24" spans="1:11" ht="15" customHeight="1">
      <c r="A24" s="1800"/>
      <c r="B24" s="1781"/>
      <c r="C24" s="1629" t="s">
        <v>373</v>
      </c>
      <c r="D24" s="1631"/>
      <c r="E24" s="1780" t="s">
        <v>212</v>
      </c>
      <c r="F24" s="1681" t="s">
        <v>213</v>
      </c>
      <c r="G24" s="1783" t="s">
        <v>374</v>
      </c>
      <c r="H24" s="1681" t="s">
        <v>401</v>
      </c>
      <c r="I24" s="1781"/>
      <c r="J24" s="1812"/>
    </row>
    <row r="25" spans="1:11" ht="45" customHeight="1">
      <c r="A25" s="1801"/>
      <c r="B25" s="1782"/>
      <c r="C25" s="526" t="s">
        <v>134</v>
      </c>
      <c r="D25" s="528" t="s">
        <v>135</v>
      </c>
      <c r="E25" s="1782"/>
      <c r="F25" s="1805"/>
      <c r="G25" s="1784"/>
      <c r="H25" s="1805"/>
      <c r="I25" s="1782"/>
      <c r="J25" s="1810"/>
    </row>
    <row r="26" spans="1:11" ht="15" customHeight="1">
      <c r="A26" s="793" t="s">
        <v>437</v>
      </c>
      <c r="B26" s="1245">
        <v>25</v>
      </c>
      <c r="C26" s="1227">
        <v>4.18</v>
      </c>
      <c r="D26" s="1247">
        <v>8.0000000000000002E-3</v>
      </c>
      <c r="E26" s="1246">
        <v>0.01</v>
      </c>
      <c r="F26" s="1258">
        <f>SUM(C26:E26)</f>
        <v>4.1979999999999995</v>
      </c>
      <c r="G26" s="1227">
        <v>167</v>
      </c>
      <c r="H26" s="1247">
        <v>299</v>
      </c>
      <c r="I26" s="1246">
        <v>4.0850999999999997</v>
      </c>
      <c r="J26" s="1178">
        <v>0.81890216473542787</v>
      </c>
      <c r="K26" s="475"/>
    </row>
    <row r="27" spans="1:11" ht="15" customHeight="1">
      <c r="A27" s="800" t="s">
        <v>438</v>
      </c>
      <c r="B27" s="1248">
        <v>23</v>
      </c>
      <c r="C27" s="1216">
        <v>7.1920000000000002</v>
      </c>
      <c r="D27" s="1249">
        <v>2E-3</v>
      </c>
      <c r="E27" s="1225">
        <v>8.9999999999999993E-3</v>
      </c>
      <c r="F27" s="1226">
        <f>SUM(C27:E27)</f>
        <v>7.2030000000000003</v>
      </c>
      <c r="G27" s="1216">
        <v>312</v>
      </c>
      <c r="H27" s="1249">
        <v>419</v>
      </c>
      <c r="I27" s="1225">
        <v>7.07775</v>
      </c>
      <c r="J27" s="1186">
        <v>0.8168107387978264</v>
      </c>
      <c r="K27" s="475"/>
    </row>
    <row r="28" spans="1:11" ht="15" customHeight="1">
      <c r="A28" s="804" t="s">
        <v>439</v>
      </c>
      <c r="B28" s="1250">
        <v>24</v>
      </c>
      <c r="C28" s="1227">
        <v>12.474</v>
      </c>
      <c r="D28" s="1251">
        <v>5.0000000000000001E-3</v>
      </c>
      <c r="E28" s="1229">
        <v>1.9E-2</v>
      </c>
      <c r="F28" s="1230">
        <f>SUM(C28:E28)</f>
        <v>12.498000000000001</v>
      </c>
      <c r="G28" s="1227">
        <v>519</v>
      </c>
      <c r="H28" s="1251">
        <v>647</v>
      </c>
      <c r="I28" s="1229">
        <v>12.13536</v>
      </c>
      <c r="J28" s="1178">
        <v>0.79643470354541079</v>
      </c>
      <c r="K28" s="475"/>
    </row>
    <row r="29" spans="1:11" ht="15" customHeight="1">
      <c r="A29" s="800" t="s">
        <v>440</v>
      </c>
      <c r="B29" s="1248">
        <v>24</v>
      </c>
      <c r="C29" s="1216">
        <v>32.627000000000002</v>
      </c>
      <c r="D29" s="1249">
        <v>1.0999999999999999E-2</v>
      </c>
      <c r="E29" s="1225">
        <v>3.5000000000000003E-2</v>
      </c>
      <c r="F29" s="1226">
        <f>SUM(C29:E29)</f>
        <v>32.673000000000002</v>
      </c>
      <c r="G29" s="1216">
        <v>1359</v>
      </c>
      <c r="H29" s="1249">
        <v>2375</v>
      </c>
      <c r="I29" s="1225">
        <v>31.719939999999998</v>
      </c>
      <c r="J29" s="1186">
        <v>1.0148471913027046</v>
      </c>
      <c r="K29" s="475"/>
    </row>
    <row r="30" spans="1:11" s="652" customFormat="1" ht="15" customHeight="1">
      <c r="A30" s="883" t="s">
        <v>133</v>
      </c>
      <c r="B30" s="1530">
        <v>96</v>
      </c>
      <c r="C30" s="1261">
        <v>56.472999999999999</v>
      </c>
      <c r="D30" s="1262">
        <v>2.5999999999999999E-2</v>
      </c>
      <c r="E30" s="1260">
        <v>7.2999999999999995E-2</v>
      </c>
      <c r="F30" s="1259">
        <f>SUM(F26:F29)</f>
        <v>56.572000000000003</v>
      </c>
      <c r="G30" s="1261">
        <v>588</v>
      </c>
      <c r="H30" s="1262">
        <v>1189</v>
      </c>
      <c r="I30" s="1260">
        <v>55.018149999999999</v>
      </c>
      <c r="J30" s="1266">
        <v>0.91473422702092744</v>
      </c>
      <c r="K30" s="499"/>
    </row>
    <row r="31" spans="1:11" ht="5.0999999999999996" customHeight="1">
      <c r="A31" s="475"/>
      <c r="B31" s="475"/>
      <c r="C31" s="475"/>
      <c r="D31" s="475"/>
      <c r="E31" s="475"/>
      <c r="F31" s="475"/>
      <c r="G31" s="475"/>
      <c r="H31" s="475"/>
      <c r="I31" s="475"/>
      <c r="J31" s="475"/>
      <c r="K31" s="475"/>
    </row>
    <row r="32" spans="1:11" ht="12.75" customHeight="1">
      <c r="A32" s="111" t="s">
        <v>446</v>
      </c>
      <c r="B32" s="690"/>
      <c r="C32" s="690"/>
      <c r="D32" s="690"/>
      <c r="E32" s="690"/>
      <c r="F32" s="690"/>
      <c r="G32" s="690"/>
      <c r="H32" s="690"/>
      <c r="I32" s="475"/>
      <c r="J32" s="475"/>
      <c r="K32" s="475"/>
    </row>
    <row r="33" spans="1:11" ht="25.5" customHeight="1">
      <c r="A33" s="1767" t="s">
        <v>547</v>
      </c>
      <c r="B33" s="1767"/>
      <c r="C33" s="1767"/>
      <c r="D33" s="1767"/>
      <c r="E33" s="1767"/>
      <c r="F33" s="1767"/>
      <c r="G33" s="1767"/>
      <c r="H33" s="1767"/>
      <c r="I33" s="1767"/>
      <c r="J33" s="1767"/>
      <c r="K33" s="475"/>
    </row>
    <row r="34" spans="1:11" ht="12.75" customHeight="1">
      <c r="A34" s="1202" t="s">
        <v>403</v>
      </c>
      <c r="B34" s="1201"/>
      <c r="C34" s="1201"/>
      <c r="D34" s="1201"/>
      <c r="E34" s="1202"/>
      <c r="F34" s="1202"/>
      <c r="G34" s="1202"/>
      <c r="H34" s="1202"/>
      <c r="I34" s="475"/>
      <c r="J34" s="475"/>
      <c r="K34" s="475"/>
    </row>
    <row r="35" spans="1:11" ht="12.75" customHeight="1">
      <c r="A35" s="402" t="s">
        <v>447</v>
      </c>
      <c r="B35" s="1201"/>
      <c r="C35" s="1201"/>
      <c r="D35" s="1201"/>
      <c r="E35" s="1202"/>
      <c r="F35" s="1202"/>
      <c r="G35" s="1202"/>
      <c r="H35" s="1202"/>
      <c r="I35" s="475"/>
      <c r="J35" s="475"/>
      <c r="K35" s="475"/>
    </row>
    <row r="36" spans="1:11" ht="12.75" customHeight="1">
      <c r="A36" s="1811" t="s">
        <v>548</v>
      </c>
      <c r="B36" s="1811"/>
      <c r="C36" s="1811"/>
      <c r="D36" s="1811"/>
      <c r="E36" s="1811"/>
      <c r="F36" s="1811"/>
      <c r="G36" s="1811"/>
      <c r="H36" s="1811"/>
      <c r="I36" s="1811"/>
      <c r="J36" s="1811"/>
      <c r="K36" s="1811"/>
    </row>
    <row r="37" spans="1:11" ht="12.75" customHeight="1">
      <c r="A37" s="238" t="s">
        <v>442</v>
      </c>
      <c r="B37" s="1201"/>
      <c r="C37" s="1201"/>
      <c r="D37" s="1201"/>
      <c r="E37" s="1202"/>
      <c r="F37" s="1202"/>
      <c r="G37" s="1202"/>
      <c r="H37" s="1202"/>
      <c r="I37" s="475"/>
      <c r="J37" s="475"/>
      <c r="K37" s="475"/>
    </row>
    <row r="38" spans="1:11" ht="12.75" customHeight="1">
      <c r="A38" s="514" t="s">
        <v>448</v>
      </c>
      <c r="B38" s="111"/>
      <c r="C38" s="111"/>
      <c r="D38" s="111"/>
      <c r="E38" s="111"/>
      <c r="F38" s="111"/>
      <c r="G38" s="111"/>
      <c r="H38" s="111"/>
      <c r="I38" s="1263"/>
      <c r="J38" s="1263"/>
      <c r="K38" s="475"/>
    </row>
    <row r="39" spans="1:11" ht="20.100000000000001"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sheetData>
  <mergeCells count="28">
    <mergeCell ref="A14:J14"/>
    <mergeCell ref="A21:K21"/>
    <mergeCell ref="A33:J33"/>
    <mergeCell ref="A36:K36"/>
    <mergeCell ref="J23:J25"/>
    <mergeCell ref="C24:D24"/>
    <mergeCell ref="E24:E25"/>
    <mergeCell ref="F24:F25"/>
    <mergeCell ref="G24:G25"/>
    <mergeCell ref="H24:H25"/>
    <mergeCell ref="A23:A25"/>
    <mergeCell ref="B23:B25"/>
    <mergeCell ref="C23:F23"/>
    <mergeCell ref="G23:H23"/>
    <mergeCell ref="I23:I25"/>
    <mergeCell ref="A1:J1"/>
    <mergeCell ref="A3:K3"/>
    <mergeCell ref="A5:A7"/>
    <mergeCell ref="B5:B7"/>
    <mergeCell ref="C5:F5"/>
    <mergeCell ref="G5:H5"/>
    <mergeCell ref="I5:I7"/>
    <mergeCell ref="J5:J7"/>
    <mergeCell ref="C6:D6"/>
    <mergeCell ref="E6:E7"/>
    <mergeCell ref="F6:F7"/>
    <mergeCell ref="G6:G7"/>
    <mergeCell ref="H6:H7"/>
  </mergeCells>
  <pageMargins left="0.25" right="0.25" top="0.75" bottom="0.75" header="0.3" footer="0.3"/>
  <pageSetup paperSize="9" scale="62" orientation="portrait" r:id="rId1"/>
  <ignoredErrors>
    <ignoredError sqref="F8:F12 F26:F30"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pageSetUpPr fitToPage="1"/>
  </sheetPr>
  <dimension ref="A1:K43"/>
  <sheetViews>
    <sheetView workbookViewId="0">
      <selection sqref="A1:K38"/>
    </sheetView>
  </sheetViews>
  <sheetFormatPr baseColWidth="10" defaultColWidth="11.42578125" defaultRowHeight="15"/>
  <cols>
    <col min="1" max="1" width="24.42578125" style="532" customWidth="1"/>
    <col min="2" max="2" width="13.7109375" style="532" customWidth="1"/>
    <col min="3" max="3" width="16.28515625" style="532" customWidth="1"/>
    <col min="4" max="5" width="12.7109375" style="532" customWidth="1"/>
    <col min="6" max="6" width="16.140625" style="532" customWidth="1"/>
    <col min="7" max="7" width="13.140625" style="532" customWidth="1"/>
    <col min="8" max="8" width="11" style="532" customWidth="1"/>
    <col min="9" max="9" width="11.42578125" style="532"/>
    <col min="10" max="10" width="15.7109375" style="532" customWidth="1"/>
    <col min="11" max="16384" width="11.42578125" style="532"/>
  </cols>
  <sheetData>
    <row r="1" spans="1:11" ht="18">
      <c r="A1" s="1768" t="s">
        <v>451</v>
      </c>
      <c r="B1" s="1768"/>
      <c r="C1" s="1768"/>
      <c r="D1" s="1768"/>
      <c r="E1" s="1768"/>
      <c r="F1" s="1768"/>
      <c r="G1" s="1768"/>
      <c r="H1" s="1768"/>
      <c r="I1" s="1768"/>
      <c r="J1" s="1768"/>
      <c r="K1" s="1257"/>
    </row>
    <row r="2" spans="1:11" ht="15" customHeight="1">
      <c r="A2" s="128"/>
      <c r="B2" s="128"/>
      <c r="C2" s="128"/>
      <c r="D2" s="128"/>
      <c r="E2" s="128"/>
      <c r="F2" s="128"/>
      <c r="G2" s="128"/>
      <c r="H2" s="128"/>
    </row>
    <row r="3" spans="1:11" ht="15.75">
      <c r="A3" s="1798" t="s">
        <v>469</v>
      </c>
      <c r="B3" s="1806"/>
      <c r="C3" s="1806"/>
      <c r="D3" s="1806"/>
      <c r="E3" s="1806"/>
      <c r="F3" s="1806"/>
      <c r="G3" s="1806"/>
      <c r="H3" s="1806"/>
      <c r="I3" s="1806"/>
      <c r="J3" s="1806"/>
      <c r="K3" s="1806"/>
    </row>
    <row r="4" spans="1:11" ht="5.0999999999999996" customHeight="1"/>
    <row r="5" spans="1:11" ht="30" customHeight="1">
      <c r="A5" s="1799" t="s">
        <v>452</v>
      </c>
      <c r="B5" s="1780" t="s">
        <v>453</v>
      </c>
      <c r="C5" s="1802" t="s">
        <v>407</v>
      </c>
      <c r="D5" s="1803"/>
      <c r="E5" s="1803"/>
      <c r="F5" s="1804"/>
      <c r="G5" s="1778" t="s">
        <v>370</v>
      </c>
      <c r="H5" s="1779"/>
      <c r="I5" s="1780" t="s">
        <v>454</v>
      </c>
      <c r="J5" s="1783" t="s">
        <v>455</v>
      </c>
    </row>
    <row r="6" spans="1:11" ht="15" customHeight="1">
      <c r="A6" s="1800"/>
      <c r="B6" s="1781"/>
      <c r="C6" s="1629" t="s">
        <v>373</v>
      </c>
      <c r="D6" s="1630"/>
      <c r="E6" s="1780" t="s">
        <v>212</v>
      </c>
      <c r="F6" s="1780" t="s">
        <v>213</v>
      </c>
      <c r="G6" s="1783" t="s">
        <v>374</v>
      </c>
      <c r="H6" s="1783" t="s">
        <v>456</v>
      </c>
      <c r="I6" s="1781"/>
      <c r="J6" s="1627"/>
    </row>
    <row r="7" spans="1:11" ht="38.25">
      <c r="A7" s="1801"/>
      <c r="B7" s="1782"/>
      <c r="C7" s="1222" t="s">
        <v>134</v>
      </c>
      <c r="D7" s="528" t="s">
        <v>135</v>
      </c>
      <c r="E7" s="1782"/>
      <c r="F7" s="1782"/>
      <c r="G7" s="1784"/>
      <c r="H7" s="1784"/>
      <c r="I7" s="1782"/>
      <c r="J7" s="1784"/>
    </row>
    <row r="8" spans="1:11">
      <c r="A8" s="793" t="s">
        <v>437</v>
      </c>
      <c r="B8" s="1245">
        <v>25</v>
      </c>
      <c r="C8" s="1494">
        <v>1.3979999999999999</v>
      </c>
      <c r="D8" s="1258">
        <v>5.0000000000000001E-3</v>
      </c>
      <c r="E8" s="1246">
        <v>5.6000000000000001E-2</v>
      </c>
      <c r="F8" s="1246">
        <f>SUM(C8:E8)</f>
        <v>1.4589999999999999</v>
      </c>
      <c r="G8" s="1525">
        <v>56</v>
      </c>
      <c r="H8" s="1247">
        <v>79</v>
      </c>
      <c r="I8" s="1246">
        <v>1.3657000000000001</v>
      </c>
      <c r="J8" s="1494">
        <v>0.27376923120099239</v>
      </c>
    </row>
    <row r="9" spans="1:11" ht="24">
      <c r="A9" s="800" t="s">
        <v>438</v>
      </c>
      <c r="B9" s="1248">
        <v>23</v>
      </c>
      <c r="C9" s="1224">
        <v>2.2080000000000002</v>
      </c>
      <c r="D9" s="1226">
        <v>5.0000000000000001E-3</v>
      </c>
      <c r="E9" s="1225">
        <v>0.115</v>
      </c>
      <c r="F9" s="1225">
        <f>SUM(C9:E9)</f>
        <v>2.3280000000000003</v>
      </c>
      <c r="G9" s="1526">
        <v>96</v>
      </c>
      <c r="H9" s="1249">
        <v>243</v>
      </c>
      <c r="I9" s="1225">
        <v>2.4289000000000001</v>
      </c>
      <c r="J9" s="1224">
        <v>0.28030823403850663</v>
      </c>
    </row>
    <row r="10" spans="1:11" ht="24">
      <c r="A10" s="804" t="s">
        <v>439</v>
      </c>
      <c r="B10" s="1250">
        <v>24</v>
      </c>
      <c r="C10" s="1228">
        <v>3.7330000000000001</v>
      </c>
      <c r="D10" s="1230">
        <v>0</v>
      </c>
      <c r="E10" s="1229">
        <v>0.107</v>
      </c>
      <c r="F10" s="1229">
        <f>SUM(C10:E10)</f>
        <v>3.8400000000000003</v>
      </c>
      <c r="G10" s="1527">
        <v>155</v>
      </c>
      <c r="H10" s="1251">
        <v>481</v>
      </c>
      <c r="I10" s="1229">
        <v>3.9473600000000002</v>
      </c>
      <c r="J10" s="1228">
        <v>0.25906231800185681</v>
      </c>
    </row>
    <row r="11" spans="1:11">
      <c r="A11" s="806" t="s">
        <v>440</v>
      </c>
      <c r="B11" s="1252">
        <v>24</v>
      </c>
      <c r="C11" s="1232">
        <v>6.0190000000000001</v>
      </c>
      <c r="D11" s="1235">
        <v>6.0000000000000001E-3</v>
      </c>
      <c r="E11" s="1234">
        <v>0.74199999999999999</v>
      </c>
      <c r="F11" s="1234">
        <f>SUM(C11:E11)</f>
        <v>6.7670000000000003</v>
      </c>
      <c r="G11" s="1528">
        <v>251</v>
      </c>
      <c r="H11" s="1253">
        <v>376</v>
      </c>
      <c r="I11" s="1234">
        <v>3.5855700000000001</v>
      </c>
      <c r="J11" s="1232">
        <v>0.11814284068692124</v>
      </c>
    </row>
    <row r="12" spans="1:11" s="652" customFormat="1" ht="12.75">
      <c r="A12" s="809" t="s">
        <v>133</v>
      </c>
      <c r="B12" s="1254">
        <v>96</v>
      </c>
      <c r="C12" s="1237">
        <v>13.358000000000001</v>
      </c>
      <c r="D12" s="1240">
        <v>1.6E-2</v>
      </c>
      <c r="E12" s="1239">
        <v>1.02</v>
      </c>
      <c r="F12" s="1239">
        <f>SUM(F8:F11)</f>
        <v>14.394000000000002</v>
      </c>
      <c r="G12" s="1529">
        <v>139</v>
      </c>
      <c r="H12" s="1255">
        <v>325</v>
      </c>
      <c r="I12" s="1239">
        <v>11.327530000000001</v>
      </c>
      <c r="J12" s="1237">
        <v>0.19121367755789206</v>
      </c>
    </row>
    <row r="13" spans="1:11" ht="5.0999999999999996" customHeight="1">
      <c r="A13" s="475"/>
      <c r="B13" s="475"/>
      <c r="C13" s="475"/>
      <c r="D13" s="475"/>
      <c r="E13" s="475"/>
      <c r="F13" s="475"/>
      <c r="G13" s="475"/>
      <c r="H13" s="475"/>
      <c r="I13" s="475"/>
      <c r="J13" s="475"/>
    </row>
    <row r="14" spans="1:11" ht="12.75" customHeight="1">
      <c r="A14" s="1556" t="s">
        <v>457</v>
      </c>
      <c r="B14" s="475"/>
      <c r="C14" s="475"/>
      <c r="D14" s="475"/>
      <c r="E14" s="475"/>
      <c r="F14" s="475"/>
      <c r="G14" s="475"/>
      <c r="H14" s="475"/>
      <c r="I14" s="475"/>
      <c r="J14" s="475"/>
    </row>
    <row r="15" spans="1:11" ht="12.75" customHeight="1">
      <c r="A15" s="1556" t="s">
        <v>458</v>
      </c>
      <c r="B15" s="690"/>
      <c r="C15" s="690"/>
      <c r="D15" s="690"/>
      <c r="E15" s="690"/>
      <c r="F15" s="690"/>
      <c r="G15" s="690"/>
      <c r="H15" s="690"/>
      <c r="I15" s="475"/>
      <c r="J15" s="475"/>
    </row>
    <row r="16" spans="1:11" ht="25.5" customHeight="1">
      <c r="A16" s="1767" t="s">
        <v>549</v>
      </c>
      <c r="B16" s="1767"/>
      <c r="C16" s="1767"/>
      <c r="D16" s="1767"/>
      <c r="E16" s="1767"/>
      <c r="F16" s="1767"/>
      <c r="G16" s="1767"/>
      <c r="H16" s="1767"/>
      <c r="I16" s="1767"/>
      <c r="J16" s="1767"/>
    </row>
    <row r="17" spans="1:11" ht="12.75" customHeight="1">
      <c r="A17" s="1202" t="s">
        <v>459</v>
      </c>
      <c r="B17" s="514"/>
      <c r="C17" s="1201"/>
      <c r="D17" s="1201"/>
      <c r="E17" s="1202"/>
      <c r="F17" s="1202"/>
      <c r="G17" s="1202"/>
      <c r="H17" s="1202"/>
      <c r="I17" s="475"/>
      <c r="J17" s="475"/>
    </row>
    <row r="18" spans="1:11" ht="12.75" customHeight="1">
      <c r="A18" s="402" t="s">
        <v>460</v>
      </c>
      <c r="B18" s="514"/>
      <c r="C18" s="1201"/>
      <c r="D18" s="1201"/>
      <c r="E18" s="1202"/>
      <c r="F18" s="1202"/>
      <c r="G18" s="1202"/>
      <c r="H18" s="1202"/>
      <c r="I18" s="475"/>
      <c r="J18" s="475"/>
    </row>
    <row r="19" spans="1:11" ht="25.5" customHeight="1">
      <c r="A19" s="1601" t="s">
        <v>550</v>
      </c>
      <c r="B19" s="1601"/>
      <c r="C19" s="1601"/>
      <c r="D19" s="1601"/>
      <c r="E19" s="1601"/>
      <c r="F19" s="1601"/>
      <c r="G19" s="1601"/>
      <c r="H19" s="1601"/>
      <c r="I19" s="1601"/>
      <c r="J19" s="1601"/>
      <c r="K19" s="395"/>
    </row>
    <row r="20" spans="1:11" ht="12.75" customHeight="1">
      <c r="A20" s="238" t="s">
        <v>442</v>
      </c>
      <c r="B20" s="1201"/>
      <c r="C20" s="1201"/>
      <c r="D20" s="1201"/>
      <c r="E20" s="1202"/>
      <c r="F20" s="1202"/>
      <c r="G20" s="1202"/>
      <c r="H20" s="1202"/>
      <c r="I20" s="475"/>
      <c r="J20" s="475"/>
    </row>
    <row r="21" spans="1:11" ht="12.75" customHeight="1">
      <c r="A21" s="1593" t="s">
        <v>461</v>
      </c>
      <c r="B21" s="1593"/>
      <c r="C21" s="1593"/>
      <c r="D21" s="1593"/>
      <c r="E21" s="1593"/>
      <c r="F21" s="1593"/>
      <c r="G21" s="1593"/>
      <c r="H21" s="1593"/>
      <c r="I21" s="1593"/>
      <c r="J21" s="1593"/>
    </row>
    <row r="22" spans="1:11" ht="20.100000000000001" customHeight="1"/>
    <row r="23" spans="1:11" ht="15.75">
      <c r="A23" s="1798" t="s">
        <v>470</v>
      </c>
      <c r="B23" s="1806"/>
      <c r="C23" s="1806"/>
      <c r="D23" s="1806"/>
      <c r="E23" s="1806"/>
      <c r="F23" s="1806"/>
      <c r="G23" s="1806"/>
      <c r="H23" s="1806"/>
      <c r="I23" s="1806"/>
      <c r="J23" s="1806"/>
      <c r="K23" s="1806"/>
    </row>
    <row r="24" spans="1:11" ht="15.75">
      <c r="A24" s="1220"/>
      <c r="B24" s="1220"/>
      <c r="C24" s="1220"/>
      <c r="D24" s="1220"/>
      <c r="E24" s="1220"/>
      <c r="F24" s="1220"/>
      <c r="G24" s="1220"/>
      <c r="H24" s="1220"/>
      <c r="I24" s="3"/>
      <c r="J24" s="3"/>
    </row>
    <row r="25" spans="1:11" ht="30" customHeight="1">
      <c r="A25" s="1799" t="s">
        <v>462</v>
      </c>
      <c r="B25" s="1780" t="s">
        <v>463</v>
      </c>
      <c r="C25" s="1813" t="s">
        <v>407</v>
      </c>
      <c r="D25" s="1813"/>
      <c r="E25" s="1813"/>
      <c r="F25" s="1814"/>
      <c r="G25" s="1778" t="s">
        <v>370</v>
      </c>
      <c r="H25" s="1779"/>
      <c r="I25" s="1780" t="s">
        <v>371</v>
      </c>
      <c r="J25" s="1783" t="s">
        <v>412</v>
      </c>
    </row>
    <row r="26" spans="1:11" ht="15" customHeight="1">
      <c r="A26" s="1800"/>
      <c r="B26" s="1781"/>
      <c r="C26" s="1630" t="s">
        <v>373</v>
      </c>
      <c r="D26" s="1631"/>
      <c r="E26" s="1780" t="s">
        <v>212</v>
      </c>
      <c r="F26" s="1681" t="s">
        <v>213</v>
      </c>
      <c r="G26" s="1783" t="s">
        <v>374</v>
      </c>
      <c r="H26" s="1681" t="s">
        <v>596</v>
      </c>
      <c r="I26" s="1781"/>
      <c r="J26" s="1627"/>
    </row>
    <row r="27" spans="1:11" ht="38.25">
      <c r="A27" s="1801"/>
      <c r="B27" s="1782"/>
      <c r="C27" s="1223" t="s">
        <v>134</v>
      </c>
      <c r="D27" s="528" t="s">
        <v>135</v>
      </c>
      <c r="E27" s="1782"/>
      <c r="F27" s="1805"/>
      <c r="G27" s="1784"/>
      <c r="H27" s="1805"/>
      <c r="I27" s="1782"/>
      <c r="J27" s="1784"/>
    </row>
    <row r="28" spans="1:11">
      <c r="A28" s="879" t="s">
        <v>464</v>
      </c>
      <c r="B28" s="1265">
        <v>5</v>
      </c>
      <c r="C28" s="1216">
        <v>15.632999999999999</v>
      </c>
      <c r="D28" s="1265">
        <v>0.72199999999999998</v>
      </c>
      <c r="E28" s="1264">
        <v>3.4000000000000002E-2</v>
      </c>
      <c r="F28" s="1264">
        <f>SUM(C28:E28)</f>
        <v>16.388999999999999</v>
      </c>
      <c r="G28" s="1216">
        <v>3271</v>
      </c>
      <c r="H28" s="1265">
        <v>4253</v>
      </c>
      <c r="I28" s="1264">
        <v>16.00103</v>
      </c>
      <c r="J28" s="1496">
        <v>7.1686793678527829</v>
      </c>
      <c r="K28" s="475"/>
    </row>
    <row r="29" spans="1:11" ht="24">
      <c r="A29" s="804" t="s">
        <v>465</v>
      </c>
      <c r="B29" s="1251">
        <v>4</v>
      </c>
      <c r="C29" s="1227">
        <v>17.126000000000001</v>
      </c>
      <c r="D29" s="1251">
        <v>9.2999999999999999E-2</v>
      </c>
      <c r="E29" s="1230">
        <v>3.2000000000000001E-2</v>
      </c>
      <c r="F29" s="1230">
        <f>SUM(C29:E29)</f>
        <v>17.251000000000001</v>
      </c>
      <c r="G29" s="1227">
        <v>4304</v>
      </c>
      <c r="H29" s="1251">
        <v>4681</v>
      </c>
      <c r="I29" s="1230">
        <v>17.036950000000001</v>
      </c>
      <c r="J29" s="1228">
        <v>1.412841043679365</v>
      </c>
      <c r="K29" s="475"/>
    </row>
    <row r="30" spans="1:11">
      <c r="A30" s="806" t="s">
        <v>466</v>
      </c>
      <c r="B30" s="1253">
        <v>8</v>
      </c>
      <c r="C30" s="1231">
        <v>64.358000000000004</v>
      </c>
      <c r="D30" s="1253">
        <v>1E-3</v>
      </c>
      <c r="E30" s="1235">
        <v>0.16700000000000001</v>
      </c>
      <c r="F30" s="1235">
        <f>SUM(C30:E30)</f>
        <v>64.52600000000001</v>
      </c>
      <c r="G30" s="1231">
        <v>8044</v>
      </c>
      <c r="H30" s="1253">
        <v>9327</v>
      </c>
      <c r="I30" s="1235">
        <v>62.55444</v>
      </c>
      <c r="J30" s="1232">
        <v>1.1870434832408758</v>
      </c>
      <c r="K30" s="475"/>
    </row>
    <row r="31" spans="1:11" s="652" customFormat="1" ht="12.75">
      <c r="A31" s="809" t="s">
        <v>133</v>
      </c>
      <c r="B31" s="1530">
        <v>17</v>
      </c>
      <c r="C31" s="1236">
        <v>97.117000000000004</v>
      </c>
      <c r="D31" s="1255">
        <v>0.81599999999999995</v>
      </c>
      <c r="E31" s="1260">
        <v>0.23300000000000001</v>
      </c>
      <c r="F31" s="1238">
        <f>SUM(F28:F30)</f>
        <v>98.166000000000011</v>
      </c>
      <c r="G31" s="1495">
        <v>5760</v>
      </c>
      <c r="H31" s="1255">
        <v>8056</v>
      </c>
      <c r="I31" s="1260">
        <v>95.592420000000004</v>
      </c>
      <c r="J31" s="1238">
        <v>1.4269995360241681</v>
      </c>
      <c r="K31" s="499"/>
    </row>
    <row r="32" spans="1:11" ht="5.0999999999999996" customHeight="1">
      <c r="A32" s="1241"/>
      <c r="B32" s="690"/>
      <c r="C32" s="690"/>
      <c r="D32" s="690"/>
      <c r="E32" s="690"/>
      <c r="F32" s="690"/>
      <c r="G32" s="690"/>
      <c r="H32" s="690"/>
      <c r="I32" s="475"/>
      <c r="J32" s="475"/>
      <c r="K32" s="474"/>
    </row>
    <row r="33" spans="1:11">
      <c r="A33" s="1767" t="s">
        <v>597</v>
      </c>
      <c r="B33" s="1767"/>
      <c r="C33" s="1767"/>
      <c r="D33" s="1767"/>
      <c r="E33" s="1767"/>
      <c r="F33" s="1767"/>
      <c r="G33" s="1767"/>
      <c r="H33" s="1767"/>
      <c r="I33" s="1767"/>
      <c r="J33" s="1767"/>
      <c r="K33" s="568"/>
    </row>
    <row r="34" spans="1:11" ht="12.75" customHeight="1">
      <c r="A34" s="1202" t="s">
        <v>391</v>
      </c>
      <c r="B34" s="514"/>
      <c r="C34" s="1201"/>
      <c r="D34" s="1201"/>
      <c r="E34" s="1202"/>
      <c r="F34" s="1202"/>
      <c r="G34" s="1202"/>
      <c r="H34" s="1202"/>
      <c r="I34" s="475"/>
      <c r="J34" s="475"/>
      <c r="K34" s="568"/>
    </row>
    <row r="35" spans="1:11" ht="12.75" customHeight="1">
      <c r="A35" s="402" t="s">
        <v>467</v>
      </c>
      <c r="B35" s="514"/>
      <c r="C35" s="1201"/>
      <c r="D35" s="1201"/>
      <c r="E35" s="1202"/>
      <c r="F35" s="1202"/>
      <c r="G35" s="1202"/>
      <c r="H35" s="1202"/>
      <c r="I35" s="475"/>
      <c r="J35" s="475"/>
      <c r="K35" s="568"/>
    </row>
    <row r="36" spans="1:11" ht="12.75" customHeight="1">
      <c r="A36" s="1811" t="s">
        <v>551</v>
      </c>
      <c r="B36" s="1811"/>
      <c r="C36" s="1811"/>
      <c r="D36" s="1811"/>
      <c r="E36" s="1811"/>
      <c r="F36" s="1811"/>
      <c r="G36" s="1811"/>
      <c r="H36" s="1811"/>
      <c r="I36" s="1811"/>
      <c r="J36" s="1811"/>
      <c r="K36" s="1811"/>
    </row>
    <row r="37" spans="1:11" ht="12.75" customHeight="1">
      <c r="A37" s="238" t="s">
        <v>442</v>
      </c>
      <c r="B37" s="1201"/>
      <c r="C37" s="1201"/>
      <c r="D37" s="1201"/>
      <c r="E37" s="1202"/>
      <c r="F37" s="1202"/>
      <c r="G37" s="1202"/>
      <c r="H37" s="1202"/>
      <c r="I37" s="475"/>
      <c r="J37" s="475"/>
      <c r="K37" s="475"/>
    </row>
    <row r="38" spans="1:11" ht="12.75" customHeight="1">
      <c r="A38" s="514" t="s">
        <v>468</v>
      </c>
      <c r="B38" s="111"/>
      <c r="C38" s="111"/>
      <c r="D38" s="111"/>
      <c r="E38" s="111"/>
      <c r="F38" s="111"/>
      <c r="G38" s="111"/>
      <c r="H38" s="111"/>
      <c r="I38" s="475"/>
      <c r="J38" s="475"/>
      <c r="K38" s="475"/>
    </row>
    <row r="39" spans="1:11" ht="15" customHeight="1"/>
    <row r="40" spans="1:11" ht="15" customHeight="1"/>
    <row r="41" spans="1:11" ht="15" customHeight="1"/>
    <row r="42" spans="1:11" ht="15" customHeight="1"/>
    <row r="43" spans="1:11" ht="15" customHeight="1"/>
  </sheetData>
  <mergeCells count="30">
    <mergeCell ref="G26:G27"/>
    <mergeCell ref="H26:H27"/>
    <mergeCell ref="A33:J33"/>
    <mergeCell ref="A36:K36"/>
    <mergeCell ref="A23:K23"/>
    <mergeCell ref="A25:A27"/>
    <mergeCell ref="B25:B27"/>
    <mergeCell ref="C25:F25"/>
    <mergeCell ref="G25:H25"/>
    <mergeCell ref="I25:I27"/>
    <mergeCell ref="J25:J27"/>
    <mergeCell ref="C26:D26"/>
    <mergeCell ref="E26:E27"/>
    <mergeCell ref="F26:F27"/>
    <mergeCell ref="A21:J21"/>
    <mergeCell ref="A1:J1"/>
    <mergeCell ref="A3:K3"/>
    <mergeCell ref="A5:A7"/>
    <mergeCell ref="B5:B7"/>
    <mergeCell ref="C5:F5"/>
    <mergeCell ref="G5:H5"/>
    <mergeCell ref="I5:I7"/>
    <mergeCell ref="J5:J7"/>
    <mergeCell ref="C6:D6"/>
    <mergeCell ref="E6:E7"/>
    <mergeCell ref="F6:F7"/>
    <mergeCell ref="G6:G7"/>
    <mergeCell ref="H6:H7"/>
    <mergeCell ref="A16:J16"/>
    <mergeCell ref="A19:J19"/>
  </mergeCells>
  <pageMargins left="0.25" right="0.25" top="0.75" bottom="0.75" header="0.3" footer="0.3"/>
  <pageSetup paperSize="9" scale="62" orientation="portrait" r:id="rId1"/>
  <ignoredErrors>
    <ignoredError sqref="F8:F12 F28:F3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pageSetUpPr fitToPage="1"/>
  </sheetPr>
  <dimension ref="A1:L59"/>
  <sheetViews>
    <sheetView workbookViewId="0">
      <selection sqref="A1:L59"/>
    </sheetView>
  </sheetViews>
  <sheetFormatPr baseColWidth="10" defaultColWidth="11.42578125" defaultRowHeight="15"/>
  <cols>
    <col min="1" max="1" width="11.42578125" style="167"/>
    <col min="2" max="2" width="25.7109375" style="167" customWidth="1"/>
    <col min="3" max="3" width="11.42578125" style="167"/>
    <col min="4" max="4" width="11.7109375" style="167" customWidth="1"/>
    <col min="5" max="6" width="11.42578125" style="167"/>
    <col min="7" max="7" width="15.28515625" style="167" bestFit="1" customWidth="1"/>
    <col min="8" max="16384" width="11.42578125" style="167"/>
  </cols>
  <sheetData>
    <row r="1" spans="1:12" ht="18" customHeight="1">
      <c r="A1" s="1642" t="s">
        <v>265</v>
      </c>
      <c r="B1" s="1821"/>
      <c r="C1" s="1821"/>
      <c r="D1" s="1821"/>
      <c r="E1" s="1821"/>
      <c r="F1" s="1821"/>
      <c r="G1" s="1821"/>
      <c r="H1" s="1821"/>
      <c r="I1" s="1821"/>
      <c r="J1" s="1821"/>
      <c r="K1" s="1821"/>
      <c r="L1" s="1821"/>
    </row>
    <row r="2" spans="1:12" ht="18">
      <c r="A2" s="458"/>
      <c r="B2" s="458"/>
      <c r="C2" s="458"/>
      <c r="D2" s="458"/>
      <c r="E2" s="458"/>
      <c r="F2" s="458"/>
      <c r="G2" s="458"/>
      <c r="H2" s="458"/>
      <c r="I2" s="458"/>
      <c r="J2" s="458"/>
      <c r="K2" s="458"/>
      <c r="L2" s="458"/>
    </row>
    <row r="3" spans="1:12" ht="15.75">
      <c r="A3" s="911" t="s">
        <v>271</v>
      </c>
      <c r="B3" s="516"/>
      <c r="C3" s="517"/>
      <c r="D3" s="517"/>
      <c r="E3" s="517"/>
      <c r="F3" s="516"/>
      <c r="G3" s="516"/>
      <c r="H3" s="912"/>
      <c r="I3" s="456"/>
      <c r="J3" s="913"/>
      <c r="K3" s="456"/>
    </row>
    <row r="4" spans="1:12">
      <c r="A4" s="914" t="s">
        <v>186</v>
      </c>
      <c r="B4" s="915"/>
      <c r="C4" s="517"/>
      <c r="D4" s="517"/>
      <c r="E4" s="517"/>
      <c r="F4" s="516"/>
      <c r="G4" s="516"/>
      <c r="H4" s="516"/>
      <c r="I4" s="456"/>
      <c r="J4" s="913"/>
      <c r="K4" s="456"/>
    </row>
    <row r="5" spans="1:12" ht="30" customHeight="1">
      <c r="A5" s="916"/>
      <c r="B5" s="917"/>
      <c r="C5" s="1822" t="s">
        <v>113</v>
      </c>
      <c r="D5" s="1616"/>
      <c r="E5" s="1822" t="s">
        <v>114</v>
      </c>
      <c r="F5" s="1616"/>
      <c r="G5" s="1822" t="s">
        <v>115</v>
      </c>
      <c r="H5" s="1822"/>
      <c r="I5" s="1616"/>
      <c r="J5" s="1617" t="s">
        <v>116</v>
      </c>
      <c r="K5" s="1619" t="s">
        <v>117</v>
      </c>
      <c r="L5" s="1675" t="s">
        <v>118</v>
      </c>
    </row>
    <row r="6" spans="1:12" ht="37.5">
      <c r="A6" s="540"/>
      <c r="B6" s="541"/>
      <c r="C6" s="419" t="s">
        <v>119</v>
      </c>
      <c r="D6" s="420" t="s">
        <v>120</v>
      </c>
      <c r="E6" s="421" t="s">
        <v>121</v>
      </c>
      <c r="F6" s="420" t="s">
        <v>122</v>
      </c>
      <c r="G6" s="422" t="s">
        <v>123</v>
      </c>
      <c r="H6" s="447" t="s">
        <v>124</v>
      </c>
      <c r="I6" s="420" t="s">
        <v>125</v>
      </c>
      <c r="J6" s="1618"/>
      <c r="K6" s="1620"/>
      <c r="L6" s="1676"/>
    </row>
    <row r="7" spans="1:12" s="918" customFormat="1" ht="15" customHeight="1">
      <c r="A7" s="1655" t="s">
        <v>146</v>
      </c>
      <c r="B7" s="543" t="s">
        <v>140</v>
      </c>
      <c r="C7" s="935">
        <v>0.60098827732089766</v>
      </c>
      <c r="D7" s="936">
        <v>0.87238298245101764</v>
      </c>
      <c r="E7" s="935">
        <v>0.51157485516579304</v>
      </c>
      <c r="F7" s="935">
        <v>0.60604594021071445</v>
      </c>
      <c r="G7" s="937">
        <v>0.64536922242454764</v>
      </c>
      <c r="H7" s="935">
        <v>0.15433881237968311</v>
      </c>
      <c r="I7" s="935">
        <v>0.76972448340638699</v>
      </c>
      <c r="J7" s="937">
        <v>0.58221388367729832</v>
      </c>
      <c r="K7" s="937">
        <v>0.54766394301278021</v>
      </c>
      <c r="L7" s="937">
        <v>0.59020826090292244</v>
      </c>
    </row>
    <row r="8" spans="1:12" ht="15" customHeight="1">
      <c r="A8" s="1656"/>
      <c r="B8" s="546" t="s">
        <v>147</v>
      </c>
      <c r="C8" s="938">
        <v>0.68251408659549229</v>
      </c>
      <c r="D8" s="939">
        <v>0.88628262619294007</v>
      </c>
      <c r="E8" s="938">
        <v>0.63205140624495459</v>
      </c>
      <c r="F8" s="939">
        <v>0.60047979331980073</v>
      </c>
      <c r="G8" s="938">
        <v>0.82508899187319495</v>
      </c>
      <c r="H8" s="938">
        <v>0.20892295597484276</v>
      </c>
      <c r="I8" s="939">
        <v>0.68808630393996251</v>
      </c>
      <c r="J8" s="940">
        <v>0.63609498680738785</v>
      </c>
      <c r="K8" s="939">
        <v>0.51242690058479534</v>
      </c>
      <c r="L8" s="941">
        <v>0.71186939588805365</v>
      </c>
    </row>
    <row r="9" spans="1:12" ht="15" customHeight="1">
      <c r="A9" s="1656"/>
      <c r="B9" s="549" t="s">
        <v>148</v>
      </c>
      <c r="C9" s="943">
        <v>0.58414199425685709</v>
      </c>
      <c r="D9" s="942">
        <v>0.79222034307803813</v>
      </c>
      <c r="E9" s="943">
        <v>0.56052945520649888</v>
      </c>
      <c r="F9" s="942">
        <v>0.51946414499605986</v>
      </c>
      <c r="G9" s="943">
        <v>0.65675864699898268</v>
      </c>
      <c r="H9" s="943">
        <v>0.1904107878636534</v>
      </c>
      <c r="I9" s="942">
        <v>0.78113663845223702</v>
      </c>
      <c r="J9" s="944">
        <v>0.62290927521540795</v>
      </c>
      <c r="K9" s="942">
        <v>0.55005268703898846</v>
      </c>
      <c r="L9" s="945">
        <v>0.57997695865741195</v>
      </c>
    </row>
    <row r="10" spans="1:12" ht="15" customHeight="1">
      <c r="A10" s="1656"/>
      <c r="B10" s="546" t="s">
        <v>149</v>
      </c>
      <c r="C10" s="938">
        <v>0.5962238090149462</v>
      </c>
      <c r="D10" s="939">
        <v>0.87639013856397341</v>
      </c>
      <c r="E10" s="938">
        <v>0.47429774988009094</v>
      </c>
      <c r="F10" s="939">
        <v>0.62003338898163607</v>
      </c>
      <c r="G10" s="938">
        <v>0.54959511540293593</v>
      </c>
      <c r="H10" s="938">
        <v>0.14047648136835675</v>
      </c>
      <c r="I10" s="939">
        <v>0.82916506348595609</v>
      </c>
      <c r="J10" s="940">
        <v>0.5705721057768276</v>
      </c>
      <c r="K10" s="939">
        <v>0.57401177460050468</v>
      </c>
      <c r="L10" s="946">
        <v>0.57236136267680926</v>
      </c>
    </row>
    <row r="11" spans="1:12" ht="15" customHeight="1">
      <c r="A11" s="1656"/>
      <c r="B11" s="552" t="s">
        <v>159</v>
      </c>
      <c r="C11" s="947">
        <v>0.5393120393120393</v>
      </c>
      <c r="D11" s="948">
        <v>0.73863636363636365</v>
      </c>
      <c r="E11" s="947">
        <v>0.26912928759894461</v>
      </c>
      <c r="F11" s="948">
        <v>0.35714285714285715</v>
      </c>
      <c r="G11" s="947">
        <v>0.36363636363636365</v>
      </c>
      <c r="H11" s="947">
        <v>0.5</v>
      </c>
      <c r="I11" s="948">
        <v>1</v>
      </c>
      <c r="J11" s="950">
        <v>0.6</v>
      </c>
      <c r="K11" s="948">
        <v>0.33333333333333331</v>
      </c>
      <c r="L11" s="949">
        <v>0.46377840909090912</v>
      </c>
    </row>
    <row r="12" spans="1:12" s="918" customFormat="1" ht="15" customHeight="1">
      <c r="A12" s="1656"/>
      <c r="B12" s="553" t="s">
        <v>70</v>
      </c>
      <c r="C12" s="935">
        <v>0.66638565630404745</v>
      </c>
      <c r="D12" s="936">
        <v>0.85407948431367453</v>
      </c>
      <c r="E12" s="935">
        <v>0.58415578275515634</v>
      </c>
      <c r="F12" s="935">
        <v>0.62570642811810573</v>
      </c>
      <c r="G12" s="937">
        <v>0.68887748487467593</v>
      </c>
      <c r="H12" s="935">
        <v>0.34548688305913738</v>
      </c>
      <c r="I12" s="935">
        <v>0.68083908207799526</v>
      </c>
      <c r="J12" s="937">
        <v>0.63156882850551144</v>
      </c>
      <c r="K12" s="937">
        <v>0.56884124930696733</v>
      </c>
      <c r="L12" s="937">
        <v>0.66513111349737497</v>
      </c>
    </row>
    <row r="13" spans="1:12" s="919" customFormat="1" ht="15" customHeight="1">
      <c r="A13" s="1656"/>
      <c r="B13" s="546" t="s">
        <v>147</v>
      </c>
      <c r="C13" s="938">
        <v>0.61657390228818798</v>
      </c>
      <c r="D13" s="939">
        <v>0.8348336594911937</v>
      </c>
      <c r="E13" s="938">
        <v>0.60577825929938611</v>
      </c>
      <c r="F13" s="939">
        <v>0.53947121695105948</v>
      </c>
      <c r="G13" s="938">
        <v>0.76178275234306525</v>
      </c>
      <c r="H13" s="938">
        <v>0.44474393530997303</v>
      </c>
      <c r="I13" s="939">
        <v>0.69025157232704404</v>
      </c>
      <c r="J13" s="940">
        <v>0.59378060724779624</v>
      </c>
      <c r="K13" s="939">
        <v>0.5286624203821656</v>
      </c>
      <c r="L13" s="941">
        <v>0.65436439971505223</v>
      </c>
    </row>
    <row r="14" spans="1:12" s="919" customFormat="1" ht="15" customHeight="1">
      <c r="A14" s="1656"/>
      <c r="B14" s="549" t="s">
        <v>148</v>
      </c>
      <c r="C14" s="943">
        <v>0.56316902117378609</v>
      </c>
      <c r="D14" s="942">
        <v>0.77142857142857146</v>
      </c>
      <c r="E14" s="943">
        <v>0.49188028452556704</v>
      </c>
      <c r="F14" s="942">
        <v>0.43431313737252547</v>
      </c>
      <c r="G14" s="943">
        <v>0.62437395659432382</v>
      </c>
      <c r="H14" s="943">
        <v>0.40845070422535212</v>
      </c>
      <c r="I14" s="942">
        <v>0.61224489795918369</v>
      </c>
      <c r="J14" s="944">
        <v>0.59287776708373441</v>
      </c>
      <c r="K14" s="942">
        <v>0.5395638629283489</v>
      </c>
      <c r="L14" s="945">
        <v>0.54668840901978222</v>
      </c>
    </row>
    <row r="15" spans="1:12" s="919" customFormat="1" ht="15" customHeight="1">
      <c r="A15" s="1656"/>
      <c r="B15" s="546" t="s">
        <v>149</v>
      </c>
      <c r="C15" s="938">
        <v>0.69129832646695999</v>
      </c>
      <c r="D15" s="939">
        <v>0.86684495509772852</v>
      </c>
      <c r="E15" s="938">
        <v>0.61617054177942232</v>
      </c>
      <c r="F15" s="939">
        <v>0.69246688741721851</v>
      </c>
      <c r="G15" s="938">
        <v>0.63796687453899281</v>
      </c>
      <c r="H15" s="938">
        <v>0.30508474576271188</v>
      </c>
      <c r="I15" s="939">
        <v>0.69491150442477878</v>
      </c>
      <c r="J15" s="940">
        <v>0.65367106338274772</v>
      </c>
      <c r="K15" s="939">
        <v>0.68016194331983804</v>
      </c>
      <c r="L15" s="946">
        <v>0.6944289865825759</v>
      </c>
    </row>
    <row r="16" spans="1:12" s="919" customFormat="1" ht="15" customHeight="1">
      <c r="A16" s="1656"/>
      <c r="B16" s="552" t="s">
        <v>159</v>
      </c>
      <c r="C16" s="947">
        <v>0.64004412575841152</v>
      </c>
      <c r="D16" s="948">
        <v>0.74344262295081964</v>
      </c>
      <c r="E16" s="947">
        <v>0.55343371281674625</v>
      </c>
      <c r="F16" s="948">
        <v>0.59149357072205733</v>
      </c>
      <c r="G16" s="947">
        <v>0.70248808893594494</v>
      </c>
      <c r="H16" s="947">
        <v>0.46666666666666667</v>
      </c>
      <c r="I16" s="948">
        <v>0.64225941422594146</v>
      </c>
      <c r="J16" s="950">
        <v>0.63427377220480674</v>
      </c>
      <c r="K16" s="948">
        <v>0.48743718592964824</v>
      </c>
      <c r="L16" s="949">
        <v>0.63200928416943614</v>
      </c>
    </row>
    <row r="17" spans="1:12" s="920" customFormat="1" ht="15" customHeight="1">
      <c r="A17" s="1656"/>
      <c r="B17" s="555" t="s">
        <v>160</v>
      </c>
      <c r="C17" s="935">
        <v>0.68791845105253635</v>
      </c>
      <c r="D17" s="936">
        <v>0.92893401015228427</v>
      </c>
      <c r="E17" s="935">
        <v>0.6011167759164846</v>
      </c>
      <c r="F17" s="935">
        <v>0.66198830409356724</v>
      </c>
      <c r="G17" s="937">
        <v>0.85909544201325749</v>
      </c>
      <c r="H17" s="935">
        <v>0.33</v>
      </c>
      <c r="I17" s="935">
        <v>0.61643835616438358</v>
      </c>
      <c r="J17" s="937">
        <v>0.63211772232885477</v>
      </c>
      <c r="K17" s="937">
        <v>0.50549450549450547</v>
      </c>
      <c r="L17" s="937">
        <v>0.78304751242515225</v>
      </c>
    </row>
    <row r="18" spans="1:12" ht="30" customHeight="1">
      <c r="A18" s="1656"/>
      <c r="B18" s="556" t="s">
        <v>152</v>
      </c>
      <c r="C18" s="938">
        <v>0.98596600654919697</v>
      </c>
      <c r="D18" s="939">
        <v>0.99771428571428566</v>
      </c>
      <c r="E18" s="938">
        <v>0.94259818731117828</v>
      </c>
      <c r="F18" s="939">
        <v>0.97231833910034604</v>
      </c>
      <c r="G18" s="938">
        <v>0.88760705611657931</v>
      </c>
      <c r="H18" s="1505" t="s">
        <v>143</v>
      </c>
      <c r="I18" s="1506" t="s">
        <v>143</v>
      </c>
      <c r="J18" s="940">
        <v>0.93818181818181823</v>
      </c>
      <c r="K18" s="939">
        <v>1</v>
      </c>
      <c r="L18" s="941">
        <v>0.90824961646954028</v>
      </c>
    </row>
    <row r="19" spans="1:12" ht="30" customHeight="1">
      <c r="A19" s="1656"/>
      <c r="B19" s="557" t="s">
        <v>153</v>
      </c>
      <c r="C19" s="943">
        <v>0.51534618129907206</v>
      </c>
      <c r="D19" s="942">
        <v>0.82744282744282749</v>
      </c>
      <c r="E19" s="943">
        <v>0.50633383010432187</v>
      </c>
      <c r="F19" s="942">
        <v>0.50547445255474455</v>
      </c>
      <c r="G19" s="943">
        <v>0.55262018189692508</v>
      </c>
      <c r="H19" s="943">
        <v>0.32663316582914576</v>
      </c>
      <c r="I19" s="942">
        <v>0.61111111111111116</v>
      </c>
      <c r="J19" s="944">
        <v>0.48254364089775559</v>
      </c>
      <c r="K19" s="942">
        <v>0.53086419753086422</v>
      </c>
      <c r="L19" s="945">
        <v>0.52502887947631882</v>
      </c>
    </row>
    <row r="20" spans="1:12" ht="30" customHeight="1">
      <c r="A20" s="1656"/>
      <c r="B20" s="558" t="s">
        <v>266</v>
      </c>
      <c r="C20" s="938">
        <v>0.42613636363636365</v>
      </c>
      <c r="D20" s="939">
        <v>0.43478260869565216</v>
      </c>
      <c r="E20" s="938">
        <v>0.4095022624434389</v>
      </c>
      <c r="F20" s="939">
        <v>0.44444444444444442</v>
      </c>
      <c r="G20" s="938">
        <v>0.48478701825557807</v>
      </c>
      <c r="H20" s="938">
        <v>1</v>
      </c>
      <c r="I20" s="939">
        <v>1</v>
      </c>
      <c r="J20" s="940">
        <v>0.40284360189573459</v>
      </c>
      <c r="K20" s="939">
        <v>0.125</v>
      </c>
      <c r="L20" s="946">
        <v>0.43151843084206964</v>
      </c>
    </row>
    <row r="21" spans="1:12" ht="15" customHeight="1">
      <c r="A21" s="1656"/>
      <c r="B21" s="921" t="s">
        <v>83</v>
      </c>
      <c r="C21" s="1498">
        <v>0.61732789029368629</v>
      </c>
      <c r="D21" s="1499">
        <v>0.86660328946153986</v>
      </c>
      <c r="E21" s="1498">
        <v>0.53028885676219628</v>
      </c>
      <c r="F21" s="1500">
        <v>0.61401227385759582</v>
      </c>
      <c r="G21" s="1499">
        <v>0.67742051684761861</v>
      </c>
      <c r="H21" s="1499">
        <v>0.16257326510013634</v>
      </c>
      <c r="I21" s="1499">
        <v>0.72235328811560007</v>
      </c>
      <c r="J21" s="1501">
        <v>0.59094700206966855</v>
      </c>
      <c r="K21" s="1501">
        <v>0.55844282238442822</v>
      </c>
      <c r="L21" s="1501">
        <v>0.6129066467336215</v>
      </c>
    </row>
    <row r="22" spans="1:12" ht="20.100000000000001" customHeight="1">
      <c r="A22" s="1816" t="s">
        <v>155</v>
      </c>
      <c r="B22" s="1817"/>
      <c r="C22" s="1497">
        <v>0.52931978107896793</v>
      </c>
      <c r="D22" s="1497">
        <v>0.67791636096845198</v>
      </c>
      <c r="E22" s="1502">
        <v>0.47544642857142855</v>
      </c>
      <c r="F22" s="1503">
        <v>0.6239957150508838</v>
      </c>
      <c r="G22" s="1497">
        <v>0.62104397862720917</v>
      </c>
      <c r="H22" s="1497">
        <v>0.38461538461538464</v>
      </c>
      <c r="I22" s="1497">
        <v>0.875</v>
      </c>
      <c r="J22" s="1504">
        <v>0.72303921568627449</v>
      </c>
      <c r="K22" s="1504">
        <v>0.75409836065573765</v>
      </c>
      <c r="L22" s="1504">
        <v>0.56361070307324523</v>
      </c>
    </row>
    <row r="23" spans="1:12" ht="30" customHeight="1">
      <c r="A23" s="1666" t="s">
        <v>156</v>
      </c>
      <c r="B23" s="1818"/>
      <c r="C23" s="935">
        <v>0.61557884595961554</v>
      </c>
      <c r="D23" s="936">
        <v>0.8575634018172551</v>
      </c>
      <c r="E23" s="935">
        <v>0.52960111966410073</v>
      </c>
      <c r="F23" s="935">
        <v>0.61422045502775513</v>
      </c>
      <c r="G23" s="937">
        <v>0.67693071322208698</v>
      </c>
      <c r="H23" s="935">
        <v>0.16267544558310768</v>
      </c>
      <c r="I23" s="935">
        <v>0.72253313696612664</v>
      </c>
      <c r="J23" s="937">
        <v>0.5920476243962709</v>
      </c>
      <c r="K23" s="937">
        <v>0.55959752321981426</v>
      </c>
      <c r="L23" s="937">
        <v>0.61204103535161958</v>
      </c>
    </row>
    <row r="24" spans="1:12" ht="15" customHeight="1">
      <c r="A24" s="1667" t="s">
        <v>147</v>
      </c>
      <c r="B24" s="1819"/>
      <c r="C24" s="938">
        <v>0.66046573697204247</v>
      </c>
      <c r="D24" s="939">
        <v>0.86653170414286751</v>
      </c>
      <c r="E24" s="938">
        <v>0.62192265193370166</v>
      </c>
      <c r="F24" s="939">
        <v>0.56998235348750814</v>
      </c>
      <c r="G24" s="938">
        <v>0.81069188278251103</v>
      </c>
      <c r="H24" s="938">
        <v>0.2250915750915751</v>
      </c>
      <c r="I24" s="939">
        <v>0.68889541715628677</v>
      </c>
      <c r="J24" s="940">
        <v>0.61995352889921584</v>
      </c>
      <c r="K24" s="939">
        <v>0.52046406703190462</v>
      </c>
      <c r="L24" s="941">
        <v>0.693451398146676</v>
      </c>
    </row>
    <row r="25" spans="1:12" ht="15" customHeight="1">
      <c r="A25" s="1668" t="s">
        <v>148</v>
      </c>
      <c r="B25" s="1820"/>
      <c r="C25" s="943">
        <v>0.57846682335924793</v>
      </c>
      <c r="D25" s="942">
        <v>0.78578578578578584</v>
      </c>
      <c r="E25" s="943">
        <v>0.54003471737265307</v>
      </c>
      <c r="F25" s="942">
        <v>0.48176211453744494</v>
      </c>
      <c r="G25" s="943">
        <v>0.6520122662758826</v>
      </c>
      <c r="H25" s="943">
        <v>0.19787772820450983</v>
      </c>
      <c r="I25" s="942">
        <v>0.72456775231202253</v>
      </c>
      <c r="J25" s="944">
        <v>0.61842483472262144</v>
      </c>
      <c r="K25" s="942">
        <v>0.54324853228962822</v>
      </c>
      <c r="L25" s="945">
        <v>0.57134233180996918</v>
      </c>
    </row>
    <row r="26" spans="1:12" ht="15" customHeight="1">
      <c r="A26" s="1667" t="s">
        <v>149</v>
      </c>
      <c r="B26" s="1819"/>
      <c r="C26" s="938">
        <v>0.61627420543832001</v>
      </c>
      <c r="D26" s="939">
        <v>0.86248313818593858</v>
      </c>
      <c r="E26" s="938">
        <v>0.5046896102578885</v>
      </c>
      <c r="F26" s="939">
        <v>0.64450035403829642</v>
      </c>
      <c r="G26" s="938">
        <v>0.62211826594524477</v>
      </c>
      <c r="H26" s="938">
        <v>0.14740886514853341</v>
      </c>
      <c r="I26" s="939">
        <v>0.74292452830188682</v>
      </c>
      <c r="J26" s="940">
        <v>0.58343074225599068</v>
      </c>
      <c r="K26" s="939">
        <v>0.61553834624031978</v>
      </c>
      <c r="L26" s="946">
        <v>0.6048831636115849</v>
      </c>
    </row>
    <row r="27" spans="1:12" ht="15" customHeight="1">
      <c r="A27" s="1663" t="s">
        <v>159</v>
      </c>
      <c r="B27" s="1815"/>
      <c r="C27" s="947">
        <v>0.63193039255362204</v>
      </c>
      <c r="D27" s="948">
        <v>0.74311926605504586</v>
      </c>
      <c r="E27" s="947">
        <v>0.51869761444229534</v>
      </c>
      <c r="F27" s="948">
        <v>0.58517805582290661</v>
      </c>
      <c r="G27" s="947">
        <v>0.70052631578947366</v>
      </c>
      <c r="H27" s="947">
        <v>0.46774193548387094</v>
      </c>
      <c r="I27" s="948">
        <v>0.64449064449064453</v>
      </c>
      <c r="J27" s="950">
        <v>0.63418447107868681</v>
      </c>
      <c r="K27" s="948">
        <v>0.46962962962962962</v>
      </c>
      <c r="L27" s="949">
        <v>0.62047128129602358</v>
      </c>
    </row>
    <row r="28" spans="1:12" ht="5.0999999999999996" customHeight="1">
      <c r="A28" s="559"/>
      <c r="B28" s="560"/>
      <c r="C28" s="560"/>
      <c r="D28" s="560"/>
      <c r="E28" s="560"/>
      <c r="F28" s="560"/>
      <c r="G28" s="560"/>
      <c r="H28" s="560"/>
      <c r="I28" s="560"/>
      <c r="J28" s="560"/>
      <c r="K28" s="554"/>
      <c r="L28" s="918"/>
    </row>
    <row r="29" spans="1:12" ht="12.75" customHeight="1">
      <c r="A29" s="1624" t="s">
        <v>126</v>
      </c>
      <c r="B29" s="1624"/>
      <c r="C29" s="1624"/>
      <c r="D29" s="1624"/>
      <c r="E29" s="1624"/>
      <c r="F29" s="1624"/>
      <c r="G29" s="1624"/>
      <c r="H29" s="1624"/>
      <c r="I29" s="1624"/>
      <c r="J29" s="1624"/>
      <c r="K29" s="1624"/>
      <c r="L29" s="1624"/>
    </row>
    <row r="30" spans="1:12" s="922" customFormat="1" ht="25.5" customHeight="1">
      <c r="A30" s="1624" t="s">
        <v>127</v>
      </c>
      <c r="B30" s="1624"/>
      <c r="C30" s="1624"/>
      <c r="D30" s="1624"/>
      <c r="E30" s="1624"/>
      <c r="F30" s="1624"/>
      <c r="G30" s="1624"/>
      <c r="H30" s="1624"/>
      <c r="I30" s="1624"/>
      <c r="J30" s="1624"/>
      <c r="K30" s="1624"/>
      <c r="L30" s="1624"/>
    </row>
    <row r="31" spans="1:12" ht="12.75" customHeight="1">
      <c r="A31" s="1556" t="s">
        <v>128</v>
      </c>
      <c r="B31" s="562"/>
      <c r="C31" s="563"/>
      <c r="D31" s="563"/>
      <c r="E31" s="563"/>
      <c r="F31" s="562"/>
      <c r="G31" s="562"/>
      <c r="H31" s="562"/>
      <c r="I31" s="923"/>
      <c r="J31" s="924"/>
      <c r="K31" s="923"/>
      <c r="L31" s="918"/>
    </row>
    <row r="32" spans="1:12" ht="12.75" customHeight="1">
      <c r="A32" s="1556" t="s">
        <v>161</v>
      </c>
      <c r="B32" s="562"/>
      <c r="C32" s="563"/>
      <c r="D32" s="563"/>
      <c r="E32" s="563"/>
      <c r="F32" s="562"/>
      <c r="G32" s="562"/>
      <c r="H32" s="562"/>
      <c r="I32" s="923"/>
      <c r="J32" s="924"/>
      <c r="K32" s="923"/>
      <c r="L32" s="918"/>
    </row>
    <row r="33" spans="1:12" ht="12.75" customHeight="1">
      <c r="A33" s="1556" t="s">
        <v>267</v>
      </c>
      <c r="B33" s="562"/>
      <c r="C33" s="563"/>
      <c r="D33" s="563"/>
      <c r="E33" s="563"/>
      <c r="F33" s="562"/>
      <c r="G33" s="562"/>
      <c r="H33" s="562"/>
      <c r="I33" s="923"/>
      <c r="J33" s="924"/>
      <c r="K33" s="923"/>
      <c r="L33" s="918"/>
    </row>
    <row r="34" spans="1:12" ht="12.75" customHeight="1">
      <c r="A34" s="1729" t="s">
        <v>268</v>
      </c>
      <c r="B34" s="1729"/>
      <c r="C34" s="1729"/>
      <c r="D34" s="1729"/>
      <c r="E34" s="1729"/>
      <c r="F34" s="1729"/>
      <c r="G34" s="562"/>
      <c r="H34" s="562"/>
      <c r="I34" s="923"/>
      <c r="J34" s="924"/>
      <c r="K34" s="923"/>
      <c r="L34" s="918"/>
    </row>
    <row r="35" spans="1:12" ht="12.75" customHeight="1">
      <c r="A35" s="1556" t="s">
        <v>598</v>
      </c>
      <c r="B35" s="925"/>
      <c r="C35" s="925"/>
      <c r="D35" s="925"/>
      <c r="E35" s="925"/>
      <c r="F35" s="925"/>
      <c r="G35" s="925"/>
      <c r="H35" s="925"/>
      <c r="I35" s="925"/>
      <c r="J35" s="925"/>
      <c r="K35" s="926"/>
      <c r="L35" s="918"/>
    </row>
    <row r="36" spans="1:12" ht="12.75" customHeight="1">
      <c r="A36" s="1556" t="s">
        <v>64</v>
      </c>
      <c r="B36" s="927"/>
      <c r="C36" s="927"/>
      <c r="D36" s="927"/>
      <c r="E36" s="927"/>
      <c r="F36" s="927"/>
      <c r="G36" s="927"/>
      <c r="H36" s="927"/>
      <c r="I36" s="927"/>
      <c r="J36" s="927"/>
      <c r="K36" s="926"/>
      <c r="L36" s="918"/>
    </row>
    <row r="37" spans="1:12" ht="12.75" customHeight="1">
      <c r="A37" s="1556" t="s">
        <v>142</v>
      </c>
      <c r="B37" s="928"/>
      <c r="C37" s="928"/>
      <c r="D37" s="928"/>
      <c r="E37" s="928"/>
      <c r="F37" s="928"/>
      <c r="G37" s="928"/>
      <c r="H37" s="928"/>
      <c r="I37" s="928"/>
      <c r="J37" s="928"/>
      <c r="K37" s="928"/>
      <c r="L37" s="918"/>
    </row>
    <row r="38" spans="1:12" ht="20.100000000000001" customHeight="1">
      <c r="A38" s="929"/>
      <c r="B38" s="930"/>
      <c r="C38" s="930"/>
      <c r="D38" s="930"/>
      <c r="E38" s="930"/>
      <c r="F38" s="930"/>
      <c r="G38" s="930"/>
      <c r="H38" s="930"/>
      <c r="I38" s="930"/>
      <c r="J38" s="930"/>
      <c r="K38" s="930"/>
    </row>
    <row r="39" spans="1:12" ht="20.100000000000001" customHeight="1">
      <c r="A39" s="931" t="s">
        <v>269</v>
      </c>
      <c r="B39" s="930"/>
      <c r="C39" s="930"/>
      <c r="D39" s="930"/>
      <c r="E39" s="930"/>
      <c r="F39" s="930"/>
      <c r="G39" s="930"/>
      <c r="H39" s="930"/>
      <c r="I39" s="930"/>
      <c r="J39" s="930"/>
      <c r="K39" s="930"/>
    </row>
    <row r="40" spans="1:12">
      <c r="A40" s="133" t="s">
        <v>186</v>
      </c>
    </row>
    <row r="43" spans="1:12">
      <c r="G43" s="167" t="s">
        <v>501</v>
      </c>
    </row>
    <row r="44" spans="1:12" ht="42.75">
      <c r="C44" s="932"/>
      <c r="D44" s="932"/>
    </row>
    <row r="45" spans="1:12" ht="42.75">
      <c r="B45" s="932"/>
      <c r="C45" s="932"/>
      <c r="D45" s="932"/>
      <c r="G45" s="933" t="s">
        <v>576</v>
      </c>
      <c r="H45" s="1539">
        <f>'Données carte 8.9a'!B23*100</f>
        <v>61.204103535161956</v>
      </c>
    </row>
    <row r="46" spans="1:12" ht="42.75">
      <c r="B46" s="932"/>
      <c r="C46" s="932"/>
      <c r="D46" s="932"/>
    </row>
    <row r="47" spans="1:12" ht="42.75">
      <c r="B47" s="932"/>
      <c r="C47" s="932"/>
      <c r="D47" s="932"/>
      <c r="I47" s="933"/>
    </row>
    <row r="48" spans="1:12" ht="42.75">
      <c r="B48" s="932"/>
      <c r="C48" s="932"/>
      <c r="D48" s="932"/>
    </row>
    <row r="49" spans="1:8" ht="42.75">
      <c r="B49" s="932"/>
      <c r="C49" s="932"/>
      <c r="D49" s="932"/>
    </row>
    <row r="50" spans="1:8" ht="42.75">
      <c r="B50" s="932"/>
      <c r="C50" s="932"/>
      <c r="D50" s="932"/>
    </row>
    <row r="51" spans="1:8">
      <c r="A51" s="238"/>
      <c r="H51" s="934"/>
    </row>
    <row r="52" spans="1:8">
      <c r="A52" s="514"/>
    </row>
    <row r="57" spans="1:8">
      <c r="A57" s="238" t="s">
        <v>610</v>
      </c>
    </row>
    <row r="58" spans="1:8">
      <c r="A58" s="238" t="s">
        <v>64</v>
      </c>
    </row>
    <row r="59" spans="1:8">
      <c r="A59" s="238" t="s">
        <v>270</v>
      </c>
    </row>
  </sheetData>
  <mergeCells count="17">
    <mergeCell ref="A1:L1"/>
    <mergeCell ref="C5:D5"/>
    <mergeCell ref="E5:F5"/>
    <mergeCell ref="G5:I5"/>
    <mergeCell ref="J5:J6"/>
    <mergeCell ref="K5:K6"/>
    <mergeCell ref="L5:L6"/>
    <mergeCell ref="A27:B27"/>
    <mergeCell ref="A29:L29"/>
    <mergeCell ref="A30:L30"/>
    <mergeCell ref="A34:F34"/>
    <mergeCell ref="A7:A21"/>
    <mergeCell ref="A22:B22"/>
    <mergeCell ref="A23:B23"/>
    <mergeCell ref="A24:B24"/>
    <mergeCell ref="A25:B25"/>
    <mergeCell ref="A26:B26"/>
  </mergeCells>
  <pageMargins left="0.25" right="0.25"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W117"/>
  <sheetViews>
    <sheetView topLeftCell="A10" zoomScaleNormal="100" workbookViewId="0">
      <selection sqref="A1:O52"/>
    </sheetView>
  </sheetViews>
  <sheetFormatPr baseColWidth="10" defaultColWidth="11.42578125" defaultRowHeight="15"/>
  <cols>
    <col min="1" max="1" width="27.5703125" style="167" customWidth="1"/>
    <col min="2" max="4" width="10.7109375" style="167" customWidth="1"/>
    <col min="5" max="5" width="10.28515625" style="167" customWidth="1"/>
    <col min="6" max="6" width="2.28515625" style="167" customWidth="1"/>
    <col min="7" max="7" width="9.28515625" style="167" customWidth="1"/>
    <col min="8" max="8" width="2.28515625" style="167" customWidth="1"/>
    <col min="9" max="11" width="10.7109375" style="167" customWidth="1"/>
    <col min="12" max="12" width="10.28515625" style="167" customWidth="1"/>
    <col min="13" max="13" width="2.28515625" style="167" customWidth="1"/>
    <col min="14" max="14" width="9.28515625" style="167" customWidth="1"/>
    <col min="15" max="15" width="2.28515625" style="167" customWidth="1"/>
    <col min="16" max="18" width="11.42578125" style="167"/>
    <col min="19" max="19" width="17.5703125" style="167" customWidth="1"/>
    <col min="20" max="16384" width="11.42578125" style="167"/>
  </cols>
  <sheetData>
    <row r="1" spans="1:22" ht="20.100000000000001" customHeight="1">
      <c r="A1" s="1568" t="s">
        <v>48</v>
      </c>
      <c r="B1" s="1568"/>
      <c r="C1" s="1568"/>
      <c r="D1" s="1568"/>
      <c r="E1" s="1568"/>
      <c r="F1" s="1568"/>
      <c r="G1" s="1568"/>
      <c r="H1" s="1568"/>
      <c r="I1" s="1568"/>
      <c r="J1" s="1568"/>
      <c r="K1" s="1568"/>
      <c r="L1" s="1568"/>
      <c r="M1" s="1568"/>
      <c r="N1" s="1568"/>
      <c r="O1" s="1568"/>
    </row>
    <row r="2" spans="1:22" ht="9.9499999999999993" customHeight="1">
      <c r="A2" s="168"/>
      <c r="B2" s="168"/>
      <c r="C2" s="168"/>
      <c r="D2" s="168"/>
      <c r="E2" s="6"/>
      <c r="F2" s="6"/>
      <c r="G2" s="6"/>
      <c r="H2" s="6"/>
      <c r="I2" s="6"/>
      <c r="J2" s="169"/>
    </row>
    <row r="3" spans="1:22" ht="15" customHeight="1">
      <c r="A3" s="170" t="s">
        <v>49</v>
      </c>
      <c r="B3" s="170"/>
      <c r="C3" s="170"/>
      <c r="D3" s="170"/>
      <c r="E3" s="170"/>
      <c r="F3" s="170"/>
      <c r="G3" s="170"/>
      <c r="H3" s="171"/>
      <c r="S3" s="172"/>
      <c r="T3" s="172"/>
      <c r="U3" s="172"/>
      <c r="V3" s="172"/>
    </row>
    <row r="4" spans="1:22" ht="13.5" customHeight="1">
      <c r="A4" s="11" t="s">
        <v>50</v>
      </c>
      <c r="B4" s="173"/>
      <c r="C4" s="173"/>
      <c r="D4" s="173"/>
      <c r="E4" s="173"/>
      <c r="F4" s="173"/>
      <c r="G4" s="174"/>
      <c r="H4" s="175"/>
      <c r="I4" s="176"/>
      <c r="J4" s="176"/>
      <c r="K4" s="176"/>
      <c r="L4" s="176"/>
      <c r="M4" s="176"/>
      <c r="N4" s="177"/>
      <c r="O4" s="177"/>
      <c r="S4" s="178"/>
      <c r="T4" s="178"/>
      <c r="U4" s="178"/>
      <c r="V4" s="178"/>
    </row>
    <row r="5" spans="1:22" ht="15" customHeight="1">
      <c r="A5" s="179"/>
      <c r="B5" s="1569" t="s">
        <v>51</v>
      </c>
      <c r="C5" s="1570"/>
      <c r="D5" s="1570"/>
      <c r="E5" s="1570"/>
      <c r="F5" s="1570"/>
      <c r="G5" s="1570"/>
      <c r="H5" s="1571"/>
      <c r="I5" s="1572" t="s">
        <v>52</v>
      </c>
      <c r="J5" s="1573"/>
      <c r="K5" s="1573"/>
      <c r="L5" s="1573"/>
      <c r="M5" s="1573"/>
      <c r="N5" s="1573"/>
      <c r="O5" s="1573"/>
      <c r="S5" s="181"/>
      <c r="T5" s="181"/>
      <c r="U5" s="181"/>
      <c r="V5" s="181"/>
    </row>
    <row r="6" spans="1:22" ht="25.5" customHeight="1">
      <c r="A6" s="182"/>
      <c r="B6" s="18">
        <v>2019</v>
      </c>
      <c r="C6" s="134">
        <v>2020</v>
      </c>
      <c r="D6" s="183">
        <v>2021</v>
      </c>
      <c r="E6" s="1574" t="s">
        <v>3</v>
      </c>
      <c r="F6" s="1575"/>
      <c r="G6" s="1566" t="s">
        <v>29</v>
      </c>
      <c r="H6" s="1567"/>
      <c r="I6" s="18">
        <v>2019</v>
      </c>
      <c r="J6" s="134">
        <v>2020</v>
      </c>
      <c r="K6" s="183">
        <v>2021</v>
      </c>
      <c r="L6" s="1574" t="s">
        <v>3</v>
      </c>
      <c r="M6" s="1575"/>
      <c r="N6" s="1566" t="s">
        <v>29</v>
      </c>
      <c r="O6" s="1567"/>
      <c r="Q6" s="172"/>
      <c r="R6" s="172"/>
      <c r="S6" s="181"/>
      <c r="T6" s="181"/>
      <c r="U6" s="181"/>
      <c r="V6" s="181"/>
    </row>
    <row r="7" spans="1:22" s="194" customFormat="1">
      <c r="A7" s="184" t="s">
        <v>53</v>
      </c>
      <c r="B7" s="160">
        <v>2010.287</v>
      </c>
      <c r="C7" s="161">
        <v>1997.01</v>
      </c>
      <c r="D7" s="162">
        <v>2015.1659999999999</v>
      </c>
      <c r="E7" s="185">
        <f>C7/B7-1</f>
        <v>-6.604529601992204E-3</v>
      </c>
      <c r="F7" s="186"/>
      <c r="G7" s="186">
        <f>D7/C7-1</f>
        <v>9.0915919299352499E-3</v>
      </c>
      <c r="H7" s="187"/>
      <c r="I7" s="161">
        <v>1809.1051699999998</v>
      </c>
      <c r="J7" s="161">
        <v>1809.4705100000001</v>
      </c>
      <c r="K7" s="162">
        <v>1839.65445</v>
      </c>
      <c r="L7" s="188">
        <f>J7/I7-1</f>
        <v>2.0194514175209122E-4</v>
      </c>
      <c r="M7" s="189"/>
      <c r="N7" s="189">
        <f>K7/J7-1</f>
        <v>1.668108976255156E-2</v>
      </c>
      <c r="O7" s="191"/>
      <c r="P7" s="192"/>
      <c r="Q7" s="193"/>
      <c r="S7" s="181"/>
      <c r="T7" s="181"/>
      <c r="U7" s="181"/>
      <c r="V7" s="181"/>
    </row>
    <row r="8" spans="1:22">
      <c r="A8" s="195" t="s">
        <v>54</v>
      </c>
      <c r="B8" s="152">
        <v>1968.509</v>
      </c>
      <c r="C8" s="35">
        <v>1960.337</v>
      </c>
      <c r="D8" s="153">
        <v>1977.222</v>
      </c>
      <c r="E8" s="196">
        <f>C8/B8-1</f>
        <v>-4.1513653226884495E-3</v>
      </c>
      <c r="G8" s="197">
        <f>D8/C8-1</f>
        <v>8.6133149555407407E-3</v>
      </c>
      <c r="H8" s="198"/>
      <c r="I8" s="35">
        <v>1778.54629</v>
      </c>
      <c r="J8" s="35">
        <v>1782.3223899999998</v>
      </c>
      <c r="K8" s="153">
        <v>1803.9945400000001</v>
      </c>
      <c r="L8" s="199">
        <f>J8/I8-1</f>
        <v>2.1231384424635902E-3</v>
      </c>
      <c r="N8" s="200">
        <f>K8/J8-1</f>
        <v>1.2159500504283161E-2</v>
      </c>
      <c r="S8" s="192"/>
      <c r="T8" s="192"/>
      <c r="U8" s="192"/>
      <c r="V8" s="192"/>
    </row>
    <row r="9" spans="1:22" ht="15" customHeight="1">
      <c r="A9" s="201" t="s">
        <v>55</v>
      </c>
      <c r="B9" s="157">
        <v>41.777999999999999</v>
      </c>
      <c r="C9" s="158">
        <v>36.673000000000002</v>
      </c>
      <c r="D9" s="159">
        <v>37.944000000000003</v>
      </c>
      <c r="E9" s="202">
        <f>C9/B9-1</f>
        <v>-0.12219349897075005</v>
      </c>
      <c r="F9" s="186"/>
      <c r="G9" s="203">
        <f>D9/C9-1</f>
        <v>3.4657650042265509E-2</v>
      </c>
      <c r="H9" s="204"/>
      <c r="I9" s="158">
        <v>30.558880000000002</v>
      </c>
      <c r="J9" s="158">
        <v>27.148119999999999</v>
      </c>
      <c r="K9" s="159">
        <v>35.659910000000004</v>
      </c>
      <c r="L9" s="205">
        <f>J9/I9-1</f>
        <v>-0.11161272926232912</v>
      </c>
      <c r="M9" s="271"/>
      <c r="N9" s="206">
        <f>K9/J9-1</f>
        <v>0.3135314710558228</v>
      </c>
      <c r="O9" s="207"/>
      <c r="S9" s="208"/>
      <c r="T9" s="209"/>
      <c r="U9" s="210"/>
      <c r="V9" s="211"/>
    </row>
    <row r="10" spans="1:22" s="194" customFormat="1">
      <c r="A10" s="212" t="s">
        <v>56</v>
      </c>
      <c r="B10" s="213" t="s">
        <v>57</v>
      </c>
      <c r="C10" s="214" t="s">
        <v>57</v>
      </c>
      <c r="D10" s="215" t="s">
        <v>57</v>
      </c>
      <c r="E10" s="216" t="s">
        <v>57</v>
      </c>
      <c r="F10" s="214"/>
      <c r="G10" s="216" t="s">
        <v>57</v>
      </c>
      <c r="H10" s="217"/>
      <c r="I10" s="35">
        <v>23.16977</v>
      </c>
      <c r="J10" s="35">
        <v>20.357900000000001</v>
      </c>
      <c r="K10" s="153">
        <v>19.796580000000002</v>
      </c>
      <c r="L10" s="199">
        <f>J10/I10-1</f>
        <v>-0.12135942652861897</v>
      </c>
      <c r="M10" s="167"/>
      <c r="N10" s="200">
        <f>K10/J10-1</f>
        <v>-2.7572588528286257E-2</v>
      </c>
      <c r="O10" s="68">
        <v>0</v>
      </c>
      <c r="S10" s="219"/>
      <c r="T10" s="219"/>
      <c r="U10" s="172"/>
      <c r="V10" s="172"/>
    </row>
    <row r="11" spans="1:22" s="194" customFormat="1" ht="15" customHeight="1">
      <c r="A11" s="220" t="s">
        <v>58</v>
      </c>
      <c r="B11" s="221" t="s">
        <v>57</v>
      </c>
      <c r="C11" s="222" t="s">
        <v>57</v>
      </c>
      <c r="D11" s="223" t="s">
        <v>57</v>
      </c>
      <c r="E11" s="224" t="s">
        <v>57</v>
      </c>
      <c r="F11" s="222"/>
      <c r="G11" s="224" t="s">
        <v>57</v>
      </c>
      <c r="H11" s="225"/>
      <c r="I11" s="226">
        <v>1832.27494</v>
      </c>
      <c r="J11" s="226">
        <v>1829.8284099999998</v>
      </c>
      <c r="K11" s="227">
        <v>1859.4510299999999</v>
      </c>
      <c r="L11" s="338">
        <f>J11/I11-1</f>
        <v>-1.3352417514372883E-3</v>
      </c>
      <c r="M11" s="339"/>
      <c r="N11" s="340">
        <f>K11/J11-1</f>
        <v>1.618874198155007E-2</v>
      </c>
      <c r="O11" s="228">
        <v>0</v>
      </c>
      <c r="S11" s="219"/>
      <c r="T11" s="219"/>
      <c r="U11" s="229"/>
      <c r="V11" s="229"/>
    </row>
    <row r="12" spans="1:22" ht="5.0999999999999996" customHeight="1">
      <c r="A12" s="230"/>
      <c r="B12" s="231"/>
      <c r="C12" s="231"/>
      <c r="D12" s="231"/>
      <c r="E12" s="232"/>
      <c r="F12" s="232"/>
      <c r="G12" s="233"/>
      <c r="H12" s="234"/>
      <c r="I12" s="235"/>
      <c r="J12" s="234"/>
      <c r="O12" s="236"/>
      <c r="S12" s="172"/>
      <c r="T12" s="172"/>
      <c r="U12" s="172"/>
      <c r="V12" s="172"/>
    </row>
    <row r="13" spans="1:22" ht="12.75" customHeight="1">
      <c r="A13" s="1576" t="s">
        <v>59</v>
      </c>
      <c r="B13" s="1576"/>
      <c r="C13" s="1576"/>
      <c r="D13" s="1576"/>
      <c r="E13" s="1576"/>
      <c r="F13" s="1576"/>
      <c r="G13" s="1576"/>
      <c r="H13" s="1576"/>
      <c r="I13" s="1576"/>
      <c r="J13" s="1576"/>
      <c r="K13" s="1576"/>
      <c r="L13" s="1576"/>
      <c r="M13" s="1576"/>
      <c r="N13" s="1576"/>
      <c r="O13" s="1576"/>
      <c r="S13" s="172"/>
      <c r="T13" s="172"/>
      <c r="U13" s="172"/>
      <c r="V13" s="172"/>
    </row>
    <row r="14" spans="1:22" ht="25.5" customHeight="1">
      <c r="A14" s="1576" t="s">
        <v>60</v>
      </c>
      <c r="B14" s="1576"/>
      <c r="C14" s="1576"/>
      <c r="D14" s="1576"/>
      <c r="E14" s="1576"/>
      <c r="F14" s="1576"/>
      <c r="G14" s="1576"/>
      <c r="H14" s="1576"/>
      <c r="I14" s="1576"/>
      <c r="J14" s="1576"/>
      <c r="K14" s="1576"/>
      <c r="L14" s="1576"/>
      <c r="M14" s="1576"/>
      <c r="N14" s="1576"/>
      <c r="O14" s="1576"/>
      <c r="S14" s="172"/>
      <c r="T14" s="172"/>
      <c r="U14" s="172"/>
      <c r="V14" s="172"/>
    </row>
    <row r="15" spans="1:22" ht="25.5" customHeight="1">
      <c r="A15" s="1576" t="s">
        <v>61</v>
      </c>
      <c r="B15" s="1576"/>
      <c r="C15" s="1576"/>
      <c r="D15" s="1576"/>
      <c r="E15" s="1576"/>
      <c r="F15" s="1576"/>
      <c r="G15" s="1576"/>
      <c r="H15" s="1576"/>
      <c r="I15" s="1576"/>
      <c r="J15" s="1576"/>
      <c r="K15" s="1576"/>
      <c r="L15" s="1576"/>
      <c r="M15" s="1576"/>
      <c r="N15" s="1576"/>
      <c r="O15" s="1576"/>
    </row>
    <row r="16" spans="1:22" ht="12.75" customHeight="1">
      <c r="A16" s="237" t="s">
        <v>62</v>
      </c>
      <c r="B16" s="237"/>
      <c r="C16" s="237"/>
      <c r="D16" s="237"/>
      <c r="E16" s="237"/>
      <c r="F16" s="237"/>
      <c r="G16" s="237"/>
      <c r="H16" s="237"/>
      <c r="I16" s="237"/>
      <c r="J16" s="237"/>
      <c r="K16" s="237"/>
      <c r="L16" s="237"/>
      <c r="M16" s="237"/>
      <c r="N16" s="237"/>
      <c r="O16" s="237"/>
    </row>
    <row r="17" spans="1:16" ht="38.25" customHeight="1">
      <c r="A17" s="1576" t="s">
        <v>63</v>
      </c>
      <c r="B17" s="1576"/>
      <c r="C17" s="1576"/>
      <c r="D17" s="1576"/>
      <c r="E17" s="1576"/>
      <c r="F17" s="1576"/>
      <c r="G17" s="1576"/>
      <c r="H17" s="1576"/>
      <c r="I17" s="1576"/>
      <c r="J17" s="1576"/>
      <c r="K17" s="1576"/>
      <c r="L17" s="1576"/>
      <c r="M17" s="1576"/>
      <c r="N17" s="1576"/>
      <c r="O17" s="1576"/>
    </row>
    <row r="18" spans="1:16" ht="12.75" customHeight="1">
      <c r="A18" s="238" t="s">
        <v>64</v>
      </c>
      <c r="B18" s="239"/>
      <c r="C18" s="239"/>
      <c r="D18" s="240"/>
      <c r="E18" s="240"/>
      <c r="F18" s="240"/>
      <c r="G18" s="240"/>
      <c r="H18" s="241"/>
      <c r="I18" s="242"/>
      <c r="J18" s="242"/>
      <c r="K18" s="242"/>
      <c r="L18" s="242"/>
      <c r="M18" s="242"/>
      <c r="N18" s="242"/>
      <c r="O18" s="242"/>
    </row>
    <row r="19" spans="1:16" ht="12.75" customHeight="1">
      <c r="A19" s="243" t="s">
        <v>65</v>
      </c>
      <c r="B19" s="239"/>
      <c r="C19" s="239"/>
      <c r="D19" s="240"/>
      <c r="E19" s="240"/>
      <c r="F19" s="240"/>
      <c r="G19" s="240"/>
      <c r="H19" s="241"/>
      <c r="I19" s="242"/>
      <c r="J19" s="242"/>
      <c r="K19" s="242"/>
      <c r="L19" s="242"/>
      <c r="M19" s="242"/>
      <c r="N19" s="242"/>
      <c r="O19" s="242"/>
    </row>
    <row r="20" spans="1:16" ht="20.100000000000001" customHeight="1">
      <c r="A20" s="244"/>
      <c r="B20" s="245"/>
      <c r="C20" s="245"/>
      <c r="D20" s="246"/>
      <c r="E20" s="246"/>
      <c r="F20" s="246"/>
      <c r="G20" s="246"/>
      <c r="H20" s="171"/>
    </row>
    <row r="21" spans="1:16" ht="15" customHeight="1">
      <c r="A21" s="247" t="s">
        <v>66</v>
      </c>
      <c r="B21" s="247"/>
      <c r="C21" s="247"/>
      <c r="D21" s="247"/>
      <c r="E21" s="247"/>
      <c r="F21" s="247"/>
      <c r="G21" s="247"/>
      <c r="O21" s="172"/>
    </row>
    <row r="22" spans="1:16" ht="15.75">
      <c r="A22" s="11" t="s">
        <v>50</v>
      </c>
      <c r="B22" s="173"/>
      <c r="C22" s="173"/>
      <c r="D22" s="173"/>
      <c r="E22" s="173"/>
      <c r="F22" s="173"/>
      <c r="G22" s="174"/>
      <c r="H22" s="176"/>
      <c r="I22" s="172"/>
      <c r="J22" s="172"/>
      <c r="K22" s="172"/>
      <c r="L22" s="172"/>
      <c r="M22" s="172"/>
      <c r="N22" s="172"/>
    </row>
    <row r="23" spans="1:16" ht="15" customHeight="1">
      <c r="A23" s="248"/>
      <c r="B23" s="1569" t="s">
        <v>51</v>
      </c>
      <c r="C23" s="1570"/>
      <c r="D23" s="1570"/>
      <c r="E23" s="1570"/>
      <c r="F23" s="1570"/>
      <c r="G23" s="1570"/>
      <c r="H23" s="1571"/>
      <c r="I23" s="1577" t="s">
        <v>52</v>
      </c>
      <c r="J23" s="1578"/>
      <c r="K23" s="1578"/>
      <c r="L23" s="1578"/>
      <c r="M23" s="1578"/>
      <c r="N23" s="1578"/>
      <c r="O23" s="1578"/>
    </row>
    <row r="24" spans="1:16" ht="25.5" customHeight="1">
      <c r="A24" s="182"/>
      <c r="B24" s="18">
        <v>2019</v>
      </c>
      <c r="C24" s="134">
        <v>2020</v>
      </c>
      <c r="D24" s="183">
        <v>2021</v>
      </c>
      <c r="E24" s="1574" t="s">
        <v>3</v>
      </c>
      <c r="F24" s="1575"/>
      <c r="G24" s="1566" t="s">
        <v>29</v>
      </c>
      <c r="H24" s="1567"/>
      <c r="I24" s="18">
        <v>2019</v>
      </c>
      <c r="J24" s="134">
        <v>2020</v>
      </c>
      <c r="K24" s="183">
        <v>2021</v>
      </c>
      <c r="L24" s="1574" t="s">
        <v>3</v>
      </c>
      <c r="M24" s="1575"/>
      <c r="N24" s="1566" t="s">
        <v>29</v>
      </c>
      <c r="O24" s="1567"/>
    </row>
    <row r="25" spans="1:16" s="253" customFormat="1" ht="30" customHeight="1">
      <c r="A25" s="250" t="s">
        <v>68</v>
      </c>
      <c r="B25" s="161">
        <v>1935.989</v>
      </c>
      <c r="C25" s="161">
        <v>1931.8430000000001</v>
      </c>
      <c r="D25" s="162">
        <v>1942.5029999999999</v>
      </c>
      <c r="E25" s="185">
        <f t="shared" ref="E25:E30" si="0">C25/B25-1</f>
        <v>-2.141541093466981E-3</v>
      </c>
      <c r="F25" s="186"/>
      <c r="G25" s="1590">
        <f t="shared" ref="G25:G30" si="1">D25/C25-1</f>
        <v>5.5180467563875624E-3</v>
      </c>
      <c r="H25" s="1591"/>
      <c r="I25" s="161">
        <v>1806.1091299999998</v>
      </c>
      <c r="J25" s="161">
        <v>1809.10643</v>
      </c>
      <c r="K25" s="162">
        <v>1836.48982</v>
      </c>
      <c r="L25" s="251">
        <f t="shared" ref="L25:L30" si="2">J25/I25-1</f>
        <v>1.6595342718854766E-3</v>
      </c>
      <c r="M25" s="189"/>
      <c r="N25" s="190">
        <f t="shared" ref="N25:N30" si="3">K25/J25-1</f>
        <v>1.5136417374847388E-2</v>
      </c>
      <c r="O25" s="252"/>
    </row>
    <row r="26" spans="1:16">
      <c r="A26" s="254" t="s">
        <v>69</v>
      </c>
      <c r="B26" s="35">
        <v>1468.9839999999999</v>
      </c>
      <c r="C26" s="35">
        <v>1455.6120000000001</v>
      </c>
      <c r="D26" s="153">
        <v>1446.7909999999999</v>
      </c>
      <c r="E26" s="196">
        <f t="shared" si="0"/>
        <v>-9.1028901608185553E-3</v>
      </c>
      <c r="F26" s="197"/>
      <c r="G26" s="1580">
        <f t="shared" si="1"/>
        <v>-6.0599940093927218E-3</v>
      </c>
      <c r="H26" s="1581"/>
      <c r="I26" s="35">
        <v>1392.6742899999999</v>
      </c>
      <c r="J26" s="35">
        <v>1389.7931599999999</v>
      </c>
      <c r="K26" s="153">
        <v>1384.1198899999999</v>
      </c>
      <c r="L26" s="200">
        <f t="shared" si="2"/>
        <v>-2.0687751764268958E-3</v>
      </c>
      <c r="M26" s="200"/>
      <c r="N26" s="138">
        <f t="shared" si="3"/>
        <v>-4.0820966481084353E-3</v>
      </c>
    </row>
    <row r="27" spans="1:16">
      <c r="A27" s="255" t="s">
        <v>70</v>
      </c>
      <c r="B27" s="30">
        <v>407.71600000000001</v>
      </c>
      <c r="C27" s="30">
        <v>419.89600000000002</v>
      </c>
      <c r="D27" s="151">
        <v>436.75900000000001</v>
      </c>
      <c r="E27" s="256">
        <f t="shared" si="0"/>
        <v>2.9873735639513788E-2</v>
      </c>
      <c r="F27" s="257"/>
      <c r="G27" s="1582">
        <f t="shared" si="1"/>
        <v>4.0159944367176736E-2</v>
      </c>
      <c r="H27" s="1583"/>
      <c r="I27" s="30">
        <v>359.57421999999997</v>
      </c>
      <c r="J27" s="30">
        <v>365.26605999999998</v>
      </c>
      <c r="K27" s="151">
        <v>396.25827000000004</v>
      </c>
      <c r="L27" s="258">
        <f t="shared" si="2"/>
        <v>1.582938843613424E-2</v>
      </c>
      <c r="M27" s="258"/>
      <c r="N27" s="137">
        <f t="shared" si="3"/>
        <v>8.4848315772891869E-2</v>
      </c>
      <c r="O27" s="259"/>
      <c r="P27" s="260"/>
    </row>
    <row r="28" spans="1:16" ht="17.25">
      <c r="A28" s="261" t="s">
        <v>71</v>
      </c>
      <c r="B28" s="155">
        <v>59.289000000000001</v>
      </c>
      <c r="C28" s="155">
        <v>56.335000000000001</v>
      </c>
      <c r="D28" s="156">
        <v>58.953000000000003</v>
      </c>
      <c r="E28" s="262">
        <f t="shared" si="0"/>
        <v>-4.9823744708124673E-2</v>
      </c>
      <c r="F28" s="263"/>
      <c r="G28" s="1584">
        <f t="shared" si="1"/>
        <v>4.647199786988554E-2</v>
      </c>
      <c r="H28" s="1585"/>
      <c r="I28" s="155">
        <v>53.860620000000004</v>
      </c>
      <c r="J28" s="155">
        <v>54.04721</v>
      </c>
      <c r="K28" s="156">
        <v>56.111660000000001</v>
      </c>
      <c r="L28" s="264">
        <f t="shared" si="2"/>
        <v>3.4643121449400294E-3</v>
      </c>
      <c r="M28" s="264"/>
      <c r="N28" s="265">
        <f t="shared" si="3"/>
        <v>3.8197161333582308E-2</v>
      </c>
      <c r="O28" s="177"/>
    </row>
    <row r="29" spans="1:16" s="194" customFormat="1" ht="30" customHeight="1">
      <c r="A29" s="266" t="s">
        <v>72</v>
      </c>
      <c r="B29" s="267">
        <v>32.520000000000003</v>
      </c>
      <c r="C29" s="267">
        <v>28.494</v>
      </c>
      <c r="D29" s="166">
        <v>34.719000000000001</v>
      </c>
      <c r="E29" s="268">
        <f t="shared" si="0"/>
        <v>-0.12380073800738012</v>
      </c>
      <c r="F29" s="269"/>
      <c r="G29" s="1586">
        <f t="shared" si="1"/>
        <v>0.21846704569383024</v>
      </c>
      <c r="H29" s="1587"/>
      <c r="I29" s="267">
        <v>26.16581</v>
      </c>
      <c r="J29" s="267">
        <v>20.721979999999999</v>
      </c>
      <c r="K29" s="166">
        <v>22.961209999999998</v>
      </c>
      <c r="L29" s="270">
        <f t="shared" si="2"/>
        <v>-0.20805126995877454</v>
      </c>
      <c r="M29" s="271"/>
      <c r="N29" s="142">
        <f t="shared" si="3"/>
        <v>0.10806061968981728</v>
      </c>
      <c r="O29" s="272"/>
    </row>
    <row r="30" spans="1:16" s="279" customFormat="1" ht="15" customHeight="1">
      <c r="A30" s="273" t="s">
        <v>73</v>
      </c>
      <c r="B30" s="274">
        <v>1968.509</v>
      </c>
      <c r="C30" s="274">
        <v>1960.337</v>
      </c>
      <c r="D30" s="275">
        <v>1977.222</v>
      </c>
      <c r="E30" s="276">
        <f t="shared" si="0"/>
        <v>-4.1513653226884495E-3</v>
      </c>
      <c r="F30" s="277"/>
      <c r="G30" s="1588">
        <f t="shared" si="1"/>
        <v>8.6133149555407407E-3</v>
      </c>
      <c r="H30" s="1589"/>
      <c r="I30" s="274">
        <v>1832.27494</v>
      </c>
      <c r="J30" s="274">
        <v>1829.8284099999998</v>
      </c>
      <c r="K30" s="275">
        <v>1859.4510299999999</v>
      </c>
      <c r="L30" s="218">
        <f t="shared" si="2"/>
        <v>-1.3352417514372883E-3</v>
      </c>
      <c r="M30" s="218"/>
      <c r="N30" s="147">
        <f t="shared" si="3"/>
        <v>1.618874198155007E-2</v>
      </c>
      <c r="O30" s="278"/>
    </row>
    <row r="31" spans="1:16" ht="5.0999999999999996" customHeight="1">
      <c r="A31" s="280"/>
      <c r="B31" s="281"/>
      <c r="C31" s="281"/>
      <c r="D31" s="281"/>
      <c r="E31" s="282"/>
      <c r="F31" s="282"/>
      <c r="G31" s="282"/>
      <c r="O31" s="283"/>
    </row>
    <row r="32" spans="1:16" s="284" customFormat="1" ht="12.75" customHeight="1">
      <c r="A32" s="238" t="s">
        <v>74</v>
      </c>
      <c r="B32" s="245"/>
      <c r="C32" s="245"/>
      <c r="D32" s="246"/>
      <c r="E32" s="246"/>
      <c r="F32" s="246"/>
      <c r="G32" s="246"/>
    </row>
    <row r="33" spans="1:23" s="284" customFormat="1" ht="12.75" customHeight="1">
      <c r="A33" s="243" t="s">
        <v>64</v>
      </c>
      <c r="B33" s="245"/>
      <c r="C33" s="245"/>
      <c r="D33" s="246"/>
      <c r="E33" s="246"/>
      <c r="F33" s="246"/>
      <c r="G33" s="246"/>
    </row>
    <row r="34" spans="1:23" s="284" customFormat="1" ht="12.75" customHeight="1">
      <c r="A34" s="243" t="s">
        <v>28</v>
      </c>
      <c r="B34" s="245"/>
      <c r="C34" s="245"/>
      <c r="D34" s="246"/>
      <c r="E34" s="246"/>
      <c r="F34" s="246"/>
      <c r="G34" s="246"/>
    </row>
    <row r="35" spans="1:23" ht="20.100000000000001" customHeight="1">
      <c r="A35" s="285"/>
      <c r="B35" s="7"/>
      <c r="C35" s="7"/>
      <c r="D35" s="7"/>
      <c r="E35" s="7"/>
      <c r="F35" s="7"/>
      <c r="G35" s="7"/>
    </row>
    <row r="36" spans="1:23" ht="30" customHeight="1">
      <c r="A36" s="1579" t="s">
        <v>75</v>
      </c>
      <c r="B36" s="1579"/>
      <c r="C36" s="1579"/>
      <c r="D36" s="1579"/>
      <c r="E36" s="1579"/>
      <c r="F36" s="1579"/>
      <c r="G36" s="1579"/>
      <c r="H36" s="1579"/>
      <c r="I36" s="1579"/>
      <c r="J36" s="1579"/>
      <c r="K36" s="1579"/>
      <c r="L36" s="1579"/>
      <c r="M36" s="1579"/>
      <c r="N36" s="1579"/>
      <c r="O36" s="1579"/>
    </row>
    <row r="37" spans="1:23" ht="15.75">
      <c r="A37" s="11" t="s">
        <v>50</v>
      </c>
      <c r="B37" s="286"/>
      <c r="C37" s="286"/>
      <c r="D37" s="286"/>
      <c r="E37" s="286"/>
      <c r="F37" s="286"/>
      <c r="G37" s="287"/>
      <c r="H37" s="176"/>
      <c r="I37" s="172"/>
      <c r="J37" s="172"/>
      <c r="K37" s="172"/>
      <c r="L37" s="172"/>
      <c r="M37" s="172"/>
      <c r="N37" s="172"/>
      <c r="S37" s="2"/>
    </row>
    <row r="38" spans="1:23" ht="15" customHeight="1">
      <c r="A38" s="248"/>
      <c r="B38" s="1569" t="s">
        <v>51</v>
      </c>
      <c r="C38" s="1570"/>
      <c r="D38" s="1570"/>
      <c r="E38" s="1570"/>
      <c r="F38" s="1570"/>
      <c r="G38" s="1570"/>
      <c r="H38" s="1571"/>
      <c r="I38" s="1577" t="s">
        <v>52</v>
      </c>
      <c r="J38" s="1578"/>
      <c r="K38" s="1578"/>
      <c r="L38" s="1578"/>
      <c r="M38" s="1578"/>
      <c r="N38" s="1578"/>
      <c r="O38" s="1578"/>
      <c r="P38" s="172"/>
      <c r="S38" s="172"/>
      <c r="T38" s="172"/>
      <c r="U38" s="172"/>
      <c r="V38" s="219"/>
      <c r="W38" s="172"/>
    </row>
    <row r="39" spans="1:23" ht="30" customHeight="1">
      <c r="A39" s="288"/>
      <c r="B39" s="18">
        <v>2019</v>
      </c>
      <c r="C39" s="134">
        <v>2020</v>
      </c>
      <c r="D39" s="183">
        <v>2021</v>
      </c>
      <c r="E39" s="1574" t="s">
        <v>3</v>
      </c>
      <c r="F39" s="1575"/>
      <c r="G39" s="1566" t="s">
        <v>29</v>
      </c>
      <c r="H39" s="1567"/>
      <c r="I39" s="18">
        <v>2019</v>
      </c>
      <c r="J39" s="134">
        <v>2020</v>
      </c>
      <c r="K39" s="183">
        <v>2021</v>
      </c>
      <c r="L39" s="1574" t="s">
        <v>3</v>
      </c>
      <c r="M39" s="1575"/>
      <c r="N39" s="1566" t="s">
        <v>29</v>
      </c>
      <c r="O39" s="1567"/>
      <c r="P39" s="172"/>
      <c r="S39" s="289"/>
      <c r="T39" s="289"/>
      <c r="U39" s="172"/>
      <c r="V39" s="172"/>
      <c r="W39" s="172"/>
    </row>
    <row r="40" spans="1:23">
      <c r="A40" s="290" t="s">
        <v>76</v>
      </c>
      <c r="B40" s="291">
        <v>240.76300000000001</v>
      </c>
      <c r="C40" s="291">
        <v>243.155</v>
      </c>
      <c r="D40" s="292">
        <v>245.28899999999999</v>
      </c>
      <c r="E40" s="301">
        <f t="shared" ref="E40:E48" si="4">C40/B40-1</f>
        <v>9.9350813870902055E-3</v>
      </c>
      <c r="F40" s="293"/>
      <c r="G40" s="294">
        <f t="shared" ref="G40:G48" si="5">D40/C40-1</f>
        <v>8.776294955892272E-3</v>
      </c>
      <c r="H40" s="295"/>
      <c r="I40" s="291">
        <v>225.63104990000002</v>
      </c>
      <c r="J40" s="291">
        <v>230.35301990000002</v>
      </c>
      <c r="K40" s="292">
        <v>232.3528799</v>
      </c>
      <c r="L40" s="296">
        <f t="shared" ref="L40:L48" si="6">J40/I40-1</f>
        <v>2.0927837733737409E-2</v>
      </c>
      <c r="M40" s="293"/>
      <c r="N40" s="294">
        <f t="shared" ref="N40:N48" si="7">K40/J40-1</f>
        <v>8.6817181770317831E-3</v>
      </c>
      <c r="O40" s="297"/>
      <c r="P40" s="172"/>
      <c r="S40" s="289"/>
      <c r="T40" s="298"/>
      <c r="U40" s="299"/>
      <c r="V40" s="219"/>
      <c r="W40" s="300"/>
    </row>
    <row r="41" spans="1:23">
      <c r="A41" s="302" t="s">
        <v>77</v>
      </c>
      <c r="B41" s="303">
        <v>229.428</v>
      </c>
      <c r="C41" s="303">
        <v>232.792</v>
      </c>
      <c r="D41" s="304">
        <v>235.22499999999999</v>
      </c>
      <c r="E41" s="305">
        <f t="shared" si="4"/>
        <v>1.466255208605749E-2</v>
      </c>
      <c r="F41" s="306"/>
      <c r="G41" s="307">
        <f t="shared" si="5"/>
        <v>1.0451390082133472E-2</v>
      </c>
      <c r="H41" s="308"/>
      <c r="I41" s="303">
        <v>214.76906990000001</v>
      </c>
      <c r="J41" s="303">
        <v>217.60579990000002</v>
      </c>
      <c r="K41" s="304">
        <v>222.13416990000002</v>
      </c>
      <c r="L41" s="305">
        <f t="shared" si="6"/>
        <v>1.3208279950743584E-2</v>
      </c>
      <c r="M41" s="306"/>
      <c r="N41" s="307">
        <f t="shared" si="7"/>
        <v>2.0809969229133474E-2</v>
      </c>
      <c r="O41" s="309"/>
      <c r="P41" s="172"/>
      <c r="S41" s="289"/>
      <c r="T41" s="298"/>
      <c r="U41" s="299"/>
      <c r="V41" s="219"/>
      <c r="W41" s="300"/>
    </row>
    <row r="42" spans="1:23">
      <c r="A42" s="310" t="s">
        <v>78</v>
      </c>
      <c r="B42" s="30">
        <v>1482.432</v>
      </c>
      <c r="C42" s="30">
        <v>1465.4</v>
      </c>
      <c r="D42" s="151">
        <v>1476.338</v>
      </c>
      <c r="E42" s="312">
        <f t="shared" si="4"/>
        <v>-1.1489228510987326E-2</v>
      </c>
      <c r="F42" s="258"/>
      <c r="G42" s="312">
        <f t="shared" si="5"/>
        <v>7.4641736044764873E-3</v>
      </c>
      <c r="H42" s="313"/>
      <c r="I42" s="30">
        <v>1375.2243899999999</v>
      </c>
      <c r="J42" s="30">
        <v>1361.0961499999999</v>
      </c>
      <c r="K42" s="151">
        <v>1380.86016</v>
      </c>
      <c r="L42" s="311">
        <f t="shared" si="6"/>
        <v>-1.0273407091042075E-2</v>
      </c>
      <c r="M42" s="258"/>
      <c r="N42" s="312">
        <f t="shared" si="7"/>
        <v>1.4520656751545458E-2</v>
      </c>
      <c r="O42" s="314"/>
      <c r="P42" s="172"/>
      <c r="S42" s="289"/>
      <c r="T42" s="289"/>
      <c r="U42" s="172"/>
      <c r="V42" s="172"/>
      <c r="W42" s="172"/>
    </row>
    <row r="43" spans="1:23">
      <c r="A43" s="315" t="s">
        <v>79</v>
      </c>
      <c r="B43" s="155">
        <v>15.885999999999999</v>
      </c>
      <c r="C43" s="155">
        <v>18.989999999999998</v>
      </c>
      <c r="D43" s="156">
        <v>20.37</v>
      </c>
      <c r="E43" s="316">
        <f t="shared" si="4"/>
        <v>0.19539216920558977</v>
      </c>
      <c r="F43" s="317"/>
      <c r="G43" s="318">
        <f t="shared" si="5"/>
        <v>7.2669826224328826E-2</v>
      </c>
      <c r="H43" s="319"/>
      <c r="I43" s="155">
        <v>16.65043</v>
      </c>
      <c r="J43" s="155">
        <v>18.690439999999999</v>
      </c>
      <c r="K43" s="156">
        <v>23.846979999999999</v>
      </c>
      <c r="L43" s="320">
        <f t="shared" si="6"/>
        <v>0.12251995894400314</v>
      </c>
      <c r="M43" s="264"/>
      <c r="N43" s="321">
        <f t="shared" si="7"/>
        <v>0.27589184631287433</v>
      </c>
      <c r="O43" s="322"/>
      <c r="P43" s="172"/>
      <c r="S43" s="289"/>
      <c r="T43" s="298"/>
      <c r="U43" s="299"/>
      <c r="V43" s="219"/>
      <c r="W43" s="300"/>
    </row>
    <row r="44" spans="1:23">
      <c r="A44" s="290" t="s">
        <v>80</v>
      </c>
      <c r="B44" s="30">
        <v>1204.269</v>
      </c>
      <c r="C44" s="30">
        <v>1202.383</v>
      </c>
      <c r="D44" s="151">
        <v>1210.1410000000001</v>
      </c>
      <c r="E44" s="311">
        <f t="shared" si="4"/>
        <v>-1.5660952826984653E-3</v>
      </c>
      <c r="F44" s="258"/>
      <c r="G44" s="312">
        <f t="shared" si="5"/>
        <v>6.4521870319191876E-3</v>
      </c>
      <c r="H44" s="313"/>
      <c r="I44" s="30">
        <v>1092.3586599999999</v>
      </c>
      <c r="J44" s="30">
        <v>1092.92598</v>
      </c>
      <c r="K44" s="151">
        <v>1115.3297299999999</v>
      </c>
      <c r="L44" s="311">
        <f t="shared" si="6"/>
        <v>5.1935323147445089E-4</v>
      </c>
      <c r="M44" s="258"/>
      <c r="N44" s="323">
        <f t="shared" si="7"/>
        <v>2.0498872210906738E-2</v>
      </c>
      <c r="O44" s="314"/>
      <c r="P44" s="172"/>
      <c r="S44" s="289"/>
      <c r="T44" s="298"/>
      <c r="U44" s="299"/>
      <c r="V44" s="219"/>
      <c r="W44" s="300"/>
    </row>
    <row r="45" spans="1:23">
      <c r="A45" s="315" t="s">
        <v>81</v>
      </c>
      <c r="B45" s="154">
        <v>764.24</v>
      </c>
      <c r="C45" s="155">
        <v>757.95399999999995</v>
      </c>
      <c r="D45" s="156">
        <v>767.08100000000002</v>
      </c>
      <c r="E45" s="316">
        <f t="shared" si="4"/>
        <v>-8.2251648696745061E-3</v>
      </c>
      <c r="F45" s="317"/>
      <c r="G45" s="318">
        <f t="shared" si="5"/>
        <v>1.2041627856044013E-2</v>
      </c>
      <c r="H45" s="319"/>
      <c r="I45" s="154">
        <v>739.91628000000003</v>
      </c>
      <c r="J45" s="155">
        <v>734.81943000000001</v>
      </c>
      <c r="K45" s="156">
        <v>743.86446000000001</v>
      </c>
      <c r="L45" s="320">
        <f t="shared" si="6"/>
        <v>-6.8884144568356342E-3</v>
      </c>
      <c r="M45" s="264"/>
      <c r="N45" s="321">
        <f t="shared" si="7"/>
        <v>1.2309187306057012E-2</v>
      </c>
      <c r="O45" s="322"/>
      <c r="P45" s="172"/>
      <c r="S45" s="289"/>
      <c r="T45" s="289"/>
      <c r="U45" s="172"/>
      <c r="V45" s="172"/>
      <c r="W45" s="172"/>
    </row>
    <row r="46" spans="1:23" ht="26.25">
      <c r="A46" s="324" t="s">
        <v>82</v>
      </c>
      <c r="B46" s="30">
        <v>1450.511</v>
      </c>
      <c r="C46" s="30">
        <v>1466.212</v>
      </c>
      <c r="D46" s="151">
        <v>1480.2719999999999</v>
      </c>
      <c r="E46" s="311">
        <f t="shared" si="4"/>
        <v>1.0824461172648903E-2</v>
      </c>
      <c r="F46" s="258"/>
      <c r="G46" s="312">
        <f t="shared" si="5"/>
        <v>9.5893363306260859E-3</v>
      </c>
      <c r="H46" s="313"/>
      <c r="I46" s="30">
        <v>1443.8582200000001</v>
      </c>
      <c r="J46" s="30">
        <v>1456.3994399999999</v>
      </c>
      <c r="K46" s="151">
        <v>1485.87336</v>
      </c>
      <c r="L46" s="311">
        <f t="shared" si="6"/>
        <v>8.6859082327348514E-3</v>
      </c>
      <c r="M46" s="258"/>
      <c r="N46" s="323">
        <f t="shared" si="7"/>
        <v>2.0237524947139596E-2</v>
      </c>
      <c r="O46" s="314"/>
      <c r="P46" s="172"/>
      <c r="S46" s="289"/>
      <c r="T46" s="298"/>
      <c r="U46" s="172"/>
      <c r="V46" s="219"/>
      <c r="W46" s="172"/>
    </row>
    <row r="47" spans="1:23" ht="52.5">
      <c r="A47" s="325" t="s">
        <v>606</v>
      </c>
      <c r="B47" s="35">
        <v>517.99800000000005</v>
      </c>
      <c r="C47" s="35">
        <v>494.125</v>
      </c>
      <c r="D47" s="153">
        <v>496.95</v>
      </c>
      <c r="E47" s="199">
        <f t="shared" si="4"/>
        <v>-4.608705052915274E-2</v>
      </c>
      <c r="F47" s="200"/>
      <c r="G47" s="321">
        <f t="shared" si="5"/>
        <v>5.7171768277257673E-3</v>
      </c>
      <c r="H47" s="326"/>
      <c r="I47" s="35">
        <v>388.41672</v>
      </c>
      <c r="J47" s="35">
        <v>373.42896999999999</v>
      </c>
      <c r="K47" s="153">
        <v>373.57767000000001</v>
      </c>
      <c r="L47" s="199">
        <f t="shared" si="6"/>
        <v>-3.8586778653606935E-2</v>
      </c>
      <c r="M47" s="200"/>
      <c r="N47" s="321">
        <f t="shared" si="7"/>
        <v>3.9820156427605724E-4</v>
      </c>
      <c r="O47" s="322"/>
      <c r="P47" s="327"/>
      <c r="S47" s="289"/>
      <c r="T47" s="298"/>
      <c r="U47" s="172"/>
      <c r="V47" s="219"/>
      <c r="W47" s="172"/>
    </row>
    <row r="48" spans="1:23" ht="15" customHeight="1">
      <c r="A48" s="328" t="s">
        <v>83</v>
      </c>
      <c r="B48" s="267">
        <v>1968.509</v>
      </c>
      <c r="C48" s="267">
        <v>1960.337</v>
      </c>
      <c r="D48" s="166">
        <v>1977.222</v>
      </c>
      <c r="E48" s="268">
        <f t="shared" si="4"/>
        <v>-4.1513653226884495E-3</v>
      </c>
      <c r="F48" s="269"/>
      <c r="G48" s="329">
        <f t="shared" si="5"/>
        <v>8.6133149555407407E-3</v>
      </c>
      <c r="H48" s="330"/>
      <c r="I48" s="267">
        <v>1832.27494</v>
      </c>
      <c r="J48" s="267">
        <v>1829.8284099999998</v>
      </c>
      <c r="K48" s="166">
        <v>1859.4510299999999</v>
      </c>
      <c r="L48" s="331">
        <f t="shared" si="6"/>
        <v>-1.3352417514372883E-3</v>
      </c>
      <c r="M48" s="270"/>
      <c r="N48" s="329">
        <f t="shared" si="7"/>
        <v>1.618874198155007E-2</v>
      </c>
      <c r="O48" s="329"/>
      <c r="P48" s="172"/>
      <c r="S48" s="289"/>
      <c r="T48" s="298"/>
      <c r="U48" s="229"/>
      <c r="V48" s="229"/>
      <c r="W48" s="229"/>
    </row>
    <row r="49" spans="1:23" ht="5.0999999999999996" customHeight="1">
      <c r="A49" s="280"/>
      <c r="B49" s="281"/>
      <c r="C49" s="281"/>
      <c r="D49" s="281"/>
      <c r="E49" s="282"/>
      <c r="F49" s="282"/>
      <c r="G49" s="332"/>
      <c r="H49" s="172"/>
      <c r="S49" s="284"/>
      <c r="T49" s="284"/>
      <c r="U49" s="284"/>
      <c r="V49" s="284"/>
      <c r="W49" s="284"/>
    </row>
    <row r="50" spans="1:23" s="334" customFormat="1">
      <c r="A50" s="243" t="s">
        <v>605</v>
      </c>
      <c r="B50" s="1313"/>
      <c r="C50" s="1313"/>
      <c r="D50" s="1313"/>
      <c r="E50" s="1313"/>
      <c r="F50" s="1313"/>
      <c r="G50" s="1313"/>
      <c r="H50" s="1313"/>
      <c r="I50" s="1313"/>
      <c r="J50" s="1313"/>
      <c r="K50" s="1313"/>
      <c r="L50" s="1313"/>
      <c r="M50" s="1313"/>
      <c r="N50" s="1313"/>
      <c r="O50" s="1313"/>
      <c r="P50" s="333"/>
    </row>
    <row r="51" spans="1:23" s="284" customFormat="1" ht="12.75" customHeight="1">
      <c r="A51" s="243" t="s">
        <v>64</v>
      </c>
      <c r="B51" s="237"/>
      <c r="C51" s="237"/>
      <c r="D51" s="237"/>
      <c r="E51" s="237"/>
      <c r="F51" s="237"/>
      <c r="G51" s="237"/>
      <c r="H51" s="237"/>
      <c r="I51" s="237"/>
      <c r="J51" s="237"/>
      <c r="K51" s="237"/>
      <c r="L51" s="237"/>
      <c r="M51" s="237"/>
      <c r="N51" s="237"/>
      <c r="O51" s="237"/>
      <c r="P51" s="229"/>
    </row>
    <row r="52" spans="1:23" s="284" customFormat="1" ht="12.75" customHeight="1">
      <c r="A52" s="243" t="s">
        <v>28</v>
      </c>
      <c r="B52" s="242"/>
      <c r="C52" s="242"/>
      <c r="D52" s="242"/>
      <c r="E52" s="242"/>
      <c r="F52" s="242"/>
      <c r="G52" s="242"/>
      <c r="H52" s="242"/>
      <c r="I52" s="242"/>
      <c r="J52" s="242"/>
      <c r="K52" s="242"/>
      <c r="L52" s="242"/>
      <c r="M52" s="242"/>
      <c r="N52" s="242"/>
      <c r="O52" s="242"/>
      <c r="S52" s="167"/>
      <c r="T52" s="167"/>
      <c r="U52" s="167"/>
      <c r="V52" s="167"/>
      <c r="W52" s="167"/>
    </row>
    <row r="53" spans="1:23" s="284" customFormat="1" ht="12.75" customHeight="1">
      <c r="B53" s="335"/>
      <c r="C53" s="335"/>
      <c r="D53" s="335"/>
      <c r="E53" s="335"/>
      <c r="F53" s="335"/>
      <c r="G53" s="335"/>
      <c r="H53" s="242"/>
      <c r="I53" s="242"/>
      <c r="J53" s="242"/>
      <c r="K53" s="242"/>
      <c r="L53" s="242"/>
      <c r="M53" s="242"/>
      <c r="N53" s="242"/>
      <c r="O53" s="242"/>
      <c r="S53" s="167"/>
      <c r="T53" s="167"/>
      <c r="U53" s="167"/>
      <c r="V53" s="167"/>
      <c r="W53" s="167"/>
    </row>
    <row r="54" spans="1:23">
      <c r="A54" s="7"/>
      <c r="B54" s="7"/>
      <c r="C54" s="7"/>
      <c r="D54" s="7"/>
      <c r="E54" s="7"/>
      <c r="F54" s="7"/>
      <c r="G54" s="7"/>
    </row>
    <row r="55" spans="1:23">
      <c r="A55"/>
      <c r="B55" s="7"/>
      <c r="C55" s="7"/>
      <c r="D55" s="7"/>
      <c r="E55" s="7"/>
      <c r="F55" s="7"/>
      <c r="G55" s="7"/>
      <c r="H55" s="172"/>
      <c r="I55" s="172"/>
      <c r="J55" s="172"/>
      <c r="K55" s="172"/>
    </row>
    <row r="56" spans="1:23">
      <c r="A56" s="172"/>
      <c r="B56" s="336"/>
      <c r="C56" s="336"/>
      <c r="D56" s="336"/>
      <c r="E56" s="172"/>
      <c r="F56" s="172"/>
      <c r="G56" s="172"/>
      <c r="H56" s="172"/>
      <c r="I56" s="336"/>
      <c r="J56" s="336"/>
      <c r="K56" s="336"/>
    </row>
    <row r="57" spans="1:23">
      <c r="A57" s="172"/>
      <c r="B57" s="337"/>
      <c r="C57" s="1322"/>
      <c r="D57" s="337"/>
      <c r="E57" s="172"/>
      <c r="F57" s="172"/>
      <c r="G57" s="172"/>
      <c r="H57" s="172"/>
      <c r="I57" s="337"/>
      <c r="J57" s="337"/>
      <c r="K57" s="337"/>
    </row>
    <row r="58" spans="1:23">
      <c r="A58" s="172"/>
      <c r="B58" s="172"/>
      <c r="C58" s="172"/>
      <c r="D58" s="172"/>
      <c r="E58" s="172"/>
      <c r="F58" s="172"/>
      <c r="G58" s="172"/>
      <c r="H58" s="172"/>
      <c r="I58" s="172"/>
      <c r="J58" s="172"/>
      <c r="K58" s="172"/>
    </row>
    <row r="59" spans="1:23">
      <c r="A59" s="172"/>
      <c r="B59" s="172"/>
      <c r="C59" s="172"/>
      <c r="D59" s="172"/>
      <c r="E59" s="172"/>
      <c r="F59" s="172"/>
      <c r="G59" s="172"/>
      <c r="H59" s="172"/>
      <c r="I59" s="172"/>
      <c r="J59" s="172"/>
      <c r="K59" s="172"/>
    </row>
    <row r="60" spans="1:23">
      <c r="A60" s="172"/>
      <c r="B60" s="172"/>
      <c r="C60" s="172"/>
      <c r="D60" s="172"/>
      <c r="E60" s="172"/>
      <c r="F60" s="172"/>
      <c r="G60" s="172"/>
      <c r="H60" s="172"/>
      <c r="I60" s="172"/>
      <c r="J60" s="172"/>
      <c r="K60" s="172"/>
    </row>
    <row r="61" spans="1:23">
      <c r="A61" s="172"/>
      <c r="B61" s="172"/>
      <c r="C61" s="172"/>
      <c r="D61" s="172"/>
      <c r="E61" s="172"/>
      <c r="F61" s="172"/>
      <c r="G61" s="172"/>
      <c r="H61" s="172"/>
      <c r="I61" s="172"/>
      <c r="J61" s="172"/>
      <c r="K61" s="172"/>
    </row>
    <row r="62" spans="1:23">
      <c r="A62" s="172"/>
      <c r="B62" s="172"/>
      <c r="C62" s="172"/>
      <c r="D62" s="172"/>
      <c r="E62" s="172"/>
      <c r="F62" s="172"/>
      <c r="G62" s="172"/>
      <c r="H62" s="172"/>
      <c r="I62" s="172"/>
      <c r="J62" s="172"/>
      <c r="K62" s="172"/>
    </row>
    <row r="63" spans="1:23">
      <c r="A63" s="172"/>
      <c r="B63" s="172"/>
      <c r="C63" s="172"/>
      <c r="D63" s="172"/>
      <c r="E63" s="172"/>
      <c r="F63" s="172"/>
      <c r="G63" s="172"/>
      <c r="H63" s="172"/>
      <c r="I63" s="172"/>
      <c r="J63" s="172"/>
      <c r="K63" s="172"/>
    </row>
    <row r="64" spans="1:23">
      <c r="A64" s="172"/>
      <c r="B64" s="172"/>
      <c r="C64" s="172"/>
      <c r="D64" s="172"/>
      <c r="E64" s="172"/>
      <c r="F64" s="172"/>
      <c r="G64" s="172"/>
      <c r="H64" s="172"/>
      <c r="I64" s="172"/>
      <c r="J64" s="172"/>
      <c r="K64" s="172"/>
    </row>
    <row r="65" spans="1:11">
      <c r="A65" s="172"/>
      <c r="B65" s="172"/>
      <c r="C65" s="172"/>
      <c r="D65" s="172"/>
      <c r="E65" s="172"/>
      <c r="F65" s="172"/>
      <c r="G65" s="172"/>
      <c r="H65" s="172"/>
      <c r="I65" s="172"/>
      <c r="J65" s="172"/>
      <c r="K65" s="172"/>
    </row>
    <row r="66" spans="1:11">
      <c r="A66" s="172"/>
      <c r="B66" s="172"/>
      <c r="C66" s="172"/>
      <c r="D66" s="172"/>
      <c r="E66" s="172"/>
      <c r="F66" s="172"/>
      <c r="G66" s="172"/>
      <c r="H66" s="172"/>
      <c r="I66" s="172"/>
      <c r="J66" s="172"/>
      <c r="K66" s="172"/>
    </row>
    <row r="67" spans="1:11">
      <c r="A67" s="172"/>
      <c r="B67" s="172"/>
      <c r="C67" s="172"/>
      <c r="D67" s="172"/>
      <c r="E67" s="172"/>
      <c r="F67" s="172"/>
      <c r="G67" s="172"/>
      <c r="H67" s="172"/>
      <c r="I67" s="172"/>
      <c r="J67" s="172"/>
      <c r="K67" s="172"/>
    </row>
    <row r="68" spans="1:11">
      <c r="A68" s="172"/>
      <c r="B68" s="172"/>
      <c r="C68" s="172"/>
      <c r="D68" s="172"/>
      <c r="E68" s="172"/>
      <c r="F68" s="172"/>
      <c r="G68" s="172"/>
      <c r="H68" s="172"/>
      <c r="I68" s="172"/>
      <c r="J68" s="172"/>
      <c r="K68" s="172"/>
    </row>
    <row r="69" spans="1:11">
      <c r="A69" s="172"/>
      <c r="B69" s="172"/>
      <c r="C69" s="172"/>
      <c r="D69" s="172"/>
      <c r="E69" s="172"/>
      <c r="F69" s="172"/>
      <c r="G69" s="172"/>
      <c r="H69" s="172"/>
      <c r="I69" s="172"/>
      <c r="J69" s="172"/>
      <c r="K69" s="172"/>
    </row>
    <row r="70" spans="1:11">
      <c r="A70" s="172"/>
      <c r="B70" s="172"/>
      <c r="C70" s="172"/>
      <c r="D70" s="172"/>
      <c r="E70" s="172"/>
      <c r="F70" s="172"/>
      <c r="G70" s="172"/>
      <c r="H70" s="172"/>
      <c r="I70" s="172"/>
      <c r="J70" s="172"/>
      <c r="K70" s="172"/>
    </row>
    <row r="71" spans="1:11">
      <c r="A71" s="172"/>
      <c r="B71" s="172"/>
      <c r="C71" s="172"/>
      <c r="D71" s="172"/>
      <c r="E71" s="172"/>
      <c r="F71" s="172"/>
      <c r="G71" s="172"/>
      <c r="H71" s="172"/>
      <c r="I71" s="172"/>
      <c r="J71" s="172"/>
      <c r="K71" s="172"/>
    </row>
    <row r="72" spans="1:11">
      <c r="A72" s="172"/>
      <c r="B72" s="172"/>
      <c r="C72" s="172"/>
      <c r="D72" s="172"/>
      <c r="E72" s="172"/>
      <c r="F72" s="172"/>
      <c r="G72" s="172"/>
      <c r="H72" s="172"/>
      <c r="I72" s="172"/>
      <c r="J72" s="172"/>
      <c r="K72" s="172"/>
    </row>
    <row r="73" spans="1:11">
      <c r="A73" s="172"/>
      <c r="B73" s="172"/>
      <c r="C73" s="172"/>
      <c r="D73" s="172"/>
      <c r="E73" s="172"/>
      <c r="F73" s="172"/>
      <c r="G73" s="172"/>
      <c r="H73" s="172"/>
      <c r="I73" s="172"/>
      <c r="J73" s="172"/>
      <c r="K73" s="172"/>
    </row>
    <row r="74" spans="1:11">
      <c r="A74" s="172"/>
      <c r="B74" s="172"/>
      <c r="C74" s="172"/>
      <c r="D74" s="172"/>
      <c r="E74" s="172"/>
      <c r="F74" s="172"/>
      <c r="G74" s="172"/>
      <c r="H74" s="172"/>
      <c r="I74" s="172"/>
      <c r="J74" s="172"/>
      <c r="K74" s="172"/>
    </row>
    <row r="75" spans="1:11">
      <c r="A75" s="172"/>
      <c r="B75" s="172"/>
      <c r="C75" s="172"/>
      <c r="D75" s="172"/>
      <c r="E75" s="172"/>
      <c r="F75" s="172"/>
      <c r="G75" s="172"/>
      <c r="H75" s="172"/>
      <c r="I75" s="172"/>
      <c r="J75" s="172"/>
      <c r="K75" s="172"/>
    </row>
    <row r="76" spans="1:11">
      <c r="A76" s="172"/>
      <c r="B76" s="172"/>
      <c r="C76" s="172"/>
      <c r="D76" s="172"/>
      <c r="E76" s="172"/>
      <c r="F76" s="172"/>
      <c r="G76" s="172"/>
      <c r="H76" s="172"/>
      <c r="I76" s="172"/>
      <c r="J76" s="172"/>
      <c r="K76" s="172"/>
    </row>
    <row r="77" spans="1:11">
      <c r="A77" s="172"/>
      <c r="B77" s="172"/>
      <c r="C77" s="172"/>
      <c r="D77" s="172"/>
      <c r="E77" s="172"/>
      <c r="F77" s="172"/>
      <c r="G77" s="172"/>
      <c r="H77" s="172"/>
      <c r="I77" s="172"/>
      <c r="J77" s="172"/>
      <c r="K77" s="172"/>
    </row>
    <row r="78" spans="1:11">
      <c r="A78" s="172"/>
      <c r="B78" s="172"/>
      <c r="C78" s="172"/>
      <c r="D78" s="172"/>
      <c r="E78" s="172"/>
      <c r="F78" s="172"/>
      <c r="G78" s="172"/>
      <c r="H78" s="172"/>
      <c r="I78" s="172"/>
      <c r="J78" s="172"/>
      <c r="K78" s="172"/>
    </row>
    <row r="79" spans="1:11">
      <c r="A79" s="172"/>
      <c r="B79" s="172"/>
      <c r="C79" s="172"/>
      <c r="D79" s="172"/>
      <c r="E79" s="172"/>
      <c r="F79" s="172"/>
      <c r="G79" s="172"/>
      <c r="H79" s="172"/>
      <c r="I79" s="172"/>
      <c r="J79" s="172"/>
      <c r="K79" s="172"/>
    </row>
    <row r="80" spans="1:11">
      <c r="A80" s="172"/>
      <c r="B80" s="172"/>
      <c r="C80" s="172"/>
      <c r="D80" s="172"/>
      <c r="E80" s="172"/>
      <c r="F80" s="172"/>
      <c r="G80" s="172"/>
      <c r="H80" s="172"/>
      <c r="I80" s="172"/>
      <c r="J80" s="172"/>
      <c r="K80" s="172"/>
    </row>
    <row r="81" spans="1:11">
      <c r="A81" s="172"/>
      <c r="B81" s="172"/>
      <c r="C81" s="172"/>
      <c r="D81" s="172"/>
      <c r="E81" s="172"/>
      <c r="F81" s="172"/>
      <c r="G81" s="172"/>
      <c r="H81" s="172"/>
      <c r="I81" s="172"/>
      <c r="J81" s="172"/>
      <c r="K81" s="172"/>
    </row>
    <row r="82" spans="1:11">
      <c r="A82" s="172"/>
      <c r="B82" s="172"/>
      <c r="C82" s="172"/>
      <c r="D82" s="172"/>
      <c r="E82" s="172"/>
      <c r="F82" s="172"/>
      <c r="G82" s="172"/>
      <c r="H82" s="172"/>
      <c r="I82" s="172"/>
      <c r="J82" s="172"/>
      <c r="K82" s="172"/>
    </row>
    <row r="83" spans="1:11">
      <c r="A83" s="172"/>
      <c r="B83" s="172"/>
      <c r="C83" s="172"/>
      <c r="D83" s="172"/>
      <c r="E83" s="172"/>
      <c r="F83" s="172"/>
      <c r="G83" s="172"/>
      <c r="H83" s="172"/>
      <c r="I83" s="172"/>
      <c r="J83" s="172"/>
      <c r="K83" s="172"/>
    </row>
    <row r="84" spans="1:11">
      <c r="A84" s="172"/>
      <c r="B84" s="172"/>
      <c r="C84" s="172"/>
      <c r="D84" s="172"/>
      <c r="E84" s="172"/>
      <c r="F84" s="172"/>
      <c r="G84" s="172"/>
      <c r="H84" s="172"/>
      <c r="I84" s="172"/>
      <c r="J84" s="172"/>
      <c r="K84" s="172"/>
    </row>
    <row r="85" spans="1:11">
      <c r="A85" s="172"/>
      <c r="B85" s="172"/>
      <c r="C85" s="172"/>
      <c r="D85" s="172"/>
      <c r="E85" s="172"/>
      <c r="F85" s="172"/>
      <c r="G85" s="172"/>
      <c r="H85" s="172"/>
      <c r="I85" s="172"/>
      <c r="J85" s="172"/>
      <c r="K85" s="172"/>
    </row>
    <row r="86" spans="1:11">
      <c r="A86" s="172"/>
      <c r="B86" s="172"/>
      <c r="C86" s="172"/>
      <c r="D86" s="172"/>
      <c r="E86" s="172"/>
      <c r="F86" s="172"/>
      <c r="G86" s="172"/>
      <c r="H86" s="172"/>
      <c r="I86" s="172"/>
      <c r="J86" s="172"/>
      <c r="K86" s="172"/>
    </row>
    <row r="87" spans="1:11">
      <c r="A87" s="172"/>
      <c r="B87" s="172"/>
      <c r="C87" s="172"/>
      <c r="D87" s="172"/>
      <c r="E87" s="172"/>
      <c r="F87" s="172"/>
      <c r="G87" s="172"/>
      <c r="H87" s="172"/>
      <c r="I87" s="172"/>
      <c r="J87" s="172"/>
      <c r="K87" s="172"/>
    </row>
    <row r="88" spans="1:11">
      <c r="A88" s="172"/>
      <c r="B88" s="172"/>
      <c r="C88" s="172"/>
      <c r="D88" s="172"/>
      <c r="E88" s="172"/>
      <c r="F88" s="172"/>
      <c r="G88" s="172"/>
      <c r="H88" s="172"/>
      <c r="I88" s="172"/>
      <c r="J88" s="172"/>
      <c r="K88" s="172"/>
    </row>
    <row r="89" spans="1:11">
      <c r="A89" s="172"/>
      <c r="B89" s="172"/>
      <c r="C89" s="172"/>
      <c r="D89" s="172"/>
      <c r="E89" s="172"/>
      <c r="F89" s="172"/>
      <c r="G89" s="172"/>
      <c r="H89" s="172"/>
      <c r="I89" s="172"/>
      <c r="J89" s="172"/>
      <c r="K89" s="172"/>
    </row>
    <row r="90" spans="1:11">
      <c r="A90" s="172"/>
      <c r="B90" s="172"/>
      <c r="C90" s="172"/>
      <c r="D90" s="172"/>
      <c r="E90" s="172"/>
      <c r="F90" s="172"/>
      <c r="G90" s="172"/>
      <c r="H90" s="172"/>
      <c r="I90" s="172"/>
      <c r="J90" s="172"/>
      <c r="K90" s="172"/>
    </row>
    <row r="91" spans="1:11">
      <c r="A91" s="172"/>
      <c r="B91" s="172"/>
      <c r="C91" s="172"/>
      <c r="D91" s="172"/>
      <c r="E91" s="172"/>
      <c r="F91" s="172"/>
      <c r="G91" s="172"/>
      <c r="H91" s="172"/>
      <c r="I91" s="172"/>
      <c r="J91" s="172"/>
      <c r="K91" s="172"/>
    </row>
    <row r="92" spans="1:11">
      <c r="A92" s="172"/>
      <c r="B92" s="172"/>
      <c r="C92" s="172"/>
      <c r="D92" s="172"/>
      <c r="E92" s="172"/>
      <c r="F92" s="172"/>
      <c r="G92" s="172"/>
      <c r="H92" s="172"/>
      <c r="I92" s="172"/>
      <c r="J92" s="172"/>
      <c r="K92" s="172"/>
    </row>
    <row r="93" spans="1:11">
      <c r="A93" s="172"/>
      <c r="B93" s="172"/>
      <c r="C93" s="172"/>
      <c r="D93" s="172"/>
      <c r="E93" s="172"/>
      <c r="F93" s="172"/>
      <c r="G93" s="172"/>
      <c r="H93" s="172"/>
      <c r="I93" s="172"/>
      <c r="J93" s="172"/>
      <c r="K93" s="172"/>
    </row>
    <row r="94" spans="1:11">
      <c r="A94" s="172"/>
      <c r="B94" s="172"/>
      <c r="C94" s="172"/>
      <c r="D94" s="172"/>
      <c r="E94" s="172"/>
      <c r="F94" s="172"/>
      <c r="G94" s="172"/>
      <c r="H94" s="172"/>
      <c r="I94" s="172"/>
      <c r="J94" s="172"/>
      <c r="K94" s="172"/>
    </row>
    <row r="95" spans="1:11">
      <c r="A95" s="172"/>
      <c r="B95" s="172"/>
      <c r="C95" s="172"/>
      <c r="D95" s="172"/>
      <c r="E95" s="172"/>
      <c r="F95" s="172"/>
      <c r="G95" s="172"/>
      <c r="H95" s="172"/>
      <c r="I95" s="172"/>
      <c r="J95" s="172"/>
      <c r="K95" s="172"/>
    </row>
    <row r="96" spans="1:11">
      <c r="A96" s="172"/>
      <c r="B96" s="172"/>
      <c r="C96" s="172"/>
      <c r="D96" s="172"/>
      <c r="E96" s="172"/>
      <c r="F96" s="172"/>
      <c r="G96" s="172"/>
      <c r="H96" s="172"/>
      <c r="I96" s="172"/>
      <c r="J96" s="172"/>
      <c r="K96" s="172"/>
    </row>
    <row r="97" spans="1:11">
      <c r="A97" s="172"/>
      <c r="B97" s="172"/>
      <c r="C97" s="172"/>
      <c r="D97" s="172"/>
      <c r="E97" s="172"/>
      <c r="F97" s="172"/>
      <c r="G97" s="172"/>
      <c r="H97" s="172"/>
      <c r="I97" s="172"/>
      <c r="J97" s="172"/>
      <c r="K97" s="172"/>
    </row>
    <row r="98" spans="1:11">
      <c r="A98" s="172"/>
      <c r="B98" s="172"/>
      <c r="C98" s="172"/>
      <c r="D98" s="172"/>
      <c r="E98" s="172"/>
      <c r="F98" s="172"/>
      <c r="G98" s="172"/>
      <c r="H98" s="172"/>
      <c r="I98" s="172"/>
      <c r="J98" s="172"/>
      <c r="K98" s="172"/>
    </row>
    <row r="99" spans="1:11">
      <c r="A99" s="172"/>
      <c r="B99" s="172"/>
      <c r="C99" s="172"/>
      <c r="D99" s="172"/>
      <c r="E99" s="172"/>
      <c r="F99" s="172"/>
      <c r="G99" s="172"/>
      <c r="H99" s="172"/>
      <c r="I99" s="172"/>
      <c r="J99" s="172"/>
      <c r="K99" s="172"/>
    </row>
    <row r="100" spans="1:11">
      <c r="A100" s="172"/>
      <c r="B100" s="172"/>
      <c r="C100" s="172"/>
      <c r="D100" s="172"/>
      <c r="E100" s="172"/>
      <c r="F100" s="172"/>
      <c r="G100" s="172"/>
      <c r="H100" s="172"/>
      <c r="I100" s="172"/>
      <c r="J100" s="172"/>
      <c r="K100" s="172"/>
    </row>
    <row r="101" spans="1:11">
      <c r="A101" s="172"/>
      <c r="B101" s="172"/>
      <c r="C101" s="172"/>
      <c r="D101" s="172"/>
      <c r="E101" s="172"/>
      <c r="F101" s="172"/>
      <c r="G101" s="172"/>
      <c r="H101" s="172"/>
      <c r="I101" s="172"/>
      <c r="J101" s="172"/>
      <c r="K101" s="172"/>
    </row>
    <row r="102" spans="1:11">
      <c r="A102" s="172"/>
      <c r="B102" s="172"/>
      <c r="C102" s="172"/>
      <c r="D102" s="172"/>
      <c r="E102" s="172"/>
      <c r="F102" s="172"/>
      <c r="G102" s="172"/>
      <c r="H102" s="172"/>
      <c r="I102" s="172"/>
      <c r="J102" s="172"/>
      <c r="K102" s="172"/>
    </row>
    <row r="103" spans="1:11">
      <c r="A103" s="172"/>
      <c r="B103" s="172"/>
      <c r="C103" s="172"/>
      <c r="D103" s="172"/>
      <c r="E103" s="172"/>
      <c r="F103" s="172"/>
      <c r="G103" s="172"/>
      <c r="H103" s="172"/>
      <c r="I103" s="172"/>
      <c r="J103" s="172"/>
      <c r="K103" s="172"/>
    </row>
    <row r="104" spans="1:11">
      <c r="A104" s="172"/>
      <c r="B104" s="172"/>
      <c r="C104" s="172"/>
      <c r="D104" s="172"/>
      <c r="E104" s="172"/>
      <c r="F104" s="172"/>
      <c r="G104" s="172"/>
      <c r="H104" s="172"/>
      <c r="I104" s="172"/>
      <c r="J104" s="172"/>
      <c r="K104" s="172"/>
    </row>
    <row r="105" spans="1:11">
      <c r="A105" s="172"/>
      <c r="B105" s="172"/>
      <c r="C105" s="172"/>
      <c r="D105" s="172"/>
      <c r="E105" s="172"/>
      <c r="F105" s="172"/>
      <c r="G105" s="172"/>
      <c r="H105" s="172"/>
      <c r="I105" s="172"/>
      <c r="J105" s="172"/>
      <c r="K105" s="172"/>
    </row>
    <row r="106" spans="1:11">
      <c r="A106" s="172"/>
      <c r="B106" s="172"/>
      <c r="C106" s="172"/>
      <c r="D106" s="172"/>
      <c r="E106" s="172"/>
      <c r="F106" s="172"/>
      <c r="G106" s="172"/>
      <c r="H106" s="172"/>
      <c r="I106" s="172"/>
      <c r="J106" s="172"/>
      <c r="K106" s="172"/>
    </row>
    <row r="107" spans="1:11">
      <c r="A107" s="172"/>
      <c r="B107" s="172"/>
      <c r="C107" s="172"/>
      <c r="D107" s="172"/>
      <c r="E107" s="172"/>
      <c r="F107" s="172"/>
      <c r="G107" s="172"/>
      <c r="H107" s="172"/>
      <c r="I107" s="172"/>
      <c r="J107" s="172"/>
      <c r="K107" s="172"/>
    </row>
    <row r="108" spans="1:11">
      <c r="A108" s="172"/>
      <c r="B108" s="172"/>
      <c r="C108" s="172"/>
      <c r="D108" s="172"/>
      <c r="E108" s="172"/>
      <c r="F108" s="172"/>
      <c r="G108" s="172"/>
      <c r="H108" s="172"/>
      <c r="I108" s="172"/>
      <c r="J108" s="172"/>
      <c r="K108" s="172"/>
    </row>
    <row r="109" spans="1:11">
      <c r="A109" s="172"/>
      <c r="B109" s="172"/>
      <c r="C109" s="172"/>
      <c r="D109" s="172"/>
      <c r="E109" s="172"/>
      <c r="F109" s="172"/>
      <c r="G109" s="172"/>
      <c r="H109" s="172"/>
      <c r="I109" s="172"/>
      <c r="J109" s="172"/>
      <c r="K109" s="172"/>
    </row>
    <row r="110" spans="1:11">
      <c r="A110" s="172"/>
      <c r="B110" s="172"/>
      <c r="C110" s="172"/>
      <c r="D110" s="172"/>
      <c r="E110" s="172"/>
      <c r="F110" s="172"/>
      <c r="G110" s="172"/>
      <c r="H110" s="172"/>
      <c r="I110" s="172"/>
      <c r="J110" s="172"/>
      <c r="K110" s="172"/>
    </row>
    <row r="111" spans="1:11">
      <c r="A111" s="172"/>
      <c r="B111" s="172"/>
      <c r="C111" s="172"/>
      <c r="D111" s="172"/>
      <c r="E111" s="172"/>
      <c r="F111" s="172"/>
      <c r="G111" s="172"/>
      <c r="H111" s="172"/>
      <c r="I111" s="172"/>
      <c r="J111" s="172"/>
      <c r="K111" s="172"/>
    </row>
    <row r="112" spans="1:11">
      <c r="A112" s="172"/>
      <c r="B112" s="172"/>
      <c r="C112" s="172"/>
      <c r="D112" s="172"/>
      <c r="E112" s="172"/>
      <c r="F112" s="172"/>
      <c r="G112" s="172"/>
      <c r="H112" s="172"/>
      <c r="I112" s="172"/>
      <c r="J112" s="172"/>
      <c r="K112" s="172"/>
    </row>
    <row r="113" spans="1:11">
      <c r="A113" s="172"/>
      <c r="B113" s="172"/>
      <c r="C113" s="172"/>
      <c r="D113" s="172"/>
      <c r="E113" s="172"/>
      <c r="F113" s="172"/>
      <c r="G113" s="172"/>
      <c r="H113" s="172"/>
      <c r="I113" s="172"/>
      <c r="J113" s="172"/>
      <c r="K113" s="172"/>
    </row>
    <row r="114" spans="1:11">
      <c r="A114" s="172"/>
      <c r="B114" s="172"/>
      <c r="C114" s="172"/>
      <c r="D114" s="172"/>
      <c r="E114" s="172"/>
      <c r="F114" s="172"/>
      <c r="G114" s="172"/>
      <c r="H114" s="172"/>
      <c r="I114" s="172"/>
      <c r="J114" s="172"/>
      <c r="K114" s="172"/>
    </row>
    <row r="115" spans="1:11">
      <c r="A115" s="172"/>
      <c r="B115" s="172"/>
      <c r="C115" s="172"/>
      <c r="D115" s="172"/>
      <c r="E115" s="172"/>
      <c r="F115" s="172"/>
      <c r="G115" s="172"/>
      <c r="H115" s="172"/>
      <c r="I115" s="172"/>
      <c r="J115" s="172"/>
      <c r="K115" s="172"/>
    </row>
    <row r="116" spans="1:11">
      <c r="A116" s="172"/>
      <c r="B116" s="172"/>
      <c r="C116" s="172"/>
      <c r="D116" s="172"/>
      <c r="E116" s="172"/>
      <c r="F116" s="172"/>
      <c r="G116" s="172"/>
      <c r="H116" s="172"/>
      <c r="I116" s="172"/>
      <c r="J116" s="172"/>
      <c r="K116" s="172"/>
    </row>
    <row r="117" spans="1:11">
      <c r="A117" s="172"/>
      <c r="B117" s="172"/>
      <c r="C117" s="172"/>
      <c r="D117" s="172"/>
      <c r="E117" s="172"/>
      <c r="F117" s="172"/>
      <c r="G117" s="172"/>
      <c r="H117" s="172"/>
      <c r="I117" s="172"/>
      <c r="J117" s="172"/>
      <c r="K117" s="172"/>
    </row>
  </sheetData>
  <mergeCells count="30">
    <mergeCell ref="G25:H25"/>
    <mergeCell ref="E39:F39"/>
    <mergeCell ref="G39:H39"/>
    <mergeCell ref="L39:M39"/>
    <mergeCell ref="L24:M24"/>
    <mergeCell ref="N39:O39"/>
    <mergeCell ref="B38:H38"/>
    <mergeCell ref="I38:O38"/>
    <mergeCell ref="A36:O36"/>
    <mergeCell ref="G26:H26"/>
    <mergeCell ref="G27:H27"/>
    <mergeCell ref="G28:H28"/>
    <mergeCell ref="G29:H29"/>
    <mergeCell ref="G30:H30"/>
    <mergeCell ref="N24:O24"/>
    <mergeCell ref="A1:O1"/>
    <mergeCell ref="B5:H5"/>
    <mergeCell ref="I5:O5"/>
    <mergeCell ref="E6:F6"/>
    <mergeCell ref="G6:H6"/>
    <mergeCell ref="L6:M6"/>
    <mergeCell ref="N6:O6"/>
    <mergeCell ref="A13:O13"/>
    <mergeCell ref="A14:O14"/>
    <mergeCell ref="A15:O15"/>
    <mergeCell ref="A17:O17"/>
    <mergeCell ref="B23:H23"/>
    <mergeCell ref="I23:O23"/>
    <mergeCell ref="E24:F24"/>
    <mergeCell ref="G24:H24"/>
  </mergeCells>
  <pageMargins left="0.25" right="0.25" top="0.75" bottom="0.75" header="0.3" footer="0.3"/>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pageSetUpPr fitToPage="1"/>
  </sheetPr>
  <dimension ref="A1:L49"/>
  <sheetViews>
    <sheetView workbookViewId="0">
      <selection sqref="A1:G49"/>
    </sheetView>
  </sheetViews>
  <sheetFormatPr baseColWidth="10" defaultColWidth="11.42578125" defaultRowHeight="15"/>
  <cols>
    <col min="1" max="1" width="22" style="167" customWidth="1"/>
    <col min="2" max="6" width="15.7109375" style="167" customWidth="1"/>
    <col min="7" max="16384" width="11.42578125" style="167"/>
  </cols>
  <sheetData>
    <row r="1" spans="1:12" s="953" customFormat="1" ht="18">
      <c r="A1" s="1642" t="s">
        <v>272</v>
      </c>
      <c r="B1" s="1642"/>
      <c r="C1" s="1642"/>
      <c r="D1" s="1642"/>
      <c r="E1" s="1642"/>
      <c r="F1" s="1642"/>
      <c r="G1" s="1642"/>
      <c r="H1" s="951"/>
      <c r="I1" s="951"/>
      <c r="J1" s="952"/>
      <c r="K1" s="952"/>
      <c r="L1" s="952"/>
    </row>
    <row r="2" spans="1:12" ht="18">
      <c r="A2" s="458"/>
      <c r="B2" s="458"/>
      <c r="C2" s="458"/>
      <c r="D2" s="458"/>
      <c r="E2" s="458"/>
      <c r="F2" s="458"/>
      <c r="G2" s="458"/>
      <c r="H2" s="458"/>
      <c r="I2" s="458"/>
      <c r="J2" s="458"/>
      <c r="K2" s="458"/>
      <c r="L2" s="458"/>
    </row>
    <row r="3" spans="1:12" ht="15.75">
      <c r="A3" s="170" t="s">
        <v>278</v>
      </c>
    </row>
    <row r="4" spans="1:12" s="954" customFormat="1" ht="11.25">
      <c r="A4" s="954" t="s">
        <v>186</v>
      </c>
      <c r="B4" s="955"/>
      <c r="C4" s="955"/>
      <c r="D4" s="956"/>
      <c r="E4" s="957"/>
      <c r="F4" s="958"/>
    </row>
    <row r="5" spans="1:12" ht="15" customHeight="1">
      <c r="A5" s="1760" t="s">
        <v>273</v>
      </c>
      <c r="B5" s="1738" t="s">
        <v>211</v>
      </c>
      <c r="C5" s="1745"/>
      <c r="D5" s="1739"/>
      <c r="E5" s="1823" t="s">
        <v>212</v>
      </c>
      <c r="F5" s="1825" t="s">
        <v>213</v>
      </c>
      <c r="G5" s="959"/>
    </row>
    <row r="6" spans="1:12" ht="36">
      <c r="A6" s="1761"/>
      <c r="B6" s="960" t="s">
        <v>134</v>
      </c>
      <c r="C6" s="961" t="s">
        <v>214</v>
      </c>
      <c r="D6" s="962" t="s">
        <v>118</v>
      </c>
      <c r="E6" s="1824"/>
      <c r="F6" s="1746"/>
      <c r="G6" s="959"/>
    </row>
    <row r="7" spans="1:12">
      <c r="A7" s="963" t="s">
        <v>218</v>
      </c>
      <c r="B7" s="1531" t="s">
        <v>57</v>
      </c>
      <c r="C7" s="1511">
        <v>0.52380952380952384</v>
      </c>
      <c r="D7" s="974">
        <v>0.52380952380952384</v>
      </c>
      <c r="E7" s="974">
        <v>0.79733275032794049</v>
      </c>
      <c r="F7" s="1560">
        <v>0.75400183992640291</v>
      </c>
      <c r="G7" s="172"/>
    </row>
    <row r="8" spans="1:12">
      <c r="A8" s="800" t="s">
        <v>219</v>
      </c>
      <c r="B8" s="1508">
        <v>0.61279299632872075</v>
      </c>
      <c r="C8" s="975">
        <v>0.50418604651162791</v>
      </c>
      <c r="D8" s="975">
        <v>0.60657614483493083</v>
      </c>
      <c r="E8" s="975">
        <v>0.79956505980427695</v>
      </c>
      <c r="F8" s="1561">
        <v>0.63129671758206041</v>
      </c>
    </row>
    <row r="9" spans="1:12">
      <c r="A9" s="804" t="s">
        <v>220</v>
      </c>
      <c r="B9" s="1507">
        <v>0.70121552219864769</v>
      </c>
      <c r="C9" s="974">
        <v>0.60477941176470584</v>
      </c>
      <c r="D9" s="974">
        <v>0.69535338485892539</v>
      </c>
      <c r="E9" s="974">
        <v>0.81278772378516628</v>
      </c>
      <c r="F9" s="1562">
        <v>0.69947888589398022</v>
      </c>
    </row>
    <row r="10" spans="1:12">
      <c r="A10" s="800" t="s">
        <v>221</v>
      </c>
      <c r="B10" s="1508">
        <v>0.68291075273542212</v>
      </c>
      <c r="C10" s="975">
        <v>0.56497545008183303</v>
      </c>
      <c r="D10" s="975">
        <v>0.67785940610716988</v>
      </c>
      <c r="E10" s="975">
        <v>0.72908672294704524</v>
      </c>
      <c r="F10" s="1561">
        <v>0.67877844937972431</v>
      </c>
    </row>
    <row r="11" spans="1:12">
      <c r="A11" s="804" t="s">
        <v>222</v>
      </c>
      <c r="B11" s="1507">
        <v>0.65895707024796657</v>
      </c>
      <c r="C11" s="974">
        <v>0.57187500000000002</v>
      </c>
      <c r="D11" s="974">
        <v>0.6561847109873038</v>
      </c>
      <c r="E11" s="974">
        <v>0.68340306834030684</v>
      </c>
      <c r="F11" s="1562">
        <v>0.65662550820659538</v>
      </c>
    </row>
    <row r="12" spans="1:12">
      <c r="A12" s="800" t="s">
        <v>223</v>
      </c>
      <c r="B12" s="1508">
        <v>0.66911227137154428</v>
      </c>
      <c r="C12" s="975">
        <v>0.57530626951717512</v>
      </c>
      <c r="D12" s="975">
        <v>0.66665196628151657</v>
      </c>
      <c r="E12" s="975">
        <v>0.62001477104874447</v>
      </c>
      <c r="F12" s="1561">
        <v>0.66586964332172904</v>
      </c>
    </row>
    <row r="13" spans="1:12">
      <c r="A13" s="804" t="s">
        <v>224</v>
      </c>
      <c r="B13" s="1507">
        <v>0.63597139988936924</v>
      </c>
      <c r="C13" s="974">
        <v>0.56285310734463279</v>
      </c>
      <c r="D13" s="974">
        <v>0.63431296777577995</v>
      </c>
      <c r="E13" s="974">
        <v>0.60162401574803148</v>
      </c>
      <c r="F13" s="1562">
        <v>0.63378949732645606</v>
      </c>
    </row>
    <row r="14" spans="1:12">
      <c r="A14" s="800" t="s">
        <v>225</v>
      </c>
      <c r="B14" s="1508">
        <v>0.58619556460161981</v>
      </c>
      <c r="C14" s="975">
        <v>0.5542082738944365</v>
      </c>
      <c r="D14" s="975">
        <v>0.58572711889192974</v>
      </c>
      <c r="E14" s="975">
        <v>0.54277498202731844</v>
      </c>
      <c r="F14" s="1561">
        <v>0.58511196911196917</v>
      </c>
    </row>
    <row r="15" spans="1:12">
      <c r="A15" s="804" t="s">
        <v>226</v>
      </c>
      <c r="B15" s="1507">
        <v>0.57922146254547846</v>
      </c>
      <c r="C15" s="974">
        <v>0.52134359692092369</v>
      </c>
      <c r="D15" s="974">
        <v>0.5784890756997042</v>
      </c>
      <c r="E15" s="974">
        <v>0.58470612161887325</v>
      </c>
      <c r="F15" s="1562">
        <v>0.57857801648516305</v>
      </c>
    </row>
    <row r="16" spans="1:12">
      <c r="A16" s="806" t="s">
        <v>227</v>
      </c>
      <c r="B16" s="1509">
        <v>0.59423105270285337</v>
      </c>
      <c r="C16" s="976">
        <v>0.58795729039033784</v>
      </c>
      <c r="D16" s="976">
        <v>0.59418839106536248</v>
      </c>
      <c r="E16" s="976">
        <v>0.6435971376695504</v>
      </c>
      <c r="F16" s="1563">
        <v>0.59473295750839605</v>
      </c>
    </row>
    <row r="17" spans="1:8" s="964" customFormat="1" ht="12.75">
      <c r="A17" s="809" t="s">
        <v>133</v>
      </c>
      <c r="B17" s="1510">
        <v>0.6129066467336215</v>
      </c>
      <c r="C17" s="977">
        <v>0.56361070307324523</v>
      </c>
      <c r="D17" s="977">
        <v>0.61204103535161958</v>
      </c>
      <c r="E17" s="977">
        <v>0.68121442125237197</v>
      </c>
      <c r="F17" s="1564">
        <v>0.61334351611728266</v>
      </c>
    </row>
    <row r="18" spans="1:8" s="964" customFormat="1" ht="12.75">
      <c r="A18" s="105"/>
      <c r="B18" s="965"/>
      <c r="C18" s="965"/>
      <c r="D18" s="965"/>
      <c r="E18" s="966"/>
      <c r="F18" s="966"/>
    </row>
    <row r="19" spans="1:8" ht="12.75" customHeight="1">
      <c r="A19" s="402" t="s">
        <v>274</v>
      </c>
      <c r="B19" s="918"/>
      <c r="C19" s="918"/>
      <c r="D19" s="918"/>
      <c r="E19" s="918"/>
      <c r="F19" s="918"/>
      <c r="H19" s="877"/>
    </row>
    <row r="20" spans="1:8" ht="25.5" customHeight="1">
      <c r="A20" s="1729" t="s">
        <v>233</v>
      </c>
      <c r="B20" s="1729"/>
      <c r="C20" s="1729"/>
      <c r="D20" s="1729"/>
      <c r="E20" s="1729"/>
      <c r="F20" s="1729"/>
      <c r="G20" s="967"/>
      <c r="H20" s="968"/>
    </row>
    <row r="21" spans="1:8" ht="12.75" customHeight="1">
      <c r="A21" s="402" t="s">
        <v>62</v>
      </c>
      <c r="B21" s="1555"/>
      <c r="C21" s="1555"/>
      <c r="D21" s="1555"/>
      <c r="E21" s="1555"/>
      <c r="F21" s="1555"/>
      <c r="G21" s="968"/>
      <c r="H21" s="968"/>
    </row>
    <row r="22" spans="1:8" ht="12.75" customHeight="1">
      <c r="A22" s="1729" t="s">
        <v>275</v>
      </c>
      <c r="B22" s="1729"/>
      <c r="C22" s="1729"/>
      <c r="D22" s="1729"/>
      <c r="E22" s="1729"/>
      <c r="F22" s="1729"/>
      <c r="G22" s="968"/>
      <c r="H22" s="968"/>
    </row>
    <row r="23" spans="1:8" ht="25.5" customHeight="1">
      <c r="A23" s="1729" t="s">
        <v>552</v>
      </c>
      <c r="B23" s="1729"/>
      <c r="C23" s="1729"/>
      <c r="D23" s="1729"/>
      <c r="E23" s="1729"/>
      <c r="F23" s="1729"/>
      <c r="G23" s="968"/>
      <c r="H23" s="237"/>
    </row>
    <row r="24" spans="1:8" ht="12.75" customHeight="1">
      <c r="A24" s="402" t="s">
        <v>64</v>
      </c>
      <c r="B24" s="918"/>
      <c r="C24" s="918"/>
      <c r="D24" s="918"/>
      <c r="E24" s="918"/>
      <c r="F24" s="918"/>
    </row>
    <row r="25" spans="1:8" ht="12.75" customHeight="1">
      <c r="A25" s="402" t="s">
        <v>230</v>
      </c>
      <c r="B25" s="918"/>
      <c r="C25" s="918"/>
      <c r="D25" s="918"/>
      <c r="E25" s="918"/>
      <c r="F25" s="918"/>
    </row>
    <row r="26" spans="1:8" ht="20.100000000000001" customHeight="1"/>
    <row r="27" spans="1:8" ht="15.75">
      <c r="A27" s="781" t="s">
        <v>279</v>
      </c>
    </row>
    <row r="32" spans="1:8">
      <c r="A32" s="626" t="s">
        <v>164</v>
      </c>
      <c r="B32" s="969">
        <v>82.750838755120583</v>
      </c>
    </row>
    <row r="33" spans="1:7">
      <c r="A33" s="626" t="s">
        <v>165</v>
      </c>
      <c r="B33" s="969">
        <v>41.209882298100453</v>
      </c>
    </row>
    <row r="34" spans="1:7">
      <c r="A34" s="626" t="s">
        <v>166</v>
      </c>
      <c r="B34" s="969">
        <v>63.950851132766736</v>
      </c>
    </row>
    <row r="35" spans="1:7">
      <c r="A35" s="626" t="s">
        <v>167</v>
      </c>
      <c r="B35" s="969">
        <v>29.684997330485853</v>
      </c>
    </row>
    <row r="36" spans="1:7">
      <c r="A36" s="626" t="s">
        <v>168</v>
      </c>
      <c r="B36" s="969">
        <v>95.442470870398935</v>
      </c>
    </row>
    <row r="37" spans="1:7">
      <c r="A37" s="626" t="s">
        <v>169</v>
      </c>
      <c r="B37" s="969">
        <v>94.853523357086303</v>
      </c>
    </row>
    <row r="38" spans="1:7">
      <c r="A38" s="626" t="s">
        <v>170</v>
      </c>
      <c r="B38" s="969">
        <v>80.638801261829656</v>
      </c>
    </row>
    <row r="39" spans="1:7">
      <c r="A39" s="626" t="s">
        <v>171</v>
      </c>
      <c r="B39" s="969">
        <v>21.262306023694311</v>
      </c>
    </row>
    <row r="40" spans="1:7">
      <c r="A40" s="626" t="s">
        <v>172</v>
      </c>
      <c r="B40" s="969">
        <v>5.4512914772177616</v>
      </c>
    </row>
    <row r="41" spans="1:7">
      <c r="A41" s="626" t="s">
        <v>173</v>
      </c>
      <c r="B41" s="969">
        <v>72.692179347166615</v>
      </c>
    </row>
    <row r="42" spans="1:7" ht="17.25">
      <c r="A42" s="970" t="s">
        <v>276</v>
      </c>
      <c r="B42" s="969">
        <v>58.881565807868988</v>
      </c>
    </row>
    <row r="43" spans="1:7">
      <c r="A43" s="971" t="s">
        <v>118</v>
      </c>
      <c r="B43" s="972">
        <v>60.648030935775225</v>
      </c>
    </row>
    <row r="45" spans="1:7" ht="5.0999999999999996" customHeight="1"/>
    <row r="46" spans="1:7" ht="12.75" customHeight="1">
      <c r="A46" s="238" t="s">
        <v>277</v>
      </c>
    </row>
    <row r="47" spans="1:7" ht="25.5" customHeight="1">
      <c r="A47" s="1677" t="s">
        <v>608</v>
      </c>
      <c r="B47" s="1677"/>
      <c r="C47" s="1677"/>
      <c r="D47" s="1677"/>
      <c r="E47" s="1677"/>
      <c r="F47" s="1677"/>
      <c r="G47" s="1677"/>
    </row>
    <row r="48" spans="1:7" ht="12.75" customHeight="1">
      <c r="A48" s="238" t="s">
        <v>64</v>
      </c>
    </row>
    <row r="49" spans="1:7" ht="12.75" customHeight="1">
      <c r="A49" s="561" t="s">
        <v>180</v>
      </c>
      <c r="B49" s="973"/>
      <c r="C49" s="973"/>
      <c r="D49" s="973"/>
      <c r="E49" s="973"/>
      <c r="F49" s="973"/>
      <c r="G49" s="973"/>
    </row>
  </sheetData>
  <mergeCells count="9">
    <mergeCell ref="A22:F22"/>
    <mergeCell ref="A23:F23"/>
    <mergeCell ref="A47:G47"/>
    <mergeCell ref="A1:G1"/>
    <mergeCell ref="A5:A6"/>
    <mergeCell ref="B5:D5"/>
    <mergeCell ref="E5:E6"/>
    <mergeCell ref="F5:F6"/>
    <mergeCell ref="A20:F20"/>
  </mergeCells>
  <pageMargins left="0.25" right="0.25" top="0.75" bottom="0.75" header="0.3" footer="0.3"/>
  <pageSetup paperSize="9" scale="88"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pageSetUpPr fitToPage="1"/>
  </sheetPr>
  <dimension ref="A1:U44"/>
  <sheetViews>
    <sheetView zoomScale="90" zoomScaleNormal="90" workbookViewId="0">
      <selection sqref="A1:F41"/>
    </sheetView>
  </sheetViews>
  <sheetFormatPr baseColWidth="10" defaultColWidth="11.42578125" defaultRowHeight="15"/>
  <cols>
    <col min="1" max="1" width="47.28515625" style="980" customWidth="1"/>
    <col min="2" max="2" width="13.42578125" style="980" customWidth="1"/>
    <col min="3" max="3" width="16.140625" style="980" customWidth="1"/>
    <col min="4" max="4" width="13.7109375" style="980" customWidth="1"/>
    <col min="5" max="5" width="17.140625" style="980" customWidth="1"/>
    <col min="6" max="6" width="15" style="980" bestFit="1" customWidth="1"/>
    <col min="7" max="21" width="11.42578125" style="980"/>
    <col min="22" max="16384" width="11.42578125" style="1030"/>
  </cols>
  <sheetData>
    <row r="1" spans="1:7" s="980" customFormat="1" ht="18">
      <c r="A1" s="978" t="s">
        <v>280</v>
      </c>
      <c r="B1" s="979"/>
      <c r="C1" s="979"/>
      <c r="D1" s="979"/>
      <c r="E1" s="979"/>
      <c r="F1" s="979"/>
    </row>
    <row r="2" spans="1:7" s="980" customFormat="1" ht="18">
      <c r="A2" s="981"/>
    </row>
    <row r="3" spans="1:7" s="980" customFormat="1" ht="15.75">
      <c r="A3" s="1827" t="s">
        <v>556</v>
      </c>
      <c r="B3" s="1827"/>
      <c r="C3" s="1828"/>
      <c r="D3" s="1828"/>
      <c r="E3" s="1828"/>
    </row>
    <row r="4" spans="1:7" s="980" customFormat="1" ht="15.75">
      <c r="A4" s="982" t="s">
        <v>50</v>
      </c>
      <c r="B4" s="983"/>
      <c r="C4" s="984"/>
      <c r="D4" s="984"/>
      <c r="E4" s="984"/>
      <c r="F4" s="985"/>
    </row>
    <row r="5" spans="1:7" s="980" customFormat="1" ht="52.5">
      <c r="A5" s="986"/>
      <c r="B5" s="987" t="s">
        <v>284</v>
      </c>
      <c r="C5" s="988" t="s">
        <v>281</v>
      </c>
      <c r="D5" s="988" t="s">
        <v>282</v>
      </c>
      <c r="E5" s="989" t="s">
        <v>283</v>
      </c>
      <c r="F5" s="988" t="s">
        <v>555</v>
      </c>
    </row>
    <row r="6" spans="1:7" s="980" customFormat="1">
      <c r="A6" s="990"/>
      <c r="B6" s="991" t="s">
        <v>285</v>
      </c>
      <c r="C6" s="992" t="s">
        <v>286</v>
      </c>
      <c r="D6" s="992" t="s">
        <v>287</v>
      </c>
      <c r="E6" s="993" t="s">
        <v>288</v>
      </c>
      <c r="F6" s="994" t="s">
        <v>289</v>
      </c>
    </row>
    <row r="7" spans="1:7" s="980" customFormat="1">
      <c r="A7" s="995" t="s">
        <v>119</v>
      </c>
      <c r="B7" s="996">
        <v>1025.806</v>
      </c>
      <c r="C7" s="997">
        <v>127.991</v>
      </c>
      <c r="D7" s="997">
        <v>122.761</v>
      </c>
      <c r="E7" s="998">
        <v>-1.3320000000000001</v>
      </c>
      <c r="F7" s="999">
        <v>1029.704</v>
      </c>
      <c r="G7" s="1000"/>
    </row>
    <row r="8" spans="1:7" s="980" customFormat="1">
      <c r="A8" s="1001" t="s">
        <v>290</v>
      </c>
      <c r="B8" s="1002">
        <v>116.111</v>
      </c>
      <c r="C8" s="1003">
        <v>21.079000000000001</v>
      </c>
      <c r="D8" s="1003">
        <v>22.265000000000001</v>
      </c>
      <c r="E8" s="1004">
        <v>-1.127</v>
      </c>
      <c r="F8" s="1005">
        <v>113.798</v>
      </c>
      <c r="G8" s="1000"/>
    </row>
    <row r="9" spans="1:7" s="980" customFormat="1">
      <c r="A9" s="995" t="s">
        <v>291</v>
      </c>
      <c r="B9" s="996">
        <v>275.19799999999998</v>
      </c>
      <c r="C9" s="997">
        <v>36.71</v>
      </c>
      <c r="D9" s="997">
        <v>27.978000000000002</v>
      </c>
      <c r="E9" s="998">
        <v>1.87</v>
      </c>
      <c r="F9" s="999">
        <v>285.8</v>
      </c>
      <c r="G9" s="1000"/>
    </row>
    <row r="10" spans="1:7" s="980" customFormat="1" ht="27">
      <c r="A10" s="1006" t="s">
        <v>292</v>
      </c>
      <c r="B10" s="1002">
        <v>87.778999999999996</v>
      </c>
      <c r="C10" s="1003">
        <v>14.462999999999999</v>
      </c>
      <c r="D10" s="1003">
        <v>12.622999999999999</v>
      </c>
      <c r="E10" s="1004">
        <v>-8.5999999999999993E-2</v>
      </c>
      <c r="F10" s="1005">
        <v>89.533000000000001</v>
      </c>
      <c r="G10" s="1000"/>
    </row>
    <row r="11" spans="1:7" s="980" customFormat="1">
      <c r="A11" s="995" t="s">
        <v>293</v>
      </c>
      <c r="B11" s="996">
        <v>278.15499999999997</v>
      </c>
      <c r="C11" s="997">
        <v>24.253</v>
      </c>
      <c r="D11" s="997">
        <v>23.856000000000002</v>
      </c>
      <c r="E11" s="998">
        <v>1.4870000000000001</v>
      </c>
      <c r="F11" s="999">
        <v>280.03899999999999</v>
      </c>
      <c r="G11" s="1000"/>
    </row>
    <row r="12" spans="1:7" s="980" customFormat="1">
      <c r="A12" s="1007" t="s">
        <v>294</v>
      </c>
      <c r="B12" s="1002">
        <v>56.101999999999997</v>
      </c>
      <c r="C12" s="1003">
        <v>6.0780000000000003</v>
      </c>
      <c r="D12" s="1003">
        <v>5.7809999999999997</v>
      </c>
      <c r="E12" s="1004">
        <v>0.1</v>
      </c>
      <c r="F12" s="1005">
        <v>56.499000000000002</v>
      </c>
      <c r="G12" s="1000"/>
    </row>
    <row r="13" spans="1:7" s="980" customFormat="1">
      <c r="A13" s="995" t="s">
        <v>295</v>
      </c>
      <c r="B13" s="996">
        <v>13.65</v>
      </c>
      <c r="C13" s="997">
        <v>3.7650000000000001</v>
      </c>
      <c r="D13" s="997">
        <v>2.3849999999999998</v>
      </c>
      <c r="E13" s="998">
        <v>-1.411</v>
      </c>
      <c r="F13" s="999">
        <v>13.58</v>
      </c>
      <c r="G13" s="1000"/>
    </row>
    <row r="14" spans="1:7" s="980" customFormat="1">
      <c r="A14" s="1007" t="s">
        <v>116</v>
      </c>
      <c r="B14" s="1002">
        <v>97.659000000000006</v>
      </c>
      <c r="C14" s="1003">
        <v>7.4290000000000003</v>
      </c>
      <c r="D14" s="1003">
        <v>7.5839999999999996</v>
      </c>
      <c r="E14" s="1004">
        <v>0.39</v>
      </c>
      <c r="F14" s="1005">
        <v>97.933000000000007</v>
      </c>
      <c r="G14" s="1000"/>
    </row>
    <row r="15" spans="1:7" s="980" customFormat="1">
      <c r="A15" s="1008" t="s">
        <v>296</v>
      </c>
      <c r="B15" s="996">
        <v>9.8770000000000007</v>
      </c>
      <c r="C15" s="997">
        <v>1.843</v>
      </c>
      <c r="D15" s="997">
        <v>1.4930000000000001</v>
      </c>
      <c r="E15" s="998">
        <v>0.109</v>
      </c>
      <c r="F15" s="999">
        <v>10.336</v>
      </c>
      <c r="G15" s="1000"/>
    </row>
    <row r="16" spans="1:7" s="1011" customFormat="1" ht="14.25">
      <c r="A16" s="1009" t="s">
        <v>133</v>
      </c>
      <c r="B16" s="1512">
        <v>1960.337</v>
      </c>
      <c r="C16" s="1513">
        <v>243.61099999999999</v>
      </c>
      <c r="D16" s="1513">
        <v>226.726</v>
      </c>
      <c r="E16" s="1514">
        <v>0</v>
      </c>
      <c r="F16" s="1515">
        <v>1977.222</v>
      </c>
      <c r="G16" s="1010"/>
    </row>
    <row r="17" spans="1:8" s="980" customFormat="1" ht="5.0999999999999996" customHeight="1">
      <c r="A17" s="1012"/>
      <c r="B17" s="1013"/>
      <c r="C17" s="1013"/>
      <c r="D17" s="1013"/>
      <c r="E17" s="1014"/>
      <c r="F17" s="1013"/>
      <c r="G17" s="1000"/>
    </row>
    <row r="18" spans="1:8" s="980" customFormat="1" ht="12.75" customHeight="1">
      <c r="A18" s="1015" t="s">
        <v>553</v>
      </c>
      <c r="B18" s="1016"/>
      <c r="C18" s="1016"/>
      <c r="D18" s="1016"/>
      <c r="E18" s="1016"/>
      <c r="F18" s="1017"/>
    </row>
    <row r="19" spans="1:8" s="980" customFormat="1" ht="12.75" customHeight="1">
      <c r="A19" s="1826" t="s">
        <v>247</v>
      </c>
      <c r="B19" s="1826"/>
      <c r="C19" s="1826"/>
      <c r="D19" s="1826"/>
      <c r="E19" s="1826"/>
      <c r="F19" s="1826"/>
    </row>
    <row r="20" spans="1:8" s="980" customFormat="1" ht="25.5" customHeight="1">
      <c r="A20" s="1826" t="s">
        <v>297</v>
      </c>
      <c r="B20" s="1826"/>
      <c r="C20" s="1826"/>
      <c r="D20" s="1826"/>
      <c r="E20" s="1826"/>
      <c r="F20" s="1826"/>
    </row>
    <row r="21" spans="1:8" s="980" customFormat="1" ht="12.75" customHeight="1">
      <c r="A21" s="1826" t="s">
        <v>249</v>
      </c>
      <c r="B21" s="1826"/>
      <c r="C21" s="1826"/>
      <c r="D21" s="1826"/>
      <c r="E21" s="1826"/>
      <c r="F21" s="1826"/>
    </row>
    <row r="22" spans="1:8" s="980" customFormat="1" ht="12.75" customHeight="1">
      <c r="A22" s="1015" t="s">
        <v>298</v>
      </c>
      <c r="B22" s="1016"/>
      <c r="C22" s="1016"/>
      <c r="D22" s="1016"/>
      <c r="E22" s="1016"/>
      <c r="F22" s="1017"/>
    </row>
    <row r="23" spans="1:8" s="1018" customFormat="1" ht="25.5" customHeight="1">
      <c r="A23" s="1826" t="s">
        <v>554</v>
      </c>
      <c r="B23" s="1826"/>
      <c r="C23" s="1826"/>
      <c r="D23" s="1826"/>
      <c r="E23" s="1826"/>
      <c r="F23" s="1826"/>
    </row>
    <row r="24" spans="1:8" s="980" customFormat="1" ht="12.75" customHeight="1">
      <c r="A24" s="1015" t="s">
        <v>64</v>
      </c>
      <c r="B24" s="1016"/>
      <c r="C24" s="1016"/>
      <c r="D24" s="1016"/>
      <c r="E24" s="1016"/>
      <c r="F24" s="1017"/>
    </row>
    <row r="25" spans="1:8" s="980" customFormat="1" ht="12.75" customHeight="1">
      <c r="A25" s="1015" t="s">
        <v>142</v>
      </c>
      <c r="B25" s="1016"/>
      <c r="C25" s="1016"/>
      <c r="D25" s="1016"/>
      <c r="E25" s="1016"/>
      <c r="F25" s="1017"/>
    </row>
    <row r="26" spans="1:8" s="980" customFormat="1"/>
    <row r="27" spans="1:8" s="980" customFormat="1" ht="15.75">
      <c r="A27" s="1827" t="s">
        <v>557</v>
      </c>
      <c r="B27" s="1827"/>
      <c r="C27" s="1828"/>
      <c r="D27" s="1828"/>
      <c r="E27" s="1828"/>
    </row>
    <row r="28" spans="1:8" s="980" customFormat="1" ht="15.75">
      <c r="A28" s="982" t="s">
        <v>50</v>
      </c>
      <c r="B28" s="983"/>
      <c r="C28" s="984"/>
      <c r="D28" s="984"/>
      <c r="E28" s="984"/>
      <c r="F28" s="985"/>
    </row>
    <row r="29" spans="1:8" s="980" customFormat="1" ht="39.75">
      <c r="A29" s="1019"/>
      <c r="B29" s="987" t="s">
        <v>284</v>
      </c>
      <c r="C29" s="988" t="s">
        <v>281</v>
      </c>
      <c r="D29" s="988" t="s">
        <v>282</v>
      </c>
      <c r="E29" s="989" t="s">
        <v>299</v>
      </c>
      <c r="F29" s="988" t="s">
        <v>555</v>
      </c>
    </row>
    <row r="30" spans="1:8" s="980" customFormat="1">
      <c r="A30" s="1020"/>
      <c r="B30" s="991" t="s">
        <v>285</v>
      </c>
      <c r="C30" s="1021" t="s">
        <v>286</v>
      </c>
      <c r="D30" s="1021" t="s">
        <v>287</v>
      </c>
      <c r="E30" s="1022" t="s">
        <v>288</v>
      </c>
      <c r="F30" s="1023" t="s">
        <v>289</v>
      </c>
    </row>
    <row r="31" spans="1:8" s="980" customFormat="1">
      <c r="A31" s="1007" t="s">
        <v>140</v>
      </c>
      <c r="B31" s="1002">
        <v>1455.6120000000001</v>
      </c>
      <c r="C31" s="1003">
        <v>47.808999999999997</v>
      </c>
      <c r="D31" s="1003">
        <v>97.388999999999996</v>
      </c>
      <c r="E31" s="1004">
        <v>40.759</v>
      </c>
      <c r="F31" s="1005">
        <v>1446.7909999999999</v>
      </c>
      <c r="G31" s="1000"/>
      <c r="H31" s="1000"/>
    </row>
    <row r="32" spans="1:8" s="980" customFormat="1">
      <c r="A32" s="995" t="s">
        <v>70</v>
      </c>
      <c r="B32" s="996">
        <v>419.89600000000002</v>
      </c>
      <c r="C32" s="997">
        <v>158.07599999999999</v>
      </c>
      <c r="D32" s="997">
        <v>104.562</v>
      </c>
      <c r="E32" s="998">
        <v>-36.651000000000003</v>
      </c>
      <c r="F32" s="999">
        <v>436.75900000000001</v>
      </c>
      <c r="G32" s="1000"/>
    </row>
    <row r="33" spans="1:7" s="980" customFormat="1">
      <c r="A33" s="1007" t="s">
        <v>300</v>
      </c>
      <c r="B33" s="1002">
        <v>56.335000000000001</v>
      </c>
      <c r="C33" s="1003">
        <v>14.007999999999999</v>
      </c>
      <c r="D33" s="1003">
        <v>10.164</v>
      </c>
      <c r="E33" s="1004">
        <v>-1.226</v>
      </c>
      <c r="F33" s="1005">
        <v>58.953000000000003</v>
      </c>
      <c r="G33" s="1000"/>
    </row>
    <row r="34" spans="1:7" s="980" customFormat="1">
      <c r="A34" s="1008" t="s">
        <v>214</v>
      </c>
      <c r="B34" s="996">
        <v>28.494</v>
      </c>
      <c r="C34" s="997">
        <v>23.718</v>
      </c>
      <c r="D34" s="997">
        <v>14.611000000000001</v>
      </c>
      <c r="E34" s="998">
        <v>-2.8820000000000001</v>
      </c>
      <c r="F34" s="999">
        <v>34.719000000000001</v>
      </c>
      <c r="G34" s="1000"/>
    </row>
    <row r="35" spans="1:7" s="980" customFormat="1">
      <c r="A35" s="1024" t="s">
        <v>133</v>
      </c>
      <c r="B35" s="1512">
        <v>1960.337</v>
      </c>
      <c r="C35" s="1513">
        <v>243.61099999999999</v>
      </c>
      <c r="D35" s="1513">
        <v>226.726</v>
      </c>
      <c r="E35" s="1514">
        <v>0</v>
      </c>
      <c r="F35" s="1515">
        <v>1977.222</v>
      </c>
      <c r="G35" s="1000"/>
    </row>
    <row r="36" spans="1:7" s="980" customFormat="1" ht="5.0999999999999996" customHeight="1">
      <c r="A36" s="1025"/>
      <c r="B36" s="1026"/>
      <c r="C36" s="1027"/>
      <c r="D36" s="1027"/>
      <c r="E36" s="1028"/>
      <c r="F36" s="1026"/>
      <c r="G36" s="1000"/>
    </row>
    <row r="37" spans="1:7" s="980" customFormat="1" ht="12.75" customHeight="1">
      <c r="A37" s="1015" t="s">
        <v>553</v>
      </c>
      <c r="B37" s="1029"/>
      <c r="C37" s="1029"/>
      <c r="D37" s="1029"/>
      <c r="E37" s="1029"/>
      <c r="F37" s="1029"/>
    </row>
    <row r="38" spans="1:7" s="980" customFormat="1" ht="12.75" customHeight="1">
      <c r="A38" s="1015" t="s">
        <v>301</v>
      </c>
      <c r="B38" s="1029"/>
      <c r="C38" s="1029"/>
      <c r="D38" s="1029"/>
      <c r="E38" s="1029"/>
      <c r="F38" s="1029"/>
    </row>
    <row r="39" spans="1:7" s="980" customFormat="1" ht="25.5" customHeight="1">
      <c r="A39" s="1826" t="s">
        <v>558</v>
      </c>
      <c r="B39" s="1826"/>
      <c r="C39" s="1826"/>
      <c r="D39" s="1826"/>
      <c r="E39" s="1826"/>
      <c r="F39" s="1826"/>
    </row>
    <row r="40" spans="1:7" s="980" customFormat="1" ht="12.75" customHeight="1">
      <c r="A40" s="1015" t="s">
        <v>64</v>
      </c>
      <c r="B40" s="1029"/>
      <c r="C40" s="1029"/>
      <c r="D40" s="1029"/>
      <c r="E40" s="1029"/>
      <c r="F40" s="1029"/>
    </row>
    <row r="41" spans="1:7" s="980" customFormat="1" ht="12.75" customHeight="1">
      <c r="A41" s="1015" t="s">
        <v>142</v>
      </c>
      <c r="B41" s="1029"/>
      <c r="C41" s="1029"/>
      <c r="D41" s="1029"/>
      <c r="E41" s="1029"/>
      <c r="F41" s="1029"/>
    </row>
    <row r="42" spans="1:7" s="980" customFormat="1"/>
    <row r="43" spans="1:7" s="980" customFormat="1"/>
    <row r="44" spans="1:7" s="980" customFormat="1"/>
  </sheetData>
  <mergeCells count="7">
    <mergeCell ref="A39:F39"/>
    <mergeCell ref="A3:E3"/>
    <mergeCell ref="A19:F19"/>
    <mergeCell ref="A20:F20"/>
    <mergeCell ref="A21:F21"/>
    <mergeCell ref="A23:F23"/>
    <mergeCell ref="A27:E27"/>
  </mergeCells>
  <pageMargins left="0.25" right="0.25" top="0.75" bottom="0.75" header="0.3" footer="0.3"/>
  <pageSetup paperSize="9" scale="80" orientation="portrait" r:id="rId1"/>
  <ignoredErrors>
    <ignoredError sqref="B6:E6 B30:E30"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69"/>
  <sheetViews>
    <sheetView zoomScaleNormal="100" workbookViewId="0">
      <selection sqref="A1:F66"/>
    </sheetView>
  </sheetViews>
  <sheetFormatPr baseColWidth="10" defaultRowHeight="15"/>
  <cols>
    <col min="1" max="1" width="42.28515625" style="167" customWidth="1"/>
    <col min="2" max="6" width="12.28515625" style="167" customWidth="1"/>
    <col min="7" max="8" width="11.42578125" style="167"/>
    <col min="9" max="9" width="27" style="167" customWidth="1"/>
    <col min="10" max="254" width="11.42578125" style="167"/>
    <col min="255" max="255" width="30.140625" style="167" customWidth="1"/>
    <col min="256" max="256" width="12.5703125" style="167" customWidth="1"/>
    <col min="257" max="257" width="12.7109375" style="167" bestFit="1" customWidth="1"/>
    <col min="258" max="258" width="13.28515625" style="167" bestFit="1" customWidth="1"/>
    <col min="259" max="510" width="11.42578125" style="167"/>
    <col min="511" max="511" width="30.140625" style="167" customWidth="1"/>
    <col min="512" max="512" width="12.5703125" style="167" customWidth="1"/>
    <col min="513" max="513" width="12.7109375" style="167" bestFit="1" customWidth="1"/>
    <col min="514" max="514" width="13.28515625" style="167" bestFit="1" customWidth="1"/>
    <col min="515" max="766" width="11.42578125" style="167"/>
    <col min="767" max="767" width="30.140625" style="167" customWidth="1"/>
    <col min="768" max="768" width="12.5703125" style="167" customWidth="1"/>
    <col min="769" max="769" width="12.7109375" style="167" bestFit="1" customWidth="1"/>
    <col min="770" max="770" width="13.28515625" style="167" bestFit="1" customWidth="1"/>
    <col min="771" max="1022" width="11.42578125" style="167"/>
    <col min="1023" max="1023" width="30.140625" style="167" customWidth="1"/>
    <col min="1024" max="1024" width="12.5703125" style="167" customWidth="1"/>
    <col min="1025" max="1025" width="12.7109375" style="167" bestFit="1" customWidth="1"/>
    <col min="1026" max="1026" width="13.28515625" style="167" bestFit="1" customWidth="1"/>
    <col min="1027" max="1278" width="11.42578125" style="167"/>
    <col min="1279" max="1279" width="30.140625" style="167" customWidth="1"/>
    <col min="1280" max="1280" width="12.5703125" style="167" customWidth="1"/>
    <col min="1281" max="1281" width="12.7109375" style="167" bestFit="1" customWidth="1"/>
    <col min="1282" max="1282" width="13.28515625" style="167" bestFit="1" customWidth="1"/>
    <col min="1283" max="1534" width="11.42578125" style="167"/>
    <col min="1535" max="1535" width="30.140625" style="167" customWidth="1"/>
    <col min="1536" max="1536" width="12.5703125" style="167" customWidth="1"/>
    <col min="1537" max="1537" width="12.7109375" style="167" bestFit="1" customWidth="1"/>
    <col min="1538" max="1538" width="13.28515625" style="167" bestFit="1" customWidth="1"/>
    <col min="1539" max="1790" width="11.42578125" style="167"/>
    <col min="1791" max="1791" width="30.140625" style="167" customWidth="1"/>
    <col min="1792" max="1792" width="12.5703125" style="167" customWidth="1"/>
    <col min="1793" max="1793" width="12.7109375" style="167" bestFit="1" customWidth="1"/>
    <col min="1794" max="1794" width="13.28515625" style="167" bestFit="1" customWidth="1"/>
    <col min="1795" max="2046" width="11.42578125" style="167"/>
    <col min="2047" max="2047" width="30.140625" style="167" customWidth="1"/>
    <col min="2048" max="2048" width="12.5703125" style="167" customWidth="1"/>
    <col min="2049" max="2049" width="12.7109375" style="167" bestFit="1" customWidth="1"/>
    <col min="2050" max="2050" width="13.28515625" style="167" bestFit="1" customWidth="1"/>
    <col min="2051" max="2302" width="11.42578125" style="167"/>
    <col min="2303" max="2303" width="30.140625" style="167" customWidth="1"/>
    <col min="2304" max="2304" width="12.5703125" style="167" customWidth="1"/>
    <col min="2305" max="2305" width="12.7109375" style="167" bestFit="1" customWidth="1"/>
    <col min="2306" max="2306" width="13.28515625" style="167" bestFit="1" customWidth="1"/>
    <col min="2307" max="2558" width="11.42578125" style="167"/>
    <col min="2559" max="2559" width="30.140625" style="167" customWidth="1"/>
    <col min="2560" max="2560" width="12.5703125" style="167" customWidth="1"/>
    <col min="2561" max="2561" width="12.7109375" style="167" bestFit="1" customWidth="1"/>
    <col min="2562" max="2562" width="13.28515625" style="167" bestFit="1" customWidth="1"/>
    <col min="2563" max="2814" width="11.42578125" style="167"/>
    <col min="2815" max="2815" width="30.140625" style="167" customWidth="1"/>
    <col min="2816" max="2816" width="12.5703125" style="167" customWidth="1"/>
    <col min="2817" max="2817" width="12.7109375" style="167" bestFit="1" customWidth="1"/>
    <col min="2818" max="2818" width="13.28515625" style="167" bestFit="1" customWidth="1"/>
    <col min="2819" max="3070" width="11.42578125" style="167"/>
    <col min="3071" max="3071" width="30.140625" style="167" customWidth="1"/>
    <col min="3072" max="3072" width="12.5703125" style="167" customWidth="1"/>
    <col min="3073" max="3073" width="12.7109375" style="167" bestFit="1" customWidth="1"/>
    <col min="3074" max="3074" width="13.28515625" style="167" bestFit="1" customWidth="1"/>
    <col min="3075" max="3326" width="11.42578125" style="167"/>
    <col min="3327" max="3327" width="30.140625" style="167" customWidth="1"/>
    <col min="3328" max="3328" width="12.5703125" style="167" customWidth="1"/>
    <col min="3329" max="3329" width="12.7109375" style="167" bestFit="1" customWidth="1"/>
    <col min="3330" max="3330" width="13.28515625" style="167" bestFit="1" customWidth="1"/>
    <col min="3331" max="3582" width="11.42578125" style="167"/>
    <col min="3583" max="3583" width="30.140625" style="167" customWidth="1"/>
    <col min="3584" max="3584" width="12.5703125" style="167" customWidth="1"/>
    <col min="3585" max="3585" width="12.7109375" style="167" bestFit="1" customWidth="1"/>
    <col min="3586" max="3586" width="13.28515625" style="167" bestFit="1" customWidth="1"/>
    <col min="3587" max="3838" width="11.42578125" style="167"/>
    <col min="3839" max="3839" width="30.140625" style="167" customWidth="1"/>
    <col min="3840" max="3840" width="12.5703125" style="167" customWidth="1"/>
    <col min="3841" max="3841" width="12.7109375" style="167" bestFit="1" customWidth="1"/>
    <col min="3842" max="3842" width="13.28515625" style="167" bestFit="1" customWidth="1"/>
    <col min="3843" max="4094" width="11.42578125" style="167"/>
    <col min="4095" max="4095" width="30.140625" style="167" customWidth="1"/>
    <col min="4096" max="4096" width="12.5703125" style="167" customWidth="1"/>
    <col min="4097" max="4097" width="12.7109375" style="167" bestFit="1" customWidth="1"/>
    <col min="4098" max="4098" width="13.28515625" style="167" bestFit="1" customWidth="1"/>
    <col min="4099" max="4350" width="11.42578125" style="167"/>
    <col min="4351" max="4351" width="30.140625" style="167" customWidth="1"/>
    <col min="4352" max="4352" width="12.5703125" style="167" customWidth="1"/>
    <col min="4353" max="4353" width="12.7109375" style="167" bestFit="1" customWidth="1"/>
    <col min="4354" max="4354" width="13.28515625" style="167" bestFit="1" customWidth="1"/>
    <col min="4355" max="4606" width="11.42578125" style="167"/>
    <col min="4607" max="4607" width="30.140625" style="167" customWidth="1"/>
    <col min="4608" max="4608" width="12.5703125" style="167" customWidth="1"/>
    <col min="4609" max="4609" width="12.7109375" style="167" bestFit="1" customWidth="1"/>
    <col min="4610" max="4610" width="13.28515625" style="167" bestFit="1" customWidth="1"/>
    <col min="4611" max="4862" width="11.42578125" style="167"/>
    <col min="4863" max="4863" width="30.140625" style="167" customWidth="1"/>
    <col min="4864" max="4864" width="12.5703125" style="167" customWidth="1"/>
    <col min="4865" max="4865" width="12.7109375" style="167" bestFit="1" customWidth="1"/>
    <col min="4866" max="4866" width="13.28515625" style="167" bestFit="1" customWidth="1"/>
    <col min="4867" max="5118" width="11.42578125" style="167"/>
    <col min="5119" max="5119" width="30.140625" style="167" customWidth="1"/>
    <col min="5120" max="5120" width="12.5703125" style="167" customWidth="1"/>
    <col min="5121" max="5121" width="12.7109375" style="167" bestFit="1" customWidth="1"/>
    <col min="5122" max="5122" width="13.28515625" style="167" bestFit="1" customWidth="1"/>
    <col min="5123" max="5374" width="11.42578125" style="167"/>
    <col min="5375" max="5375" width="30.140625" style="167" customWidth="1"/>
    <col min="5376" max="5376" width="12.5703125" style="167" customWidth="1"/>
    <col min="5377" max="5377" width="12.7109375" style="167" bestFit="1" customWidth="1"/>
    <col min="5378" max="5378" width="13.28515625" style="167" bestFit="1" customWidth="1"/>
    <col min="5379" max="5630" width="11.42578125" style="167"/>
    <col min="5631" max="5631" width="30.140625" style="167" customWidth="1"/>
    <col min="5632" max="5632" width="12.5703125" style="167" customWidth="1"/>
    <col min="5633" max="5633" width="12.7109375" style="167" bestFit="1" customWidth="1"/>
    <col min="5634" max="5634" width="13.28515625" style="167" bestFit="1" customWidth="1"/>
    <col min="5635" max="5886" width="11.42578125" style="167"/>
    <col min="5887" max="5887" width="30.140625" style="167" customWidth="1"/>
    <col min="5888" max="5888" width="12.5703125" style="167" customWidth="1"/>
    <col min="5889" max="5889" width="12.7109375" style="167" bestFit="1" customWidth="1"/>
    <col min="5890" max="5890" width="13.28515625" style="167" bestFit="1" customWidth="1"/>
    <col min="5891" max="6142" width="11.42578125" style="167"/>
    <col min="6143" max="6143" width="30.140625" style="167" customWidth="1"/>
    <col min="6144" max="6144" width="12.5703125" style="167" customWidth="1"/>
    <col min="6145" max="6145" width="12.7109375" style="167" bestFit="1" customWidth="1"/>
    <col min="6146" max="6146" width="13.28515625" style="167" bestFit="1" customWidth="1"/>
    <col min="6147" max="6398" width="11.42578125" style="167"/>
    <col min="6399" max="6399" width="30.140625" style="167" customWidth="1"/>
    <col min="6400" max="6400" width="12.5703125" style="167" customWidth="1"/>
    <col min="6401" max="6401" width="12.7109375" style="167" bestFit="1" customWidth="1"/>
    <col min="6402" max="6402" width="13.28515625" style="167" bestFit="1" customWidth="1"/>
    <col min="6403" max="6654" width="11.42578125" style="167"/>
    <col min="6655" max="6655" width="30.140625" style="167" customWidth="1"/>
    <col min="6656" max="6656" width="12.5703125" style="167" customWidth="1"/>
    <col min="6657" max="6657" width="12.7109375" style="167" bestFit="1" customWidth="1"/>
    <col min="6658" max="6658" width="13.28515625" style="167" bestFit="1" customWidth="1"/>
    <col min="6659" max="6910" width="11.42578125" style="167"/>
    <col min="6911" max="6911" width="30.140625" style="167" customWidth="1"/>
    <col min="6912" max="6912" width="12.5703125" style="167" customWidth="1"/>
    <col min="6913" max="6913" width="12.7109375" style="167" bestFit="1" customWidth="1"/>
    <col min="6914" max="6914" width="13.28515625" style="167" bestFit="1" customWidth="1"/>
    <col min="6915" max="7166" width="11.42578125" style="167"/>
    <col min="7167" max="7167" width="30.140625" style="167" customWidth="1"/>
    <col min="7168" max="7168" width="12.5703125" style="167" customWidth="1"/>
    <col min="7169" max="7169" width="12.7109375" style="167" bestFit="1" customWidth="1"/>
    <col min="7170" max="7170" width="13.28515625" style="167" bestFit="1" customWidth="1"/>
    <col min="7171" max="7422" width="11.42578125" style="167"/>
    <col min="7423" max="7423" width="30.140625" style="167" customWidth="1"/>
    <col min="7424" max="7424" width="12.5703125" style="167" customWidth="1"/>
    <col min="7425" max="7425" width="12.7109375" style="167" bestFit="1" customWidth="1"/>
    <col min="7426" max="7426" width="13.28515625" style="167" bestFit="1" customWidth="1"/>
    <col min="7427" max="7678" width="11.42578125" style="167"/>
    <col min="7679" max="7679" width="30.140625" style="167" customWidth="1"/>
    <col min="7680" max="7680" width="12.5703125" style="167" customWidth="1"/>
    <col min="7681" max="7681" width="12.7109375" style="167" bestFit="1" customWidth="1"/>
    <col min="7682" max="7682" width="13.28515625" style="167" bestFit="1" customWidth="1"/>
    <col min="7683" max="7934" width="11.42578125" style="167"/>
    <col min="7935" max="7935" width="30.140625" style="167" customWidth="1"/>
    <col min="7936" max="7936" width="12.5703125" style="167" customWidth="1"/>
    <col min="7937" max="7937" width="12.7109375" style="167" bestFit="1" customWidth="1"/>
    <col min="7938" max="7938" width="13.28515625" style="167" bestFit="1" customWidth="1"/>
    <col min="7939" max="8190" width="11.42578125" style="167"/>
    <col min="8191" max="8191" width="30.140625" style="167" customWidth="1"/>
    <col min="8192" max="8192" width="12.5703125" style="167" customWidth="1"/>
    <col min="8193" max="8193" width="12.7109375" style="167" bestFit="1" customWidth="1"/>
    <col min="8194" max="8194" width="13.28515625" style="167" bestFit="1" customWidth="1"/>
    <col min="8195" max="8446" width="11.42578125" style="167"/>
    <col min="8447" max="8447" width="30.140625" style="167" customWidth="1"/>
    <col min="8448" max="8448" width="12.5703125" style="167" customWidth="1"/>
    <col min="8449" max="8449" width="12.7109375" style="167" bestFit="1" customWidth="1"/>
    <col min="8450" max="8450" width="13.28515625" style="167" bestFit="1" customWidth="1"/>
    <col min="8451" max="8702" width="11.42578125" style="167"/>
    <col min="8703" max="8703" width="30.140625" style="167" customWidth="1"/>
    <col min="8704" max="8704" width="12.5703125" style="167" customWidth="1"/>
    <col min="8705" max="8705" width="12.7109375" style="167" bestFit="1" customWidth="1"/>
    <col min="8706" max="8706" width="13.28515625" style="167" bestFit="1" customWidth="1"/>
    <col min="8707" max="8958" width="11.42578125" style="167"/>
    <col min="8959" max="8959" width="30.140625" style="167" customWidth="1"/>
    <col min="8960" max="8960" width="12.5703125" style="167" customWidth="1"/>
    <col min="8961" max="8961" width="12.7109375" style="167" bestFit="1" customWidth="1"/>
    <col min="8962" max="8962" width="13.28515625" style="167" bestFit="1" customWidth="1"/>
    <col min="8963" max="9214" width="11.42578125" style="167"/>
    <col min="9215" max="9215" width="30.140625" style="167" customWidth="1"/>
    <col min="9216" max="9216" width="12.5703125" style="167" customWidth="1"/>
    <col min="9217" max="9217" width="12.7109375" style="167" bestFit="1" customWidth="1"/>
    <col min="9218" max="9218" width="13.28515625" style="167" bestFit="1" customWidth="1"/>
    <col min="9219" max="9470" width="11.42578125" style="167"/>
    <col min="9471" max="9471" width="30.140625" style="167" customWidth="1"/>
    <col min="9472" max="9472" width="12.5703125" style="167" customWidth="1"/>
    <col min="9473" max="9473" width="12.7109375" style="167" bestFit="1" customWidth="1"/>
    <col min="9474" max="9474" width="13.28515625" style="167" bestFit="1" customWidth="1"/>
    <col min="9475" max="9726" width="11.42578125" style="167"/>
    <col min="9727" max="9727" width="30.140625" style="167" customWidth="1"/>
    <col min="9728" max="9728" width="12.5703125" style="167" customWidth="1"/>
    <col min="9729" max="9729" width="12.7109375" style="167" bestFit="1" customWidth="1"/>
    <col min="9730" max="9730" width="13.28515625" style="167" bestFit="1" customWidth="1"/>
    <col min="9731" max="9982" width="11.42578125" style="167"/>
    <col min="9983" max="9983" width="30.140625" style="167" customWidth="1"/>
    <col min="9984" max="9984" width="12.5703125" style="167" customWidth="1"/>
    <col min="9985" max="9985" width="12.7109375" style="167" bestFit="1" customWidth="1"/>
    <col min="9986" max="9986" width="13.28515625" style="167" bestFit="1" customWidth="1"/>
    <col min="9987" max="10238" width="11.42578125" style="167"/>
    <col min="10239" max="10239" width="30.140625" style="167" customWidth="1"/>
    <col min="10240" max="10240" width="12.5703125" style="167" customWidth="1"/>
    <col min="10241" max="10241" width="12.7109375" style="167" bestFit="1" customWidth="1"/>
    <col min="10242" max="10242" width="13.28515625" style="167" bestFit="1" customWidth="1"/>
    <col min="10243" max="10494" width="11.42578125" style="167"/>
    <col min="10495" max="10495" width="30.140625" style="167" customWidth="1"/>
    <col min="10496" max="10496" width="12.5703125" style="167" customWidth="1"/>
    <col min="10497" max="10497" width="12.7109375" style="167" bestFit="1" customWidth="1"/>
    <col min="10498" max="10498" width="13.28515625" style="167" bestFit="1" customWidth="1"/>
    <col min="10499" max="10750" width="11.42578125" style="167"/>
    <col min="10751" max="10751" width="30.140625" style="167" customWidth="1"/>
    <col min="10752" max="10752" width="12.5703125" style="167" customWidth="1"/>
    <col min="10753" max="10753" width="12.7109375" style="167" bestFit="1" customWidth="1"/>
    <col min="10754" max="10754" width="13.28515625" style="167" bestFit="1" customWidth="1"/>
    <col min="10755" max="11006" width="11.42578125" style="167"/>
    <col min="11007" max="11007" width="30.140625" style="167" customWidth="1"/>
    <col min="11008" max="11008" width="12.5703125" style="167" customWidth="1"/>
    <col min="11009" max="11009" width="12.7109375" style="167" bestFit="1" customWidth="1"/>
    <col min="11010" max="11010" width="13.28515625" style="167" bestFit="1" customWidth="1"/>
    <col min="11011" max="11262" width="11.42578125" style="167"/>
    <col min="11263" max="11263" width="30.140625" style="167" customWidth="1"/>
    <col min="11264" max="11264" width="12.5703125" style="167" customWidth="1"/>
    <col min="11265" max="11265" width="12.7109375" style="167" bestFit="1" customWidth="1"/>
    <col min="11266" max="11266" width="13.28515625" style="167" bestFit="1" customWidth="1"/>
    <col min="11267" max="11518" width="11.42578125" style="167"/>
    <col min="11519" max="11519" width="30.140625" style="167" customWidth="1"/>
    <col min="11520" max="11520" width="12.5703125" style="167" customWidth="1"/>
    <col min="11521" max="11521" width="12.7109375" style="167" bestFit="1" customWidth="1"/>
    <col min="11522" max="11522" width="13.28515625" style="167" bestFit="1" customWidth="1"/>
    <col min="11523" max="11774" width="11.42578125" style="167"/>
    <col min="11775" max="11775" width="30.140625" style="167" customWidth="1"/>
    <col min="11776" max="11776" width="12.5703125" style="167" customWidth="1"/>
    <col min="11777" max="11777" width="12.7109375" style="167" bestFit="1" customWidth="1"/>
    <col min="11778" max="11778" width="13.28515625" style="167" bestFit="1" customWidth="1"/>
    <col min="11779" max="12030" width="11.42578125" style="167"/>
    <col min="12031" max="12031" width="30.140625" style="167" customWidth="1"/>
    <col min="12032" max="12032" width="12.5703125" style="167" customWidth="1"/>
    <col min="12033" max="12033" width="12.7109375" style="167" bestFit="1" customWidth="1"/>
    <col min="12034" max="12034" width="13.28515625" style="167" bestFit="1" customWidth="1"/>
    <col min="12035" max="12286" width="11.42578125" style="167"/>
    <col min="12287" max="12287" width="30.140625" style="167" customWidth="1"/>
    <col min="12288" max="12288" width="12.5703125" style="167" customWidth="1"/>
    <col min="12289" max="12289" width="12.7109375" style="167" bestFit="1" customWidth="1"/>
    <col min="12290" max="12290" width="13.28515625" style="167" bestFit="1" customWidth="1"/>
    <col min="12291" max="12542" width="11.42578125" style="167"/>
    <col min="12543" max="12543" width="30.140625" style="167" customWidth="1"/>
    <col min="12544" max="12544" width="12.5703125" style="167" customWidth="1"/>
    <col min="12545" max="12545" width="12.7109375" style="167" bestFit="1" customWidth="1"/>
    <col min="12546" max="12546" width="13.28515625" style="167" bestFit="1" customWidth="1"/>
    <col min="12547" max="12798" width="11.42578125" style="167"/>
    <col min="12799" max="12799" width="30.140625" style="167" customWidth="1"/>
    <col min="12800" max="12800" width="12.5703125" style="167" customWidth="1"/>
    <col min="12801" max="12801" width="12.7109375" style="167" bestFit="1" customWidth="1"/>
    <col min="12802" max="12802" width="13.28515625" style="167" bestFit="1" customWidth="1"/>
    <col min="12803" max="13054" width="11.42578125" style="167"/>
    <col min="13055" max="13055" width="30.140625" style="167" customWidth="1"/>
    <col min="13056" max="13056" width="12.5703125" style="167" customWidth="1"/>
    <col min="13057" max="13057" width="12.7109375" style="167" bestFit="1" customWidth="1"/>
    <col min="13058" max="13058" width="13.28515625" style="167" bestFit="1" customWidth="1"/>
    <col min="13059" max="13310" width="11.42578125" style="167"/>
    <col min="13311" max="13311" width="30.140625" style="167" customWidth="1"/>
    <col min="13312" max="13312" width="12.5703125" style="167" customWidth="1"/>
    <col min="13313" max="13313" width="12.7109375" style="167" bestFit="1" customWidth="1"/>
    <col min="13314" max="13314" width="13.28515625" style="167" bestFit="1" customWidth="1"/>
    <col min="13315" max="13566" width="11.42578125" style="167"/>
    <col min="13567" max="13567" width="30.140625" style="167" customWidth="1"/>
    <col min="13568" max="13568" width="12.5703125" style="167" customWidth="1"/>
    <col min="13569" max="13569" width="12.7109375" style="167" bestFit="1" customWidth="1"/>
    <col min="13570" max="13570" width="13.28515625" style="167" bestFit="1" customWidth="1"/>
    <col min="13571" max="13822" width="11.42578125" style="167"/>
    <col min="13823" max="13823" width="30.140625" style="167" customWidth="1"/>
    <col min="13824" max="13824" width="12.5703125" style="167" customWidth="1"/>
    <col min="13825" max="13825" width="12.7109375" style="167" bestFit="1" customWidth="1"/>
    <col min="13826" max="13826" width="13.28515625" style="167" bestFit="1" customWidth="1"/>
    <col min="13827" max="14078" width="11.42578125" style="167"/>
    <col min="14079" max="14079" width="30.140625" style="167" customWidth="1"/>
    <col min="14080" max="14080" width="12.5703125" style="167" customWidth="1"/>
    <col min="14081" max="14081" width="12.7109375" style="167" bestFit="1" customWidth="1"/>
    <col min="14082" max="14082" width="13.28515625" style="167" bestFit="1" customWidth="1"/>
    <col min="14083" max="14334" width="11.42578125" style="167"/>
    <col min="14335" max="14335" width="30.140625" style="167" customWidth="1"/>
    <col min="14336" max="14336" width="12.5703125" style="167" customWidth="1"/>
    <col min="14337" max="14337" width="12.7109375" style="167" bestFit="1" customWidth="1"/>
    <col min="14338" max="14338" width="13.28515625" style="167" bestFit="1" customWidth="1"/>
    <col min="14339" max="14590" width="11.42578125" style="167"/>
    <col min="14591" max="14591" width="30.140625" style="167" customWidth="1"/>
    <col min="14592" max="14592" width="12.5703125" style="167" customWidth="1"/>
    <col min="14593" max="14593" width="12.7109375" style="167" bestFit="1" customWidth="1"/>
    <col min="14594" max="14594" width="13.28515625" style="167" bestFit="1" customWidth="1"/>
    <col min="14595" max="14846" width="11.42578125" style="167"/>
    <col min="14847" max="14847" width="30.140625" style="167" customWidth="1"/>
    <col min="14848" max="14848" width="12.5703125" style="167" customWidth="1"/>
    <col min="14849" max="14849" width="12.7109375" style="167" bestFit="1" customWidth="1"/>
    <col min="14850" max="14850" width="13.28515625" style="167" bestFit="1" customWidth="1"/>
    <col min="14851" max="15102" width="11.42578125" style="167"/>
    <col min="15103" max="15103" width="30.140625" style="167" customWidth="1"/>
    <col min="15104" max="15104" width="12.5703125" style="167" customWidth="1"/>
    <col min="15105" max="15105" width="12.7109375" style="167" bestFit="1" customWidth="1"/>
    <col min="15106" max="15106" width="13.28515625" style="167" bestFit="1" customWidth="1"/>
    <col min="15107" max="15358" width="11.42578125" style="167"/>
    <col min="15359" max="15359" width="30.140625" style="167" customWidth="1"/>
    <col min="15360" max="15360" width="12.5703125" style="167" customWidth="1"/>
    <col min="15361" max="15361" width="12.7109375" style="167" bestFit="1" customWidth="1"/>
    <col min="15362" max="15362" width="13.28515625" style="167" bestFit="1" customWidth="1"/>
    <col min="15363" max="15614" width="11.42578125" style="167"/>
    <col min="15615" max="15615" width="30.140625" style="167" customWidth="1"/>
    <col min="15616" max="15616" width="12.5703125" style="167" customWidth="1"/>
    <col min="15617" max="15617" width="12.7109375" style="167" bestFit="1" customWidth="1"/>
    <col min="15618" max="15618" width="13.28515625" style="167" bestFit="1" customWidth="1"/>
    <col min="15619" max="15870" width="11.42578125" style="167"/>
    <col min="15871" max="15871" width="30.140625" style="167" customWidth="1"/>
    <col min="15872" max="15872" width="12.5703125" style="167" customWidth="1"/>
    <col min="15873" max="15873" width="12.7109375" style="167" bestFit="1" customWidth="1"/>
    <col min="15874" max="15874" width="13.28515625" style="167" bestFit="1" customWidth="1"/>
    <col min="15875" max="16126" width="11.42578125" style="167"/>
    <col min="16127" max="16127" width="30.140625" style="167" customWidth="1"/>
    <col min="16128" max="16128" width="12.5703125" style="167" customWidth="1"/>
    <col min="16129" max="16129" width="12.7109375" style="167" bestFit="1" customWidth="1"/>
    <col min="16130" max="16130" width="13.28515625" style="167" bestFit="1" customWidth="1"/>
    <col min="16131" max="16384" width="11.42578125" style="167"/>
  </cols>
  <sheetData>
    <row r="1" spans="1:11" ht="18" customHeight="1">
      <c r="A1" s="1031" t="s">
        <v>302</v>
      </c>
      <c r="B1" s="1032"/>
      <c r="C1" s="1032"/>
      <c r="D1" s="1032"/>
      <c r="E1" s="1032"/>
      <c r="F1" s="1032"/>
      <c r="G1" s="342"/>
      <c r="H1" s="342"/>
    </row>
    <row r="2" spans="1:11" ht="15" customHeight="1">
      <c r="A2" s="171"/>
      <c r="B2" s="171"/>
      <c r="C2" s="171"/>
      <c r="D2" s="171"/>
      <c r="E2" s="171"/>
      <c r="F2" s="171"/>
      <c r="G2" s="171"/>
      <c r="H2" s="171"/>
    </row>
    <row r="3" spans="1:11" ht="15" customHeight="1">
      <c r="A3" s="1033" t="s">
        <v>303</v>
      </c>
      <c r="B3" s="1034"/>
      <c r="C3" s="1034"/>
      <c r="D3" s="1034"/>
      <c r="E3" s="1034"/>
      <c r="F3" s="1035"/>
      <c r="G3" s="1034"/>
      <c r="H3" s="1034"/>
    </row>
    <row r="4" spans="1:11" ht="15" customHeight="1">
      <c r="A4" s="1036" t="s">
        <v>50</v>
      </c>
      <c r="B4" s="173"/>
      <c r="C4" s="173"/>
      <c r="D4" s="173"/>
      <c r="E4" s="173"/>
      <c r="F4" s="174"/>
      <c r="G4" s="1034"/>
      <c r="H4" s="1034"/>
    </row>
    <row r="5" spans="1:11" ht="18" customHeight="1">
      <c r="A5" s="1829"/>
      <c r="B5" s="1592" t="s">
        <v>67</v>
      </c>
      <c r="C5" s="1831"/>
      <c r="D5" s="1832"/>
      <c r="E5" s="1592" t="s">
        <v>304</v>
      </c>
      <c r="F5" s="1592"/>
      <c r="G5" s="1034"/>
      <c r="H5" s="1034"/>
    </row>
    <row r="6" spans="1:11" ht="19.5" customHeight="1">
      <c r="A6" s="1830"/>
      <c r="B6" s="1037">
        <v>2019</v>
      </c>
      <c r="C6" s="1038">
        <v>2020</v>
      </c>
      <c r="D6" s="1039">
        <v>2021</v>
      </c>
      <c r="E6" s="1040" t="s">
        <v>305</v>
      </c>
      <c r="F6" s="1041" t="s">
        <v>559</v>
      </c>
      <c r="G6" s="1042"/>
      <c r="H6" s="2"/>
    </row>
    <row r="7" spans="1:11" s="1047" customFormat="1" ht="12.75">
      <c r="A7" s="1043" t="s">
        <v>306</v>
      </c>
      <c r="B7" s="68">
        <v>1968.51</v>
      </c>
      <c r="C7" s="68">
        <v>1960.325</v>
      </c>
      <c r="D7" s="163">
        <v>1977.222</v>
      </c>
      <c r="E7" s="1044">
        <f>(C7-B7)/B7</f>
        <v>-4.1579671934610166E-3</v>
      </c>
      <c r="F7" s="1044">
        <f>(D7-C7)/C7</f>
        <v>8.6194891153252313E-3</v>
      </c>
      <c r="G7" s="1045"/>
      <c r="I7" s="920"/>
      <c r="J7" s="920"/>
      <c r="K7" s="920"/>
    </row>
    <row r="8" spans="1:11" s="920" customFormat="1" ht="15" customHeight="1">
      <c r="A8" s="1048" t="s">
        <v>68</v>
      </c>
      <c r="B8" s="161">
        <v>1935.99</v>
      </c>
      <c r="C8" s="161">
        <v>1931.8309999999999</v>
      </c>
      <c r="D8" s="162">
        <v>1942.5029999999999</v>
      </c>
      <c r="E8" s="1049">
        <f t="shared" ref="E8:E25" si="0">(C8-B8)/B8</f>
        <v>-2.1482548980108914E-3</v>
      </c>
      <c r="F8" s="1049">
        <f t="shared" ref="F8:F25" si="1">(D8-C8)/C8</f>
        <v>5.5242927564574879E-3</v>
      </c>
      <c r="G8" s="1050"/>
      <c r="H8" s="1046"/>
      <c r="I8" s="1047"/>
      <c r="J8" s="1047"/>
      <c r="K8" s="1047"/>
    </row>
    <row r="9" spans="1:11" s="918" customFormat="1" ht="12.75">
      <c r="A9" s="1051" t="s">
        <v>69</v>
      </c>
      <c r="B9" s="35">
        <v>1468.9839999999999</v>
      </c>
      <c r="C9" s="35">
        <v>1455.6120000000001</v>
      </c>
      <c r="D9" s="153">
        <v>1446.7909999999999</v>
      </c>
      <c r="E9" s="1052">
        <f t="shared" si="0"/>
        <v>-9.1028901608185275E-3</v>
      </c>
      <c r="F9" s="1052">
        <f t="shared" si="1"/>
        <v>-6.0599940093927088E-3</v>
      </c>
      <c r="G9" s="1053"/>
      <c r="H9" s="1046"/>
      <c r="I9" s="920"/>
      <c r="J9" s="920"/>
      <c r="K9" s="920"/>
    </row>
    <row r="10" spans="1:11" s="918" customFormat="1" ht="12">
      <c r="A10" s="1054" t="s">
        <v>70</v>
      </c>
      <c r="B10" s="30">
        <v>407.71600000000001</v>
      </c>
      <c r="C10" s="30">
        <v>419.88400000000001</v>
      </c>
      <c r="D10" s="151">
        <v>436.75900000000001</v>
      </c>
      <c r="E10" s="1055">
        <f t="shared" si="0"/>
        <v>2.9844303387652205E-2</v>
      </c>
      <c r="F10" s="1055">
        <f t="shared" si="1"/>
        <v>4.0189671433062464E-2</v>
      </c>
      <c r="G10" s="1053"/>
    </row>
    <row r="11" spans="1:11" s="918" customFormat="1" ht="13.5">
      <c r="A11" s="1051" t="s">
        <v>307</v>
      </c>
      <c r="B11" s="35">
        <v>59.29</v>
      </c>
      <c r="C11" s="35">
        <v>56.335000000000001</v>
      </c>
      <c r="D11" s="153">
        <v>58.953000000000003</v>
      </c>
      <c r="E11" s="1052">
        <f t="shared" si="0"/>
        <v>-4.9839770618991371E-2</v>
      </c>
      <c r="F11" s="1052">
        <f t="shared" si="1"/>
        <v>4.647199786988554E-2</v>
      </c>
      <c r="G11" s="1053"/>
    </row>
    <row r="12" spans="1:11" s="920" customFormat="1" ht="12">
      <c r="A12" s="1056" t="s">
        <v>72</v>
      </c>
      <c r="B12" s="164">
        <v>32.520000000000003</v>
      </c>
      <c r="C12" s="164">
        <v>28.494</v>
      </c>
      <c r="D12" s="165">
        <v>34.719000000000001</v>
      </c>
      <c r="E12" s="1057">
        <f t="shared" si="0"/>
        <v>-0.12380073800738016</v>
      </c>
      <c r="F12" s="1057">
        <f t="shared" si="1"/>
        <v>0.21846704569383033</v>
      </c>
      <c r="G12" s="1050"/>
      <c r="H12" s="918"/>
      <c r="I12" s="918"/>
      <c r="J12" s="918"/>
      <c r="K12" s="918"/>
    </row>
    <row r="13" spans="1:11" s="964" customFormat="1" ht="13.5">
      <c r="A13" s="1043" t="s">
        <v>581</v>
      </c>
      <c r="B13" s="68">
        <v>2298.799</v>
      </c>
      <c r="C13" s="68">
        <v>2315.924</v>
      </c>
      <c r="D13" s="163">
        <v>2314.88</v>
      </c>
      <c r="E13" s="1044">
        <f t="shared" si="0"/>
        <v>7.4495421304776972E-3</v>
      </c>
      <c r="F13" s="1044">
        <f t="shared" si="1"/>
        <v>-4.5079199490133056E-4</v>
      </c>
      <c r="H13" s="920"/>
      <c r="I13" s="1328"/>
    </row>
    <row r="14" spans="1:11" s="919" customFormat="1" ht="15" customHeight="1">
      <c r="A14" s="1048" t="s">
        <v>68</v>
      </c>
      <c r="B14" s="161">
        <v>2284.797</v>
      </c>
      <c r="C14" s="161">
        <v>2312.748</v>
      </c>
      <c r="D14" s="162">
        <v>2311.3910000000001</v>
      </c>
      <c r="E14" s="1049">
        <f t="shared" si="0"/>
        <v>1.2233471945210022E-2</v>
      </c>
      <c r="F14" s="1049">
        <f t="shared" si="1"/>
        <v>-5.8674788606453054E-4</v>
      </c>
      <c r="G14" s="68"/>
      <c r="H14" s="68"/>
      <c r="I14" s="68"/>
      <c r="J14" s="1044"/>
      <c r="K14" s="1044"/>
    </row>
    <row r="15" spans="1:11" s="919" customFormat="1" ht="15" customHeight="1">
      <c r="A15" s="1051" t="s">
        <v>69</v>
      </c>
      <c r="B15" s="35">
        <v>1630.473</v>
      </c>
      <c r="C15" s="35">
        <v>1624.509</v>
      </c>
      <c r="D15" s="153">
        <v>1612.24</v>
      </c>
      <c r="E15" s="1052">
        <f t="shared" si="0"/>
        <v>-3.6578342603649015E-3</v>
      </c>
      <c r="F15" s="1052">
        <f t="shared" si="1"/>
        <v>-7.5524358436918513E-3</v>
      </c>
      <c r="G15" s="35"/>
      <c r="H15" s="35"/>
      <c r="I15" s="35"/>
      <c r="J15" s="1052"/>
      <c r="K15" s="1052"/>
    </row>
    <row r="16" spans="1:11" ht="15" customHeight="1">
      <c r="A16" s="1054" t="s">
        <v>70</v>
      </c>
      <c r="B16" s="30">
        <v>479.26400000000001</v>
      </c>
      <c r="C16" s="30">
        <v>514.36599999999999</v>
      </c>
      <c r="D16" s="151">
        <v>528.71699999999998</v>
      </c>
      <c r="E16" s="1055">
        <f t="shared" si="0"/>
        <v>7.3241470254390012E-2</v>
      </c>
      <c r="F16" s="1055">
        <f t="shared" si="1"/>
        <v>2.7900366664981743E-2</v>
      </c>
      <c r="G16" s="35"/>
      <c r="H16" s="35"/>
      <c r="I16" s="35"/>
      <c r="J16" s="1052"/>
      <c r="K16" s="1052"/>
    </row>
    <row r="17" spans="1:11" ht="15" customHeight="1">
      <c r="A17" s="1051" t="s">
        <v>599</v>
      </c>
      <c r="B17" s="35">
        <v>175.06</v>
      </c>
      <c r="C17" s="35">
        <v>173.87299999999999</v>
      </c>
      <c r="D17" s="153">
        <v>170.434</v>
      </c>
      <c r="E17" s="1052">
        <f>(C17-B17)/B17</f>
        <v>-6.7805323888953037E-3</v>
      </c>
      <c r="F17" s="1052">
        <f t="shared" si="1"/>
        <v>-1.9778804069636995E-2</v>
      </c>
      <c r="G17" s="35"/>
      <c r="H17" s="35"/>
      <c r="I17" s="35"/>
      <c r="J17" s="1052"/>
      <c r="K17" s="1052"/>
    </row>
    <row r="18" spans="1:11" ht="15" customHeight="1">
      <c r="A18" s="1056" t="s">
        <v>72</v>
      </c>
      <c r="B18" s="164">
        <v>14.002000000000001</v>
      </c>
      <c r="C18" s="164">
        <v>3.1760000000000002</v>
      </c>
      <c r="D18" s="165">
        <v>3.4889999999999999</v>
      </c>
      <c r="E18" s="1057">
        <f t="shared" si="0"/>
        <v>-0.77317526067704612</v>
      </c>
      <c r="F18" s="1057">
        <f t="shared" si="1"/>
        <v>9.8551637279596885E-2</v>
      </c>
      <c r="G18" s="68"/>
      <c r="H18" s="68"/>
      <c r="I18" s="68"/>
      <c r="J18" s="1044"/>
      <c r="K18" s="1044"/>
    </row>
    <row r="19" spans="1:11" s="919" customFormat="1" ht="15" customHeight="1">
      <c r="A19" s="1043" t="s">
        <v>600</v>
      </c>
      <c r="B19" s="68">
        <v>1189.3789999999999</v>
      </c>
      <c r="C19" s="68">
        <v>1210.8040000000001</v>
      </c>
      <c r="D19" s="163">
        <v>1217.24</v>
      </c>
      <c r="E19" s="1044">
        <f t="shared" si="0"/>
        <v>1.8013602056199229E-2</v>
      </c>
      <c r="F19" s="1044">
        <f t="shared" si="1"/>
        <v>5.3154763281257093E-3</v>
      </c>
      <c r="G19" s="1058"/>
      <c r="H19" s="1058"/>
      <c r="I19" s="1058"/>
      <c r="J19" s="1059"/>
      <c r="K19" s="1059"/>
    </row>
    <row r="20" spans="1:11" s="919" customFormat="1" ht="15" customHeight="1">
      <c r="A20" s="1048" t="s">
        <v>68</v>
      </c>
      <c r="B20" s="161">
        <v>1184.191</v>
      </c>
      <c r="C20" s="161">
        <v>1206.998</v>
      </c>
      <c r="D20" s="162">
        <v>1212.9000000000001</v>
      </c>
      <c r="E20" s="1049">
        <f t="shared" si="0"/>
        <v>1.9259562013222542E-2</v>
      </c>
      <c r="F20" s="1049">
        <f t="shared" si="1"/>
        <v>4.8898175473364855E-3</v>
      </c>
      <c r="G20" s="68"/>
      <c r="H20" s="68"/>
      <c r="I20" s="68"/>
      <c r="J20" s="1044"/>
      <c r="K20" s="1044"/>
    </row>
    <row r="21" spans="1:11" s="919" customFormat="1" ht="15" customHeight="1">
      <c r="A21" s="1051" t="s">
        <v>69</v>
      </c>
      <c r="B21" s="35">
        <v>810.471</v>
      </c>
      <c r="C21" s="35">
        <v>806.73900000000003</v>
      </c>
      <c r="D21" s="153">
        <v>806.65700000000004</v>
      </c>
      <c r="E21" s="1052">
        <f t="shared" si="0"/>
        <v>-4.6047298422768621E-3</v>
      </c>
      <c r="F21" s="1052">
        <f t="shared" si="1"/>
        <v>-1.0164377822318449E-4</v>
      </c>
      <c r="G21" s="35"/>
      <c r="H21" s="35"/>
      <c r="I21" s="35"/>
      <c r="J21" s="1052"/>
      <c r="K21" s="1052"/>
    </row>
    <row r="22" spans="1:11" ht="15" customHeight="1">
      <c r="A22" s="1054" t="s">
        <v>70</v>
      </c>
      <c r="B22" s="30">
        <v>248.02799999999999</v>
      </c>
      <c r="C22" s="30">
        <v>271.82299999999998</v>
      </c>
      <c r="D22" s="151">
        <v>274.46300000000002</v>
      </c>
      <c r="E22" s="1055">
        <f t="shared" si="0"/>
        <v>9.5936749076717093E-2</v>
      </c>
      <c r="F22" s="1055">
        <f t="shared" si="1"/>
        <v>9.712202425843447E-3</v>
      </c>
      <c r="G22" s="35"/>
      <c r="H22" s="35"/>
      <c r="I22" s="35"/>
      <c r="J22" s="1052"/>
      <c r="K22" s="1052"/>
    </row>
    <row r="23" spans="1:11" ht="15" customHeight="1">
      <c r="A23" s="1051" t="s">
        <v>601</v>
      </c>
      <c r="B23" s="35">
        <v>125.69199999999999</v>
      </c>
      <c r="C23" s="35">
        <v>128.43600000000001</v>
      </c>
      <c r="D23" s="153">
        <v>131.78</v>
      </c>
      <c r="E23" s="1052">
        <f t="shared" si="0"/>
        <v>2.1831142793495323E-2</v>
      </c>
      <c r="F23" s="1052">
        <f t="shared" si="1"/>
        <v>2.603631380609793E-2</v>
      </c>
      <c r="G23" s="35"/>
      <c r="H23" s="35"/>
      <c r="I23" s="35"/>
      <c r="J23" s="1052"/>
      <c r="K23" s="1052"/>
    </row>
    <row r="24" spans="1:11" ht="15" customHeight="1">
      <c r="A24" s="1056" t="s">
        <v>72</v>
      </c>
      <c r="B24" s="164">
        <v>5.1879999999999997</v>
      </c>
      <c r="C24" s="164">
        <v>3.806</v>
      </c>
      <c r="D24" s="165">
        <v>4.34</v>
      </c>
      <c r="E24" s="1057">
        <f t="shared" si="0"/>
        <v>-0.26638396299151884</v>
      </c>
      <c r="F24" s="1057">
        <f t="shared" si="1"/>
        <v>0.14030478192327897</v>
      </c>
      <c r="G24" s="68"/>
      <c r="H24" s="68"/>
      <c r="I24" s="68"/>
      <c r="J24" s="1044"/>
      <c r="K24" s="1044"/>
    </row>
    <row r="25" spans="1:11" s="919" customFormat="1">
      <c r="A25" s="1060" t="s">
        <v>308</v>
      </c>
      <c r="B25" s="1326">
        <f>B7+B13+B19</f>
        <v>5456.6880000000001</v>
      </c>
      <c r="C25" s="274">
        <f t="shared" ref="C25:D25" si="2">C7+C13+C19</f>
        <v>5487.0529999999999</v>
      </c>
      <c r="D25" s="275">
        <f t="shared" si="2"/>
        <v>5509.3419999999996</v>
      </c>
      <c r="E25" s="1327">
        <f t="shared" si="0"/>
        <v>5.5647308403925207E-3</v>
      </c>
      <c r="F25" s="1327">
        <f t="shared" si="1"/>
        <v>4.0621076559675586E-3</v>
      </c>
      <c r="G25" s="1061"/>
    </row>
    <row r="26" spans="1:11" s="919" customFormat="1" ht="5.0999999999999996" customHeight="1">
      <c r="A26" s="1062"/>
      <c r="B26" s="1063"/>
      <c r="C26" s="1064"/>
      <c r="D26" s="1063"/>
      <c r="E26" s="1065"/>
      <c r="F26" s="1066"/>
      <c r="G26" s="1061"/>
    </row>
    <row r="27" spans="1:11" s="284" customFormat="1" ht="12.75" customHeight="1">
      <c r="A27" s="407" t="s">
        <v>74</v>
      </c>
      <c r="B27" s="1067"/>
      <c r="C27" s="1068"/>
      <c r="D27" s="1067"/>
      <c r="E27" s="1069"/>
      <c r="F27" s="1070"/>
      <c r="G27" s="1071"/>
    </row>
    <row r="28" spans="1:11" s="284" customFormat="1" ht="12.75" customHeight="1">
      <c r="A28" s="407" t="s">
        <v>577</v>
      </c>
      <c r="B28" s="1067"/>
      <c r="C28" s="1068"/>
      <c r="D28" s="1067"/>
      <c r="E28" s="1069"/>
      <c r="F28" s="1070"/>
      <c r="G28" s="1071"/>
    </row>
    <row r="29" spans="1:11" s="284" customFormat="1" ht="12.75" customHeight="1">
      <c r="A29" s="407" t="s">
        <v>578</v>
      </c>
      <c r="B29" s="1067"/>
      <c r="C29" s="1068"/>
      <c r="D29" s="1067"/>
      <c r="E29" s="1069"/>
      <c r="F29" s="1070"/>
      <c r="G29" s="1071"/>
    </row>
    <row r="30" spans="1:11" s="284" customFormat="1" ht="12.75" customHeight="1">
      <c r="A30" s="407" t="s">
        <v>579</v>
      </c>
      <c r="B30" s="1072"/>
      <c r="C30" s="1072"/>
      <c r="D30" s="1073"/>
      <c r="E30" s="1073"/>
      <c r="F30" s="1073"/>
      <c r="G30" s="1071"/>
    </row>
    <row r="31" spans="1:11" s="284" customFormat="1" ht="12.75" customHeight="1">
      <c r="A31" s="407" t="s">
        <v>580</v>
      </c>
      <c r="B31" s="1072"/>
      <c r="C31" s="1072"/>
      <c r="D31" s="1073"/>
      <c r="E31" s="1073"/>
      <c r="F31" s="1073"/>
      <c r="G31" s="1071"/>
    </row>
    <row r="32" spans="1:11" s="284" customFormat="1" ht="12.75" customHeight="1">
      <c r="A32" s="407" t="s">
        <v>309</v>
      </c>
      <c r="B32" s="1074"/>
      <c r="C32" s="1074"/>
      <c r="D32" s="1074"/>
      <c r="E32" s="1074"/>
      <c r="F32" s="1074"/>
      <c r="G32" s="1071"/>
    </row>
    <row r="33" spans="1:8" s="284" customFormat="1" ht="12.75" customHeight="1">
      <c r="A33" s="407" t="s">
        <v>310</v>
      </c>
      <c r="B33" s="1072"/>
      <c r="C33" s="1072"/>
      <c r="D33" s="1073"/>
      <c r="E33" s="1073"/>
      <c r="F33" s="1073"/>
      <c r="G33" s="1075"/>
    </row>
    <row r="34" spans="1:8" s="284" customFormat="1" ht="12.75" customHeight="1">
      <c r="A34" s="407"/>
      <c r="B34" s="1072"/>
      <c r="C34" s="1072"/>
      <c r="D34" s="1073"/>
      <c r="E34" s="1073"/>
      <c r="F34" s="1073"/>
      <c r="G34" s="1075"/>
    </row>
    <row r="35" spans="1:8" ht="20.100000000000001" customHeight="1">
      <c r="A35" s="1076" t="s">
        <v>311</v>
      </c>
      <c r="B35" s="1042"/>
      <c r="C35" s="1042"/>
      <c r="D35" s="1042"/>
      <c r="E35" s="1042"/>
      <c r="F35" s="1042"/>
      <c r="G35" s="1042"/>
      <c r="H35" s="1042"/>
    </row>
    <row r="36" spans="1:8" ht="15" customHeight="1">
      <c r="A36" s="1077" t="s">
        <v>312</v>
      </c>
      <c r="B36" s="1078"/>
      <c r="C36" s="1078"/>
      <c r="D36" s="1078"/>
      <c r="E36" s="1078"/>
    </row>
    <row r="37" spans="1:8" ht="16.5" customHeight="1">
      <c r="A37" s="1079"/>
      <c r="B37" s="1080">
        <v>2019</v>
      </c>
      <c r="C37" s="1080">
        <v>2020</v>
      </c>
      <c r="D37" s="1080">
        <v>2021</v>
      </c>
      <c r="E37" s="1042"/>
    </row>
    <row r="38" spans="1:8" ht="15" customHeight="1">
      <c r="A38" s="1081" t="s">
        <v>313</v>
      </c>
      <c r="B38" s="1082"/>
      <c r="C38" s="1082"/>
      <c r="D38" s="1082"/>
      <c r="E38" s="1083"/>
    </row>
    <row r="39" spans="1:8" ht="15" customHeight="1">
      <c r="A39" s="1084" t="s">
        <v>314</v>
      </c>
      <c r="B39" s="1085">
        <v>12.217565569898046</v>
      </c>
      <c r="C39" s="1085">
        <v>12.403759580681776</v>
      </c>
      <c r="D39" s="1085">
        <v>12.405738961027138</v>
      </c>
      <c r="E39" s="1083"/>
    </row>
    <row r="40" spans="1:8" ht="15" customHeight="1">
      <c r="A40" s="1086" t="s">
        <v>315</v>
      </c>
      <c r="B40" s="1087">
        <v>11.654906502887972</v>
      </c>
      <c r="C40" s="1087">
        <v>11.875173759453151</v>
      </c>
      <c r="D40" s="1087">
        <v>11.89674199457623</v>
      </c>
      <c r="E40" s="1042"/>
    </row>
    <row r="41" spans="1:8" ht="15" customHeight="1">
      <c r="A41" s="1084" t="s">
        <v>316</v>
      </c>
      <c r="B41" s="1085">
        <v>75.307364453317476</v>
      </c>
      <c r="C41" s="1085">
        <v>74.752859857421612</v>
      </c>
      <c r="D41" s="1085">
        <v>74.667285717031277</v>
      </c>
    </row>
    <row r="42" spans="1:8" ht="15" customHeight="1">
      <c r="A42" s="1086" t="s">
        <v>317</v>
      </c>
      <c r="B42" s="1087">
        <v>0.82016347389650046</v>
      </c>
      <c r="C42" s="1087">
        <v>0.96820680244347235</v>
      </c>
      <c r="D42" s="1087">
        <v>1.0302333273653641</v>
      </c>
    </row>
    <row r="43" spans="1:8" ht="15" customHeight="1">
      <c r="A43" s="1084" t="s">
        <v>318</v>
      </c>
      <c r="B43" s="1085">
        <v>61.176676775835524</v>
      </c>
      <c r="C43" s="1085">
        <v>61.335645875046232</v>
      </c>
      <c r="D43" s="1085">
        <v>61.204103535161956</v>
      </c>
    </row>
    <row r="44" spans="1:8" ht="15" customHeight="1">
      <c r="A44" s="1086" t="s">
        <v>319</v>
      </c>
      <c r="B44" s="1087">
        <v>26.314268152054094</v>
      </c>
      <c r="C44" s="1087">
        <v>25.206126535140854</v>
      </c>
      <c r="D44" s="1087">
        <v>25.133748258920853</v>
      </c>
    </row>
    <row r="45" spans="1:8" ht="15" customHeight="1">
      <c r="A45" s="1088" t="s">
        <v>320</v>
      </c>
      <c r="B45" s="1089">
        <v>45.447899999999997</v>
      </c>
      <c r="C45" s="1089">
        <v>45.615200000000002</v>
      </c>
      <c r="D45" s="1089">
        <v>45.62</v>
      </c>
    </row>
    <row r="46" spans="1:8" ht="15" customHeight="1">
      <c r="A46" s="1081" t="s">
        <v>582</v>
      </c>
      <c r="B46" s="1082"/>
      <c r="C46" s="1082"/>
      <c r="D46" s="1082"/>
    </row>
    <row r="47" spans="1:8" ht="15" customHeight="1">
      <c r="A47" s="1084" t="s">
        <v>314</v>
      </c>
      <c r="B47" s="1085">
        <v>58.663676119573736</v>
      </c>
      <c r="C47" s="1085">
        <v>58.434862283909141</v>
      </c>
      <c r="D47" s="1085">
        <v>58.782528683992261</v>
      </c>
    </row>
    <row r="48" spans="1:8" ht="15" customHeight="1">
      <c r="A48" s="1086" t="s">
        <v>315</v>
      </c>
      <c r="B48" s="1087">
        <v>21.560606212200369</v>
      </c>
      <c r="C48" s="1087">
        <v>21.756240705653553</v>
      </c>
      <c r="D48" s="1087">
        <v>21.567986245507324</v>
      </c>
    </row>
    <row r="49" spans="1:5" ht="15" customHeight="1">
      <c r="A49" s="1084" t="s">
        <v>316</v>
      </c>
      <c r="B49" s="1085">
        <v>18.830789468761733</v>
      </c>
      <c r="C49" s="1085">
        <v>18.916423855014241</v>
      </c>
      <c r="D49" s="1085">
        <v>18.451626002211778</v>
      </c>
      <c r="E49" s="1034"/>
    </row>
    <row r="50" spans="1:5" ht="15" customHeight="1">
      <c r="A50" s="1086" t="s">
        <v>317</v>
      </c>
      <c r="B50" s="1087">
        <v>0.94492819946415496</v>
      </c>
      <c r="C50" s="1087">
        <v>0.89247315542306227</v>
      </c>
      <c r="D50" s="1087">
        <v>1.197859068288637</v>
      </c>
      <c r="E50" s="1034"/>
    </row>
    <row r="51" spans="1:5" ht="15" customHeight="1">
      <c r="A51" s="1084" t="s">
        <v>318</v>
      </c>
      <c r="B51" s="1085">
        <v>60.377788575686694</v>
      </c>
      <c r="C51" s="1085">
        <v>60.908907200754427</v>
      </c>
      <c r="D51" s="1085">
        <v>61.094397981752834</v>
      </c>
      <c r="E51" s="1320"/>
    </row>
    <row r="52" spans="1:5" ht="15" customHeight="1">
      <c r="A52" s="1086" t="s">
        <v>321</v>
      </c>
      <c r="B52" s="1087">
        <v>18.53672287137762</v>
      </c>
      <c r="C52" s="1087">
        <v>18.682651071451396</v>
      </c>
      <c r="D52" s="1087">
        <v>18.497891899364113</v>
      </c>
    </row>
    <row r="53" spans="1:5" ht="15" customHeight="1">
      <c r="A53" s="1088" t="s">
        <v>320</v>
      </c>
      <c r="B53" s="1089">
        <v>43.808599999999998</v>
      </c>
      <c r="C53" s="1089">
        <v>43.924900000000001</v>
      </c>
      <c r="D53" s="1089">
        <v>43.989600000000003</v>
      </c>
    </row>
    <row r="54" spans="1:5" ht="15" customHeight="1">
      <c r="A54" s="1081" t="s">
        <v>322</v>
      </c>
      <c r="B54" s="1082"/>
      <c r="C54" s="1082"/>
      <c r="D54" s="1082"/>
    </row>
    <row r="55" spans="1:5" ht="15" customHeight="1">
      <c r="A55" s="1084" t="s">
        <v>314</v>
      </c>
      <c r="B55" s="1085">
        <v>39.133446950047038</v>
      </c>
      <c r="C55" s="1085">
        <v>39.432311092464175</v>
      </c>
      <c r="D55" s="1085">
        <v>40.140481745588382</v>
      </c>
    </row>
    <row r="56" spans="1:5" ht="15" customHeight="1">
      <c r="A56" s="1086" t="s">
        <v>315</v>
      </c>
      <c r="B56" s="1087">
        <v>12.650383099079434</v>
      </c>
      <c r="C56" s="1087">
        <v>12.323629588273576</v>
      </c>
      <c r="D56" s="1087">
        <v>25.956590319082512</v>
      </c>
    </row>
    <row r="57" spans="1:5" ht="15" customHeight="1">
      <c r="A57" s="1084" t="s">
        <v>316</v>
      </c>
      <c r="B57" s="1085">
        <v>48.215581408449282</v>
      </c>
      <c r="C57" s="1085">
        <v>48.243316011509705</v>
      </c>
      <c r="D57" s="1085">
        <v>33.902681476126318</v>
      </c>
    </row>
    <row r="58" spans="1:5" ht="15" customHeight="1">
      <c r="A58" s="1086" t="s">
        <v>317</v>
      </c>
      <c r="B58" s="1087">
        <v>5.8854242423987647E-4</v>
      </c>
      <c r="C58" s="1087">
        <v>7.4330775253467945E-4</v>
      </c>
      <c r="D58" s="1087">
        <v>2.4645920278663203E-4</v>
      </c>
    </row>
    <row r="59" spans="1:5" ht="15" customHeight="1">
      <c r="A59" s="1084" t="s">
        <v>318</v>
      </c>
      <c r="B59" s="1085">
        <v>78.019537926934973</v>
      </c>
      <c r="C59" s="1085">
        <v>78.057637734926544</v>
      </c>
      <c r="D59" s="1085">
        <v>78.051000624363311</v>
      </c>
    </row>
    <row r="60" spans="1:5" ht="15" customHeight="1">
      <c r="A60" s="1086" t="s">
        <v>321</v>
      </c>
      <c r="B60" s="1087">
        <v>23.200510518514285</v>
      </c>
      <c r="C60" s="1087">
        <v>22.589783317531161</v>
      </c>
      <c r="D60" s="1087">
        <v>23.844845716539055</v>
      </c>
    </row>
    <row r="61" spans="1:5" ht="15" customHeight="1">
      <c r="A61" s="1088" t="s">
        <v>320</v>
      </c>
      <c r="B61" s="1089">
        <v>41.951500000000003</v>
      </c>
      <c r="C61" s="1089">
        <v>41.896799999999999</v>
      </c>
      <c r="D61" s="1089">
        <v>42.056899999999999</v>
      </c>
    </row>
    <row r="62" spans="1:5" ht="5.0999999999999996" customHeight="1">
      <c r="A62" s="1090"/>
      <c r="B62" s="1091"/>
      <c r="C62" s="1091"/>
      <c r="D62" s="1091"/>
    </row>
    <row r="63" spans="1:5" ht="12.75" customHeight="1">
      <c r="A63" s="407" t="s">
        <v>323</v>
      </c>
      <c r="B63" s="918"/>
      <c r="C63" s="918"/>
      <c r="D63" s="918"/>
    </row>
    <row r="64" spans="1:5" ht="12.75" customHeight="1">
      <c r="A64" s="407" t="s">
        <v>577</v>
      </c>
      <c r="B64" s="918"/>
      <c r="C64" s="918"/>
      <c r="D64" s="918"/>
    </row>
    <row r="65" spans="1:17" ht="12.75" customHeight="1">
      <c r="A65" s="407" t="s">
        <v>309</v>
      </c>
      <c r="B65" s="918"/>
      <c r="C65" s="918"/>
      <c r="D65" s="918"/>
    </row>
    <row r="66" spans="1:17" ht="12.75" customHeight="1">
      <c r="A66" s="407" t="s">
        <v>310</v>
      </c>
      <c r="B66" s="918"/>
      <c r="C66" s="918"/>
      <c r="D66" s="918"/>
    </row>
    <row r="67" spans="1:17" ht="12.75" customHeight="1">
      <c r="A67" s="409"/>
    </row>
    <row r="68" spans="1:17" ht="12.75" customHeight="1"/>
    <row r="69" spans="1:17" ht="15" customHeight="1">
      <c r="Q69" s="532"/>
    </row>
  </sheetData>
  <mergeCells count="3">
    <mergeCell ref="A5:A6"/>
    <mergeCell ref="B5:D5"/>
    <mergeCell ref="E5:F5"/>
  </mergeCells>
  <pageMargins left="0.25" right="0.25" top="0.75" bottom="0.75" header="0.3" footer="0.3"/>
  <pageSetup paperSize="9" scale="7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pageSetUpPr fitToPage="1"/>
  </sheetPr>
  <dimension ref="A1:T76"/>
  <sheetViews>
    <sheetView workbookViewId="0">
      <selection sqref="A1:F73"/>
    </sheetView>
  </sheetViews>
  <sheetFormatPr baseColWidth="10" defaultColWidth="11.42578125" defaultRowHeight="15"/>
  <cols>
    <col min="1" max="1" width="42.5703125" style="980" customWidth="1"/>
    <col min="2" max="3" width="19.28515625" style="980" customWidth="1"/>
    <col min="4" max="4" width="13.42578125" style="980" customWidth="1"/>
    <col min="5" max="5" width="17.140625" style="980" customWidth="1"/>
    <col min="6" max="6" width="19" style="980" customWidth="1"/>
    <col min="7" max="20" width="11.42578125" style="980"/>
    <col min="21" max="16384" width="11.42578125" style="1030"/>
  </cols>
  <sheetData>
    <row r="1" spans="1:20" ht="18" customHeight="1">
      <c r="A1" s="1092" t="s">
        <v>324</v>
      </c>
      <c r="B1" s="979"/>
      <c r="C1" s="979"/>
      <c r="D1" s="979"/>
      <c r="E1" s="979"/>
      <c r="F1" s="979"/>
    </row>
    <row r="2" spans="1:20">
      <c r="H2" s="1093"/>
    </row>
    <row r="3" spans="1:20" ht="15.75">
      <c r="A3" s="1827" t="s">
        <v>365</v>
      </c>
      <c r="B3" s="1827"/>
      <c r="C3" s="1827"/>
      <c r="D3" s="1828"/>
      <c r="E3" s="1828"/>
      <c r="F3" s="1828"/>
    </row>
    <row r="4" spans="1:20" ht="5.0999999999999996" customHeight="1">
      <c r="A4" s="1094"/>
      <c r="B4" s="1094"/>
      <c r="C4" s="1094"/>
      <c r="D4" s="1095"/>
      <c r="E4" s="1095"/>
      <c r="F4" s="1095"/>
    </row>
    <row r="5" spans="1:20" ht="30" customHeight="1">
      <c r="A5" s="1834"/>
      <c r="B5" s="1842" t="s">
        <v>325</v>
      </c>
      <c r="C5" s="1843"/>
      <c r="D5" s="1838" t="s">
        <v>326</v>
      </c>
      <c r="E5" s="1836" t="s">
        <v>327</v>
      </c>
      <c r="F5" s="1844"/>
      <c r="G5" s="1096"/>
      <c r="H5" s="1097"/>
      <c r="I5" s="1097"/>
      <c r="J5" s="1097"/>
      <c r="K5" s="1097"/>
      <c r="L5" s="1097"/>
      <c r="M5" s="1097"/>
      <c r="N5" s="1097"/>
      <c r="O5" s="1097"/>
      <c r="P5" s="1097"/>
    </row>
    <row r="6" spans="1:20" ht="28.5" customHeight="1">
      <c r="A6" s="1835"/>
      <c r="B6" s="1098" t="s">
        <v>328</v>
      </c>
      <c r="C6" s="1099" t="s">
        <v>329</v>
      </c>
      <c r="D6" s="1839"/>
      <c r="E6" s="1100" t="s">
        <v>330</v>
      </c>
      <c r="F6" s="1101" t="s">
        <v>331</v>
      </c>
      <c r="G6" s="1097"/>
      <c r="H6" s="1097"/>
      <c r="I6" s="1097"/>
      <c r="J6" s="1097"/>
      <c r="K6" s="1097"/>
      <c r="L6" s="1097"/>
      <c r="M6" s="1097"/>
      <c r="N6" s="1097"/>
      <c r="O6" s="1097"/>
      <c r="P6" s="1097"/>
    </row>
    <row r="7" spans="1:20" s="1108" customFormat="1">
      <c r="A7" s="1102" t="s">
        <v>118</v>
      </c>
      <c r="B7" s="1103">
        <v>1784.9687816999999</v>
      </c>
      <c r="C7" s="1153">
        <f>B7/B$7</f>
        <v>1</v>
      </c>
      <c r="D7" s="1104">
        <v>2039.4296999999999</v>
      </c>
      <c r="E7" s="1105">
        <v>1.1503916383560531</v>
      </c>
      <c r="F7" s="1105">
        <v>-4.021721482181227E-3</v>
      </c>
      <c r="G7" s="1106"/>
      <c r="H7" s="1106"/>
      <c r="I7" s="1106"/>
      <c r="J7" s="1106"/>
      <c r="K7" s="1106"/>
      <c r="L7" s="1106"/>
      <c r="M7" s="1106"/>
      <c r="N7" s="1106"/>
      <c r="O7" s="1106"/>
      <c r="P7" s="1106"/>
      <c r="Q7" s="1107"/>
      <c r="R7" s="1107"/>
      <c r="S7" s="1107"/>
      <c r="T7" s="1107"/>
    </row>
    <row r="8" spans="1:20">
      <c r="A8" s="1109" t="s">
        <v>140</v>
      </c>
      <c r="B8" s="1110">
        <v>1380.1227871999999</v>
      </c>
      <c r="C8" s="1154">
        <f>B8/B$7</f>
        <v>0.77319155458034083</v>
      </c>
      <c r="D8" s="1111">
        <v>2120.6597000000002</v>
      </c>
      <c r="E8" s="1112">
        <v>1.3695159003356241</v>
      </c>
      <c r="F8" s="1112">
        <v>0.21260647614744252</v>
      </c>
      <c r="G8" s="1097"/>
      <c r="H8" s="1097" t="s">
        <v>332</v>
      </c>
      <c r="I8" s="1097"/>
      <c r="J8" s="1097"/>
      <c r="K8" s="1097"/>
      <c r="L8" s="1097"/>
      <c r="M8" s="1097"/>
      <c r="N8" s="1097"/>
      <c r="O8" s="1097"/>
      <c r="P8" s="1097"/>
    </row>
    <row r="9" spans="1:20">
      <c r="A9" s="1113" t="s">
        <v>333</v>
      </c>
      <c r="B9" s="1114">
        <v>170.62347440000002</v>
      </c>
      <c r="C9" s="1155">
        <f t="shared" ref="C9:C28" si="0">B9/B$7</f>
        <v>9.5589052396478691E-2</v>
      </c>
      <c r="D9" s="1115">
        <v>3289.9364999999998</v>
      </c>
      <c r="E9" s="1116">
        <v>1.4241332994095324</v>
      </c>
      <c r="F9" s="1116">
        <v>0.26659990594891431</v>
      </c>
      <c r="G9" s="1097"/>
      <c r="H9" s="1097"/>
      <c r="I9" s="1097"/>
      <c r="J9" s="1097"/>
      <c r="K9" s="1097"/>
      <c r="L9" s="1097"/>
      <c r="M9" s="1097"/>
      <c r="N9" s="1097"/>
      <c r="O9" s="1097"/>
      <c r="P9" s="1097"/>
    </row>
    <row r="10" spans="1:20">
      <c r="A10" s="1117" t="s">
        <v>334</v>
      </c>
      <c r="B10" s="1110">
        <v>169.10116339999999</v>
      </c>
      <c r="C10" s="1154">
        <f t="shared" si="0"/>
        <v>9.4736202186655863E-2</v>
      </c>
      <c r="D10" s="1111">
        <v>2415.9632999999999</v>
      </c>
      <c r="E10" s="1112">
        <v>1.1316239708361415</v>
      </c>
      <c r="F10" s="1112">
        <v>-2.2573965383057937E-2</v>
      </c>
      <c r="G10" s="1097"/>
      <c r="H10" s="1097"/>
      <c r="I10" s="1097"/>
      <c r="J10" s="1097"/>
      <c r="K10" s="1097"/>
      <c r="L10" s="1097"/>
      <c r="M10" s="1097"/>
      <c r="N10" s="1097"/>
      <c r="O10" s="1097"/>
      <c r="P10" s="1097"/>
    </row>
    <row r="11" spans="1:20">
      <c r="A11" s="1113" t="s">
        <v>335</v>
      </c>
      <c r="B11" s="1114">
        <v>1038.1151500000001</v>
      </c>
      <c r="C11" s="1155">
        <f t="shared" si="0"/>
        <v>0.58158728636772106</v>
      </c>
      <c r="D11" s="1115">
        <v>1879.6374000000001</v>
      </c>
      <c r="E11" s="1116">
        <v>1.5167694848261541</v>
      </c>
      <c r="F11" s="1116">
        <v>0.35817383171707734</v>
      </c>
      <c r="G11" s="1097"/>
      <c r="H11" s="1097"/>
      <c r="I11" s="1097"/>
      <c r="J11" s="1097"/>
      <c r="K11" s="1097"/>
      <c r="L11" s="1097"/>
      <c r="M11" s="1097"/>
      <c r="N11" s="1097"/>
      <c r="O11" s="1097"/>
      <c r="P11" s="1097"/>
    </row>
    <row r="12" spans="1:20">
      <c r="A12" s="1109" t="s">
        <v>70</v>
      </c>
      <c r="B12" s="1110">
        <v>379.21421939999999</v>
      </c>
      <c r="C12" s="1154">
        <f t="shared" si="0"/>
        <v>0.21244865640666125</v>
      </c>
      <c r="D12" s="1111">
        <v>1777.8966</v>
      </c>
      <c r="E12" s="1112">
        <v>1.7559240501808429</v>
      </c>
      <c r="F12" s="1112">
        <v>0.59460447364040403</v>
      </c>
      <c r="G12" s="1097"/>
      <c r="H12" s="1097"/>
      <c r="I12" s="1097"/>
      <c r="J12" s="1097"/>
      <c r="K12" s="1097"/>
      <c r="L12" s="1097"/>
      <c r="M12" s="1097"/>
      <c r="N12" s="1097"/>
      <c r="O12" s="1097"/>
      <c r="P12" s="1097"/>
    </row>
    <row r="13" spans="1:20">
      <c r="A13" s="1118" t="s">
        <v>336</v>
      </c>
      <c r="B13" s="1114">
        <v>2.7137903999999997</v>
      </c>
      <c r="C13" s="1155">
        <f t="shared" si="0"/>
        <v>1.5203573462026559E-3</v>
      </c>
      <c r="D13" s="1115">
        <v>3524.7928999999999</v>
      </c>
      <c r="E13" s="1116">
        <v>1.6093415056835063</v>
      </c>
      <c r="F13" s="1116">
        <v>0.44969376176918979</v>
      </c>
      <c r="G13" s="1097"/>
      <c r="H13" s="1097"/>
      <c r="I13" s="1097"/>
      <c r="J13" s="1097"/>
      <c r="K13" s="1097"/>
      <c r="L13" s="1097"/>
      <c r="M13" s="1097"/>
      <c r="N13" s="1097"/>
      <c r="O13" s="1097"/>
      <c r="P13" s="1097"/>
    </row>
    <row r="14" spans="1:20" s="1108" customFormat="1" ht="15" customHeight="1">
      <c r="A14" s="1119" t="s">
        <v>146</v>
      </c>
      <c r="B14" s="1120">
        <v>1762.0507971000002</v>
      </c>
      <c r="C14" s="1156">
        <f t="shared" si="0"/>
        <v>0.98716056838922828</v>
      </c>
      <c r="D14" s="1121">
        <v>2049.0556000000001</v>
      </c>
      <c r="E14" s="1122">
        <v>1.1770736898208463</v>
      </c>
      <c r="F14" s="1122">
        <v>2.2356261665908751E-2</v>
      </c>
      <c r="G14" s="1106"/>
      <c r="H14" s="1106"/>
      <c r="I14" s="1106"/>
      <c r="J14" s="1106"/>
      <c r="K14" s="1106"/>
      <c r="L14" s="1106"/>
      <c r="M14" s="1106"/>
      <c r="N14" s="1106"/>
      <c r="O14" s="1106"/>
      <c r="P14" s="1106"/>
      <c r="Q14" s="1107"/>
      <c r="R14" s="1107"/>
      <c r="S14" s="1107"/>
      <c r="T14" s="1107"/>
    </row>
    <row r="15" spans="1:20">
      <c r="A15" s="1123" t="s">
        <v>135</v>
      </c>
      <c r="B15" s="1124">
        <v>22.9179846</v>
      </c>
      <c r="C15" s="1157">
        <f t="shared" si="0"/>
        <v>1.2839431610771909E-2</v>
      </c>
      <c r="D15" s="1125">
        <v>1299.3426999999999</v>
      </c>
      <c r="E15" s="1126">
        <v>2.8577655179663894</v>
      </c>
      <c r="F15" s="1126">
        <v>1.6838666899563881</v>
      </c>
      <c r="G15" s="1097"/>
      <c r="H15" s="1097"/>
      <c r="I15" s="1097"/>
      <c r="J15" s="1097"/>
      <c r="K15" s="1097"/>
      <c r="L15" s="1097"/>
      <c r="M15" s="1097"/>
      <c r="N15" s="1097"/>
      <c r="O15" s="1097"/>
      <c r="P15" s="1097"/>
    </row>
    <row r="16" spans="1:20">
      <c r="A16" s="1109" t="s">
        <v>337</v>
      </c>
      <c r="B16" s="1110">
        <v>157.70037150000002</v>
      </c>
      <c r="C16" s="1154">
        <f t="shared" si="0"/>
        <v>8.8349092217627795E-2</v>
      </c>
      <c r="D16" s="1111">
        <v>3465.1359000000002</v>
      </c>
      <c r="E16" s="1112">
        <v>0.75206650666567509</v>
      </c>
      <c r="F16" s="1112">
        <v>-0.39780115972093549</v>
      </c>
      <c r="G16" s="1097"/>
      <c r="H16" s="1097"/>
      <c r="I16" s="1097"/>
      <c r="J16" s="1097"/>
      <c r="K16" s="1097"/>
      <c r="L16" s="1097"/>
      <c r="M16" s="1097"/>
      <c r="N16" s="1097"/>
      <c r="O16" s="1097"/>
      <c r="P16" s="1097"/>
    </row>
    <row r="17" spans="1:20">
      <c r="A17" s="1118" t="s">
        <v>338</v>
      </c>
      <c r="B17" s="1114">
        <v>295.54695199999998</v>
      </c>
      <c r="C17" s="1155">
        <f t="shared" si="0"/>
        <v>0.16557541791768582</v>
      </c>
      <c r="D17" s="1115">
        <v>2349.6523000000002</v>
      </c>
      <c r="E17" s="1116">
        <v>1.5471945597223777</v>
      </c>
      <c r="F17" s="1116">
        <v>0.38824923980558718</v>
      </c>
      <c r="G17" s="1097"/>
      <c r="H17" s="1097"/>
      <c r="I17" s="1097" t="s">
        <v>561</v>
      </c>
      <c r="J17" s="1097"/>
      <c r="K17" s="1097"/>
      <c r="L17" s="1097"/>
      <c r="M17" s="1097"/>
      <c r="N17" s="1097"/>
      <c r="O17" s="1097"/>
      <c r="P17" s="1097"/>
    </row>
    <row r="18" spans="1:20">
      <c r="A18" s="1109" t="s">
        <v>339</v>
      </c>
      <c r="B18" s="1110">
        <v>1327.8810168</v>
      </c>
      <c r="C18" s="1154">
        <f t="shared" si="0"/>
        <v>0.74392394444866949</v>
      </c>
      <c r="D18" s="1111">
        <v>1800.9526000000001</v>
      </c>
      <c r="E18" s="1112">
        <v>1.1929450759571072</v>
      </c>
      <c r="F18" s="1112">
        <v>3.8047230281327248E-2</v>
      </c>
      <c r="G18" s="1097"/>
      <c r="H18" s="1097"/>
      <c r="I18" s="1097"/>
      <c r="J18" s="1097"/>
      <c r="K18" s="1097"/>
      <c r="L18" s="1097"/>
      <c r="M18" s="1097"/>
      <c r="N18" s="1097"/>
      <c r="O18" s="1097"/>
      <c r="P18" s="1097"/>
    </row>
    <row r="19" spans="1:20">
      <c r="A19" s="1123" t="s">
        <v>340</v>
      </c>
      <c r="B19" s="1124">
        <v>3.8404413000000002</v>
      </c>
      <c r="C19" s="1157">
        <f t="shared" si="0"/>
        <v>2.1515453599935644E-3</v>
      </c>
      <c r="D19" s="1125">
        <v>2078.3485999999998</v>
      </c>
      <c r="E19" s="1126">
        <v>11.684794757993085</v>
      </c>
      <c r="F19" s="1126">
        <v>10.410153606132639</v>
      </c>
      <c r="G19" s="1097"/>
      <c r="H19" s="1097"/>
      <c r="I19" s="1097"/>
      <c r="J19" s="1097"/>
      <c r="K19" s="1097"/>
      <c r="L19" s="1097"/>
      <c r="M19" s="1097"/>
      <c r="N19" s="1097"/>
      <c r="O19" s="1097"/>
      <c r="P19" s="1097"/>
    </row>
    <row r="20" spans="1:20">
      <c r="A20" s="1127" t="s">
        <v>119</v>
      </c>
      <c r="B20" s="1110">
        <v>935.77257250000002</v>
      </c>
      <c r="C20" s="1154">
        <f t="shared" si="0"/>
        <v>0.5242515062973665</v>
      </c>
      <c r="D20" s="1111">
        <v>1921.5425</v>
      </c>
      <c r="E20" s="1112">
        <v>0.80587835048193091</v>
      </c>
      <c r="F20" s="1112">
        <v>-0.3446041751325466</v>
      </c>
      <c r="G20" s="1097"/>
      <c r="H20" s="1097"/>
      <c r="I20" s="1097"/>
      <c r="J20" s="1097"/>
      <c r="K20" s="1097"/>
      <c r="L20" s="1097"/>
      <c r="M20" s="1097"/>
      <c r="N20" s="1097"/>
      <c r="O20" s="1097"/>
      <c r="P20" s="1097"/>
    </row>
    <row r="21" spans="1:20">
      <c r="A21" s="1128" t="s">
        <v>341</v>
      </c>
      <c r="B21" s="1114">
        <v>100.64863009999999</v>
      </c>
      <c r="C21" s="1155">
        <f t="shared" si="0"/>
        <v>5.6386773332888482E-2</v>
      </c>
      <c r="D21" s="1115">
        <v>1914.1582000000001</v>
      </c>
      <c r="E21" s="1116">
        <v>3.1336848532791368</v>
      </c>
      <c r="F21" s="1116">
        <v>1.9566344756616827</v>
      </c>
      <c r="G21" s="1097"/>
      <c r="H21" s="1097"/>
      <c r="I21" s="1097"/>
      <c r="J21" s="1097"/>
      <c r="K21" s="1097"/>
      <c r="L21" s="1097"/>
      <c r="M21" s="1097"/>
      <c r="N21" s="1097"/>
      <c r="O21" s="1097"/>
      <c r="P21" s="1097"/>
    </row>
    <row r="22" spans="1:20">
      <c r="A22" s="1127" t="s">
        <v>342</v>
      </c>
      <c r="B22" s="1110">
        <v>263.73741080000002</v>
      </c>
      <c r="C22" s="1154">
        <f t="shared" si="0"/>
        <v>0.14775463498516606</v>
      </c>
      <c r="D22" s="1111">
        <v>2114.6077</v>
      </c>
      <c r="E22" s="1112">
        <v>1.2434426724379593</v>
      </c>
      <c r="F22" s="1112">
        <v>8.7965357669024163E-2</v>
      </c>
      <c r="G22" s="1096"/>
      <c r="H22" s="1097"/>
      <c r="I22" s="1097"/>
      <c r="J22" s="1097"/>
      <c r="K22" s="1097"/>
      <c r="L22" s="1097"/>
      <c r="M22" s="1097"/>
      <c r="N22" s="1097"/>
      <c r="O22" s="1097"/>
      <c r="P22" s="1097"/>
    </row>
    <row r="23" spans="1:20" s="1135" customFormat="1">
      <c r="A23" s="1129" t="s">
        <v>343</v>
      </c>
      <c r="B23" s="1130">
        <v>78.516696899999999</v>
      </c>
      <c r="C23" s="1158">
        <f t="shared" si="0"/>
        <v>4.3987714353872838E-2</v>
      </c>
      <c r="D23" s="1131">
        <v>2006.4795999999999</v>
      </c>
      <c r="E23" s="1132">
        <v>1.943251707281032</v>
      </c>
      <c r="F23" s="1132">
        <v>0.77979221775044305</v>
      </c>
      <c r="G23" s="1133"/>
      <c r="H23" s="1133"/>
      <c r="I23" s="1133"/>
      <c r="J23" s="1133"/>
      <c r="K23" s="1133"/>
      <c r="L23" s="1133"/>
      <c r="M23" s="1133"/>
      <c r="N23" s="1133"/>
      <c r="O23" s="1133"/>
      <c r="P23" s="1133"/>
      <c r="Q23" s="1134"/>
      <c r="R23" s="1134"/>
      <c r="S23" s="1134"/>
      <c r="T23" s="1134"/>
    </row>
    <row r="24" spans="1:20">
      <c r="A24" s="1127" t="s">
        <v>293</v>
      </c>
      <c r="B24" s="1110">
        <v>236.1586394</v>
      </c>
      <c r="C24" s="1154">
        <f t="shared" si="0"/>
        <v>0.13230407266567604</v>
      </c>
      <c r="D24" s="1111">
        <v>2242.5466000000001</v>
      </c>
      <c r="E24" s="1112">
        <v>1.262291203074879</v>
      </c>
      <c r="F24" s="1112">
        <v>0.10660555631097562</v>
      </c>
      <c r="G24" s="1097"/>
      <c r="H24" s="1097"/>
      <c r="I24" s="1097"/>
      <c r="J24" s="1097"/>
      <c r="K24" s="1097"/>
      <c r="L24" s="1097"/>
      <c r="M24" s="1097"/>
      <c r="N24" s="1097"/>
      <c r="O24" s="1097"/>
      <c r="P24" s="1097"/>
    </row>
    <row r="25" spans="1:20" ht="15" customHeight="1">
      <c r="A25" s="1128" t="s">
        <v>344</v>
      </c>
      <c r="B25" s="1114">
        <v>52.326428699999994</v>
      </c>
      <c r="C25" s="1155">
        <f t="shared" si="0"/>
        <v>2.9315038580206669E-2</v>
      </c>
      <c r="D25" s="1115">
        <v>2784.0520999999999</v>
      </c>
      <c r="E25" s="1116">
        <v>2.6359848816779228</v>
      </c>
      <c r="F25" s="1116">
        <v>1.4646177790515529</v>
      </c>
      <c r="G25" s="1097"/>
      <c r="H25" s="1097"/>
      <c r="I25" s="1097"/>
      <c r="J25" s="1097"/>
      <c r="K25" s="1097"/>
      <c r="L25" s="1097"/>
      <c r="M25" s="1097"/>
      <c r="N25" s="1097"/>
      <c r="O25" s="1097"/>
      <c r="P25" s="1097"/>
    </row>
    <row r="26" spans="1:20" ht="15" customHeight="1">
      <c r="A26" s="1127" t="s">
        <v>345</v>
      </c>
      <c r="B26" s="1110">
        <v>14.461784100000001</v>
      </c>
      <c r="C26" s="1154">
        <f t="shared" si="0"/>
        <v>8.1019815294621749E-3</v>
      </c>
      <c r="D26" s="1111">
        <v>2128.8841000000002</v>
      </c>
      <c r="E26" s="1112">
        <v>0.53226919162319364</v>
      </c>
      <c r="F26" s="1112">
        <v>-0.61508518613575958</v>
      </c>
      <c r="G26" s="1097"/>
      <c r="H26" s="1097"/>
      <c r="I26" s="1097"/>
      <c r="J26" s="1097"/>
      <c r="K26" s="1097"/>
      <c r="L26" s="1097"/>
      <c r="M26" s="1097"/>
      <c r="N26" s="1097"/>
      <c r="O26" s="1097"/>
      <c r="P26" s="1097"/>
    </row>
    <row r="27" spans="1:20">
      <c r="A27" s="1128" t="s">
        <v>116</v>
      </c>
      <c r="B27" s="1114">
        <v>94.145500400000003</v>
      </c>
      <c r="C27" s="1155">
        <f t="shared" si="0"/>
        <v>5.2743499698821653E-2</v>
      </c>
      <c r="D27" s="1115">
        <v>2192.1439999999998</v>
      </c>
      <c r="E27" s="1116">
        <v>0.59791712662025975</v>
      </c>
      <c r="F27" s="1116">
        <v>-0.55019011576910448</v>
      </c>
      <c r="G27" s="1097"/>
      <c r="H27" s="1097"/>
      <c r="I27" s="1097"/>
      <c r="J27" s="1097"/>
      <c r="K27" s="1097"/>
      <c r="L27" s="1097"/>
      <c r="M27" s="1097"/>
      <c r="N27" s="1097"/>
      <c r="O27" s="1097"/>
      <c r="P27" s="1097"/>
    </row>
    <row r="28" spans="1:20">
      <c r="A28" s="1136" t="s">
        <v>346</v>
      </c>
      <c r="B28" s="1137">
        <v>9.201118300000001</v>
      </c>
      <c r="C28" s="1159">
        <f t="shared" si="0"/>
        <v>5.1547782764227836E-3</v>
      </c>
      <c r="D28" s="1138">
        <v>2374.348</v>
      </c>
      <c r="E28" s="1139">
        <v>0.22690849189221943</v>
      </c>
      <c r="F28" s="1139">
        <v>-0.91696167014710928</v>
      </c>
      <c r="G28" s="1097"/>
      <c r="H28" s="1097"/>
      <c r="I28" s="1097"/>
      <c r="J28" s="1097"/>
      <c r="K28" s="1097"/>
      <c r="L28" s="1097"/>
      <c r="M28" s="1097"/>
      <c r="N28" s="1097"/>
      <c r="O28" s="1097"/>
      <c r="P28" s="1097"/>
    </row>
    <row r="29" spans="1:20" ht="5.0999999999999996" customHeight="1">
      <c r="A29" s="1140"/>
      <c r="B29" s="1141"/>
      <c r="C29" s="1142"/>
      <c r="D29" s="1143"/>
      <c r="E29" s="1144"/>
      <c r="F29" s="1144"/>
      <c r="G29" s="1097"/>
      <c r="H29" s="1097"/>
      <c r="I29" s="1097"/>
      <c r="J29" s="1097"/>
      <c r="K29" s="1097"/>
      <c r="L29" s="1097"/>
      <c r="M29" s="1097"/>
      <c r="N29" s="1097"/>
      <c r="O29" s="1097"/>
      <c r="P29" s="1097"/>
    </row>
    <row r="30" spans="1:20" ht="12.75" customHeight="1">
      <c r="A30" s="1833" t="s">
        <v>347</v>
      </c>
      <c r="B30" s="1833"/>
      <c r="C30" s="1833"/>
      <c r="D30" s="1833"/>
      <c r="E30" s="1833"/>
      <c r="F30" s="1833"/>
      <c r="G30" s="1097"/>
      <c r="H30" s="1097"/>
      <c r="I30" s="1097"/>
      <c r="J30" s="1097"/>
      <c r="K30" s="1097"/>
      <c r="L30" s="1097"/>
      <c r="M30" s="1097"/>
      <c r="N30" s="1097"/>
      <c r="O30" s="1097"/>
      <c r="P30" s="1097"/>
    </row>
    <row r="31" spans="1:20" ht="12.75" customHeight="1">
      <c r="A31" s="1833" t="s">
        <v>247</v>
      </c>
      <c r="B31" s="1833"/>
      <c r="C31" s="1833"/>
      <c r="D31" s="1833"/>
      <c r="E31" s="1833"/>
      <c r="F31" s="1833"/>
      <c r="G31" s="1097"/>
      <c r="H31" s="1097"/>
      <c r="I31" s="1097"/>
      <c r="J31" s="1097"/>
      <c r="K31" s="1097"/>
      <c r="L31" s="1097"/>
      <c r="M31" s="1097"/>
      <c r="N31" s="1097"/>
      <c r="O31" s="1097"/>
      <c r="P31" s="1097"/>
    </row>
    <row r="32" spans="1:20" ht="12.75" customHeight="1">
      <c r="A32" s="1833" t="s">
        <v>348</v>
      </c>
      <c r="B32" s="1833"/>
      <c r="C32" s="1833"/>
      <c r="D32" s="1833"/>
      <c r="E32" s="1833"/>
      <c r="F32" s="1833"/>
      <c r="G32" s="1097"/>
      <c r="H32" s="1097"/>
      <c r="I32" s="1097"/>
      <c r="J32" s="1097"/>
      <c r="K32" s="1097"/>
      <c r="L32" s="1097"/>
      <c r="M32" s="1097"/>
      <c r="N32" s="1097"/>
      <c r="O32" s="1097"/>
      <c r="P32" s="1097"/>
    </row>
    <row r="33" spans="1:16" ht="12.75" customHeight="1">
      <c r="A33" s="1833" t="s">
        <v>249</v>
      </c>
      <c r="B33" s="1833"/>
      <c r="C33" s="1833"/>
      <c r="D33" s="1833"/>
      <c r="E33" s="1833"/>
      <c r="F33" s="1833"/>
      <c r="G33" s="1097"/>
      <c r="H33" s="1097"/>
      <c r="I33" s="1097"/>
      <c r="J33" s="1097"/>
      <c r="K33" s="1097"/>
      <c r="L33" s="1097"/>
      <c r="M33" s="1097"/>
      <c r="N33" s="1097"/>
      <c r="O33" s="1097"/>
      <c r="P33" s="1097"/>
    </row>
    <row r="34" spans="1:16" ht="12.75" customHeight="1">
      <c r="A34" s="1833" t="s">
        <v>260</v>
      </c>
      <c r="B34" s="1833"/>
      <c r="C34" s="1833"/>
      <c r="D34" s="1833"/>
      <c r="E34" s="1833"/>
      <c r="F34" s="1833"/>
      <c r="G34" s="1097"/>
      <c r="H34" s="1097"/>
      <c r="I34" s="1097"/>
      <c r="J34" s="1097"/>
      <c r="K34" s="1097"/>
      <c r="L34" s="1097"/>
      <c r="M34" s="1097"/>
      <c r="N34" s="1097"/>
      <c r="O34" s="1097"/>
      <c r="P34" s="1097"/>
    </row>
    <row r="35" spans="1:16" ht="13.5" customHeight="1">
      <c r="A35" s="238" t="s">
        <v>64</v>
      </c>
      <c r="B35" s="1145"/>
      <c r="C35" s="1145"/>
      <c r="D35" s="1145"/>
      <c r="E35" s="1145"/>
      <c r="F35" s="1145"/>
      <c r="G35" s="1097"/>
      <c r="H35" s="1097"/>
      <c r="I35" s="1097"/>
      <c r="J35" s="1097"/>
      <c r="K35" s="1097"/>
      <c r="L35" s="1097"/>
      <c r="M35" s="1097"/>
      <c r="N35" s="1097"/>
      <c r="O35" s="1097"/>
      <c r="P35" s="1097"/>
    </row>
    <row r="36" spans="1:16" ht="13.5" customHeight="1">
      <c r="A36" s="1146" t="s">
        <v>349</v>
      </c>
      <c r="B36" s="1145"/>
      <c r="C36" s="1145"/>
      <c r="D36" s="1145"/>
      <c r="E36" s="1145"/>
      <c r="F36" s="1145"/>
      <c r="G36" s="1097"/>
      <c r="H36" s="1097"/>
      <c r="I36" s="1097"/>
      <c r="J36" s="1097"/>
      <c r="K36" s="1097"/>
      <c r="L36" s="1097"/>
      <c r="M36" s="1097"/>
      <c r="N36" s="1097"/>
      <c r="O36" s="1097"/>
      <c r="P36" s="1097"/>
    </row>
    <row r="37" spans="1:16">
      <c r="A37" s="1097"/>
      <c r="B37" s="1097"/>
      <c r="C37" s="1097"/>
      <c r="D37" s="1097"/>
      <c r="E37" s="1097"/>
      <c r="F37" s="1097"/>
      <c r="G37" s="1097"/>
      <c r="H37" s="1097"/>
      <c r="I37" s="1097"/>
      <c r="J37" s="1097"/>
      <c r="K37" s="1097"/>
      <c r="L37" s="1097"/>
      <c r="M37" s="1097"/>
      <c r="N37" s="1097"/>
      <c r="O37" s="1097"/>
      <c r="P37" s="1097"/>
    </row>
    <row r="38" spans="1:16" ht="15.75">
      <c r="A38" s="1845" t="s">
        <v>366</v>
      </c>
      <c r="B38" s="1845"/>
      <c r="C38" s="1845"/>
      <c r="D38" s="1846"/>
      <c r="E38" s="1846"/>
      <c r="F38" s="1846"/>
      <c r="G38" s="1097"/>
      <c r="H38" s="1097"/>
      <c r="I38" s="1097"/>
      <c r="J38" s="1097"/>
      <c r="K38" s="1097"/>
      <c r="L38" s="1097"/>
      <c r="M38" s="1097"/>
      <c r="N38" s="1097"/>
      <c r="O38" s="1097"/>
      <c r="P38" s="1097"/>
    </row>
    <row r="39" spans="1:16" ht="5.0999999999999996" customHeight="1">
      <c r="A39" s="983"/>
      <c r="B39" s="983"/>
      <c r="C39" s="983"/>
      <c r="D39" s="1147"/>
      <c r="E39" s="1147"/>
      <c r="F39" s="1147"/>
      <c r="G39" s="1097"/>
      <c r="H39" s="1097"/>
      <c r="I39" s="1097"/>
      <c r="J39" s="1097"/>
      <c r="K39" s="1097"/>
      <c r="L39" s="1097"/>
      <c r="M39" s="1097"/>
      <c r="N39" s="1097"/>
      <c r="O39" s="1097"/>
      <c r="P39" s="1097"/>
    </row>
    <row r="40" spans="1:16" ht="30" customHeight="1">
      <c r="A40" s="1834"/>
      <c r="B40" s="1836" t="s">
        <v>350</v>
      </c>
      <c r="C40" s="1837"/>
      <c r="D40" s="1838" t="s">
        <v>565</v>
      </c>
      <c r="E40" s="1840" t="s">
        <v>351</v>
      </c>
      <c r="F40" s="1841"/>
      <c r="G40" s="1097"/>
      <c r="H40" s="1097"/>
      <c r="I40" s="1097"/>
      <c r="J40" s="1097"/>
      <c r="K40" s="1097"/>
      <c r="L40" s="1097"/>
      <c r="M40" s="1097"/>
      <c r="N40" s="1097"/>
      <c r="O40" s="1097"/>
      <c r="P40" s="1097"/>
    </row>
    <row r="41" spans="1:16" ht="28.9" customHeight="1">
      <c r="A41" s="1835"/>
      <c r="B41" s="1148" t="s">
        <v>328</v>
      </c>
      <c r="C41" s="1099" t="s">
        <v>329</v>
      </c>
      <c r="D41" s="1839"/>
      <c r="E41" s="1149" t="s">
        <v>330</v>
      </c>
      <c r="F41" s="1149" t="s">
        <v>352</v>
      </c>
      <c r="G41" s="1097"/>
      <c r="H41" s="1097"/>
      <c r="I41" s="1097"/>
      <c r="J41" s="1097"/>
      <c r="K41" s="1097"/>
      <c r="L41" s="1097"/>
      <c r="M41" s="1097"/>
      <c r="N41" s="1097"/>
      <c r="O41" s="1097"/>
      <c r="P41" s="1097"/>
    </row>
    <row r="42" spans="1:16">
      <c r="A42" s="1102" t="s">
        <v>118</v>
      </c>
      <c r="B42" s="1103">
        <v>1109.78152</v>
      </c>
      <c r="C42" s="1153">
        <f>B42/B$42</f>
        <v>1</v>
      </c>
      <c r="D42" s="1104">
        <v>2136.6993000000002</v>
      </c>
      <c r="E42" s="1105">
        <v>2.4733409523736571</v>
      </c>
      <c r="F42" s="1105">
        <v>1.3038280982024422</v>
      </c>
      <c r="G42" s="1097"/>
      <c r="H42" s="1097"/>
      <c r="I42" s="1097"/>
      <c r="J42" s="1097"/>
      <c r="K42" s="1097"/>
      <c r="L42" s="1097"/>
      <c r="M42" s="1097"/>
      <c r="N42" s="1097"/>
      <c r="O42" s="1097"/>
      <c r="P42" s="1097"/>
    </row>
    <row r="43" spans="1:16">
      <c r="A43" s="1109" t="s">
        <v>140</v>
      </c>
      <c r="B43" s="1110">
        <v>989.93283999999994</v>
      </c>
      <c r="C43" s="1154">
        <f>B43/B$42</f>
        <v>0.89200696007264557</v>
      </c>
      <c r="D43" s="1111">
        <v>2154.0401000000002</v>
      </c>
      <c r="E43" s="1112">
        <v>2.3775678099740531</v>
      </c>
      <c r="F43" s="1112">
        <v>1.2091512335427579</v>
      </c>
      <c r="G43" s="1097"/>
      <c r="H43" s="1097"/>
      <c r="I43" s="1097"/>
      <c r="J43" s="1097"/>
      <c r="K43" s="1097"/>
      <c r="L43" s="1097"/>
      <c r="M43" s="1097"/>
      <c r="N43" s="1097"/>
      <c r="O43" s="1097"/>
      <c r="P43" s="1097"/>
    </row>
    <row r="44" spans="1:16">
      <c r="A44" s="1113" t="s">
        <v>333</v>
      </c>
      <c r="B44" s="1114">
        <v>116.91494999999999</v>
      </c>
      <c r="C44" s="1155">
        <f t="shared" ref="C44:C63" si="1">B44/B$42</f>
        <v>0.10534951960634557</v>
      </c>
      <c r="D44" s="1115">
        <v>3367.1230999999998</v>
      </c>
      <c r="E44" s="1116">
        <v>2.734680742827269</v>
      </c>
      <c r="F44" s="1116">
        <v>1.5621870532904776</v>
      </c>
      <c r="G44" s="1097"/>
      <c r="H44" s="1097"/>
      <c r="I44" s="1097"/>
      <c r="J44" s="1097"/>
      <c r="K44" s="1097"/>
      <c r="L44" s="1097"/>
      <c r="M44" s="1097"/>
      <c r="N44" s="1097"/>
      <c r="O44" s="1097"/>
      <c r="P44" s="1097"/>
    </row>
    <row r="45" spans="1:16">
      <c r="A45" s="1117" t="s">
        <v>334</v>
      </c>
      <c r="B45" s="1110">
        <v>122.73428999999999</v>
      </c>
      <c r="C45" s="1154">
        <f t="shared" si="1"/>
        <v>0.11059320036253621</v>
      </c>
      <c r="D45" s="1111">
        <v>2457.5796999999998</v>
      </c>
      <c r="E45" s="1112">
        <v>2.21716502244128</v>
      </c>
      <c r="F45" s="1112">
        <v>1.0505737721737671</v>
      </c>
      <c r="G45" s="1097"/>
      <c r="H45" s="1097"/>
      <c r="I45" s="1097"/>
      <c r="J45" s="1097"/>
      <c r="K45" s="1097"/>
      <c r="L45" s="1097"/>
      <c r="M45" s="1097"/>
      <c r="N45" s="1097"/>
      <c r="O45" s="1097"/>
      <c r="P45" s="1097"/>
    </row>
    <row r="46" spans="1:16">
      <c r="A46" s="1113" t="s">
        <v>335</v>
      </c>
      <c r="B46" s="1114">
        <v>749.40791999999999</v>
      </c>
      <c r="C46" s="1155">
        <f t="shared" si="1"/>
        <v>0.67527518389385321</v>
      </c>
      <c r="D46" s="1115">
        <v>1914.402</v>
      </c>
      <c r="E46" s="1116">
        <v>2.3151668341008671</v>
      </c>
      <c r="F46" s="1116">
        <v>1.147456293682829</v>
      </c>
      <c r="G46" s="1097"/>
      <c r="H46" s="1097"/>
      <c r="I46" s="1097"/>
      <c r="J46" s="1097"/>
      <c r="K46" s="1097"/>
      <c r="L46" s="1097"/>
      <c r="M46" s="1097"/>
      <c r="N46" s="1097"/>
      <c r="O46" s="1097"/>
      <c r="P46" s="1097"/>
    </row>
    <row r="47" spans="1:16">
      <c r="A47" s="1109" t="s">
        <v>70</v>
      </c>
      <c r="B47" s="1110">
        <v>116.34864</v>
      </c>
      <c r="C47" s="1154">
        <f t="shared" si="1"/>
        <v>0.10483922997744638</v>
      </c>
      <c r="D47" s="1111">
        <v>1995.1959999999999</v>
      </c>
      <c r="E47" s="1112">
        <v>3.294196875654908</v>
      </c>
      <c r="F47" s="1112">
        <v>2.1153186700869488</v>
      </c>
      <c r="G47" s="1097"/>
      <c r="H47" s="1097"/>
      <c r="I47" s="1097"/>
      <c r="J47" s="1097"/>
      <c r="K47" s="1097"/>
      <c r="L47" s="1097"/>
      <c r="M47" s="1097"/>
      <c r="N47" s="1097"/>
      <c r="O47" s="1097"/>
      <c r="P47" s="1097"/>
    </row>
    <row r="48" spans="1:16">
      <c r="A48" s="1118" t="s">
        <v>353</v>
      </c>
      <c r="B48" s="1114">
        <v>0.88057000000000007</v>
      </c>
      <c r="C48" s="1155">
        <f t="shared" si="1"/>
        <v>7.9346248259747564E-4</v>
      </c>
      <c r="D48" s="1115">
        <v>3610.2584000000002</v>
      </c>
      <c r="E48" s="1116">
        <v>2.5792020977621828</v>
      </c>
      <c r="F48" s="1116">
        <v>1.4084851648494907</v>
      </c>
      <c r="G48" s="1097"/>
      <c r="H48" s="1097"/>
      <c r="I48" s="1097"/>
      <c r="J48" s="1097"/>
      <c r="K48" s="1097"/>
      <c r="L48" s="1097"/>
      <c r="M48" s="1097"/>
      <c r="N48" s="1097"/>
      <c r="O48" s="1097"/>
      <c r="P48" s="1097"/>
    </row>
    <row r="49" spans="1:16" ht="15" customHeight="1">
      <c r="A49" s="1119" t="s">
        <v>146</v>
      </c>
      <c r="B49" s="1120">
        <v>1107.1620500000001</v>
      </c>
      <c r="C49" s="1156">
        <f t="shared" si="1"/>
        <v>0.9976396525326896</v>
      </c>
      <c r="D49" s="1121">
        <v>2138.5057999999999</v>
      </c>
      <c r="E49" s="1122">
        <v>2.4669872482731705</v>
      </c>
      <c r="F49" s="1122">
        <v>1.297547314110707</v>
      </c>
      <c r="G49" s="1097"/>
      <c r="H49" s="1097"/>
      <c r="I49" s="1097"/>
      <c r="J49" s="1097"/>
      <c r="K49" s="1097"/>
      <c r="L49" s="1097"/>
      <c r="M49" s="1097"/>
      <c r="N49" s="1097"/>
      <c r="O49" s="1097"/>
      <c r="P49" s="1097"/>
    </row>
    <row r="50" spans="1:16">
      <c r="A50" s="1123" t="s">
        <v>135</v>
      </c>
      <c r="B50" s="1124">
        <v>2.6194699999999997</v>
      </c>
      <c r="C50" s="1157">
        <f t="shared" si="1"/>
        <v>2.3603474673105024E-3</v>
      </c>
      <c r="D50" s="1125">
        <v>1373.1265000000001</v>
      </c>
      <c r="E50" s="1126">
        <v>6.8318551490388959</v>
      </c>
      <c r="F50" s="1126">
        <v>5.6126074960003569</v>
      </c>
      <c r="G50" s="1097"/>
      <c r="H50" s="1097"/>
      <c r="I50" s="1097"/>
      <c r="J50" s="1097"/>
      <c r="K50" s="1097"/>
      <c r="L50" s="1097"/>
      <c r="M50" s="1097"/>
      <c r="N50" s="1097"/>
      <c r="O50" s="1097"/>
      <c r="P50" s="1097"/>
    </row>
    <row r="51" spans="1:16">
      <c r="A51" s="1109" t="s">
        <v>337</v>
      </c>
      <c r="B51" s="1110">
        <v>101.37766999999999</v>
      </c>
      <c r="C51" s="1154">
        <f t="shared" si="1"/>
        <v>9.1349214393117661E-2</v>
      </c>
      <c r="D51" s="1111">
        <v>3587.038</v>
      </c>
      <c r="E51" s="1112">
        <v>2.5110716928891148</v>
      </c>
      <c r="F51" s="1112">
        <v>1.3411284078145471</v>
      </c>
      <c r="G51" s="1097"/>
      <c r="H51" s="1097"/>
      <c r="I51" s="1097"/>
      <c r="J51" s="1097"/>
      <c r="K51" s="1097"/>
      <c r="L51" s="1097"/>
      <c r="M51" s="1097"/>
      <c r="N51" s="1097"/>
      <c r="O51" s="1097"/>
      <c r="P51" s="1097"/>
    </row>
    <row r="52" spans="1:16">
      <c r="A52" s="1118" t="s">
        <v>338</v>
      </c>
      <c r="B52" s="1114">
        <v>183.0484999</v>
      </c>
      <c r="C52" s="1155">
        <f t="shared" si="1"/>
        <v>0.16494102361697283</v>
      </c>
      <c r="D52" s="1115">
        <v>2452.5443</v>
      </c>
      <c r="E52" s="1116">
        <v>2.5851020595621175</v>
      </c>
      <c r="F52" s="1116">
        <v>1.4143155577401214</v>
      </c>
      <c r="G52" s="1097"/>
      <c r="H52" s="1097"/>
      <c r="I52" s="1097"/>
      <c r="J52" s="1097"/>
      <c r="K52" s="1097"/>
      <c r="L52" s="1097"/>
      <c r="M52" s="1097"/>
      <c r="N52" s="1097"/>
      <c r="O52" s="1097"/>
      <c r="P52" s="1097"/>
    </row>
    <row r="53" spans="1:16">
      <c r="A53" s="1109" t="s">
        <v>339</v>
      </c>
      <c r="B53" s="1110">
        <v>822.37646999999993</v>
      </c>
      <c r="C53" s="1154">
        <f t="shared" si="1"/>
        <v>0.74102555789539537</v>
      </c>
      <c r="D53" s="1111">
        <v>1887.1778999999999</v>
      </c>
      <c r="E53" s="1112">
        <v>2.4316901481075783</v>
      </c>
      <c r="F53" s="1112">
        <v>1.2626529395374302</v>
      </c>
      <c r="G53" s="1097"/>
      <c r="H53" s="1097"/>
      <c r="I53" s="1097"/>
      <c r="J53" s="1097"/>
      <c r="K53" s="1097"/>
      <c r="L53" s="1097"/>
      <c r="M53" s="1097"/>
      <c r="N53" s="1097"/>
      <c r="O53" s="1097"/>
      <c r="P53" s="1097"/>
    </row>
    <row r="54" spans="1:16">
      <c r="A54" s="1123" t="s">
        <v>340</v>
      </c>
      <c r="B54" s="1124">
        <v>2.9788800000000002</v>
      </c>
      <c r="C54" s="1157">
        <f t="shared" si="1"/>
        <v>2.6842040044062006E-3</v>
      </c>
      <c r="D54" s="1125">
        <v>2255.3809000000001</v>
      </c>
      <c r="E54" s="1126">
        <v>2.5968681806497154</v>
      </c>
      <c r="F54" s="1126">
        <v>1.4259486284966654</v>
      </c>
      <c r="G54" s="1097"/>
      <c r="H54" s="1097"/>
      <c r="I54" s="1097"/>
      <c r="J54" s="1097"/>
      <c r="K54" s="1097"/>
      <c r="L54" s="1097"/>
      <c r="M54" s="1097"/>
      <c r="N54" s="1097"/>
      <c r="O54" s="1097"/>
      <c r="P54" s="1097"/>
    </row>
    <row r="55" spans="1:16">
      <c r="A55" s="1127" t="s">
        <v>119</v>
      </c>
      <c r="B55" s="1110">
        <v>581.90100989999996</v>
      </c>
      <c r="C55" s="1154">
        <f t="shared" si="1"/>
        <v>0.52433834895718934</v>
      </c>
      <c r="D55" s="1111">
        <v>2003.9715000000001</v>
      </c>
      <c r="E55" s="1112">
        <v>2.057480568315472</v>
      </c>
      <c r="F55" s="1112">
        <v>0.89271710502447033</v>
      </c>
      <c r="G55" s="1097"/>
      <c r="H55" s="1097"/>
      <c r="I55" s="1097"/>
      <c r="J55" s="1097"/>
      <c r="K55" s="1097"/>
      <c r="L55" s="1097"/>
      <c r="M55" s="1097"/>
      <c r="N55" s="1097"/>
      <c r="O55" s="1097"/>
      <c r="P55" s="1097"/>
    </row>
    <row r="56" spans="1:16">
      <c r="A56" s="1128" t="s">
        <v>354</v>
      </c>
      <c r="B56" s="1114">
        <v>47.424480000000003</v>
      </c>
      <c r="C56" s="1155">
        <f t="shared" si="1"/>
        <v>4.2733167876141967E-2</v>
      </c>
      <c r="D56" s="1115">
        <v>2038.3407999999999</v>
      </c>
      <c r="E56" s="1116">
        <v>4.3649298665120257</v>
      </c>
      <c r="F56" s="1116">
        <v>3.1738283711804245</v>
      </c>
      <c r="G56" s="1097"/>
      <c r="H56" s="1097"/>
      <c r="I56" s="1097"/>
      <c r="J56" s="1097"/>
      <c r="K56" s="1097"/>
      <c r="L56" s="1097"/>
      <c r="M56" s="1097"/>
      <c r="N56" s="1097"/>
      <c r="O56" s="1097"/>
      <c r="P56" s="1097"/>
    </row>
    <row r="57" spans="1:16">
      <c r="A57" s="1127" t="s">
        <v>355</v>
      </c>
      <c r="B57" s="1110">
        <v>159.97608990000001</v>
      </c>
      <c r="C57" s="1154">
        <f t="shared" si="1"/>
        <v>0.14415097658140857</v>
      </c>
      <c r="D57" s="1111">
        <v>2213.1388999999999</v>
      </c>
      <c r="E57" s="1112">
        <v>2.6932669926041366</v>
      </c>
      <c r="F57" s="1112">
        <v>1.5212410808758452</v>
      </c>
      <c r="G57" s="1097"/>
      <c r="H57" s="1097"/>
      <c r="I57" s="1097"/>
      <c r="J57" s="1097"/>
      <c r="K57" s="1097"/>
      <c r="L57" s="1097"/>
      <c r="M57" s="1097"/>
      <c r="N57" s="1097"/>
      <c r="O57" s="1097"/>
      <c r="P57" s="1097"/>
    </row>
    <row r="58" spans="1:16">
      <c r="A58" s="1129" t="s">
        <v>356</v>
      </c>
      <c r="B58" s="1130">
        <v>41.418930000000003</v>
      </c>
      <c r="C58" s="1158">
        <f t="shared" si="1"/>
        <v>3.7321697337328166E-2</v>
      </c>
      <c r="D58" s="1131">
        <v>2171.7348999999999</v>
      </c>
      <c r="E58" s="1132">
        <v>2.9934537583801961</v>
      </c>
      <c r="F58" s="1132">
        <v>1.8180055052521071</v>
      </c>
      <c r="G58" s="1097"/>
      <c r="H58" s="1097"/>
      <c r="I58" s="1097"/>
      <c r="J58" s="1097"/>
      <c r="K58" s="1097"/>
      <c r="L58" s="1097"/>
      <c r="M58" s="1097"/>
      <c r="N58" s="1097"/>
      <c r="O58" s="1097"/>
      <c r="P58" s="1097"/>
    </row>
    <row r="59" spans="1:16">
      <c r="A59" s="1127" t="s">
        <v>293</v>
      </c>
      <c r="B59" s="1110">
        <v>160.0421499</v>
      </c>
      <c r="C59" s="1154">
        <f t="shared" si="1"/>
        <v>0.14421050181120335</v>
      </c>
      <c r="D59" s="1111">
        <v>2294.7532999999999</v>
      </c>
      <c r="E59" s="1112">
        <v>2.5811063464254143</v>
      </c>
      <c r="F59" s="1112">
        <v>1.4103631572949782</v>
      </c>
      <c r="G59" s="1097"/>
      <c r="H59" s="1097"/>
      <c r="I59" s="1097"/>
      <c r="J59" s="1097"/>
      <c r="K59" s="1097"/>
      <c r="L59" s="1097"/>
      <c r="M59" s="1097"/>
      <c r="N59" s="1097"/>
      <c r="O59" s="1097"/>
      <c r="P59" s="1097"/>
    </row>
    <row r="60" spans="1:16" ht="15" customHeight="1">
      <c r="A60" s="1128" t="s">
        <v>344</v>
      </c>
      <c r="B60" s="1114">
        <v>40.842109999999998</v>
      </c>
      <c r="C60" s="1155">
        <f t="shared" si="1"/>
        <v>3.6801937375926026E-2</v>
      </c>
      <c r="D60" s="1115">
        <v>2839.5621999999998</v>
      </c>
      <c r="E60" s="1116">
        <v>3.4731263092598366</v>
      </c>
      <c r="F60" s="1116">
        <v>2.2922064745530921</v>
      </c>
      <c r="G60" s="1097"/>
      <c r="H60" s="1097"/>
      <c r="I60" s="1097"/>
      <c r="J60" s="1097"/>
      <c r="K60" s="1097"/>
      <c r="L60" s="1097"/>
      <c r="M60" s="1097"/>
      <c r="N60" s="1097"/>
      <c r="O60" s="1097"/>
      <c r="P60" s="1097"/>
    </row>
    <row r="61" spans="1:16">
      <c r="A61" s="1127" t="s">
        <v>357</v>
      </c>
      <c r="B61" s="1110">
        <v>5.4140899999999998</v>
      </c>
      <c r="C61" s="1154">
        <f t="shared" si="1"/>
        <v>4.8785187916987483E-3</v>
      </c>
      <c r="D61" s="1111">
        <v>2570.6662999999999</v>
      </c>
      <c r="E61" s="1112">
        <v>1.7608777636998756</v>
      </c>
      <c r="F61" s="1112">
        <v>0.59949910813565721</v>
      </c>
      <c r="G61" s="1097"/>
      <c r="H61" s="1097"/>
      <c r="I61" s="1097"/>
      <c r="J61" s="1097"/>
      <c r="K61" s="1097"/>
      <c r="L61" s="1097"/>
      <c r="M61" s="1097"/>
      <c r="N61" s="1097"/>
      <c r="O61" s="1097"/>
      <c r="P61" s="1097"/>
    </row>
    <row r="62" spans="1:16">
      <c r="A62" s="1128" t="s">
        <v>116</v>
      </c>
      <c r="B62" s="1114">
        <v>67.695639999999997</v>
      </c>
      <c r="C62" s="1155">
        <f t="shared" si="1"/>
        <v>6.0999069438460278E-2</v>
      </c>
      <c r="D62" s="1115">
        <v>2285.1354000000001</v>
      </c>
      <c r="E62" s="1116">
        <v>2.7783872152521458</v>
      </c>
      <c r="F62" s="1116">
        <v>1.6053937818106692</v>
      </c>
      <c r="G62" s="1097"/>
      <c r="H62" s="1097"/>
      <c r="I62" s="1097"/>
      <c r="J62" s="1097"/>
      <c r="K62" s="1097"/>
      <c r="L62" s="1097"/>
      <c r="M62" s="1097"/>
      <c r="N62" s="1097"/>
      <c r="O62" s="1097"/>
      <c r="P62" s="1097"/>
    </row>
    <row r="63" spans="1:16" ht="13.5" customHeight="1">
      <c r="A63" s="1136" t="s">
        <v>358</v>
      </c>
      <c r="B63" s="1137">
        <v>5.0670200000000003</v>
      </c>
      <c r="C63" s="1159">
        <f t="shared" si="1"/>
        <v>4.5657815603200895E-3</v>
      </c>
      <c r="D63" s="1138">
        <v>2495.8143</v>
      </c>
      <c r="E63" s="1139">
        <v>1.8211139177462428</v>
      </c>
      <c r="F63" s="1139">
        <v>0.65904994539583561</v>
      </c>
      <c r="G63" s="1097"/>
      <c r="H63" s="1097"/>
      <c r="I63" s="1097"/>
      <c r="J63" s="1097"/>
      <c r="K63" s="1097"/>
      <c r="L63" s="1097"/>
      <c r="M63" s="1097"/>
      <c r="N63" s="1097"/>
      <c r="O63" s="1097"/>
      <c r="P63" s="1097"/>
    </row>
    <row r="64" spans="1:16" ht="5.0999999999999996" customHeight="1">
      <c r="A64" s="1150"/>
      <c r="B64" s="1151"/>
      <c r="C64" s="1151"/>
      <c r="D64" s="1151"/>
      <c r="E64" s="1151"/>
      <c r="F64" s="1151"/>
      <c r="G64" s="1097"/>
      <c r="H64" s="1097"/>
      <c r="I64" s="1097"/>
      <c r="J64" s="1097"/>
      <c r="K64" s="1097"/>
      <c r="L64" s="1097"/>
      <c r="M64" s="1097"/>
      <c r="N64" s="1097"/>
      <c r="O64" s="1097"/>
      <c r="P64" s="1097"/>
    </row>
    <row r="65" spans="1:16" ht="12.75" customHeight="1">
      <c r="A65" s="1833" t="s">
        <v>560</v>
      </c>
      <c r="B65" s="1833"/>
      <c r="C65" s="1833"/>
      <c r="D65" s="1833"/>
      <c r="E65" s="1833"/>
      <c r="F65" s="1833"/>
      <c r="G65" s="1097"/>
      <c r="H65" s="1097"/>
      <c r="I65" s="1097"/>
      <c r="J65" s="1097"/>
      <c r="K65" s="1097"/>
      <c r="L65" s="1097"/>
      <c r="M65" s="1097"/>
      <c r="N65" s="1097"/>
      <c r="O65" s="1097"/>
      <c r="P65" s="1097"/>
    </row>
    <row r="66" spans="1:16" ht="25.5" customHeight="1">
      <c r="A66" s="1833" t="s">
        <v>359</v>
      </c>
      <c r="B66" s="1833"/>
      <c r="C66" s="1833"/>
      <c r="D66" s="1833"/>
      <c r="E66" s="1833"/>
      <c r="F66" s="1833"/>
      <c r="G66" s="1097"/>
      <c r="H66" s="1097"/>
      <c r="I66" s="1097"/>
      <c r="J66" s="1097"/>
      <c r="K66" s="1097"/>
      <c r="L66" s="1097"/>
      <c r="M66" s="1097"/>
      <c r="N66" s="1097"/>
      <c r="O66" s="1097"/>
      <c r="P66" s="1097"/>
    </row>
    <row r="67" spans="1:16" ht="12.75" customHeight="1">
      <c r="A67" s="1833" t="s">
        <v>360</v>
      </c>
      <c r="B67" s="1833"/>
      <c r="C67" s="1833"/>
      <c r="D67" s="1833"/>
      <c r="E67" s="1833"/>
      <c r="F67" s="1833"/>
      <c r="G67" s="1097"/>
      <c r="H67" s="1097"/>
      <c r="I67" s="1097"/>
      <c r="J67" s="1097"/>
      <c r="K67" s="1097"/>
      <c r="L67" s="1097"/>
      <c r="M67" s="1097"/>
      <c r="N67" s="1097"/>
      <c r="O67" s="1097"/>
      <c r="P67" s="1097"/>
    </row>
    <row r="68" spans="1:16" ht="12.75" customHeight="1">
      <c r="A68" s="1833" t="s">
        <v>361</v>
      </c>
      <c r="B68" s="1833"/>
      <c r="C68" s="1833"/>
      <c r="D68" s="1833"/>
      <c r="E68" s="1833"/>
      <c r="F68" s="1833"/>
      <c r="G68" s="1097"/>
      <c r="H68" s="1097"/>
      <c r="I68" s="1097"/>
      <c r="J68" s="1097"/>
      <c r="K68" s="1097"/>
      <c r="L68" s="1097"/>
      <c r="M68" s="1097"/>
      <c r="N68" s="1097"/>
      <c r="O68" s="1097"/>
      <c r="P68" s="1097"/>
    </row>
    <row r="69" spans="1:16">
      <c r="A69" s="1833" t="s">
        <v>362</v>
      </c>
      <c r="B69" s="1833"/>
      <c r="C69" s="1833"/>
      <c r="D69" s="1833"/>
      <c r="E69" s="1833"/>
      <c r="F69" s="1833"/>
      <c r="G69" s="1097"/>
      <c r="H69" s="1097"/>
      <c r="I69" s="1097"/>
      <c r="J69" s="1097"/>
      <c r="K69" s="1097"/>
      <c r="L69" s="1097"/>
      <c r="M69" s="1097"/>
      <c r="N69" s="1097"/>
      <c r="O69" s="1097"/>
      <c r="P69" s="1097"/>
    </row>
    <row r="70" spans="1:16" ht="12.75" customHeight="1">
      <c r="A70" s="1833" t="s">
        <v>363</v>
      </c>
      <c r="B70" s="1833"/>
      <c r="C70" s="1833"/>
      <c r="D70" s="1833"/>
      <c r="E70" s="1833"/>
      <c r="F70" s="1833"/>
      <c r="G70" s="1097"/>
      <c r="H70" s="1097"/>
      <c r="I70" s="1097"/>
      <c r="J70" s="1097"/>
      <c r="K70" s="1097"/>
      <c r="L70" s="1097"/>
      <c r="M70" s="1097"/>
      <c r="N70" s="1097"/>
      <c r="O70" s="1097"/>
      <c r="P70" s="1097"/>
    </row>
    <row r="71" spans="1:16" ht="12.75" customHeight="1">
      <c r="A71" s="1833" t="s">
        <v>364</v>
      </c>
      <c r="B71" s="1833"/>
      <c r="C71" s="1833"/>
      <c r="D71" s="1833"/>
      <c r="E71" s="1833"/>
      <c r="F71" s="1833"/>
      <c r="G71" s="1097"/>
      <c r="H71" s="1097"/>
      <c r="I71" s="1097"/>
      <c r="J71" s="1097"/>
      <c r="K71" s="1097"/>
      <c r="L71" s="1097"/>
      <c r="M71" s="1097"/>
      <c r="N71" s="1097"/>
      <c r="O71" s="1097"/>
      <c r="P71" s="1097"/>
    </row>
    <row r="72" spans="1:16" ht="13.5" customHeight="1">
      <c r="A72" s="238" t="s">
        <v>64</v>
      </c>
      <c r="B72" s="1152"/>
      <c r="C72" s="1152"/>
      <c r="D72" s="1152"/>
      <c r="E72" s="1152"/>
      <c r="F72" s="1152"/>
      <c r="G72" s="1097"/>
      <c r="H72" s="1097"/>
      <c r="I72" s="1097"/>
      <c r="J72" s="1097"/>
      <c r="K72" s="1097"/>
      <c r="L72" s="1097"/>
      <c r="M72" s="1097"/>
      <c r="N72" s="1097"/>
      <c r="O72" s="1097"/>
      <c r="P72" s="1097"/>
    </row>
    <row r="73" spans="1:16" ht="13.5" customHeight="1">
      <c r="A73" s="1146" t="s">
        <v>349</v>
      </c>
      <c r="B73" s="1152"/>
      <c r="C73" s="1152"/>
      <c r="D73" s="1152"/>
      <c r="E73" s="1152"/>
      <c r="F73" s="1152"/>
      <c r="G73" s="1097"/>
      <c r="H73" s="1097"/>
      <c r="I73" s="1097"/>
      <c r="J73" s="1097"/>
      <c r="K73" s="1097"/>
      <c r="L73" s="1097"/>
      <c r="M73" s="1097"/>
      <c r="N73" s="1097"/>
      <c r="O73" s="1097"/>
      <c r="P73" s="1097"/>
    </row>
    <row r="74" spans="1:16">
      <c r="A74" s="1097"/>
      <c r="B74" s="1097"/>
      <c r="C74" s="1097"/>
      <c r="D74" s="1097"/>
      <c r="E74" s="1097"/>
      <c r="F74" s="1097"/>
      <c r="G74" s="1097"/>
      <c r="H74" s="1097"/>
      <c r="I74" s="1097"/>
      <c r="J74" s="1097"/>
      <c r="K74" s="1097"/>
      <c r="L74" s="1097"/>
      <c r="M74" s="1097"/>
      <c r="N74" s="1097"/>
      <c r="O74" s="1097"/>
      <c r="P74" s="1097"/>
    </row>
    <row r="75" spans="1:16">
      <c r="A75" s="1097"/>
      <c r="B75" s="1097"/>
      <c r="C75" s="1097"/>
      <c r="D75" s="1097"/>
      <c r="E75" s="1097"/>
      <c r="F75" s="1097"/>
      <c r="G75" s="1097"/>
      <c r="H75" s="1097"/>
      <c r="I75" s="1097"/>
      <c r="J75" s="1097"/>
      <c r="K75" s="1097"/>
      <c r="L75" s="1097"/>
      <c r="M75" s="1097"/>
      <c r="N75" s="1097"/>
      <c r="O75" s="1097"/>
      <c r="P75" s="1097"/>
    </row>
    <row r="76" spans="1:16">
      <c r="A76" s="1097"/>
      <c r="B76" s="1097"/>
      <c r="C76" s="1097"/>
      <c r="D76" s="1097"/>
      <c r="E76" s="1097"/>
      <c r="F76" s="1097"/>
      <c r="G76" s="1097"/>
      <c r="H76" s="1097"/>
      <c r="I76" s="1097"/>
      <c r="J76" s="1097"/>
      <c r="K76" s="1097"/>
      <c r="L76" s="1097"/>
      <c r="M76" s="1097"/>
      <c r="N76" s="1097"/>
      <c r="O76" s="1097"/>
      <c r="P76" s="1097"/>
    </row>
  </sheetData>
  <mergeCells count="22">
    <mergeCell ref="A40:A41"/>
    <mergeCell ref="B40:C40"/>
    <mergeCell ref="D40:D41"/>
    <mergeCell ref="E40:F40"/>
    <mergeCell ref="A3:F3"/>
    <mergeCell ref="A5:A6"/>
    <mergeCell ref="B5:C5"/>
    <mergeCell ref="D5:D6"/>
    <mergeCell ref="E5:F5"/>
    <mergeCell ref="A30:F30"/>
    <mergeCell ref="A31:F31"/>
    <mergeCell ref="A32:F32"/>
    <mergeCell ref="A33:F33"/>
    <mergeCell ref="A34:F34"/>
    <mergeCell ref="A38:F38"/>
    <mergeCell ref="A71:F71"/>
    <mergeCell ref="A65:F65"/>
    <mergeCell ref="A66:F66"/>
    <mergeCell ref="A67:F67"/>
    <mergeCell ref="A68:F68"/>
    <mergeCell ref="A69:F69"/>
    <mergeCell ref="A70:F70"/>
  </mergeCells>
  <pageMargins left="0.25" right="0.25" top="0.75" bottom="0.75" header="0.3" footer="0.3"/>
  <pageSetup paperSize="9" scale="6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pageSetUpPr fitToPage="1"/>
  </sheetPr>
  <dimension ref="A1:I143"/>
  <sheetViews>
    <sheetView workbookViewId="0">
      <selection sqref="A1:G52"/>
    </sheetView>
  </sheetViews>
  <sheetFormatPr baseColWidth="10" defaultRowHeight="12.75"/>
  <cols>
    <col min="1" max="1" width="28.5703125" style="1290" customWidth="1"/>
    <col min="2" max="2" width="15.7109375" style="1290" customWidth="1"/>
    <col min="3" max="3" width="8.5703125" style="1290" customWidth="1"/>
    <col min="4" max="4" width="15.7109375" style="1290" customWidth="1"/>
    <col min="5" max="5" width="8.5703125" style="1290" customWidth="1"/>
    <col min="6" max="6" width="15.7109375" style="1290" customWidth="1"/>
    <col min="7" max="7" width="8.5703125" style="1290" customWidth="1"/>
    <col min="8" max="252" width="11.42578125" style="1290"/>
    <col min="253" max="253" width="28.5703125" style="1290" customWidth="1"/>
    <col min="254" max="254" width="17.28515625" style="1290" customWidth="1"/>
    <col min="255" max="255" width="8.5703125" style="1290" customWidth="1"/>
    <col min="256" max="256" width="20.85546875" style="1290" customWidth="1"/>
    <col min="257" max="257" width="8.5703125" style="1290" customWidth="1"/>
    <col min="258" max="258" width="11.42578125" style="1290"/>
    <col min="259" max="259" width="26.5703125" style="1290" customWidth="1"/>
    <col min="260" max="260" width="17.42578125" style="1290" customWidth="1"/>
    <col min="261" max="508" width="11.42578125" style="1290"/>
    <col min="509" max="509" width="28.5703125" style="1290" customWidth="1"/>
    <col min="510" max="510" width="17.28515625" style="1290" customWidth="1"/>
    <col min="511" max="511" width="8.5703125" style="1290" customWidth="1"/>
    <col min="512" max="512" width="20.85546875" style="1290" customWidth="1"/>
    <col min="513" max="513" width="8.5703125" style="1290" customWidth="1"/>
    <col min="514" max="514" width="11.42578125" style="1290"/>
    <col min="515" max="515" width="26.5703125" style="1290" customWidth="1"/>
    <col min="516" max="516" width="17.42578125" style="1290" customWidth="1"/>
    <col min="517" max="764" width="11.42578125" style="1290"/>
    <col min="765" max="765" width="28.5703125" style="1290" customWidth="1"/>
    <col min="766" max="766" width="17.28515625" style="1290" customWidth="1"/>
    <col min="767" max="767" width="8.5703125" style="1290" customWidth="1"/>
    <col min="768" max="768" width="20.85546875" style="1290" customWidth="1"/>
    <col min="769" max="769" width="8.5703125" style="1290" customWidth="1"/>
    <col min="770" max="770" width="11.42578125" style="1290"/>
    <col min="771" max="771" width="26.5703125" style="1290" customWidth="1"/>
    <col min="772" max="772" width="17.42578125" style="1290" customWidth="1"/>
    <col min="773" max="1020" width="11.42578125" style="1290"/>
    <col min="1021" max="1021" width="28.5703125" style="1290" customWidth="1"/>
    <col min="1022" max="1022" width="17.28515625" style="1290" customWidth="1"/>
    <col min="1023" max="1023" width="8.5703125" style="1290" customWidth="1"/>
    <col min="1024" max="1024" width="20.85546875" style="1290" customWidth="1"/>
    <col min="1025" max="1025" width="8.5703125" style="1290" customWidth="1"/>
    <col min="1026" max="1026" width="11.42578125" style="1290"/>
    <col min="1027" max="1027" width="26.5703125" style="1290" customWidth="1"/>
    <col min="1028" max="1028" width="17.42578125" style="1290" customWidth="1"/>
    <col min="1029" max="1276" width="11.42578125" style="1290"/>
    <col min="1277" max="1277" width="28.5703125" style="1290" customWidth="1"/>
    <col min="1278" max="1278" width="17.28515625" style="1290" customWidth="1"/>
    <col min="1279" max="1279" width="8.5703125" style="1290" customWidth="1"/>
    <col min="1280" max="1280" width="20.85546875" style="1290" customWidth="1"/>
    <col min="1281" max="1281" width="8.5703125" style="1290" customWidth="1"/>
    <col min="1282" max="1282" width="11.42578125" style="1290"/>
    <col min="1283" max="1283" width="26.5703125" style="1290" customWidth="1"/>
    <col min="1284" max="1284" width="17.42578125" style="1290" customWidth="1"/>
    <col min="1285" max="1532" width="11.42578125" style="1290"/>
    <col min="1533" max="1533" width="28.5703125" style="1290" customWidth="1"/>
    <col min="1534" max="1534" width="17.28515625" style="1290" customWidth="1"/>
    <col min="1535" max="1535" width="8.5703125" style="1290" customWidth="1"/>
    <col min="1536" max="1536" width="20.85546875" style="1290" customWidth="1"/>
    <col min="1537" max="1537" width="8.5703125" style="1290" customWidth="1"/>
    <col min="1538" max="1538" width="11.42578125" style="1290"/>
    <col min="1539" max="1539" width="26.5703125" style="1290" customWidth="1"/>
    <col min="1540" max="1540" width="17.42578125" style="1290" customWidth="1"/>
    <col min="1541" max="1788" width="11.42578125" style="1290"/>
    <col min="1789" max="1789" width="28.5703125" style="1290" customWidth="1"/>
    <col min="1790" max="1790" width="17.28515625" style="1290" customWidth="1"/>
    <col min="1791" max="1791" width="8.5703125" style="1290" customWidth="1"/>
    <col min="1792" max="1792" width="20.85546875" style="1290" customWidth="1"/>
    <col min="1793" max="1793" width="8.5703125" style="1290" customWidth="1"/>
    <col min="1794" max="1794" width="11.42578125" style="1290"/>
    <col min="1795" max="1795" width="26.5703125" style="1290" customWidth="1"/>
    <col min="1796" max="1796" width="17.42578125" style="1290" customWidth="1"/>
    <col min="1797" max="2044" width="11.42578125" style="1290"/>
    <col min="2045" max="2045" width="28.5703125" style="1290" customWidth="1"/>
    <col min="2046" max="2046" width="17.28515625" style="1290" customWidth="1"/>
    <col min="2047" max="2047" width="8.5703125" style="1290" customWidth="1"/>
    <col min="2048" max="2048" width="20.85546875" style="1290" customWidth="1"/>
    <col min="2049" max="2049" width="8.5703125" style="1290" customWidth="1"/>
    <col min="2050" max="2050" width="11.42578125" style="1290"/>
    <col min="2051" max="2051" width="26.5703125" style="1290" customWidth="1"/>
    <col min="2052" max="2052" width="17.42578125" style="1290" customWidth="1"/>
    <col min="2053" max="2300" width="11.42578125" style="1290"/>
    <col min="2301" max="2301" width="28.5703125" style="1290" customWidth="1"/>
    <col min="2302" max="2302" width="17.28515625" style="1290" customWidth="1"/>
    <col min="2303" max="2303" width="8.5703125" style="1290" customWidth="1"/>
    <col min="2304" max="2304" width="20.85546875" style="1290" customWidth="1"/>
    <col min="2305" max="2305" width="8.5703125" style="1290" customWidth="1"/>
    <col min="2306" max="2306" width="11.42578125" style="1290"/>
    <col min="2307" max="2307" width="26.5703125" style="1290" customWidth="1"/>
    <col min="2308" max="2308" width="17.42578125" style="1290" customWidth="1"/>
    <col min="2309" max="2556" width="11.42578125" style="1290"/>
    <col min="2557" max="2557" width="28.5703125" style="1290" customWidth="1"/>
    <col min="2558" max="2558" width="17.28515625" style="1290" customWidth="1"/>
    <col min="2559" max="2559" width="8.5703125" style="1290" customWidth="1"/>
    <col min="2560" max="2560" width="20.85546875" style="1290" customWidth="1"/>
    <col min="2561" max="2561" width="8.5703125" style="1290" customWidth="1"/>
    <col min="2562" max="2562" width="11.42578125" style="1290"/>
    <col min="2563" max="2563" width="26.5703125" style="1290" customWidth="1"/>
    <col min="2564" max="2564" width="17.42578125" style="1290" customWidth="1"/>
    <col min="2565" max="2812" width="11.42578125" style="1290"/>
    <col min="2813" max="2813" width="28.5703125" style="1290" customWidth="1"/>
    <col min="2814" max="2814" width="17.28515625" style="1290" customWidth="1"/>
    <col min="2815" max="2815" width="8.5703125" style="1290" customWidth="1"/>
    <col min="2816" max="2816" width="20.85546875" style="1290" customWidth="1"/>
    <col min="2817" max="2817" width="8.5703125" style="1290" customWidth="1"/>
    <col min="2818" max="2818" width="11.42578125" style="1290"/>
    <col min="2819" max="2819" width="26.5703125" style="1290" customWidth="1"/>
    <col min="2820" max="2820" width="17.42578125" style="1290" customWidth="1"/>
    <col min="2821" max="3068" width="11.42578125" style="1290"/>
    <col min="3069" max="3069" width="28.5703125" style="1290" customWidth="1"/>
    <col min="3070" max="3070" width="17.28515625" style="1290" customWidth="1"/>
    <col min="3071" max="3071" width="8.5703125" style="1290" customWidth="1"/>
    <col min="3072" max="3072" width="20.85546875" style="1290" customWidth="1"/>
    <col min="3073" max="3073" width="8.5703125" style="1290" customWidth="1"/>
    <col min="3074" max="3074" width="11.42578125" style="1290"/>
    <col min="3075" max="3075" width="26.5703125" style="1290" customWidth="1"/>
    <col min="3076" max="3076" width="17.42578125" style="1290" customWidth="1"/>
    <col min="3077" max="3324" width="11.42578125" style="1290"/>
    <col min="3325" max="3325" width="28.5703125" style="1290" customWidth="1"/>
    <col min="3326" max="3326" width="17.28515625" style="1290" customWidth="1"/>
    <col min="3327" max="3327" width="8.5703125" style="1290" customWidth="1"/>
    <col min="3328" max="3328" width="20.85546875" style="1290" customWidth="1"/>
    <col min="3329" max="3329" width="8.5703125" style="1290" customWidth="1"/>
    <col min="3330" max="3330" width="11.42578125" style="1290"/>
    <col min="3331" max="3331" width="26.5703125" style="1290" customWidth="1"/>
    <col min="3332" max="3332" width="17.42578125" style="1290" customWidth="1"/>
    <col min="3333" max="3580" width="11.42578125" style="1290"/>
    <col min="3581" max="3581" width="28.5703125" style="1290" customWidth="1"/>
    <col min="3582" max="3582" width="17.28515625" style="1290" customWidth="1"/>
    <col min="3583" max="3583" width="8.5703125" style="1290" customWidth="1"/>
    <col min="3584" max="3584" width="20.85546875" style="1290" customWidth="1"/>
    <col min="3585" max="3585" width="8.5703125" style="1290" customWidth="1"/>
    <col min="3586" max="3586" width="11.42578125" style="1290"/>
    <col min="3587" max="3587" width="26.5703125" style="1290" customWidth="1"/>
    <col min="3588" max="3588" width="17.42578125" style="1290" customWidth="1"/>
    <col min="3589" max="3836" width="11.42578125" style="1290"/>
    <col min="3837" max="3837" width="28.5703125" style="1290" customWidth="1"/>
    <col min="3838" max="3838" width="17.28515625" style="1290" customWidth="1"/>
    <col min="3839" max="3839" width="8.5703125" style="1290" customWidth="1"/>
    <col min="3840" max="3840" width="20.85546875" style="1290" customWidth="1"/>
    <col min="3841" max="3841" width="8.5703125" style="1290" customWidth="1"/>
    <col min="3842" max="3842" width="11.42578125" style="1290"/>
    <col min="3843" max="3843" width="26.5703125" style="1290" customWidth="1"/>
    <col min="3844" max="3844" width="17.42578125" style="1290" customWidth="1"/>
    <col min="3845" max="4092" width="11.42578125" style="1290"/>
    <col min="4093" max="4093" width="28.5703125" style="1290" customWidth="1"/>
    <col min="4094" max="4094" width="17.28515625" style="1290" customWidth="1"/>
    <col min="4095" max="4095" width="8.5703125" style="1290" customWidth="1"/>
    <col min="4096" max="4096" width="20.85546875" style="1290" customWidth="1"/>
    <col min="4097" max="4097" width="8.5703125" style="1290" customWidth="1"/>
    <col min="4098" max="4098" width="11.42578125" style="1290"/>
    <col min="4099" max="4099" width="26.5703125" style="1290" customWidth="1"/>
    <col min="4100" max="4100" width="17.42578125" style="1290" customWidth="1"/>
    <col min="4101" max="4348" width="11.42578125" style="1290"/>
    <col min="4349" max="4349" width="28.5703125" style="1290" customWidth="1"/>
    <col min="4350" max="4350" width="17.28515625" style="1290" customWidth="1"/>
    <col min="4351" max="4351" width="8.5703125" style="1290" customWidth="1"/>
    <col min="4352" max="4352" width="20.85546875" style="1290" customWidth="1"/>
    <col min="4353" max="4353" width="8.5703125" style="1290" customWidth="1"/>
    <col min="4354" max="4354" width="11.42578125" style="1290"/>
    <col min="4355" max="4355" width="26.5703125" style="1290" customWidth="1"/>
    <col min="4356" max="4356" width="17.42578125" style="1290" customWidth="1"/>
    <col min="4357" max="4604" width="11.42578125" style="1290"/>
    <col min="4605" max="4605" width="28.5703125" style="1290" customWidth="1"/>
    <col min="4606" max="4606" width="17.28515625" style="1290" customWidth="1"/>
    <col min="4607" max="4607" width="8.5703125" style="1290" customWidth="1"/>
    <col min="4608" max="4608" width="20.85546875" style="1290" customWidth="1"/>
    <col min="4609" max="4609" width="8.5703125" style="1290" customWidth="1"/>
    <col min="4610" max="4610" width="11.42578125" style="1290"/>
    <col min="4611" max="4611" width="26.5703125" style="1290" customWidth="1"/>
    <col min="4612" max="4612" width="17.42578125" style="1290" customWidth="1"/>
    <col min="4613" max="4860" width="11.42578125" style="1290"/>
    <col min="4861" max="4861" width="28.5703125" style="1290" customWidth="1"/>
    <col min="4862" max="4862" width="17.28515625" style="1290" customWidth="1"/>
    <col min="4863" max="4863" width="8.5703125" style="1290" customWidth="1"/>
    <col min="4864" max="4864" width="20.85546875" style="1290" customWidth="1"/>
    <col min="4865" max="4865" width="8.5703125" style="1290" customWidth="1"/>
    <col min="4866" max="4866" width="11.42578125" style="1290"/>
    <col min="4867" max="4867" width="26.5703125" style="1290" customWidth="1"/>
    <col min="4868" max="4868" width="17.42578125" style="1290" customWidth="1"/>
    <col min="4869" max="5116" width="11.42578125" style="1290"/>
    <col min="5117" max="5117" width="28.5703125" style="1290" customWidth="1"/>
    <col min="5118" max="5118" width="17.28515625" style="1290" customWidth="1"/>
    <col min="5119" max="5119" width="8.5703125" style="1290" customWidth="1"/>
    <col min="5120" max="5120" width="20.85546875" style="1290" customWidth="1"/>
    <col min="5121" max="5121" width="8.5703125" style="1290" customWidth="1"/>
    <col min="5122" max="5122" width="11.42578125" style="1290"/>
    <col min="5123" max="5123" width="26.5703125" style="1290" customWidth="1"/>
    <col min="5124" max="5124" width="17.42578125" style="1290" customWidth="1"/>
    <col min="5125" max="5372" width="11.42578125" style="1290"/>
    <col min="5373" max="5373" width="28.5703125" style="1290" customWidth="1"/>
    <col min="5374" max="5374" width="17.28515625" style="1290" customWidth="1"/>
    <col min="5375" max="5375" width="8.5703125" style="1290" customWidth="1"/>
    <col min="5376" max="5376" width="20.85546875" style="1290" customWidth="1"/>
    <col min="5377" max="5377" width="8.5703125" style="1290" customWidth="1"/>
    <col min="5378" max="5378" width="11.42578125" style="1290"/>
    <col min="5379" max="5379" width="26.5703125" style="1290" customWidth="1"/>
    <col min="5380" max="5380" width="17.42578125" style="1290" customWidth="1"/>
    <col min="5381" max="5628" width="11.42578125" style="1290"/>
    <col min="5629" max="5629" width="28.5703125" style="1290" customWidth="1"/>
    <col min="5630" max="5630" width="17.28515625" style="1290" customWidth="1"/>
    <col min="5631" max="5631" width="8.5703125" style="1290" customWidth="1"/>
    <col min="5632" max="5632" width="20.85546875" style="1290" customWidth="1"/>
    <col min="5633" max="5633" width="8.5703125" style="1290" customWidth="1"/>
    <col min="5634" max="5634" width="11.42578125" style="1290"/>
    <col min="5635" max="5635" width="26.5703125" style="1290" customWidth="1"/>
    <col min="5636" max="5636" width="17.42578125" style="1290" customWidth="1"/>
    <col min="5637" max="5884" width="11.42578125" style="1290"/>
    <col min="5885" max="5885" width="28.5703125" style="1290" customWidth="1"/>
    <col min="5886" max="5886" width="17.28515625" style="1290" customWidth="1"/>
    <col min="5887" max="5887" width="8.5703125" style="1290" customWidth="1"/>
    <col min="5888" max="5888" width="20.85546875" style="1290" customWidth="1"/>
    <col min="5889" max="5889" width="8.5703125" style="1290" customWidth="1"/>
    <col min="5890" max="5890" width="11.42578125" style="1290"/>
    <col min="5891" max="5891" width="26.5703125" style="1290" customWidth="1"/>
    <col min="5892" max="5892" width="17.42578125" style="1290" customWidth="1"/>
    <col min="5893" max="6140" width="11.42578125" style="1290"/>
    <col min="6141" max="6141" width="28.5703125" style="1290" customWidth="1"/>
    <col min="6142" max="6142" width="17.28515625" style="1290" customWidth="1"/>
    <col min="6143" max="6143" width="8.5703125" style="1290" customWidth="1"/>
    <col min="6144" max="6144" width="20.85546875" style="1290" customWidth="1"/>
    <col min="6145" max="6145" width="8.5703125" style="1290" customWidth="1"/>
    <col min="6146" max="6146" width="11.42578125" style="1290"/>
    <col min="6147" max="6147" width="26.5703125" style="1290" customWidth="1"/>
    <col min="6148" max="6148" width="17.42578125" style="1290" customWidth="1"/>
    <col min="6149" max="6396" width="11.42578125" style="1290"/>
    <col min="6397" max="6397" width="28.5703125" style="1290" customWidth="1"/>
    <col min="6398" max="6398" width="17.28515625" style="1290" customWidth="1"/>
    <col min="6399" max="6399" width="8.5703125" style="1290" customWidth="1"/>
    <col min="6400" max="6400" width="20.85546875" style="1290" customWidth="1"/>
    <col min="6401" max="6401" width="8.5703125" style="1290" customWidth="1"/>
    <col min="6402" max="6402" width="11.42578125" style="1290"/>
    <col min="6403" max="6403" width="26.5703125" style="1290" customWidth="1"/>
    <col min="6404" max="6404" width="17.42578125" style="1290" customWidth="1"/>
    <col min="6405" max="6652" width="11.42578125" style="1290"/>
    <col min="6653" max="6653" width="28.5703125" style="1290" customWidth="1"/>
    <col min="6654" max="6654" width="17.28515625" style="1290" customWidth="1"/>
    <col min="6655" max="6655" width="8.5703125" style="1290" customWidth="1"/>
    <col min="6656" max="6656" width="20.85546875" style="1290" customWidth="1"/>
    <col min="6657" max="6657" width="8.5703125" style="1290" customWidth="1"/>
    <col min="6658" max="6658" width="11.42578125" style="1290"/>
    <col min="6659" max="6659" width="26.5703125" style="1290" customWidth="1"/>
    <col min="6660" max="6660" width="17.42578125" style="1290" customWidth="1"/>
    <col min="6661" max="6908" width="11.42578125" style="1290"/>
    <col min="6909" max="6909" width="28.5703125" style="1290" customWidth="1"/>
    <col min="6910" max="6910" width="17.28515625" style="1290" customWidth="1"/>
    <col min="6911" max="6911" width="8.5703125" style="1290" customWidth="1"/>
    <col min="6912" max="6912" width="20.85546875" style="1290" customWidth="1"/>
    <col min="6913" max="6913" width="8.5703125" style="1290" customWidth="1"/>
    <col min="6914" max="6914" width="11.42578125" style="1290"/>
    <col min="6915" max="6915" width="26.5703125" style="1290" customWidth="1"/>
    <col min="6916" max="6916" width="17.42578125" style="1290" customWidth="1"/>
    <col min="6917" max="7164" width="11.42578125" style="1290"/>
    <col min="7165" max="7165" width="28.5703125" style="1290" customWidth="1"/>
    <col min="7166" max="7166" width="17.28515625" style="1290" customWidth="1"/>
    <col min="7167" max="7167" width="8.5703125" style="1290" customWidth="1"/>
    <col min="7168" max="7168" width="20.85546875" style="1290" customWidth="1"/>
    <col min="7169" max="7169" width="8.5703125" style="1290" customWidth="1"/>
    <col min="7170" max="7170" width="11.42578125" style="1290"/>
    <col min="7171" max="7171" width="26.5703125" style="1290" customWidth="1"/>
    <col min="7172" max="7172" width="17.42578125" style="1290" customWidth="1"/>
    <col min="7173" max="7420" width="11.42578125" style="1290"/>
    <col min="7421" max="7421" width="28.5703125" style="1290" customWidth="1"/>
    <col min="7422" max="7422" width="17.28515625" style="1290" customWidth="1"/>
    <col min="7423" max="7423" width="8.5703125" style="1290" customWidth="1"/>
    <col min="7424" max="7424" width="20.85546875" style="1290" customWidth="1"/>
    <col min="7425" max="7425" width="8.5703125" style="1290" customWidth="1"/>
    <col min="7426" max="7426" width="11.42578125" style="1290"/>
    <col min="7427" max="7427" width="26.5703125" style="1290" customWidth="1"/>
    <col min="7428" max="7428" width="17.42578125" style="1290" customWidth="1"/>
    <col min="7429" max="7676" width="11.42578125" style="1290"/>
    <col min="7677" max="7677" width="28.5703125" style="1290" customWidth="1"/>
    <col min="7678" max="7678" width="17.28515625" style="1290" customWidth="1"/>
    <col min="7679" max="7679" width="8.5703125" style="1290" customWidth="1"/>
    <col min="7680" max="7680" width="20.85546875" style="1290" customWidth="1"/>
    <col min="7681" max="7681" width="8.5703125" style="1290" customWidth="1"/>
    <col min="7682" max="7682" width="11.42578125" style="1290"/>
    <col min="7683" max="7683" width="26.5703125" style="1290" customWidth="1"/>
    <col min="7684" max="7684" width="17.42578125" style="1290" customWidth="1"/>
    <col min="7685" max="7932" width="11.42578125" style="1290"/>
    <col min="7933" max="7933" width="28.5703125" style="1290" customWidth="1"/>
    <col min="7934" max="7934" width="17.28515625" style="1290" customWidth="1"/>
    <col min="7935" max="7935" width="8.5703125" style="1290" customWidth="1"/>
    <col min="7936" max="7936" width="20.85546875" style="1290" customWidth="1"/>
    <col min="7937" max="7937" width="8.5703125" style="1290" customWidth="1"/>
    <col min="7938" max="7938" width="11.42578125" style="1290"/>
    <col min="7939" max="7939" width="26.5703125" style="1290" customWidth="1"/>
    <col min="7940" max="7940" width="17.42578125" style="1290" customWidth="1"/>
    <col min="7941" max="8188" width="11.42578125" style="1290"/>
    <col min="8189" max="8189" width="28.5703125" style="1290" customWidth="1"/>
    <col min="8190" max="8190" width="17.28515625" style="1290" customWidth="1"/>
    <col min="8191" max="8191" width="8.5703125" style="1290" customWidth="1"/>
    <col min="8192" max="8192" width="20.85546875" style="1290" customWidth="1"/>
    <col min="8193" max="8193" width="8.5703125" style="1290" customWidth="1"/>
    <col min="8194" max="8194" width="11.42578125" style="1290"/>
    <col min="8195" max="8195" width="26.5703125" style="1290" customWidth="1"/>
    <col min="8196" max="8196" width="17.42578125" style="1290" customWidth="1"/>
    <col min="8197" max="8444" width="11.42578125" style="1290"/>
    <col min="8445" max="8445" width="28.5703125" style="1290" customWidth="1"/>
    <col min="8446" max="8446" width="17.28515625" style="1290" customWidth="1"/>
    <col min="8447" max="8447" width="8.5703125" style="1290" customWidth="1"/>
    <col min="8448" max="8448" width="20.85546875" style="1290" customWidth="1"/>
    <col min="8449" max="8449" width="8.5703125" style="1290" customWidth="1"/>
    <col min="8450" max="8450" width="11.42578125" style="1290"/>
    <col min="8451" max="8451" width="26.5703125" style="1290" customWidth="1"/>
    <col min="8452" max="8452" width="17.42578125" style="1290" customWidth="1"/>
    <col min="8453" max="8700" width="11.42578125" style="1290"/>
    <col min="8701" max="8701" width="28.5703125" style="1290" customWidth="1"/>
    <col min="8702" max="8702" width="17.28515625" style="1290" customWidth="1"/>
    <col min="8703" max="8703" width="8.5703125" style="1290" customWidth="1"/>
    <col min="8704" max="8704" width="20.85546875" style="1290" customWidth="1"/>
    <col min="8705" max="8705" width="8.5703125" style="1290" customWidth="1"/>
    <col min="8706" max="8706" width="11.42578125" style="1290"/>
    <col min="8707" max="8707" width="26.5703125" style="1290" customWidth="1"/>
    <col min="8708" max="8708" width="17.42578125" style="1290" customWidth="1"/>
    <col min="8709" max="8956" width="11.42578125" style="1290"/>
    <col min="8957" max="8957" width="28.5703125" style="1290" customWidth="1"/>
    <col min="8958" max="8958" width="17.28515625" style="1290" customWidth="1"/>
    <col min="8959" max="8959" width="8.5703125" style="1290" customWidth="1"/>
    <col min="8960" max="8960" width="20.85546875" style="1290" customWidth="1"/>
    <col min="8961" max="8961" width="8.5703125" style="1290" customWidth="1"/>
    <col min="8962" max="8962" width="11.42578125" style="1290"/>
    <col min="8963" max="8963" width="26.5703125" style="1290" customWidth="1"/>
    <col min="8964" max="8964" width="17.42578125" style="1290" customWidth="1"/>
    <col min="8965" max="9212" width="11.42578125" style="1290"/>
    <col min="9213" max="9213" width="28.5703125" style="1290" customWidth="1"/>
    <col min="9214" max="9214" width="17.28515625" style="1290" customWidth="1"/>
    <col min="9215" max="9215" width="8.5703125" style="1290" customWidth="1"/>
    <col min="9216" max="9216" width="20.85546875" style="1290" customWidth="1"/>
    <col min="9217" max="9217" width="8.5703125" style="1290" customWidth="1"/>
    <col min="9218" max="9218" width="11.42578125" style="1290"/>
    <col min="9219" max="9219" width="26.5703125" style="1290" customWidth="1"/>
    <col min="9220" max="9220" width="17.42578125" style="1290" customWidth="1"/>
    <col min="9221" max="9468" width="11.42578125" style="1290"/>
    <col min="9469" max="9469" width="28.5703125" style="1290" customWidth="1"/>
    <col min="9470" max="9470" width="17.28515625" style="1290" customWidth="1"/>
    <col min="9471" max="9471" width="8.5703125" style="1290" customWidth="1"/>
    <col min="9472" max="9472" width="20.85546875" style="1290" customWidth="1"/>
    <col min="9473" max="9473" width="8.5703125" style="1290" customWidth="1"/>
    <col min="9474" max="9474" width="11.42578125" style="1290"/>
    <col min="9475" max="9475" width="26.5703125" style="1290" customWidth="1"/>
    <col min="9476" max="9476" width="17.42578125" style="1290" customWidth="1"/>
    <col min="9477" max="9724" width="11.42578125" style="1290"/>
    <col min="9725" max="9725" width="28.5703125" style="1290" customWidth="1"/>
    <col min="9726" max="9726" width="17.28515625" style="1290" customWidth="1"/>
    <col min="9727" max="9727" width="8.5703125" style="1290" customWidth="1"/>
    <col min="9728" max="9728" width="20.85546875" style="1290" customWidth="1"/>
    <col min="9729" max="9729" width="8.5703125" style="1290" customWidth="1"/>
    <col min="9730" max="9730" width="11.42578125" style="1290"/>
    <col min="9731" max="9731" width="26.5703125" style="1290" customWidth="1"/>
    <col min="9732" max="9732" width="17.42578125" style="1290" customWidth="1"/>
    <col min="9733" max="9980" width="11.42578125" style="1290"/>
    <col min="9981" max="9981" width="28.5703125" style="1290" customWidth="1"/>
    <col min="9982" max="9982" width="17.28515625" style="1290" customWidth="1"/>
    <col min="9983" max="9983" width="8.5703125" style="1290" customWidth="1"/>
    <col min="9984" max="9984" width="20.85546875" style="1290" customWidth="1"/>
    <col min="9985" max="9985" width="8.5703125" style="1290" customWidth="1"/>
    <col min="9986" max="9986" width="11.42578125" style="1290"/>
    <col min="9987" max="9987" width="26.5703125" style="1290" customWidth="1"/>
    <col min="9988" max="9988" width="17.42578125" style="1290" customWidth="1"/>
    <col min="9989" max="10236" width="11.42578125" style="1290"/>
    <col min="10237" max="10237" width="28.5703125" style="1290" customWidth="1"/>
    <col min="10238" max="10238" width="17.28515625" style="1290" customWidth="1"/>
    <col min="10239" max="10239" width="8.5703125" style="1290" customWidth="1"/>
    <col min="10240" max="10240" width="20.85546875" style="1290" customWidth="1"/>
    <col min="10241" max="10241" width="8.5703125" style="1290" customWidth="1"/>
    <col min="10242" max="10242" width="11.42578125" style="1290"/>
    <col min="10243" max="10243" width="26.5703125" style="1290" customWidth="1"/>
    <col min="10244" max="10244" width="17.42578125" style="1290" customWidth="1"/>
    <col min="10245" max="10492" width="11.42578125" style="1290"/>
    <col min="10493" max="10493" width="28.5703125" style="1290" customWidth="1"/>
    <col min="10494" max="10494" width="17.28515625" style="1290" customWidth="1"/>
    <col min="10495" max="10495" width="8.5703125" style="1290" customWidth="1"/>
    <col min="10496" max="10496" width="20.85546875" style="1290" customWidth="1"/>
    <col min="10497" max="10497" width="8.5703125" style="1290" customWidth="1"/>
    <col min="10498" max="10498" width="11.42578125" style="1290"/>
    <col min="10499" max="10499" width="26.5703125" style="1290" customWidth="1"/>
    <col min="10500" max="10500" width="17.42578125" style="1290" customWidth="1"/>
    <col min="10501" max="10748" width="11.42578125" style="1290"/>
    <col min="10749" max="10749" width="28.5703125" style="1290" customWidth="1"/>
    <col min="10750" max="10750" width="17.28515625" style="1290" customWidth="1"/>
    <col min="10751" max="10751" width="8.5703125" style="1290" customWidth="1"/>
    <col min="10752" max="10752" width="20.85546875" style="1290" customWidth="1"/>
    <col min="10753" max="10753" width="8.5703125" style="1290" customWidth="1"/>
    <col min="10754" max="10754" width="11.42578125" style="1290"/>
    <col min="10755" max="10755" width="26.5703125" style="1290" customWidth="1"/>
    <col min="10756" max="10756" width="17.42578125" style="1290" customWidth="1"/>
    <col min="10757" max="11004" width="11.42578125" style="1290"/>
    <col min="11005" max="11005" width="28.5703125" style="1290" customWidth="1"/>
    <col min="11006" max="11006" width="17.28515625" style="1290" customWidth="1"/>
    <col min="11007" max="11007" width="8.5703125" style="1290" customWidth="1"/>
    <col min="11008" max="11008" width="20.85546875" style="1290" customWidth="1"/>
    <col min="11009" max="11009" width="8.5703125" style="1290" customWidth="1"/>
    <col min="11010" max="11010" width="11.42578125" style="1290"/>
    <col min="11011" max="11011" width="26.5703125" style="1290" customWidth="1"/>
    <col min="11012" max="11012" width="17.42578125" style="1290" customWidth="1"/>
    <col min="11013" max="11260" width="11.42578125" style="1290"/>
    <col min="11261" max="11261" width="28.5703125" style="1290" customWidth="1"/>
    <col min="11262" max="11262" width="17.28515625" style="1290" customWidth="1"/>
    <col min="11263" max="11263" width="8.5703125" style="1290" customWidth="1"/>
    <col min="11264" max="11264" width="20.85546875" style="1290" customWidth="1"/>
    <col min="11265" max="11265" width="8.5703125" style="1290" customWidth="1"/>
    <col min="11266" max="11266" width="11.42578125" style="1290"/>
    <col min="11267" max="11267" width="26.5703125" style="1290" customWidth="1"/>
    <col min="11268" max="11268" width="17.42578125" style="1290" customWidth="1"/>
    <col min="11269" max="11516" width="11.42578125" style="1290"/>
    <col min="11517" max="11517" width="28.5703125" style="1290" customWidth="1"/>
    <col min="11518" max="11518" width="17.28515625" style="1290" customWidth="1"/>
    <col min="11519" max="11519" width="8.5703125" style="1290" customWidth="1"/>
    <col min="11520" max="11520" width="20.85546875" style="1290" customWidth="1"/>
    <col min="11521" max="11521" width="8.5703125" style="1290" customWidth="1"/>
    <col min="11522" max="11522" width="11.42578125" style="1290"/>
    <col min="11523" max="11523" width="26.5703125" style="1290" customWidth="1"/>
    <col min="11524" max="11524" width="17.42578125" style="1290" customWidth="1"/>
    <col min="11525" max="11772" width="11.42578125" style="1290"/>
    <col min="11773" max="11773" width="28.5703125" style="1290" customWidth="1"/>
    <col min="11774" max="11774" width="17.28515625" style="1290" customWidth="1"/>
    <col min="11775" max="11775" width="8.5703125" style="1290" customWidth="1"/>
    <col min="11776" max="11776" width="20.85546875" style="1290" customWidth="1"/>
    <col min="11777" max="11777" width="8.5703125" style="1290" customWidth="1"/>
    <col min="11778" max="11778" width="11.42578125" style="1290"/>
    <col min="11779" max="11779" width="26.5703125" style="1290" customWidth="1"/>
    <col min="11780" max="11780" width="17.42578125" style="1290" customWidth="1"/>
    <col min="11781" max="12028" width="11.42578125" style="1290"/>
    <col min="12029" max="12029" width="28.5703125" style="1290" customWidth="1"/>
    <col min="12030" max="12030" width="17.28515625" style="1290" customWidth="1"/>
    <col min="12031" max="12031" width="8.5703125" style="1290" customWidth="1"/>
    <col min="12032" max="12032" width="20.85546875" style="1290" customWidth="1"/>
    <col min="12033" max="12033" width="8.5703125" style="1290" customWidth="1"/>
    <col min="12034" max="12034" width="11.42578125" style="1290"/>
    <col min="12035" max="12035" width="26.5703125" style="1290" customWidth="1"/>
    <col min="12036" max="12036" width="17.42578125" style="1290" customWidth="1"/>
    <col min="12037" max="12284" width="11.42578125" style="1290"/>
    <col min="12285" max="12285" width="28.5703125" style="1290" customWidth="1"/>
    <col min="12286" max="12286" width="17.28515625" style="1290" customWidth="1"/>
    <col min="12287" max="12287" width="8.5703125" style="1290" customWidth="1"/>
    <col min="12288" max="12288" width="20.85546875" style="1290" customWidth="1"/>
    <col min="12289" max="12289" width="8.5703125" style="1290" customWidth="1"/>
    <col min="12290" max="12290" width="11.42578125" style="1290"/>
    <col min="12291" max="12291" width="26.5703125" style="1290" customWidth="1"/>
    <col min="12292" max="12292" width="17.42578125" style="1290" customWidth="1"/>
    <col min="12293" max="12540" width="11.42578125" style="1290"/>
    <col min="12541" max="12541" width="28.5703125" style="1290" customWidth="1"/>
    <col min="12542" max="12542" width="17.28515625" style="1290" customWidth="1"/>
    <col min="12543" max="12543" width="8.5703125" style="1290" customWidth="1"/>
    <col min="12544" max="12544" width="20.85546875" style="1290" customWidth="1"/>
    <col min="12545" max="12545" width="8.5703125" style="1290" customWidth="1"/>
    <col min="12546" max="12546" width="11.42578125" style="1290"/>
    <col min="12547" max="12547" width="26.5703125" style="1290" customWidth="1"/>
    <col min="12548" max="12548" width="17.42578125" style="1290" customWidth="1"/>
    <col min="12549" max="12796" width="11.42578125" style="1290"/>
    <col min="12797" max="12797" width="28.5703125" style="1290" customWidth="1"/>
    <col min="12798" max="12798" width="17.28515625" style="1290" customWidth="1"/>
    <col min="12799" max="12799" width="8.5703125" style="1290" customWidth="1"/>
    <col min="12800" max="12800" width="20.85546875" style="1290" customWidth="1"/>
    <col min="12801" max="12801" width="8.5703125" style="1290" customWidth="1"/>
    <col min="12802" max="12802" width="11.42578125" style="1290"/>
    <col min="12803" max="12803" width="26.5703125" style="1290" customWidth="1"/>
    <col min="12804" max="12804" width="17.42578125" style="1290" customWidth="1"/>
    <col min="12805" max="13052" width="11.42578125" style="1290"/>
    <col min="13053" max="13053" width="28.5703125" style="1290" customWidth="1"/>
    <col min="13054" max="13054" width="17.28515625" style="1290" customWidth="1"/>
    <col min="13055" max="13055" width="8.5703125" style="1290" customWidth="1"/>
    <col min="13056" max="13056" width="20.85546875" style="1290" customWidth="1"/>
    <col min="13057" max="13057" width="8.5703125" style="1290" customWidth="1"/>
    <col min="13058" max="13058" width="11.42578125" style="1290"/>
    <col min="13059" max="13059" width="26.5703125" style="1290" customWidth="1"/>
    <col min="13060" max="13060" width="17.42578125" style="1290" customWidth="1"/>
    <col min="13061" max="13308" width="11.42578125" style="1290"/>
    <col min="13309" max="13309" width="28.5703125" style="1290" customWidth="1"/>
    <col min="13310" max="13310" width="17.28515625" style="1290" customWidth="1"/>
    <col min="13311" max="13311" width="8.5703125" style="1290" customWidth="1"/>
    <col min="13312" max="13312" width="20.85546875" style="1290" customWidth="1"/>
    <col min="13313" max="13313" width="8.5703125" style="1290" customWidth="1"/>
    <col min="13314" max="13314" width="11.42578125" style="1290"/>
    <col min="13315" max="13315" width="26.5703125" style="1290" customWidth="1"/>
    <col min="13316" max="13316" width="17.42578125" style="1290" customWidth="1"/>
    <col min="13317" max="13564" width="11.42578125" style="1290"/>
    <col min="13565" max="13565" width="28.5703125" style="1290" customWidth="1"/>
    <col min="13566" max="13566" width="17.28515625" style="1290" customWidth="1"/>
    <col min="13567" max="13567" width="8.5703125" style="1290" customWidth="1"/>
    <col min="13568" max="13568" width="20.85546875" style="1290" customWidth="1"/>
    <col min="13569" max="13569" width="8.5703125" style="1290" customWidth="1"/>
    <col min="13570" max="13570" width="11.42578125" style="1290"/>
    <col min="13571" max="13571" width="26.5703125" style="1290" customWidth="1"/>
    <col min="13572" max="13572" width="17.42578125" style="1290" customWidth="1"/>
    <col min="13573" max="13820" width="11.42578125" style="1290"/>
    <col min="13821" max="13821" width="28.5703125" style="1290" customWidth="1"/>
    <col min="13822" max="13822" width="17.28515625" style="1290" customWidth="1"/>
    <col min="13823" max="13823" width="8.5703125" style="1290" customWidth="1"/>
    <col min="13824" max="13824" width="20.85546875" style="1290" customWidth="1"/>
    <col min="13825" max="13825" width="8.5703125" style="1290" customWidth="1"/>
    <col min="13826" max="13826" width="11.42578125" style="1290"/>
    <col min="13827" max="13827" width="26.5703125" style="1290" customWidth="1"/>
    <col min="13828" max="13828" width="17.42578125" style="1290" customWidth="1"/>
    <col min="13829" max="14076" width="11.42578125" style="1290"/>
    <col min="14077" max="14077" width="28.5703125" style="1290" customWidth="1"/>
    <col min="14078" max="14078" width="17.28515625" style="1290" customWidth="1"/>
    <col min="14079" max="14079" width="8.5703125" style="1290" customWidth="1"/>
    <col min="14080" max="14080" width="20.85546875" style="1290" customWidth="1"/>
    <col min="14081" max="14081" width="8.5703125" style="1290" customWidth="1"/>
    <col min="14082" max="14082" width="11.42578125" style="1290"/>
    <col min="14083" max="14083" width="26.5703125" style="1290" customWidth="1"/>
    <col min="14084" max="14084" width="17.42578125" style="1290" customWidth="1"/>
    <col min="14085" max="14332" width="11.42578125" style="1290"/>
    <col min="14333" max="14333" width="28.5703125" style="1290" customWidth="1"/>
    <col min="14334" max="14334" width="17.28515625" style="1290" customWidth="1"/>
    <col min="14335" max="14335" width="8.5703125" style="1290" customWidth="1"/>
    <col min="14336" max="14336" width="20.85546875" style="1290" customWidth="1"/>
    <col min="14337" max="14337" width="8.5703125" style="1290" customWidth="1"/>
    <col min="14338" max="14338" width="11.42578125" style="1290"/>
    <col min="14339" max="14339" width="26.5703125" style="1290" customWidth="1"/>
    <col min="14340" max="14340" width="17.42578125" style="1290" customWidth="1"/>
    <col min="14341" max="14588" width="11.42578125" style="1290"/>
    <col min="14589" max="14589" width="28.5703125" style="1290" customWidth="1"/>
    <col min="14590" max="14590" width="17.28515625" style="1290" customWidth="1"/>
    <col min="14591" max="14591" width="8.5703125" style="1290" customWidth="1"/>
    <col min="14592" max="14592" width="20.85546875" style="1290" customWidth="1"/>
    <col min="14593" max="14593" width="8.5703125" style="1290" customWidth="1"/>
    <col min="14594" max="14594" width="11.42578125" style="1290"/>
    <col min="14595" max="14595" width="26.5703125" style="1290" customWidth="1"/>
    <col min="14596" max="14596" width="17.42578125" style="1290" customWidth="1"/>
    <col min="14597" max="14844" width="11.42578125" style="1290"/>
    <col min="14845" max="14845" width="28.5703125" style="1290" customWidth="1"/>
    <col min="14846" max="14846" width="17.28515625" style="1290" customWidth="1"/>
    <col min="14847" max="14847" width="8.5703125" style="1290" customWidth="1"/>
    <col min="14848" max="14848" width="20.85546875" style="1290" customWidth="1"/>
    <col min="14849" max="14849" width="8.5703125" style="1290" customWidth="1"/>
    <col min="14850" max="14850" width="11.42578125" style="1290"/>
    <col min="14851" max="14851" width="26.5703125" style="1290" customWidth="1"/>
    <col min="14852" max="14852" width="17.42578125" style="1290" customWidth="1"/>
    <col min="14853" max="15100" width="11.42578125" style="1290"/>
    <col min="15101" max="15101" width="28.5703125" style="1290" customWidth="1"/>
    <col min="15102" max="15102" width="17.28515625" style="1290" customWidth="1"/>
    <col min="15103" max="15103" width="8.5703125" style="1290" customWidth="1"/>
    <col min="15104" max="15104" width="20.85546875" style="1290" customWidth="1"/>
    <col min="15105" max="15105" width="8.5703125" style="1290" customWidth="1"/>
    <col min="15106" max="15106" width="11.42578125" style="1290"/>
    <col min="15107" max="15107" width="26.5703125" style="1290" customWidth="1"/>
    <col min="15108" max="15108" width="17.42578125" style="1290" customWidth="1"/>
    <col min="15109" max="15356" width="11.42578125" style="1290"/>
    <col min="15357" max="15357" width="28.5703125" style="1290" customWidth="1"/>
    <col min="15358" max="15358" width="17.28515625" style="1290" customWidth="1"/>
    <col min="15359" max="15359" width="8.5703125" style="1290" customWidth="1"/>
    <col min="15360" max="15360" width="20.85546875" style="1290" customWidth="1"/>
    <col min="15361" max="15361" width="8.5703125" style="1290" customWidth="1"/>
    <col min="15362" max="15362" width="11.42578125" style="1290"/>
    <col min="15363" max="15363" width="26.5703125" style="1290" customWidth="1"/>
    <col min="15364" max="15364" width="17.42578125" style="1290" customWidth="1"/>
    <col min="15365" max="15612" width="11.42578125" style="1290"/>
    <col min="15613" max="15613" width="28.5703125" style="1290" customWidth="1"/>
    <col min="15614" max="15614" width="17.28515625" style="1290" customWidth="1"/>
    <col min="15615" max="15615" width="8.5703125" style="1290" customWidth="1"/>
    <col min="15616" max="15616" width="20.85546875" style="1290" customWidth="1"/>
    <col min="15617" max="15617" width="8.5703125" style="1290" customWidth="1"/>
    <col min="15618" max="15618" width="11.42578125" style="1290"/>
    <col min="15619" max="15619" width="26.5703125" style="1290" customWidth="1"/>
    <col min="15620" max="15620" width="17.42578125" style="1290" customWidth="1"/>
    <col min="15621" max="15868" width="11.42578125" style="1290"/>
    <col min="15869" max="15869" width="28.5703125" style="1290" customWidth="1"/>
    <col min="15870" max="15870" width="17.28515625" style="1290" customWidth="1"/>
    <col min="15871" max="15871" width="8.5703125" style="1290" customWidth="1"/>
    <col min="15872" max="15872" width="20.85546875" style="1290" customWidth="1"/>
    <col min="15873" max="15873" width="8.5703125" style="1290" customWidth="1"/>
    <col min="15874" max="15874" width="11.42578125" style="1290"/>
    <col min="15875" max="15875" width="26.5703125" style="1290" customWidth="1"/>
    <col min="15876" max="15876" width="17.42578125" style="1290" customWidth="1"/>
    <col min="15877" max="16124" width="11.42578125" style="1290"/>
    <col min="16125" max="16125" width="28.5703125" style="1290" customWidth="1"/>
    <col min="16126" max="16126" width="17.28515625" style="1290" customWidth="1"/>
    <col min="16127" max="16127" width="8.5703125" style="1290" customWidth="1"/>
    <col min="16128" max="16128" width="20.85546875" style="1290" customWidth="1"/>
    <col min="16129" max="16129" width="8.5703125" style="1290" customWidth="1"/>
    <col min="16130" max="16130" width="11.42578125" style="1290"/>
    <col min="16131" max="16131" width="26.5703125" style="1290" customWidth="1"/>
    <col min="16132" max="16132" width="17.42578125" style="1290" customWidth="1"/>
    <col min="16133" max="16384" width="11.42578125" style="1290"/>
  </cols>
  <sheetData>
    <row r="1" spans="1:9" s="1269" customFormat="1" ht="18">
      <c r="A1" s="1267" t="s">
        <v>471</v>
      </c>
      <c r="B1" s="1268"/>
      <c r="C1" s="1268"/>
      <c r="D1" s="1268"/>
      <c r="E1" s="1268"/>
      <c r="F1" s="1268"/>
      <c r="G1" s="1268"/>
    </row>
    <row r="2" spans="1:9" s="1269" customFormat="1" ht="15">
      <c r="I2" s="1093"/>
    </row>
    <row r="3" spans="1:9" s="1269" customFormat="1" ht="15.75">
      <c r="A3" s="1270" t="s">
        <v>472</v>
      </c>
      <c r="B3" s="1271"/>
      <c r="C3" s="1271"/>
      <c r="D3" s="1271"/>
      <c r="E3" s="1271"/>
      <c r="F3" s="1272"/>
    </row>
    <row r="4" spans="1:9" s="1269" customFormat="1" ht="35.25" customHeight="1">
      <c r="A4" s="1273"/>
      <c r="B4" s="1847" t="s">
        <v>473</v>
      </c>
      <c r="C4" s="1847"/>
      <c r="D4" s="1847" t="s">
        <v>474</v>
      </c>
      <c r="E4" s="1847"/>
      <c r="F4" s="1847" t="s">
        <v>562</v>
      </c>
      <c r="G4" s="1847"/>
    </row>
    <row r="5" spans="1:9" s="1269" customFormat="1" ht="18.75" customHeight="1">
      <c r="A5" s="1274"/>
      <c r="B5" s="1275" t="s">
        <v>215</v>
      </c>
      <c r="C5" s="1276" t="s">
        <v>475</v>
      </c>
      <c r="D5" s="1275" t="s">
        <v>215</v>
      </c>
      <c r="E5" s="1276" t="s">
        <v>475</v>
      </c>
      <c r="F5" s="1275" t="s">
        <v>215</v>
      </c>
      <c r="G5" s="1276" t="s">
        <v>475</v>
      </c>
    </row>
    <row r="6" spans="1:9" s="1269" customFormat="1" ht="15">
      <c r="A6" s="1559" t="s">
        <v>602</v>
      </c>
      <c r="B6" s="1278">
        <v>1892961</v>
      </c>
      <c r="C6" s="1280">
        <v>100</v>
      </c>
      <c r="D6" s="1278">
        <v>1846275</v>
      </c>
      <c r="E6" s="1280">
        <f>D6*100/D6</f>
        <v>100</v>
      </c>
      <c r="F6" s="1278">
        <v>1866942</v>
      </c>
      <c r="G6" s="1279">
        <f>(F6/F$6)*100</f>
        <v>100</v>
      </c>
    </row>
    <row r="7" spans="1:9" s="1269" customFormat="1" ht="15">
      <c r="A7" s="1277" t="s">
        <v>476</v>
      </c>
      <c r="B7" s="1278">
        <v>1039382</v>
      </c>
      <c r="C7" s="1279">
        <v>54.90773449637895</v>
      </c>
      <c r="D7" s="1278">
        <v>955617</v>
      </c>
      <c r="E7" s="1279">
        <f>D7*100/D6</f>
        <v>51.759190803103543</v>
      </c>
      <c r="F7" s="1278">
        <v>851274</v>
      </c>
      <c r="G7" s="1279">
        <f>(F7/F$6)*100</f>
        <v>45.597238693007071</v>
      </c>
    </row>
    <row r="8" spans="1:9" s="1269" customFormat="1" ht="17.25">
      <c r="A8" s="1559" t="s">
        <v>603</v>
      </c>
      <c r="B8" s="1278">
        <v>988630</v>
      </c>
      <c r="C8" s="1279">
        <v>95.117098429643775</v>
      </c>
      <c r="D8" s="1278">
        <v>897714</v>
      </c>
      <c r="E8" s="1279">
        <f>D8/D7*100</f>
        <v>93.940773343295476</v>
      </c>
      <c r="F8" s="1278">
        <v>807166</v>
      </c>
      <c r="G8" s="1279">
        <f>(F8/F$7)*100</f>
        <v>94.818589549310801</v>
      </c>
    </row>
    <row r="9" spans="1:9" s="1269" customFormat="1" ht="18">
      <c r="A9" s="1559" t="s">
        <v>604</v>
      </c>
      <c r="B9" s="1278">
        <v>220777</v>
      </c>
      <c r="C9" s="1279">
        <v>22.331610410365858</v>
      </c>
      <c r="D9" s="1278">
        <v>202618</v>
      </c>
      <c r="E9" s="1279">
        <f>D9*100/D8</f>
        <v>22.570440028784223</v>
      </c>
      <c r="F9" s="1278">
        <v>179000</v>
      </c>
      <c r="G9" s="1279">
        <f>F9*100/F8</f>
        <v>22.176355297423331</v>
      </c>
    </row>
    <row r="10" spans="1:9" s="1269" customFormat="1" ht="15">
      <c r="A10" s="1277" t="s">
        <v>477</v>
      </c>
      <c r="B10" s="1278">
        <v>34787</v>
      </c>
      <c r="C10" s="1279">
        <v>3.5187077066243186</v>
      </c>
      <c r="D10" s="1278">
        <v>31032</v>
      </c>
      <c r="E10" s="1279">
        <f>D10*100/D8</f>
        <v>3.4567802217632786</v>
      </c>
      <c r="F10" s="1278">
        <v>25087</v>
      </c>
      <c r="G10" s="1279">
        <f>F10*100/F$8</f>
        <v>3.1080347784718385</v>
      </c>
    </row>
    <row r="11" spans="1:9" s="1269" customFormat="1" ht="15">
      <c r="A11" s="1277" t="s">
        <v>478</v>
      </c>
      <c r="B11" s="1278">
        <v>12689</v>
      </c>
      <c r="C11" s="1279">
        <v>1.2834933190374558</v>
      </c>
      <c r="D11" s="1278">
        <v>13457</v>
      </c>
      <c r="E11" s="1279">
        <f>D11*100/D8</f>
        <v>1.4990297578070522</v>
      </c>
      <c r="F11" s="1278">
        <v>12618</v>
      </c>
      <c r="G11" s="1279">
        <f t="shared" ref="G11:G19" si="0">F11*100/F$8</f>
        <v>1.5632472130887574</v>
      </c>
    </row>
    <row r="12" spans="1:9" s="1269" customFormat="1" ht="15">
      <c r="A12" s="1277" t="s">
        <v>479</v>
      </c>
      <c r="B12" s="1278">
        <v>291964</v>
      </c>
      <c r="C12" s="1279">
        <v>29.532180896796579</v>
      </c>
      <c r="D12" s="1278">
        <v>258119</v>
      </c>
      <c r="E12" s="1279">
        <f>D12*100/D8</f>
        <v>28.752921309013782</v>
      </c>
      <c r="F12" s="1278">
        <v>226177</v>
      </c>
      <c r="G12" s="1279">
        <f t="shared" si="0"/>
        <v>28.021125765951489</v>
      </c>
    </row>
    <row r="13" spans="1:9" s="1269" customFormat="1" ht="15">
      <c r="A13" s="1277" t="s">
        <v>480</v>
      </c>
      <c r="B13" s="1278">
        <v>73858</v>
      </c>
      <c r="C13" s="1279">
        <v>7.4707423404104674</v>
      </c>
      <c r="D13" s="1278">
        <v>64008</v>
      </c>
      <c r="E13" s="1279">
        <f>D13*100/D8</f>
        <v>7.1301104806207771</v>
      </c>
      <c r="F13" s="1278">
        <v>62296</v>
      </c>
      <c r="G13" s="1279">
        <f t="shared" si="0"/>
        <v>7.7178672045155521</v>
      </c>
    </row>
    <row r="14" spans="1:9" s="1269" customFormat="1" ht="15">
      <c r="A14" s="1277" t="s">
        <v>481</v>
      </c>
      <c r="B14" s="1278">
        <v>175129</v>
      </c>
      <c r="C14" s="1279">
        <v>17.71431172430535</v>
      </c>
      <c r="D14" s="1278">
        <v>144393</v>
      </c>
      <c r="E14" s="1279">
        <f>D14*100/D8</f>
        <v>16.084521350897948</v>
      </c>
      <c r="F14" s="1278">
        <v>129263</v>
      </c>
      <c r="G14" s="1279">
        <f t="shared" si="0"/>
        <v>16.014425781066102</v>
      </c>
    </row>
    <row r="15" spans="1:9" s="1269" customFormat="1" ht="15">
      <c r="A15" s="1277" t="s">
        <v>482</v>
      </c>
      <c r="B15" s="1278">
        <v>32788</v>
      </c>
      <c r="C15" s="1279">
        <v>3.3165087039640717</v>
      </c>
      <c r="D15" s="1278">
        <v>34043</v>
      </c>
      <c r="E15" s="1279">
        <f>D15*100/D8</f>
        <v>3.7921877123449117</v>
      </c>
      <c r="F15" s="1278">
        <v>32868</v>
      </c>
      <c r="G15" s="1279">
        <f t="shared" si="0"/>
        <v>4.0720248375179331</v>
      </c>
    </row>
    <row r="16" spans="1:9" s="1269" customFormat="1" ht="15">
      <c r="A16" s="1277" t="s">
        <v>483</v>
      </c>
      <c r="B16" s="1278">
        <v>11040</v>
      </c>
      <c r="C16" s="1279">
        <v>1.1166968431061166</v>
      </c>
      <c r="D16" s="1278">
        <v>9934</v>
      </c>
      <c r="E16" s="1279">
        <f>D16*100/D8</f>
        <v>1.1065885125997812</v>
      </c>
      <c r="F16" s="1278">
        <v>9549</v>
      </c>
      <c r="G16" s="1279">
        <f t="shared" si="0"/>
        <v>1.1830280264530468</v>
      </c>
    </row>
    <row r="17" spans="1:8" s="1269" customFormat="1" ht="15">
      <c r="A17" s="1281" t="s">
        <v>484</v>
      </c>
      <c r="B17" s="1278">
        <v>35697</v>
      </c>
      <c r="C17" s="1279">
        <v>3.6107542761194784</v>
      </c>
      <c r="D17" s="1278">
        <v>35586</v>
      </c>
      <c r="E17" s="1279">
        <f>D17*100/D8</f>
        <v>3.9640687345858479</v>
      </c>
      <c r="F17" s="1278">
        <v>31312</v>
      </c>
      <c r="G17" s="1279">
        <f t="shared" si="0"/>
        <v>3.8792516037593257</v>
      </c>
    </row>
    <row r="18" spans="1:8" s="1269" customFormat="1" ht="15">
      <c r="A18" s="1277" t="s">
        <v>485</v>
      </c>
      <c r="B18" s="1278">
        <v>80723</v>
      </c>
      <c r="C18" s="1279">
        <v>8.1651376146788994</v>
      </c>
      <c r="D18" s="1278">
        <v>74005</v>
      </c>
      <c r="E18" s="1279">
        <f>D18*100/D8</f>
        <v>8.2437168184967593</v>
      </c>
      <c r="F18" s="1278">
        <v>69574</v>
      </c>
      <c r="G18" s="1279">
        <f t="shared" si="0"/>
        <v>8.6195404662733566</v>
      </c>
    </row>
    <row r="19" spans="1:8" s="1269" customFormat="1" ht="15">
      <c r="A19" s="1282" t="s">
        <v>486</v>
      </c>
      <c r="B19" s="1283">
        <v>19178</v>
      </c>
      <c r="C19" s="1284">
        <v>1.9398561645914043</v>
      </c>
      <c r="D19" s="1283">
        <f>27508+3011</f>
        <v>30519</v>
      </c>
      <c r="E19" s="1284">
        <f>D19*100/D8</f>
        <v>3.3996350730856375</v>
      </c>
      <c r="F19" s="1283">
        <v>29422</v>
      </c>
      <c r="G19" s="1279">
        <f t="shared" si="0"/>
        <v>3.6450990254792695</v>
      </c>
    </row>
    <row r="20" spans="1:8" s="1269" customFormat="1" ht="12.75" customHeight="1">
      <c r="A20" s="1285" t="s">
        <v>563</v>
      </c>
      <c r="C20" s="1286"/>
      <c r="E20" s="1286"/>
    </row>
    <row r="21" spans="1:8" s="1269" customFormat="1">
      <c r="A21" s="1287" t="s">
        <v>564</v>
      </c>
      <c r="F21" s="1289"/>
    </row>
    <row r="22" spans="1:8" s="1269" customFormat="1">
      <c r="A22" s="1285" t="s">
        <v>487</v>
      </c>
    </row>
    <row r="23" spans="1:8" s="1269" customFormat="1"/>
    <row r="24" spans="1:8" s="1269" customFormat="1"/>
    <row r="25" spans="1:8" s="1269" customFormat="1"/>
    <row r="26" spans="1:8" s="1269" customFormat="1" ht="15">
      <c r="A26" s="1288" t="s">
        <v>488</v>
      </c>
    </row>
    <row r="27" spans="1:8" s="1269" customFormat="1"/>
    <row r="28" spans="1:8" s="1269" customFormat="1"/>
    <row r="29" spans="1:8" s="1269" customFormat="1"/>
    <row r="30" spans="1:8" s="1269" customFormat="1">
      <c r="H30" s="1289"/>
    </row>
    <row r="31" spans="1:8" s="1269" customFormat="1"/>
    <row r="32" spans="1:8" s="1269" customFormat="1"/>
    <row r="33" spans="1:1" s="1269" customFormat="1"/>
    <row r="34" spans="1:1" s="1269" customFormat="1"/>
    <row r="35" spans="1:1" s="1269" customFormat="1"/>
    <row r="36" spans="1:1" s="1269" customFormat="1"/>
    <row r="37" spans="1:1" s="1269" customFormat="1"/>
    <row r="38" spans="1:1" s="1269" customFormat="1"/>
    <row r="39" spans="1:1" s="1269" customFormat="1"/>
    <row r="40" spans="1:1" s="1269" customFormat="1"/>
    <row r="41" spans="1:1" s="1269" customFormat="1"/>
    <row r="42" spans="1:1" s="1269" customFormat="1"/>
    <row r="43" spans="1:1" s="1269" customFormat="1"/>
    <row r="44" spans="1:1" s="1269" customFormat="1" ht="15">
      <c r="A44" s="1271"/>
    </row>
    <row r="45" spans="1:1" s="1269" customFormat="1"/>
    <row r="46" spans="1:1" s="1269" customFormat="1"/>
    <row r="47" spans="1:1" s="1269" customFormat="1" ht="15">
      <c r="A47" s="1271"/>
    </row>
    <row r="48" spans="1:1" s="1269" customFormat="1"/>
    <row r="49" spans="1:1" s="1269" customFormat="1"/>
    <row r="50" spans="1:1" s="1269" customFormat="1"/>
    <row r="51" spans="1:1" s="1269" customFormat="1" ht="17.25" customHeight="1"/>
    <row r="52" spans="1:1" s="1269" customFormat="1" ht="18.75" customHeight="1">
      <c r="A52" s="1285" t="s">
        <v>487</v>
      </c>
    </row>
    <row r="53" spans="1:1" s="1269" customFormat="1"/>
    <row r="54" spans="1:1" s="1269" customFormat="1"/>
    <row r="55" spans="1:1" s="1269" customFormat="1"/>
    <row r="56" spans="1:1" s="1269" customFormat="1"/>
    <row r="57" spans="1:1" s="1269" customFormat="1"/>
    <row r="58" spans="1:1" s="1269" customFormat="1"/>
    <row r="59" spans="1:1" s="1269" customFormat="1"/>
    <row r="60" spans="1:1" s="1269" customFormat="1"/>
    <row r="61" spans="1:1" s="1269" customFormat="1"/>
    <row r="62" spans="1:1" s="1269" customFormat="1"/>
    <row r="63" spans="1:1" s="1269" customFormat="1"/>
    <row r="64" spans="1:1" s="1269" customFormat="1"/>
    <row r="65" s="1269" customFormat="1"/>
    <row r="66" s="1269" customFormat="1"/>
    <row r="67" s="1269" customFormat="1"/>
    <row r="68" s="1269" customFormat="1"/>
    <row r="69" s="1269" customFormat="1"/>
    <row r="70" s="1269" customFormat="1"/>
    <row r="71" s="1269" customFormat="1"/>
    <row r="72" s="1269" customFormat="1"/>
    <row r="73" s="1269" customFormat="1"/>
    <row r="74" s="1269" customFormat="1"/>
    <row r="75" s="1269" customFormat="1"/>
    <row r="76" s="1269" customFormat="1"/>
    <row r="77" s="1269" customFormat="1"/>
    <row r="78" s="1269" customFormat="1"/>
    <row r="79" s="1269" customFormat="1"/>
    <row r="80" s="1269" customFormat="1"/>
    <row r="81" s="1269" customFormat="1"/>
    <row r="82" s="1269" customFormat="1"/>
    <row r="83" s="1269" customFormat="1"/>
    <row r="84" s="1269" customFormat="1"/>
    <row r="85" s="1269" customFormat="1"/>
    <row r="86" s="1269" customFormat="1"/>
    <row r="87" s="1269" customFormat="1"/>
    <row r="88" s="1269" customFormat="1"/>
    <row r="89" s="1269" customFormat="1"/>
    <row r="90" s="1269" customFormat="1"/>
    <row r="91" s="1269" customFormat="1"/>
    <row r="92" s="1269" customFormat="1"/>
    <row r="93" s="1269" customFormat="1"/>
    <row r="94" s="1269" customFormat="1"/>
    <row r="95" s="1269" customFormat="1"/>
    <row r="96" s="1269" customFormat="1"/>
    <row r="97" s="1269" customFormat="1"/>
    <row r="98" s="1269" customFormat="1"/>
    <row r="99" s="1269" customFormat="1"/>
    <row r="100" s="1269" customFormat="1"/>
    <row r="101" s="1269" customFormat="1"/>
    <row r="102" s="1269" customFormat="1"/>
    <row r="103" s="1269" customFormat="1"/>
    <row r="104" s="1269" customFormat="1"/>
    <row r="105" s="1269" customFormat="1"/>
    <row r="106" s="1269" customFormat="1"/>
    <row r="107" s="1269" customFormat="1"/>
    <row r="108" s="1269" customFormat="1"/>
    <row r="109" s="1269" customFormat="1"/>
    <row r="110" s="1269" customFormat="1"/>
    <row r="111" s="1269" customFormat="1"/>
    <row r="112" s="1269" customFormat="1"/>
    <row r="113" s="1269" customFormat="1"/>
    <row r="114" s="1269" customFormat="1"/>
    <row r="115" s="1269" customFormat="1"/>
    <row r="116" s="1269" customFormat="1"/>
    <row r="117" s="1269" customFormat="1"/>
    <row r="118" s="1269" customFormat="1"/>
    <row r="119" s="1269" customFormat="1"/>
    <row r="120" s="1269" customFormat="1"/>
    <row r="121" s="1269" customFormat="1"/>
    <row r="122" s="1269" customFormat="1"/>
    <row r="123" s="1269" customFormat="1"/>
    <row r="124" s="1269" customFormat="1"/>
    <row r="125" s="1269" customFormat="1"/>
    <row r="126" s="1269" customFormat="1"/>
    <row r="127" s="1269" customFormat="1"/>
    <row r="128" s="1269" customFormat="1"/>
    <row r="129" spans="6:6" s="1269" customFormat="1"/>
    <row r="130" spans="6:6" s="1269" customFormat="1"/>
    <row r="131" spans="6:6" s="1269" customFormat="1"/>
    <row r="132" spans="6:6" s="1269" customFormat="1"/>
    <row r="133" spans="6:6" s="1269" customFormat="1"/>
    <row r="134" spans="6:6" s="1269" customFormat="1"/>
    <row r="135" spans="6:6" s="1269" customFormat="1"/>
    <row r="136" spans="6:6" s="1269" customFormat="1"/>
    <row r="137" spans="6:6" s="1269" customFormat="1"/>
    <row r="138" spans="6:6" s="1269" customFormat="1"/>
    <row r="139" spans="6:6" s="1269" customFormat="1"/>
    <row r="140" spans="6:6" s="1269" customFormat="1"/>
    <row r="141" spans="6:6" s="1269" customFormat="1"/>
    <row r="142" spans="6:6" s="1269" customFormat="1"/>
    <row r="143" spans="6:6" s="1269" customFormat="1">
      <c r="F143" s="1290"/>
    </row>
  </sheetData>
  <mergeCells count="3">
    <mergeCell ref="F4:G4"/>
    <mergeCell ref="B4:C4"/>
    <mergeCell ref="D4:E4"/>
  </mergeCells>
  <pageMargins left="0.25" right="0.25" top="0.75" bottom="0.75" header="0.3" footer="0.3"/>
  <pageSetup paperSize="9" scale="97" orientation="portrait" r:id="rId1"/>
  <ignoredErrors>
    <ignoredError sqref="E8" 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B23"/>
  <sheetViews>
    <sheetView workbookViewId="0">
      <selection activeCell="A39" sqref="A39"/>
    </sheetView>
  </sheetViews>
  <sheetFormatPr baseColWidth="10" defaultRowHeight="15"/>
  <cols>
    <col min="1" max="1" width="37.5703125" bestFit="1" customWidth="1"/>
  </cols>
  <sheetData>
    <row r="1" spans="1:2">
      <c r="A1" s="1293" t="s">
        <v>499</v>
      </c>
    </row>
    <row r="3" spans="1:2">
      <c r="A3" t="s">
        <v>496</v>
      </c>
      <c r="B3" t="s">
        <v>497</v>
      </c>
    </row>
    <row r="4" spans="1:2">
      <c r="A4" t="s">
        <v>88</v>
      </c>
      <c r="B4" s="1294">
        <v>25.535279654096463</v>
      </c>
    </row>
    <row r="5" spans="1:2">
      <c r="A5" t="s">
        <v>89</v>
      </c>
      <c r="B5" s="1294">
        <v>24.48659100791993</v>
      </c>
    </row>
    <row r="6" spans="1:2">
      <c r="A6" t="s">
        <v>90</v>
      </c>
      <c r="B6" s="1294">
        <v>27.153813519157616</v>
      </c>
    </row>
    <row r="7" spans="1:2">
      <c r="A7" t="s">
        <v>91</v>
      </c>
      <c r="B7" s="1294">
        <v>25.463562595698708</v>
      </c>
    </row>
    <row r="8" spans="1:2">
      <c r="A8" t="s">
        <v>92</v>
      </c>
      <c r="B8" s="1294">
        <v>38.703383856186115</v>
      </c>
    </row>
    <row r="9" spans="1:2">
      <c r="A9" t="s">
        <v>93</v>
      </c>
      <c r="B9" s="1294">
        <v>22.111005703698861</v>
      </c>
    </row>
    <row r="10" spans="1:2">
      <c r="A10" t="s">
        <v>502</v>
      </c>
      <c r="B10" s="1294">
        <v>26.088618267571718</v>
      </c>
    </row>
    <row r="11" spans="1:2">
      <c r="A11" t="s">
        <v>95</v>
      </c>
      <c r="B11" s="1294">
        <v>28.37616240153756</v>
      </c>
    </row>
    <row r="12" spans="1:2">
      <c r="A12" t="s">
        <v>96</v>
      </c>
      <c r="B12" s="1294">
        <v>27.244026523654505</v>
      </c>
    </row>
    <row r="13" spans="1:2">
      <c r="A13" t="s">
        <v>97</v>
      </c>
      <c r="B13" s="1294">
        <v>30.145367385827868</v>
      </c>
    </row>
    <row r="14" spans="1:2">
      <c r="A14" t="s">
        <v>98</v>
      </c>
      <c r="B14" s="1294">
        <v>30.941841523566183</v>
      </c>
    </row>
    <row r="15" spans="1:2">
      <c r="A15" t="s">
        <v>99</v>
      </c>
      <c r="B15" s="1294">
        <v>25.030010815820784</v>
      </c>
    </row>
    <row r="16" spans="1:2">
      <c r="A16" t="s">
        <v>100</v>
      </c>
      <c r="B16" s="1294">
        <v>31.944297111984195</v>
      </c>
    </row>
    <row r="17" spans="1:2">
      <c r="A17" t="s">
        <v>500</v>
      </c>
      <c r="B17" s="1294">
        <v>27.409853281809628</v>
      </c>
    </row>
    <row r="18" spans="1:2">
      <c r="A18" t="s">
        <v>102</v>
      </c>
      <c r="B18" s="1294">
        <v>37.875827284580694</v>
      </c>
    </row>
    <row r="19" spans="1:2">
      <c r="A19" t="s">
        <v>103</v>
      </c>
      <c r="B19" s="1294">
        <v>31.955565929891577</v>
      </c>
    </row>
    <row r="20" spans="1:2">
      <c r="A20" t="s">
        <v>104</v>
      </c>
      <c r="B20" s="1294">
        <v>43.144594631667893</v>
      </c>
    </row>
    <row r="21" spans="1:2">
      <c r="A21" t="s">
        <v>105</v>
      </c>
      <c r="B21" s="1294">
        <v>41.658910138061565</v>
      </c>
    </row>
    <row r="22" spans="1:2">
      <c r="A22" t="s">
        <v>106</v>
      </c>
      <c r="B22" s="1294">
        <v>39.731856304202452</v>
      </c>
    </row>
    <row r="23" spans="1:2">
      <c r="A23" t="s">
        <v>498</v>
      </c>
      <c r="B23" s="1294">
        <v>27.757805033805628</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BE64"/>
  <sheetViews>
    <sheetView topLeftCell="B55" zoomScaleNormal="100" workbookViewId="0">
      <selection activeCell="N77" sqref="N77"/>
    </sheetView>
  </sheetViews>
  <sheetFormatPr baseColWidth="10" defaultRowHeight="15"/>
  <cols>
    <col min="1" max="1" width="13.28515625" bestFit="1" customWidth="1"/>
  </cols>
  <sheetData>
    <row r="1" spans="1:9" ht="30">
      <c r="A1" s="1291"/>
      <c r="B1" s="1292" t="s">
        <v>489</v>
      </c>
      <c r="C1" s="1292" t="s">
        <v>490</v>
      </c>
      <c r="F1" s="1291"/>
      <c r="G1" s="1292" t="s">
        <v>491</v>
      </c>
      <c r="H1" s="1292" t="s">
        <v>492</v>
      </c>
    </row>
    <row r="2" spans="1:9">
      <c r="A2" s="1291">
        <v>15</v>
      </c>
      <c r="B2">
        <v>82</v>
      </c>
      <c r="C2">
        <v>233</v>
      </c>
      <c r="D2">
        <v>-233</v>
      </c>
      <c r="F2" s="1291">
        <v>15</v>
      </c>
      <c r="G2">
        <v>6</v>
      </c>
      <c r="H2">
        <v>26</v>
      </c>
      <c r="I2">
        <v>-26</v>
      </c>
    </row>
    <row r="3" spans="1:9">
      <c r="A3" s="1291">
        <v>16</v>
      </c>
      <c r="B3">
        <v>232</v>
      </c>
      <c r="C3">
        <v>583</v>
      </c>
      <c r="D3">
        <v>-583</v>
      </c>
      <c r="F3" s="1291">
        <v>16</v>
      </c>
      <c r="G3">
        <v>88</v>
      </c>
      <c r="H3">
        <v>167</v>
      </c>
      <c r="I3">
        <v>-167</v>
      </c>
    </row>
    <row r="4" spans="1:9">
      <c r="A4" s="1291">
        <v>17</v>
      </c>
      <c r="B4">
        <v>473</v>
      </c>
      <c r="C4">
        <v>768</v>
      </c>
      <c r="D4">
        <v>-768</v>
      </c>
      <c r="F4" s="1291">
        <v>17</v>
      </c>
      <c r="G4">
        <v>426</v>
      </c>
      <c r="H4">
        <v>627</v>
      </c>
      <c r="I4">
        <v>-627</v>
      </c>
    </row>
    <row r="5" spans="1:9">
      <c r="A5" s="1291">
        <v>18</v>
      </c>
      <c r="B5">
        <v>2147</v>
      </c>
      <c r="C5">
        <v>2009</v>
      </c>
      <c r="D5">
        <v>-2009</v>
      </c>
      <c r="F5" s="1291">
        <v>18</v>
      </c>
      <c r="G5">
        <v>1685</v>
      </c>
      <c r="H5">
        <v>1558</v>
      </c>
      <c r="I5">
        <v>-1558</v>
      </c>
    </row>
    <row r="6" spans="1:9">
      <c r="A6" s="1291">
        <v>19</v>
      </c>
      <c r="B6">
        <v>4657</v>
      </c>
      <c r="C6">
        <v>3510</v>
      </c>
      <c r="D6">
        <v>-3510</v>
      </c>
      <c r="F6" s="1291">
        <v>19</v>
      </c>
      <c r="G6">
        <v>4026</v>
      </c>
      <c r="H6">
        <v>3058</v>
      </c>
      <c r="I6">
        <v>-3058</v>
      </c>
    </row>
    <row r="7" spans="1:9">
      <c r="A7" s="1291">
        <v>20</v>
      </c>
      <c r="B7">
        <v>6838</v>
      </c>
      <c r="C7">
        <v>5029</v>
      </c>
      <c r="D7">
        <v>-5029</v>
      </c>
      <c r="F7" s="1291">
        <v>20</v>
      </c>
      <c r="G7">
        <v>6169</v>
      </c>
      <c r="H7">
        <v>4507</v>
      </c>
      <c r="I7">
        <v>-4507</v>
      </c>
    </row>
    <row r="8" spans="1:9">
      <c r="A8" s="1291">
        <v>21</v>
      </c>
      <c r="B8">
        <v>8519</v>
      </c>
      <c r="C8">
        <v>5833</v>
      </c>
      <c r="D8">
        <v>-5833</v>
      </c>
      <c r="F8" s="1291">
        <v>21</v>
      </c>
      <c r="G8">
        <v>8289</v>
      </c>
      <c r="H8">
        <v>5955</v>
      </c>
      <c r="I8">
        <v>-5955</v>
      </c>
    </row>
    <row r="9" spans="1:9">
      <c r="A9" s="1291">
        <v>22</v>
      </c>
      <c r="B9">
        <v>9288</v>
      </c>
      <c r="C9">
        <v>6283</v>
      </c>
      <c r="D9">
        <v>-6283</v>
      </c>
      <c r="F9" s="1291">
        <v>22</v>
      </c>
      <c r="G9">
        <v>9798</v>
      </c>
      <c r="H9">
        <v>6898</v>
      </c>
      <c r="I9">
        <v>-6898</v>
      </c>
    </row>
    <row r="10" spans="1:9">
      <c r="A10" s="1291">
        <v>23</v>
      </c>
      <c r="B10">
        <v>10385</v>
      </c>
      <c r="C10">
        <v>6939</v>
      </c>
      <c r="D10">
        <v>-6939</v>
      </c>
      <c r="F10" s="1291">
        <v>23</v>
      </c>
      <c r="G10">
        <v>11491</v>
      </c>
      <c r="H10">
        <v>7548</v>
      </c>
      <c r="I10">
        <v>-7548</v>
      </c>
    </row>
    <row r="11" spans="1:9">
      <c r="A11" s="1291">
        <v>24</v>
      </c>
      <c r="B11">
        <v>11447</v>
      </c>
      <c r="C11">
        <v>7477</v>
      </c>
      <c r="D11">
        <v>-7477</v>
      </c>
      <c r="F11" s="1291">
        <v>24</v>
      </c>
      <c r="G11">
        <v>13200</v>
      </c>
      <c r="H11">
        <v>8677</v>
      </c>
      <c r="I11">
        <v>-8677</v>
      </c>
    </row>
    <row r="12" spans="1:9">
      <c r="A12" s="1291">
        <v>25</v>
      </c>
      <c r="B12">
        <v>12899</v>
      </c>
      <c r="C12">
        <v>8431</v>
      </c>
      <c r="D12">
        <v>-8431</v>
      </c>
      <c r="F12" s="1291">
        <v>25</v>
      </c>
      <c r="G12">
        <v>14239</v>
      </c>
      <c r="H12">
        <v>9323</v>
      </c>
      <c r="I12">
        <v>-9323</v>
      </c>
    </row>
    <row r="13" spans="1:9">
      <c r="A13" s="1291">
        <v>26</v>
      </c>
      <c r="B13">
        <v>13731</v>
      </c>
      <c r="C13">
        <v>9370</v>
      </c>
      <c r="D13">
        <v>-9370</v>
      </c>
      <c r="F13" s="1291">
        <v>26</v>
      </c>
      <c r="G13">
        <v>15213</v>
      </c>
      <c r="H13">
        <v>9987</v>
      </c>
      <c r="I13">
        <v>-9987</v>
      </c>
    </row>
    <row r="14" spans="1:9">
      <c r="A14" s="1291">
        <v>27</v>
      </c>
      <c r="B14">
        <v>14376</v>
      </c>
      <c r="C14">
        <v>9548</v>
      </c>
      <c r="D14">
        <v>-9548</v>
      </c>
      <c r="F14" s="1291">
        <v>27</v>
      </c>
      <c r="G14">
        <v>15817</v>
      </c>
      <c r="H14">
        <v>10534</v>
      </c>
      <c r="I14">
        <v>-10534</v>
      </c>
    </row>
    <row r="15" spans="1:9">
      <c r="A15" s="1291">
        <v>28</v>
      </c>
      <c r="B15">
        <v>14967</v>
      </c>
      <c r="C15">
        <v>10397</v>
      </c>
      <c r="D15">
        <v>-10397</v>
      </c>
      <c r="F15" s="1291">
        <v>28</v>
      </c>
      <c r="G15">
        <v>17954</v>
      </c>
      <c r="H15">
        <v>12347</v>
      </c>
      <c r="I15">
        <v>-12347</v>
      </c>
    </row>
    <row r="16" spans="1:9">
      <c r="A16" s="1291">
        <v>29</v>
      </c>
      <c r="B16">
        <v>16447</v>
      </c>
      <c r="C16">
        <v>11180</v>
      </c>
      <c r="D16">
        <v>-11180</v>
      </c>
      <c r="F16" s="1291">
        <v>29</v>
      </c>
      <c r="G16">
        <v>19225</v>
      </c>
      <c r="H16">
        <v>13583</v>
      </c>
      <c r="I16">
        <v>-13583</v>
      </c>
    </row>
    <row r="17" spans="1:9">
      <c r="A17" s="1291">
        <v>30</v>
      </c>
      <c r="B17">
        <v>17659</v>
      </c>
      <c r="C17">
        <v>12073</v>
      </c>
      <c r="D17">
        <v>-12073</v>
      </c>
      <c r="F17" s="1291">
        <v>30</v>
      </c>
      <c r="G17">
        <v>20376</v>
      </c>
      <c r="H17">
        <v>14023</v>
      </c>
      <c r="I17">
        <v>-14023</v>
      </c>
    </row>
    <row r="18" spans="1:9">
      <c r="A18" s="1291">
        <v>31</v>
      </c>
      <c r="B18">
        <v>18981</v>
      </c>
      <c r="C18">
        <v>12571</v>
      </c>
      <c r="D18">
        <v>-12571</v>
      </c>
      <c r="F18" s="1291">
        <v>31</v>
      </c>
      <c r="G18">
        <v>20450</v>
      </c>
      <c r="H18">
        <v>14459</v>
      </c>
      <c r="I18">
        <v>-14459</v>
      </c>
    </row>
    <row r="19" spans="1:9">
      <c r="A19" s="1291">
        <v>32</v>
      </c>
      <c r="B19">
        <v>20168</v>
      </c>
      <c r="C19">
        <v>13194</v>
      </c>
      <c r="D19">
        <v>-13194</v>
      </c>
      <c r="F19" s="1291">
        <v>32</v>
      </c>
      <c r="G19">
        <v>20798</v>
      </c>
      <c r="H19">
        <v>14800</v>
      </c>
      <c r="I19">
        <v>-14800</v>
      </c>
    </row>
    <row r="20" spans="1:9">
      <c r="A20" s="1291">
        <v>33</v>
      </c>
      <c r="B20">
        <v>21350</v>
      </c>
      <c r="C20">
        <v>13805</v>
      </c>
      <c r="D20">
        <v>-13805</v>
      </c>
      <c r="F20" s="1291">
        <v>33</v>
      </c>
      <c r="G20">
        <v>22214</v>
      </c>
      <c r="H20">
        <v>15821</v>
      </c>
      <c r="I20">
        <v>-15821</v>
      </c>
    </row>
    <row r="21" spans="1:9">
      <c r="A21" s="1291">
        <v>34</v>
      </c>
      <c r="B21">
        <v>22211</v>
      </c>
      <c r="C21">
        <v>14169</v>
      </c>
      <c r="D21">
        <v>-14169</v>
      </c>
      <c r="F21" s="1291">
        <v>34</v>
      </c>
      <c r="G21">
        <v>22683</v>
      </c>
      <c r="H21">
        <v>15969</v>
      </c>
      <c r="I21">
        <v>-15969</v>
      </c>
    </row>
    <row r="22" spans="1:9">
      <c r="A22" s="1291">
        <v>35</v>
      </c>
      <c r="B22">
        <v>23290</v>
      </c>
      <c r="C22">
        <v>14549</v>
      </c>
      <c r="D22">
        <v>-14549</v>
      </c>
      <c r="F22" s="1291">
        <v>35</v>
      </c>
      <c r="G22">
        <v>24075</v>
      </c>
      <c r="H22">
        <v>17380</v>
      </c>
      <c r="I22">
        <v>-17380</v>
      </c>
    </row>
    <row r="23" spans="1:9">
      <c r="A23" s="1291">
        <v>36</v>
      </c>
      <c r="B23">
        <v>24113</v>
      </c>
      <c r="C23">
        <v>15006</v>
      </c>
      <c r="D23">
        <v>-15006</v>
      </c>
      <c r="F23" s="1291">
        <v>36</v>
      </c>
      <c r="G23">
        <v>27276</v>
      </c>
      <c r="H23">
        <v>19842</v>
      </c>
      <c r="I23">
        <v>-19842</v>
      </c>
    </row>
    <row r="24" spans="1:9">
      <c r="A24" s="1291">
        <v>37</v>
      </c>
      <c r="B24">
        <v>24774</v>
      </c>
      <c r="C24">
        <v>15164</v>
      </c>
      <c r="D24">
        <v>-15164</v>
      </c>
      <c r="F24" s="1291">
        <v>37</v>
      </c>
      <c r="G24">
        <v>30171</v>
      </c>
      <c r="H24">
        <v>21656</v>
      </c>
      <c r="I24">
        <v>-21656</v>
      </c>
    </row>
    <row r="25" spans="1:9">
      <c r="A25" s="1291">
        <v>38</v>
      </c>
      <c r="B25">
        <v>25137</v>
      </c>
      <c r="C25">
        <v>15937</v>
      </c>
      <c r="D25">
        <v>-15937</v>
      </c>
      <c r="F25" s="1291">
        <v>38</v>
      </c>
      <c r="G25">
        <v>32087</v>
      </c>
      <c r="H25">
        <v>22172</v>
      </c>
      <c r="I25">
        <v>-22172</v>
      </c>
    </row>
    <row r="26" spans="1:9">
      <c r="A26" s="1291">
        <v>39</v>
      </c>
      <c r="B26">
        <v>28059</v>
      </c>
      <c r="C26">
        <v>17511</v>
      </c>
      <c r="D26">
        <v>-17511</v>
      </c>
      <c r="F26" s="1291">
        <v>39</v>
      </c>
      <c r="G26">
        <v>33070</v>
      </c>
      <c r="H26">
        <v>22137</v>
      </c>
      <c r="I26">
        <v>-22137</v>
      </c>
    </row>
    <row r="27" spans="1:9">
      <c r="A27" s="1291">
        <v>40</v>
      </c>
      <c r="B27">
        <v>28955</v>
      </c>
      <c r="C27">
        <v>18450</v>
      </c>
      <c r="D27">
        <v>-18450</v>
      </c>
      <c r="F27" s="1291">
        <v>40</v>
      </c>
      <c r="G27">
        <v>33193</v>
      </c>
      <c r="H27">
        <v>21958</v>
      </c>
      <c r="I27">
        <v>-21958</v>
      </c>
    </row>
    <row r="28" spans="1:9">
      <c r="A28" s="1291">
        <v>41</v>
      </c>
      <c r="B28">
        <v>30547</v>
      </c>
      <c r="C28">
        <v>18781</v>
      </c>
      <c r="D28">
        <v>-18781</v>
      </c>
      <c r="F28" s="1291">
        <v>41</v>
      </c>
      <c r="G28">
        <v>33849</v>
      </c>
      <c r="H28">
        <v>21964</v>
      </c>
      <c r="I28">
        <v>-21964</v>
      </c>
    </row>
    <row r="29" spans="1:9">
      <c r="A29" s="1291">
        <v>42</v>
      </c>
      <c r="B29">
        <v>29983</v>
      </c>
      <c r="C29">
        <v>18814</v>
      </c>
      <c r="D29">
        <v>-18814</v>
      </c>
      <c r="F29" s="1291">
        <v>42</v>
      </c>
      <c r="G29">
        <v>34396</v>
      </c>
      <c r="H29">
        <v>21880</v>
      </c>
      <c r="I29">
        <v>-21880</v>
      </c>
    </row>
    <row r="30" spans="1:9">
      <c r="A30" s="1291">
        <v>43</v>
      </c>
      <c r="B30">
        <v>29907</v>
      </c>
      <c r="C30">
        <v>19053</v>
      </c>
      <c r="D30">
        <v>-19053</v>
      </c>
      <c r="F30" s="1291">
        <v>43</v>
      </c>
      <c r="G30">
        <v>35873</v>
      </c>
      <c r="H30">
        <v>22195</v>
      </c>
      <c r="I30">
        <v>-22195</v>
      </c>
    </row>
    <row r="31" spans="1:9">
      <c r="A31" s="1291">
        <v>44</v>
      </c>
      <c r="B31">
        <v>31088</v>
      </c>
      <c r="C31">
        <v>20244</v>
      </c>
      <c r="D31">
        <v>-20244</v>
      </c>
      <c r="F31" s="1291">
        <v>44</v>
      </c>
      <c r="G31">
        <v>38087</v>
      </c>
      <c r="H31">
        <v>23519</v>
      </c>
      <c r="I31">
        <v>-23519</v>
      </c>
    </row>
    <row r="32" spans="1:9">
      <c r="A32" s="1291">
        <v>45</v>
      </c>
      <c r="B32">
        <v>31513</v>
      </c>
      <c r="C32">
        <v>20277</v>
      </c>
      <c r="D32">
        <v>-20277</v>
      </c>
      <c r="F32" s="1291">
        <v>45</v>
      </c>
      <c r="G32">
        <v>39066</v>
      </c>
      <c r="H32">
        <v>24221</v>
      </c>
      <c r="I32">
        <v>-24221</v>
      </c>
    </row>
    <row r="33" spans="1:9">
      <c r="A33" s="1291">
        <v>46</v>
      </c>
      <c r="B33">
        <v>32984</v>
      </c>
      <c r="C33">
        <v>21868</v>
      </c>
      <c r="D33">
        <v>-21868</v>
      </c>
      <c r="F33" s="1291">
        <v>46</v>
      </c>
      <c r="G33">
        <v>40749</v>
      </c>
      <c r="H33">
        <v>25285</v>
      </c>
      <c r="I33">
        <v>-25285</v>
      </c>
    </row>
    <row r="34" spans="1:9">
      <c r="A34" s="1291">
        <v>47</v>
      </c>
      <c r="B34">
        <v>36153</v>
      </c>
      <c r="C34">
        <v>24040</v>
      </c>
      <c r="D34">
        <v>-24040</v>
      </c>
      <c r="F34" s="1291">
        <v>47</v>
      </c>
      <c r="G34">
        <v>40094</v>
      </c>
      <c r="H34">
        <v>24980</v>
      </c>
      <c r="I34">
        <v>-24980</v>
      </c>
    </row>
    <row r="35" spans="1:9">
      <c r="A35" s="1291">
        <v>48</v>
      </c>
      <c r="B35">
        <v>39270</v>
      </c>
      <c r="C35">
        <v>26060</v>
      </c>
      <c r="D35">
        <v>-26060</v>
      </c>
      <c r="F35" s="1291">
        <v>48</v>
      </c>
      <c r="G35">
        <v>38351</v>
      </c>
      <c r="H35">
        <v>24331</v>
      </c>
      <c r="I35">
        <v>-24331</v>
      </c>
    </row>
    <row r="36" spans="1:9">
      <c r="A36" s="1291">
        <v>49</v>
      </c>
      <c r="B36">
        <v>40493</v>
      </c>
      <c r="C36">
        <v>26721</v>
      </c>
      <c r="D36">
        <v>-26721</v>
      </c>
      <c r="F36" s="1291">
        <v>49</v>
      </c>
      <c r="G36">
        <v>38739</v>
      </c>
      <c r="H36">
        <v>25064</v>
      </c>
      <c r="I36">
        <v>-25064</v>
      </c>
    </row>
    <row r="37" spans="1:9">
      <c r="A37" s="1291">
        <v>50</v>
      </c>
      <c r="B37">
        <v>40876</v>
      </c>
      <c r="C37">
        <v>26374</v>
      </c>
      <c r="D37">
        <v>-26374</v>
      </c>
      <c r="F37" s="1291">
        <v>50</v>
      </c>
      <c r="G37">
        <v>37586</v>
      </c>
      <c r="H37">
        <v>24917</v>
      </c>
      <c r="I37">
        <v>-24917</v>
      </c>
    </row>
    <row r="38" spans="1:9">
      <c r="A38" s="1291">
        <v>51</v>
      </c>
      <c r="B38">
        <v>40345</v>
      </c>
      <c r="C38">
        <v>25894</v>
      </c>
      <c r="D38">
        <v>-25894</v>
      </c>
      <c r="F38" s="1291">
        <v>51</v>
      </c>
      <c r="G38">
        <v>37780</v>
      </c>
      <c r="H38">
        <v>24691</v>
      </c>
      <c r="I38">
        <v>-24691</v>
      </c>
    </row>
    <row r="39" spans="1:9">
      <c r="A39" s="1291">
        <v>52</v>
      </c>
      <c r="B39">
        <v>40175</v>
      </c>
      <c r="C39">
        <v>25262</v>
      </c>
      <c r="D39">
        <v>-25262</v>
      </c>
      <c r="F39" s="1291">
        <v>52</v>
      </c>
      <c r="G39">
        <v>36138</v>
      </c>
      <c r="H39">
        <v>24464</v>
      </c>
      <c r="I39">
        <v>-24464</v>
      </c>
    </row>
    <row r="40" spans="1:9">
      <c r="A40" s="1291">
        <v>53</v>
      </c>
      <c r="B40">
        <v>39899</v>
      </c>
      <c r="C40">
        <v>25007</v>
      </c>
      <c r="D40">
        <v>-25007</v>
      </c>
      <c r="F40" s="1291">
        <v>53</v>
      </c>
      <c r="G40">
        <v>34966</v>
      </c>
      <c r="H40">
        <v>23832</v>
      </c>
      <c r="I40">
        <v>-23832</v>
      </c>
    </row>
    <row r="41" spans="1:9">
      <c r="A41" s="1291">
        <v>54</v>
      </c>
      <c r="B41">
        <v>40341</v>
      </c>
      <c r="C41">
        <v>25017</v>
      </c>
      <c r="D41">
        <v>-25017</v>
      </c>
      <c r="F41" s="1291">
        <v>54</v>
      </c>
      <c r="G41">
        <v>33590</v>
      </c>
      <c r="H41">
        <v>23280</v>
      </c>
      <c r="I41">
        <v>-23280</v>
      </c>
    </row>
    <row r="42" spans="1:9">
      <c r="A42" s="1291">
        <v>55</v>
      </c>
      <c r="B42">
        <v>41840</v>
      </c>
      <c r="C42">
        <v>26034</v>
      </c>
      <c r="D42">
        <v>-26034</v>
      </c>
      <c r="F42" s="1291">
        <v>55</v>
      </c>
      <c r="G42">
        <v>31916</v>
      </c>
      <c r="H42">
        <v>21701</v>
      </c>
      <c r="I42">
        <v>-21701</v>
      </c>
    </row>
    <row r="43" spans="1:9">
      <c r="A43" s="1291">
        <v>56</v>
      </c>
      <c r="B43">
        <v>42094</v>
      </c>
      <c r="C43">
        <v>26433</v>
      </c>
      <c r="D43">
        <v>-26433</v>
      </c>
      <c r="F43" s="1291">
        <v>56</v>
      </c>
      <c r="G43">
        <v>30756</v>
      </c>
      <c r="H43">
        <v>20868</v>
      </c>
      <c r="I43">
        <v>-20868</v>
      </c>
    </row>
    <row r="44" spans="1:9">
      <c r="A44" s="1291">
        <v>57</v>
      </c>
      <c r="B44">
        <v>42635</v>
      </c>
      <c r="C44">
        <v>26668</v>
      </c>
      <c r="D44">
        <v>-26668</v>
      </c>
      <c r="F44" s="1291">
        <v>57</v>
      </c>
      <c r="G44">
        <v>28893</v>
      </c>
      <c r="H44">
        <v>19477</v>
      </c>
      <c r="I44">
        <v>-19477</v>
      </c>
    </row>
    <row r="45" spans="1:9">
      <c r="A45" s="1291">
        <v>58</v>
      </c>
      <c r="B45">
        <v>40967</v>
      </c>
      <c r="C45">
        <v>25776</v>
      </c>
      <c r="D45">
        <v>-25776</v>
      </c>
      <c r="F45" s="1291">
        <v>58</v>
      </c>
      <c r="G45">
        <v>27367</v>
      </c>
      <c r="H45">
        <v>16543</v>
      </c>
      <c r="I45">
        <v>-16543</v>
      </c>
    </row>
    <row r="46" spans="1:9">
      <c r="A46" s="1291">
        <v>59</v>
      </c>
      <c r="B46">
        <v>38171</v>
      </c>
      <c r="C46">
        <v>24050</v>
      </c>
      <c r="D46">
        <v>-24050</v>
      </c>
      <c r="F46" s="1291">
        <v>59</v>
      </c>
      <c r="G46">
        <v>24601</v>
      </c>
      <c r="H46">
        <v>13822</v>
      </c>
      <c r="I46">
        <v>-13822</v>
      </c>
    </row>
    <row r="47" spans="1:9">
      <c r="A47" s="1291">
        <v>60</v>
      </c>
      <c r="B47">
        <v>35403</v>
      </c>
      <c r="C47">
        <v>20222</v>
      </c>
      <c r="D47">
        <v>-20222</v>
      </c>
      <c r="F47" s="1291">
        <v>60</v>
      </c>
      <c r="G47">
        <v>15401</v>
      </c>
      <c r="H47">
        <v>8204</v>
      </c>
      <c r="I47">
        <v>-8204</v>
      </c>
    </row>
    <row r="48" spans="1:9">
      <c r="A48" s="1291">
        <v>61</v>
      </c>
      <c r="B48">
        <v>30407</v>
      </c>
      <c r="C48">
        <v>15772</v>
      </c>
      <c r="D48">
        <v>-15772</v>
      </c>
      <c r="F48" s="1291">
        <v>61</v>
      </c>
      <c r="G48">
        <v>9864</v>
      </c>
      <c r="H48">
        <v>5103</v>
      </c>
      <c r="I48">
        <v>-5103</v>
      </c>
    </row>
    <row r="49" spans="1:57">
      <c r="A49" s="1291">
        <v>62</v>
      </c>
      <c r="B49">
        <v>19686</v>
      </c>
      <c r="C49">
        <v>10151</v>
      </c>
      <c r="D49">
        <v>-10151</v>
      </c>
      <c r="F49" s="1291">
        <v>62</v>
      </c>
      <c r="G49">
        <v>6991</v>
      </c>
      <c r="H49">
        <v>3553</v>
      </c>
      <c r="I49">
        <v>-3553</v>
      </c>
    </row>
    <row r="50" spans="1:57">
      <c r="A50" s="1291">
        <v>63</v>
      </c>
      <c r="B50">
        <v>12879</v>
      </c>
      <c r="C50">
        <v>6785</v>
      </c>
      <c r="D50">
        <v>-6785</v>
      </c>
      <c r="F50" s="1291">
        <v>63</v>
      </c>
      <c r="G50">
        <v>5343</v>
      </c>
      <c r="H50">
        <v>2616</v>
      </c>
      <c r="I50">
        <v>-2616</v>
      </c>
    </row>
    <row r="51" spans="1:57">
      <c r="A51" s="1291">
        <v>64</v>
      </c>
      <c r="B51">
        <v>8607</v>
      </c>
      <c r="C51">
        <v>4596</v>
      </c>
      <c r="D51">
        <v>-4596</v>
      </c>
      <c r="F51" s="1291">
        <v>64</v>
      </c>
      <c r="G51">
        <v>3885</v>
      </c>
      <c r="H51">
        <v>1920</v>
      </c>
      <c r="I51">
        <v>-1920</v>
      </c>
    </row>
    <row r="52" spans="1:57">
      <c r="A52" s="1291">
        <v>65</v>
      </c>
      <c r="B52">
        <v>5940</v>
      </c>
      <c r="C52">
        <v>3171</v>
      </c>
      <c r="D52">
        <v>-3171</v>
      </c>
      <c r="F52" s="1291">
        <v>65</v>
      </c>
      <c r="G52">
        <v>1243</v>
      </c>
      <c r="H52">
        <v>594</v>
      </c>
      <c r="I52">
        <v>-594</v>
      </c>
    </row>
    <row r="53" spans="1:57">
      <c r="A53" s="1291">
        <v>66</v>
      </c>
      <c r="B53">
        <v>4021</v>
      </c>
      <c r="C53">
        <v>2150</v>
      </c>
      <c r="D53">
        <v>-2150</v>
      </c>
      <c r="F53" s="1291">
        <v>66</v>
      </c>
      <c r="G53">
        <v>556</v>
      </c>
      <c r="H53">
        <v>278</v>
      </c>
      <c r="I53">
        <v>-278</v>
      </c>
    </row>
    <row r="54" spans="1:57">
      <c r="A54" s="1291">
        <v>67</v>
      </c>
      <c r="B54">
        <v>1145</v>
      </c>
      <c r="C54">
        <v>621</v>
      </c>
      <c r="D54">
        <v>-621</v>
      </c>
      <c r="F54" s="1291">
        <v>67</v>
      </c>
      <c r="G54">
        <v>300</v>
      </c>
      <c r="H54">
        <v>187</v>
      </c>
      <c r="I54">
        <v>-187</v>
      </c>
    </row>
    <row r="55" spans="1:57">
      <c r="A55" s="1291">
        <v>68</v>
      </c>
      <c r="B55">
        <v>553</v>
      </c>
      <c r="C55">
        <v>327</v>
      </c>
      <c r="D55">
        <v>-327</v>
      </c>
      <c r="F55" s="1291">
        <v>68</v>
      </c>
      <c r="G55">
        <v>147</v>
      </c>
      <c r="H55">
        <v>119</v>
      </c>
      <c r="I55">
        <v>-119</v>
      </c>
    </row>
    <row r="56" spans="1:57">
      <c r="A56" s="1291">
        <v>69</v>
      </c>
      <c r="B56">
        <v>328</v>
      </c>
      <c r="C56">
        <v>179</v>
      </c>
      <c r="D56">
        <v>-179</v>
      </c>
      <c r="F56" s="1291">
        <v>69</v>
      </c>
      <c r="G56">
        <v>100</v>
      </c>
      <c r="H56">
        <v>62</v>
      </c>
      <c r="I56">
        <v>-62</v>
      </c>
    </row>
    <row r="57" spans="1:57">
      <c r="A57" s="1291">
        <v>70</v>
      </c>
      <c r="B57">
        <v>217</v>
      </c>
      <c r="C57">
        <v>150</v>
      </c>
      <c r="D57">
        <v>-150</v>
      </c>
      <c r="F57" s="1291">
        <v>70</v>
      </c>
      <c r="G57">
        <v>79</v>
      </c>
      <c r="H57">
        <v>51</v>
      </c>
      <c r="I57">
        <v>-51</v>
      </c>
    </row>
    <row r="59" spans="1:57">
      <c r="B59" t="s">
        <v>493</v>
      </c>
    </row>
    <row r="60" spans="1:57">
      <c r="B60" s="1291">
        <v>15</v>
      </c>
      <c r="C60" s="1291">
        <v>16</v>
      </c>
      <c r="D60" s="1291">
        <v>17</v>
      </c>
      <c r="E60" s="1291">
        <v>18</v>
      </c>
      <c r="F60" s="1291">
        <v>19</v>
      </c>
      <c r="G60" s="1291">
        <v>20</v>
      </c>
      <c r="H60" s="1291">
        <v>21</v>
      </c>
      <c r="I60" s="1291">
        <v>22</v>
      </c>
      <c r="J60" s="1291">
        <v>23</v>
      </c>
      <c r="K60" s="1291">
        <v>24</v>
      </c>
      <c r="L60" s="1291">
        <v>25</v>
      </c>
      <c r="M60" s="1291">
        <v>26</v>
      </c>
      <c r="N60" s="1291">
        <v>27</v>
      </c>
      <c r="O60" s="1291">
        <v>28</v>
      </c>
      <c r="P60" s="1291">
        <v>29</v>
      </c>
      <c r="Q60" s="1291">
        <v>30</v>
      </c>
      <c r="R60" s="1291">
        <v>31</v>
      </c>
      <c r="S60" s="1291">
        <v>32</v>
      </c>
      <c r="T60" s="1291">
        <v>33</v>
      </c>
      <c r="U60" s="1291">
        <v>34</v>
      </c>
      <c r="V60" s="1291">
        <v>35</v>
      </c>
      <c r="W60" s="1291">
        <v>36</v>
      </c>
      <c r="X60" s="1291">
        <v>37</v>
      </c>
      <c r="Y60" s="1291">
        <v>38</v>
      </c>
      <c r="Z60" s="1291">
        <v>39</v>
      </c>
      <c r="AA60" s="1291">
        <v>40</v>
      </c>
      <c r="AB60" s="1291">
        <v>41</v>
      </c>
      <c r="AC60" s="1291">
        <v>42</v>
      </c>
      <c r="AD60" s="1291">
        <v>43</v>
      </c>
      <c r="AE60" s="1291">
        <v>44</v>
      </c>
      <c r="AF60" s="1291">
        <v>45</v>
      </c>
      <c r="AG60" s="1291">
        <v>46</v>
      </c>
      <c r="AH60" s="1291">
        <v>47</v>
      </c>
      <c r="AI60" s="1291">
        <v>48</v>
      </c>
      <c r="AJ60" s="1291">
        <v>49</v>
      </c>
      <c r="AK60" s="1291">
        <v>50</v>
      </c>
      <c r="AL60" s="1291">
        <v>51</v>
      </c>
      <c r="AM60" s="1291">
        <v>52</v>
      </c>
      <c r="AN60" s="1291">
        <v>53</v>
      </c>
      <c r="AO60" s="1291">
        <v>54</v>
      </c>
      <c r="AP60" s="1291">
        <v>55</v>
      </c>
      <c r="AQ60" s="1291">
        <v>56</v>
      </c>
      <c r="AR60" s="1291">
        <v>57</v>
      </c>
      <c r="AS60" s="1291">
        <v>58</v>
      </c>
      <c r="AT60" s="1291">
        <v>59</v>
      </c>
      <c r="AU60" s="1291">
        <v>60</v>
      </c>
      <c r="AV60" s="1291">
        <v>61</v>
      </c>
      <c r="AW60" s="1291">
        <v>62</v>
      </c>
      <c r="AX60" s="1291">
        <v>63</v>
      </c>
      <c r="AY60" s="1291">
        <v>64</v>
      </c>
      <c r="AZ60" s="1291">
        <v>65</v>
      </c>
      <c r="BA60" s="1291">
        <v>66</v>
      </c>
      <c r="BB60" s="1291">
        <v>67</v>
      </c>
      <c r="BC60" s="1291">
        <v>68</v>
      </c>
      <c r="BD60" s="1291">
        <v>69</v>
      </c>
      <c r="BE60" s="1291">
        <v>70</v>
      </c>
    </row>
    <row r="61" spans="1:57">
      <c r="A61" t="s">
        <v>489</v>
      </c>
      <c r="B61">
        <v>82</v>
      </c>
      <c r="C61">
        <v>232</v>
      </c>
      <c r="D61">
        <v>473</v>
      </c>
      <c r="E61">
        <v>2147</v>
      </c>
      <c r="F61">
        <v>4657</v>
      </c>
      <c r="G61">
        <v>6838</v>
      </c>
      <c r="H61">
        <v>8519</v>
      </c>
      <c r="I61">
        <v>9288</v>
      </c>
      <c r="J61">
        <v>10385</v>
      </c>
      <c r="K61">
        <v>11447</v>
      </c>
      <c r="L61">
        <v>12899</v>
      </c>
      <c r="M61">
        <v>13731</v>
      </c>
      <c r="N61">
        <v>14376</v>
      </c>
      <c r="O61">
        <v>14967</v>
      </c>
      <c r="P61">
        <v>16447</v>
      </c>
      <c r="Q61">
        <v>17659</v>
      </c>
      <c r="R61">
        <v>18981</v>
      </c>
      <c r="S61">
        <v>20168</v>
      </c>
      <c r="T61">
        <v>21350</v>
      </c>
      <c r="U61">
        <v>22211</v>
      </c>
      <c r="V61">
        <v>23290</v>
      </c>
      <c r="W61">
        <v>24113</v>
      </c>
      <c r="X61">
        <v>24774</v>
      </c>
      <c r="Y61">
        <v>25137</v>
      </c>
      <c r="Z61">
        <v>28059</v>
      </c>
      <c r="AA61">
        <v>28955</v>
      </c>
      <c r="AB61">
        <v>30547</v>
      </c>
      <c r="AC61">
        <v>29983</v>
      </c>
      <c r="AD61">
        <v>29907</v>
      </c>
      <c r="AE61">
        <v>31088</v>
      </c>
      <c r="AF61">
        <v>31513</v>
      </c>
      <c r="AG61">
        <v>32984</v>
      </c>
      <c r="AH61">
        <v>36153</v>
      </c>
      <c r="AI61">
        <v>39270</v>
      </c>
      <c r="AJ61">
        <v>40493</v>
      </c>
      <c r="AK61">
        <v>40876</v>
      </c>
      <c r="AL61">
        <v>40345</v>
      </c>
      <c r="AM61">
        <v>40175</v>
      </c>
      <c r="AN61">
        <v>39899</v>
      </c>
      <c r="AO61">
        <v>40341</v>
      </c>
      <c r="AP61">
        <v>41840</v>
      </c>
      <c r="AQ61">
        <v>42094</v>
      </c>
      <c r="AR61">
        <v>42635</v>
      </c>
      <c r="AS61">
        <v>40967</v>
      </c>
      <c r="AT61">
        <v>38171</v>
      </c>
      <c r="AU61">
        <v>35403</v>
      </c>
      <c r="AV61">
        <v>30407</v>
      </c>
      <c r="AW61">
        <v>19686</v>
      </c>
      <c r="AX61">
        <v>12879</v>
      </c>
      <c r="AY61">
        <v>8607</v>
      </c>
      <c r="AZ61">
        <v>5940</v>
      </c>
      <c r="BA61">
        <v>4021</v>
      </c>
      <c r="BB61">
        <v>1145</v>
      </c>
      <c r="BC61">
        <v>553</v>
      </c>
      <c r="BD61">
        <v>328</v>
      </c>
      <c r="BE61">
        <v>217</v>
      </c>
    </row>
    <row r="62" spans="1:57">
      <c r="A62" t="s">
        <v>491</v>
      </c>
      <c r="B62">
        <v>6</v>
      </c>
      <c r="C62">
        <v>88</v>
      </c>
      <c r="D62">
        <v>426</v>
      </c>
      <c r="E62">
        <v>1685</v>
      </c>
      <c r="F62">
        <v>4026</v>
      </c>
      <c r="G62">
        <v>6169</v>
      </c>
      <c r="H62">
        <v>8289</v>
      </c>
      <c r="I62">
        <v>9798</v>
      </c>
      <c r="J62">
        <v>11491</v>
      </c>
      <c r="K62">
        <v>13200</v>
      </c>
      <c r="L62">
        <v>14239</v>
      </c>
      <c r="M62">
        <v>15213</v>
      </c>
      <c r="N62">
        <v>15817</v>
      </c>
      <c r="O62">
        <v>17954</v>
      </c>
      <c r="P62">
        <v>19225</v>
      </c>
      <c r="Q62">
        <v>20376</v>
      </c>
      <c r="R62">
        <v>20450</v>
      </c>
      <c r="S62">
        <v>20798</v>
      </c>
      <c r="T62">
        <v>22214</v>
      </c>
      <c r="U62">
        <v>22683</v>
      </c>
      <c r="V62">
        <v>24075</v>
      </c>
      <c r="W62">
        <v>27276</v>
      </c>
      <c r="X62">
        <v>30171</v>
      </c>
      <c r="Y62">
        <v>32087</v>
      </c>
      <c r="Z62">
        <v>33070</v>
      </c>
      <c r="AA62">
        <v>33193</v>
      </c>
      <c r="AB62">
        <v>33849</v>
      </c>
      <c r="AC62">
        <v>34396</v>
      </c>
      <c r="AD62">
        <v>35873</v>
      </c>
      <c r="AE62">
        <v>38087</v>
      </c>
      <c r="AF62">
        <v>39066</v>
      </c>
      <c r="AG62">
        <v>40749</v>
      </c>
      <c r="AH62">
        <v>40094</v>
      </c>
      <c r="AI62">
        <v>38351</v>
      </c>
      <c r="AJ62">
        <v>38739</v>
      </c>
      <c r="AK62">
        <v>37586</v>
      </c>
      <c r="AL62">
        <v>37780</v>
      </c>
      <c r="AM62">
        <v>36138</v>
      </c>
      <c r="AN62">
        <v>34966</v>
      </c>
      <c r="AO62">
        <v>33590</v>
      </c>
      <c r="AP62">
        <v>31916</v>
      </c>
      <c r="AQ62">
        <v>30756</v>
      </c>
      <c r="AR62">
        <v>28893</v>
      </c>
      <c r="AS62">
        <v>27367</v>
      </c>
      <c r="AT62">
        <v>24601</v>
      </c>
      <c r="AU62">
        <v>15401</v>
      </c>
      <c r="AV62">
        <v>9864</v>
      </c>
      <c r="AW62">
        <v>6991</v>
      </c>
      <c r="AX62">
        <v>5343</v>
      </c>
      <c r="AY62">
        <v>3885</v>
      </c>
      <c r="AZ62">
        <v>1243</v>
      </c>
      <c r="BA62">
        <v>556</v>
      </c>
      <c r="BB62">
        <v>300</v>
      </c>
      <c r="BC62">
        <v>147</v>
      </c>
      <c r="BD62">
        <v>100</v>
      </c>
      <c r="BE62">
        <v>79</v>
      </c>
    </row>
    <row r="63" spans="1:57">
      <c r="A63" t="s">
        <v>490</v>
      </c>
      <c r="B63">
        <v>-233</v>
      </c>
      <c r="C63">
        <v>-583</v>
      </c>
      <c r="D63">
        <v>-768</v>
      </c>
      <c r="E63">
        <v>-2009</v>
      </c>
      <c r="F63">
        <v>-3510</v>
      </c>
      <c r="G63">
        <v>-5029</v>
      </c>
      <c r="H63">
        <v>-5833</v>
      </c>
      <c r="I63">
        <v>-6283</v>
      </c>
      <c r="J63">
        <v>-6939</v>
      </c>
      <c r="K63">
        <v>-7477</v>
      </c>
      <c r="L63">
        <v>-8431</v>
      </c>
      <c r="M63">
        <v>-9370</v>
      </c>
      <c r="N63">
        <v>-9548</v>
      </c>
      <c r="O63">
        <v>-10397</v>
      </c>
      <c r="P63">
        <v>-11180</v>
      </c>
      <c r="Q63">
        <v>-12073</v>
      </c>
      <c r="R63">
        <v>-12571</v>
      </c>
      <c r="S63">
        <v>-13194</v>
      </c>
      <c r="T63">
        <v>-13805</v>
      </c>
      <c r="U63">
        <v>-14169</v>
      </c>
      <c r="V63">
        <v>-14549</v>
      </c>
      <c r="W63">
        <v>-15006</v>
      </c>
      <c r="X63">
        <v>-15164</v>
      </c>
      <c r="Y63">
        <v>-15937</v>
      </c>
      <c r="Z63">
        <v>-17511</v>
      </c>
      <c r="AA63">
        <v>-18450</v>
      </c>
      <c r="AB63">
        <v>-18781</v>
      </c>
      <c r="AC63">
        <v>-18814</v>
      </c>
      <c r="AD63">
        <v>-19053</v>
      </c>
      <c r="AE63">
        <v>-20244</v>
      </c>
      <c r="AF63">
        <v>-20277</v>
      </c>
      <c r="AG63">
        <v>-21868</v>
      </c>
      <c r="AH63">
        <v>-24040</v>
      </c>
      <c r="AI63">
        <v>-26060</v>
      </c>
      <c r="AJ63">
        <v>-26721</v>
      </c>
      <c r="AK63">
        <v>-26374</v>
      </c>
      <c r="AL63">
        <v>-25894</v>
      </c>
      <c r="AM63">
        <v>-25262</v>
      </c>
      <c r="AN63">
        <v>-25007</v>
      </c>
      <c r="AO63">
        <v>-25017</v>
      </c>
      <c r="AP63">
        <v>-26034</v>
      </c>
      <c r="AQ63">
        <v>-26433</v>
      </c>
      <c r="AR63">
        <v>-26668</v>
      </c>
      <c r="AS63">
        <v>-25776</v>
      </c>
      <c r="AT63">
        <v>-24050</v>
      </c>
      <c r="AU63">
        <v>-20222</v>
      </c>
      <c r="AV63">
        <v>-15772</v>
      </c>
      <c r="AW63">
        <v>-10151</v>
      </c>
      <c r="AX63">
        <v>-6785</v>
      </c>
      <c r="AY63">
        <v>-4596</v>
      </c>
      <c r="AZ63">
        <v>-3171</v>
      </c>
      <c r="BA63">
        <v>-2150</v>
      </c>
      <c r="BB63">
        <v>-621</v>
      </c>
      <c r="BC63">
        <v>-327</v>
      </c>
      <c r="BD63">
        <v>-179</v>
      </c>
      <c r="BE63">
        <v>-150</v>
      </c>
    </row>
    <row r="64" spans="1:57">
      <c r="A64" t="s">
        <v>492</v>
      </c>
      <c r="B64">
        <v>-26</v>
      </c>
      <c r="C64">
        <v>-167</v>
      </c>
      <c r="D64">
        <v>-627</v>
      </c>
      <c r="E64">
        <v>-1558</v>
      </c>
      <c r="F64">
        <v>-3058</v>
      </c>
      <c r="G64">
        <v>-4507</v>
      </c>
      <c r="H64">
        <v>-5955</v>
      </c>
      <c r="I64">
        <v>-6898</v>
      </c>
      <c r="J64">
        <v>-7548</v>
      </c>
      <c r="K64">
        <v>-8677</v>
      </c>
      <c r="L64">
        <v>-9323</v>
      </c>
      <c r="M64">
        <v>-9987</v>
      </c>
      <c r="N64">
        <v>-10534</v>
      </c>
      <c r="O64">
        <v>-12347</v>
      </c>
      <c r="P64">
        <v>-13583</v>
      </c>
      <c r="Q64">
        <v>-14023</v>
      </c>
      <c r="R64">
        <v>-14459</v>
      </c>
      <c r="S64">
        <v>-14800</v>
      </c>
      <c r="T64">
        <v>-15821</v>
      </c>
      <c r="U64">
        <v>-15969</v>
      </c>
      <c r="V64">
        <v>-17380</v>
      </c>
      <c r="W64">
        <v>-19842</v>
      </c>
      <c r="X64">
        <v>-21656</v>
      </c>
      <c r="Y64">
        <v>-22172</v>
      </c>
      <c r="Z64">
        <v>-22137</v>
      </c>
      <c r="AA64">
        <v>-21958</v>
      </c>
      <c r="AB64">
        <v>-21964</v>
      </c>
      <c r="AC64">
        <v>-21880</v>
      </c>
      <c r="AD64">
        <v>-22195</v>
      </c>
      <c r="AE64">
        <v>-23519</v>
      </c>
      <c r="AF64">
        <v>-24221</v>
      </c>
      <c r="AG64">
        <v>-25285</v>
      </c>
      <c r="AH64">
        <v>-24980</v>
      </c>
      <c r="AI64">
        <v>-24331</v>
      </c>
      <c r="AJ64">
        <v>-25064</v>
      </c>
      <c r="AK64">
        <v>-24917</v>
      </c>
      <c r="AL64">
        <v>-24691</v>
      </c>
      <c r="AM64">
        <v>-24464</v>
      </c>
      <c r="AN64">
        <v>-23832</v>
      </c>
      <c r="AO64">
        <v>-23280</v>
      </c>
      <c r="AP64">
        <v>-21701</v>
      </c>
      <c r="AQ64">
        <v>-20868</v>
      </c>
      <c r="AR64">
        <v>-19477</v>
      </c>
      <c r="AS64">
        <v>-16543</v>
      </c>
      <c r="AT64">
        <v>-13822</v>
      </c>
      <c r="AU64">
        <v>-8204</v>
      </c>
      <c r="AV64">
        <v>-5103</v>
      </c>
      <c r="AW64">
        <v>-3553</v>
      </c>
      <c r="AX64">
        <v>-2616</v>
      </c>
      <c r="AY64">
        <v>-1920</v>
      </c>
      <c r="AZ64">
        <v>-594</v>
      </c>
      <c r="BA64">
        <v>-278</v>
      </c>
      <c r="BB64">
        <v>-187</v>
      </c>
      <c r="BC64">
        <v>-119</v>
      </c>
      <c r="BD64">
        <v>-62</v>
      </c>
      <c r="BE64">
        <v>-51</v>
      </c>
    </row>
  </sheetData>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B23"/>
  <sheetViews>
    <sheetView workbookViewId="0">
      <selection activeCell="B4" sqref="B4"/>
    </sheetView>
  </sheetViews>
  <sheetFormatPr baseColWidth="10" defaultRowHeight="15"/>
  <cols>
    <col min="1" max="1" width="43.140625" bestFit="1" customWidth="1"/>
  </cols>
  <sheetData>
    <row r="1" spans="1:2">
      <c r="A1" s="1293" t="s">
        <v>504</v>
      </c>
    </row>
    <row r="3" spans="1:2">
      <c r="A3" s="1295" t="s">
        <v>496</v>
      </c>
      <c r="B3" t="s">
        <v>501</v>
      </c>
    </row>
    <row r="4" spans="1:2">
      <c r="A4" s="1296" t="s">
        <v>88</v>
      </c>
      <c r="B4" s="1306">
        <v>0.61905298963305155</v>
      </c>
    </row>
    <row r="5" spans="1:2">
      <c r="A5" s="1296" t="s">
        <v>89</v>
      </c>
      <c r="B5" s="1306">
        <v>0.61595051905942622</v>
      </c>
    </row>
    <row r="6" spans="1:2">
      <c r="A6" s="1296" t="s">
        <v>90</v>
      </c>
      <c r="B6" s="1306">
        <v>0.63972016699045176</v>
      </c>
    </row>
    <row r="7" spans="1:2">
      <c r="A7" s="1296" t="s">
        <v>91</v>
      </c>
      <c r="B7" s="1306">
        <v>0.61739520351780597</v>
      </c>
    </row>
    <row r="8" spans="1:2">
      <c r="A8" s="1296" t="s">
        <v>92</v>
      </c>
      <c r="B8" s="1306">
        <v>0.48848915537789622</v>
      </c>
    </row>
    <row r="9" spans="1:2">
      <c r="A9" s="1296" t="s">
        <v>93</v>
      </c>
      <c r="B9" s="1306">
        <v>0.60244345385504372</v>
      </c>
    </row>
    <row r="10" spans="1:2">
      <c r="A10" s="1296" t="s">
        <v>502</v>
      </c>
      <c r="B10" s="1306">
        <v>0.59961771113446005</v>
      </c>
    </row>
    <row r="11" spans="1:2">
      <c r="A11" s="1296" t="s">
        <v>95</v>
      </c>
      <c r="B11" s="1306">
        <v>0.63763101686704537</v>
      </c>
    </row>
    <row r="12" spans="1:2">
      <c r="A12" s="1296" t="s">
        <v>96</v>
      </c>
      <c r="B12" s="1306">
        <v>0.62173575531749725</v>
      </c>
    </row>
    <row r="13" spans="1:2">
      <c r="A13" s="1296" t="s">
        <v>97</v>
      </c>
      <c r="B13" s="1306">
        <v>0.61066395239586591</v>
      </c>
    </row>
    <row r="14" spans="1:2">
      <c r="A14" s="1296" t="s">
        <v>98</v>
      </c>
      <c r="B14" s="1306">
        <v>0.60042725237971417</v>
      </c>
    </row>
    <row r="15" spans="1:2">
      <c r="A15" s="1296" t="s">
        <v>99</v>
      </c>
      <c r="B15" s="1306">
        <v>0.63843015348746845</v>
      </c>
    </row>
    <row r="16" spans="1:2">
      <c r="A16" s="1296" t="s">
        <v>100</v>
      </c>
      <c r="B16" s="1306">
        <v>0.58326247667635045</v>
      </c>
    </row>
    <row r="17" spans="1:2">
      <c r="A17" s="1296" t="s">
        <v>500</v>
      </c>
      <c r="B17" s="1306">
        <v>0.6148804727087086</v>
      </c>
    </row>
    <row r="18" spans="1:2">
      <c r="A18" s="1296" t="s">
        <v>102</v>
      </c>
      <c r="B18" s="1306">
        <v>0.58022252946211073</v>
      </c>
    </row>
    <row r="19" spans="1:2">
      <c r="A19" s="1296" t="s">
        <v>103</v>
      </c>
      <c r="B19" s="1306">
        <v>0.55831566192063009</v>
      </c>
    </row>
    <row r="20" spans="1:2">
      <c r="A20" s="1296" t="s">
        <v>104</v>
      </c>
      <c r="B20" s="1306">
        <v>0.59468337490114975</v>
      </c>
    </row>
    <row r="21" spans="1:2">
      <c r="A21" s="1296" t="s">
        <v>105</v>
      </c>
      <c r="B21" s="1306">
        <v>0.50881051700164326</v>
      </c>
    </row>
    <row r="22" spans="1:2">
      <c r="A22" s="1296" t="s">
        <v>106</v>
      </c>
      <c r="B22" s="1306">
        <v>0.54564289766420837</v>
      </c>
    </row>
    <row r="23" spans="1:2">
      <c r="A23" s="1296" t="s">
        <v>503</v>
      </c>
      <c r="B23" s="1306">
        <v>0.61204103535161958</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B15"/>
  <sheetViews>
    <sheetView workbookViewId="0">
      <selection activeCell="B4" sqref="B4"/>
    </sheetView>
  </sheetViews>
  <sheetFormatPr baseColWidth="10" defaultRowHeight="15"/>
  <cols>
    <col min="1" max="1" width="20" customWidth="1"/>
  </cols>
  <sheetData>
    <row r="1" spans="1:2">
      <c r="A1" s="1293" t="s">
        <v>506</v>
      </c>
    </row>
    <row r="3" spans="1:2">
      <c r="A3" s="1295" t="s">
        <v>505</v>
      </c>
      <c r="B3" t="s">
        <v>501</v>
      </c>
    </row>
    <row r="4" spans="1:2">
      <c r="A4" s="1296" t="s">
        <v>609</v>
      </c>
      <c r="B4" s="1306">
        <v>0.55668100986253377</v>
      </c>
    </row>
    <row r="5" spans="1:2">
      <c r="A5" s="1296" t="s">
        <v>173</v>
      </c>
      <c r="B5" s="1306">
        <v>0.72857121961208793</v>
      </c>
    </row>
    <row r="6" spans="1:2">
      <c r="A6" s="1296" t="s">
        <v>172</v>
      </c>
      <c r="B6" s="1306">
        <v>6.1490285388940288E-2</v>
      </c>
    </row>
    <row r="7" spans="1:2">
      <c r="A7" s="1296" t="s">
        <v>171</v>
      </c>
      <c r="B7" s="1306">
        <v>0.21508558630619101</v>
      </c>
    </row>
    <row r="8" spans="1:2">
      <c r="A8" s="1296" t="s">
        <v>170</v>
      </c>
      <c r="B8" s="1306">
        <v>0.81032258064516127</v>
      </c>
    </row>
    <row r="9" spans="1:2">
      <c r="A9" s="1296" t="s">
        <v>169</v>
      </c>
      <c r="B9" s="1306">
        <v>0.95169362119506462</v>
      </c>
    </row>
    <row r="10" spans="1:2">
      <c r="A10" s="1296" t="s">
        <v>168</v>
      </c>
      <c r="B10" s="1306">
        <v>0.9512769511352972</v>
      </c>
    </row>
    <row r="11" spans="1:2">
      <c r="A11" s="1296" t="s">
        <v>167</v>
      </c>
      <c r="B11" s="1306">
        <v>0.29837807606263983</v>
      </c>
    </row>
    <row r="12" spans="1:2">
      <c r="A12" s="1296" t="s">
        <v>166</v>
      </c>
      <c r="B12" s="1306">
        <v>0.64360363109314211</v>
      </c>
    </row>
    <row r="13" spans="1:2">
      <c r="A13" s="1296" t="s">
        <v>165</v>
      </c>
      <c r="B13" s="1306">
        <v>0.41494484104254853</v>
      </c>
    </row>
    <row r="14" spans="1:2">
      <c r="A14" s="1296" t="s">
        <v>164</v>
      </c>
      <c r="B14" s="1306">
        <v>0.82804526800833134</v>
      </c>
    </row>
    <row r="15" spans="1:2">
      <c r="A15" s="1296" t="s">
        <v>118</v>
      </c>
      <c r="B15" s="1306">
        <v>0.60758142868519549</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H14"/>
  <sheetViews>
    <sheetView workbookViewId="0">
      <selection activeCell="G31" sqref="G31"/>
    </sheetView>
  </sheetViews>
  <sheetFormatPr baseColWidth="10" defaultRowHeight="15"/>
  <cols>
    <col min="1" max="1" width="18.5703125" customWidth="1"/>
    <col min="2" max="2" width="20.85546875" customWidth="1"/>
    <col min="3" max="3" width="19.5703125" customWidth="1"/>
    <col min="4" max="4" width="20.7109375" customWidth="1"/>
  </cols>
  <sheetData>
    <row r="1" spans="1:8">
      <c r="A1" t="s">
        <v>507</v>
      </c>
    </row>
    <row r="2" spans="1:8">
      <c r="A2" s="1297" t="s">
        <v>488</v>
      </c>
      <c r="H2" s="1093"/>
    </row>
    <row r="3" spans="1:8" ht="30">
      <c r="B3" s="1298" t="s">
        <v>473</v>
      </c>
      <c r="C3" s="1298" t="s">
        <v>474</v>
      </c>
      <c r="D3" s="1321" t="s">
        <v>562</v>
      </c>
    </row>
    <row r="4" spans="1:8">
      <c r="A4" s="1299" t="s">
        <v>508</v>
      </c>
      <c r="B4" s="1300">
        <v>29.532180896796579</v>
      </c>
      <c r="C4" s="1300">
        <v>28.752921309013782</v>
      </c>
      <c r="D4" s="1300">
        <v>26.569236227113713</v>
      </c>
    </row>
    <row r="5" spans="1:8" ht="14.25" customHeight="1">
      <c r="A5" s="1301" t="s">
        <v>509</v>
      </c>
      <c r="B5" s="1300">
        <v>22.331610410365858</v>
      </c>
      <c r="C5" s="1300">
        <v>22.570440028784223</v>
      </c>
      <c r="D5" s="1300">
        <v>21.027307306460667</v>
      </c>
    </row>
    <row r="6" spans="1:8">
      <c r="A6" s="1301" t="s">
        <v>510</v>
      </c>
      <c r="B6" s="1300">
        <v>17.71431172430535</v>
      </c>
      <c r="C6" s="1300">
        <v>16.084521350897948</v>
      </c>
      <c r="D6" s="1300">
        <v>15.184652650028074</v>
      </c>
    </row>
    <row r="7" spans="1:8">
      <c r="A7" s="1301" t="s">
        <v>511</v>
      </c>
      <c r="B7" s="1300">
        <v>8.1651376146788994</v>
      </c>
      <c r="C7" s="1300">
        <v>8.2437168184967593</v>
      </c>
      <c r="D7" s="1300">
        <v>8.1729266957524853</v>
      </c>
    </row>
    <row r="8" spans="1:8">
      <c r="A8" s="1301" t="s">
        <v>512</v>
      </c>
      <c r="B8" s="1300">
        <v>7.4707423404104674</v>
      </c>
      <c r="C8" s="1300">
        <v>7.1301104806207771</v>
      </c>
      <c r="D8" s="1300">
        <v>7.3179728266104682</v>
      </c>
    </row>
    <row r="9" spans="1:8">
      <c r="A9" s="1301" t="s">
        <v>513</v>
      </c>
      <c r="B9" s="1300">
        <v>3.6107542761194784</v>
      </c>
      <c r="C9" s="1300">
        <v>3.9640687345858479</v>
      </c>
      <c r="D9" s="1302">
        <v>3.6782516557536118</v>
      </c>
    </row>
    <row r="10" spans="1:8">
      <c r="A10" s="1301" t="s">
        <v>514</v>
      </c>
      <c r="B10" s="1300">
        <v>3.5187077066243186</v>
      </c>
      <c r="C10" s="1300">
        <v>3.7921877123449117</v>
      </c>
      <c r="D10" s="1302">
        <v>2.9469947396490439</v>
      </c>
    </row>
    <row r="11" spans="1:8">
      <c r="A11" s="1301" t="s">
        <v>515</v>
      </c>
      <c r="B11" s="1300">
        <v>3.3165087039640717</v>
      </c>
      <c r="C11" s="1300">
        <v>3.4567802217632786</v>
      </c>
      <c r="D11" s="1300">
        <v>3.8610365170321188</v>
      </c>
    </row>
    <row r="12" spans="1:8">
      <c r="A12" s="1303" t="s">
        <v>516</v>
      </c>
      <c r="B12" s="1300">
        <v>1.9398561645914043</v>
      </c>
      <c r="C12" s="1300">
        <v>3.3996350730856375</v>
      </c>
      <c r="D12" s="1300">
        <v>3.4562314836351167</v>
      </c>
    </row>
    <row r="13" spans="1:8">
      <c r="A13" s="1301" t="s">
        <v>517</v>
      </c>
      <c r="B13" s="1300">
        <v>1.2834933190374558</v>
      </c>
      <c r="C13" s="1300">
        <v>1.4990297578070522</v>
      </c>
      <c r="D13" s="1300">
        <v>1.4822489586196688</v>
      </c>
    </row>
    <row r="14" spans="1:8">
      <c r="A14" s="1304" t="s">
        <v>518</v>
      </c>
      <c r="B14" s="1305">
        <v>1.1166968431061166</v>
      </c>
      <c r="C14" s="1305">
        <v>1.1065885125997812</v>
      </c>
      <c r="D14" s="1305">
        <v>1.1217304886558266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C86"/>
  <sheetViews>
    <sheetView zoomScale="99" zoomScaleNormal="99" workbookViewId="0">
      <selection sqref="A1:P48"/>
    </sheetView>
  </sheetViews>
  <sheetFormatPr baseColWidth="10" defaultRowHeight="15"/>
  <cols>
    <col min="1" max="1" width="36.28515625" customWidth="1"/>
    <col min="3" max="5" width="10.7109375" bestFit="1" customWidth="1"/>
    <col min="6" max="6" width="9.28515625" customWidth="1"/>
    <col min="7" max="7" width="2.140625" customWidth="1"/>
    <col min="8" max="8" width="9.28515625" customWidth="1"/>
    <col min="9" max="9" width="2.28515625" customWidth="1"/>
    <col min="10" max="12" width="10.28515625" customWidth="1"/>
    <col min="13" max="13" width="9.28515625" customWidth="1"/>
    <col min="14" max="14" width="2.140625" customWidth="1"/>
    <col min="15" max="15" width="9.28515625" customWidth="1"/>
    <col min="16" max="16" width="2.28515625" customWidth="1"/>
  </cols>
  <sheetData>
    <row r="1" spans="1:29" ht="18">
      <c r="A1" s="1568" t="s">
        <v>0</v>
      </c>
      <c r="B1" s="1568"/>
      <c r="C1" s="1568"/>
      <c r="D1" s="1568"/>
      <c r="E1" s="1568"/>
      <c r="F1" s="1568"/>
      <c r="G1" s="1568"/>
      <c r="H1" s="1568"/>
      <c r="I1" s="1568"/>
      <c r="J1" s="1568"/>
      <c r="K1" s="1568"/>
      <c r="L1" s="1568"/>
      <c r="M1" s="1568"/>
      <c r="N1" s="1568"/>
      <c r="O1" s="1568"/>
      <c r="P1" s="1568"/>
      <c r="Q1" s="7"/>
      <c r="R1" s="7"/>
      <c r="S1" s="7"/>
      <c r="T1" s="7"/>
      <c r="U1" s="7"/>
      <c r="V1" s="7"/>
      <c r="W1" s="7"/>
      <c r="X1" s="7"/>
      <c r="Y1" s="7"/>
      <c r="Z1" s="7"/>
      <c r="AA1" s="7"/>
      <c r="AB1" s="7"/>
      <c r="AC1" s="7"/>
    </row>
    <row r="2" spans="1:29">
      <c r="A2" s="1"/>
      <c r="B2" s="2"/>
      <c r="C2" s="2"/>
      <c r="D2" s="3"/>
      <c r="E2" s="3"/>
      <c r="F2" s="3"/>
      <c r="G2" s="3"/>
      <c r="H2" s="4"/>
      <c r="I2" s="3"/>
      <c r="J2" s="3"/>
      <c r="K2" s="3"/>
      <c r="L2" s="3"/>
      <c r="M2" s="5"/>
      <c r="N2" s="6"/>
      <c r="O2" s="7"/>
      <c r="P2" s="7"/>
      <c r="Q2" s="7"/>
      <c r="R2" s="7"/>
      <c r="S2" s="7"/>
      <c r="T2" s="7"/>
      <c r="U2" s="7"/>
      <c r="V2" s="7"/>
      <c r="W2" s="7"/>
      <c r="X2" s="7"/>
      <c r="Y2" s="7"/>
      <c r="Z2" s="7"/>
      <c r="AA2" s="7"/>
      <c r="AB2" s="7"/>
      <c r="AC2" s="7"/>
    </row>
    <row r="3" spans="1:29" ht="15.75">
      <c r="A3" s="8" t="s">
        <v>569</v>
      </c>
      <c r="B3" s="9"/>
      <c r="C3" s="9"/>
      <c r="D3" s="9"/>
      <c r="E3" s="3"/>
      <c r="F3" s="3"/>
      <c r="G3" s="3"/>
      <c r="H3" s="6"/>
      <c r="I3" s="7"/>
      <c r="J3" s="7"/>
      <c r="K3" s="7"/>
      <c r="L3" s="7"/>
      <c r="M3" s="7"/>
      <c r="N3" s="6"/>
      <c r="O3" s="7"/>
      <c r="P3" s="10"/>
      <c r="Q3" s="7"/>
      <c r="R3" s="7"/>
      <c r="S3" s="7"/>
      <c r="T3" s="7"/>
      <c r="U3" s="7"/>
      <c r="V3" s="7"/>
      <c r="W3" s="7"/>
      <c r="X3" s="7"/>
      <c r="Y3" s="7"/>
      <c r="Z3" s="7"/>
      <c r="AA3" s="7"/>
      <c r="AB3" s="7"/>
      <c r="AC3" s="7"/>
    </row>
    <row r="4" spans="1:29" ht="15.75">
      <c r="A4" s="11"/>
      <c r="B4" s="9"/>
      <c r="C4" s="12"/>
      <c r="D4" s="12"/>
      <c r="E4" s="13"/>
      <c r="F4" s="13"/>
      <c r="G4" s="13"/>
      <c r="H4" s="14"/>
      <c r="I4" s="15"/>
      <c r="J4" s="15"/>
      <c r="K4" s="15"/>
      <c r="L4" s="15"/>
      <c r="M4" s="15"/>
      <c r="N4" s="14"/>
      <c r="O4" s="7"/>
      <c r="P4" s="10"/>
      <c r="Q4" s="7"/>
      <c r="R4" s="7"/>
      <c r="S4" s="7"/>
      <c r="T4" s="7"/>
      <c r="U4" s="7"/>
      <c r="V4" s="7"/>
      <c r="W4" s="7"/>
      <c r="X4" s="7"/>
      <c r="Y4" s="7"/>
      <c r="Z4" s="7"/>
      <c r="AA4" s="7"/>
      <c r="AB4" s="7"/>
      <c r="AC4" s="7"/>
    </row>
    <row r="5" spans="1:29" ht="30" customHeight="1">
      <c r="A5" s="16"/>
      <c r="B5" s="1595" t="s">
        <v>30</v>
      </c>
      <c r="C5" s="1597" t="s">
        <v>1</v>
      </c>
      <c r="D5" s="1598"/>
      <c r="E5" s="1598"/>
      <c r="F5" s="1598"/>
      <c r="G5" s="1598"/>
      <c r="H5" s="1598"/>
      <c r="I5" s="1599"/>
      <c r="J5" s="1597" t="s">
        <v>2</v>
      </c>
      <c r="K5" s="1598"/>
      <c r="L5" s="1598"/>
      <c r="M5" s="1598"/>
      <c r="N5" s="1598"/>
      <c r="O5" s="1598"/>
      <c r="P5" s="1598"/>
      <c r="Q5" s="7"/>
      <c r="R5" s="7"/>
      <c r="S5" s="7"/>
      <c r="T5" s="7"/>
      <c r="U5" s="7"/>
      <c r="V5" s="7"/>
      <c r="W5" s="7"/>
      <c r="X5" s="7"/>
      <c r="Y5" s="7"/>
      <c r="Z5" s="7"/>
      <c r="AA5" s="7"/>
      <c r="AB5" s="7"/>
      <c r="AC5" s="7"/>
    </row>
    <row r="6" spans="1:29" ht="30" customHeight="1">
      <c r="A6" s="17"/>
      <c r="B6" s="1596"/>
      <c r="C6" s="18">
        <v>2019</v>
      </c>
      <c r="D6" s="134">
        <v>2020</v>
      </c>
      <c r="E6" s="19">
        <v>2021</v>
      </c>
      <c r="F6" s="1600" t="s">
        <v>3</v>
      </c>
      <c r="G6" s="1575"/>
      <c r="H6" s="1598" t="s">
        <v>29</v>
      </c>
      <c r="I6" s="1599"/>
      <c r="J6" s="18">
        <v>2019</v>
      </c>
      <c r="K6" s="134">
        <v>2020</v>
      </c>
      <c r="L6" s="19">
        <v>2021</v>
      </c>
      <c r="M6" s="1600" t="s">
        <v>3</v>
      </c>
      <c r="N6" s="1575"/>
      <c r="O6" s="1598" t="s">
        <v>29</v>
      </c>
      <c r="P6" s="1599"/>
      <c r="Q6" s="7"/>
      <c r="R6" s="7"/>
      <c r="S6" s="7"/>
      <c r="T6" s="7"/>
      <c r="U6" s="7"/>
      <c r="V6" s="7"/>
      <c r="W6" s="7"/>
      <c r="X6" s="7"/>
      <c r="Y6" s="7"/>
      <c r="Z6" s="7"/>
      <c r="AA6" s="7"/>
      <c r="AB6" s="7"/>
      <c r="AC6" s="7"/>
    </row>
    <row r="7" spans="1:29" ht="15" customHeight="1">
      <c r="A7" s="20" t="s">
        <v>4</v>
      </c>
      <c r="B7" s="1330">
        <v>30569</v>
      </c>
      <c r="C7" s="21">
        <v>1127.866</v>
      </c>
      <c r="D7" s="21">
        <v>1120.8720000000001</v>
      </c>
      <c r="E7" s="24">
        <v>1117.586</v>
      </c>
      <c r="F7" s="135">
        <f>D7/C7-1</f>
        <v>-6.2010912643877258E-3</v>
      </c>
      <c r="G7" s="25"/>
      <c r="H7" s="136">
        <f>E7/D7-1</f>
        <v>-2.9316460755555163E-3</v>
      </c>
      <c r="I7" s="26"/>
      <c r="J7" s="21">
        <v>1042.1035098999998</v>
      </c>
      <c r="K7" s="21">
        <v>1036.2605298999999</v>
      </c>
      <c r="L7" s="24">
        <v>1048.9909498999998</v>
      </c>
      <c r="M7" s="135">
        <f>K7/J7-1</f>
        <v>-5.6069094331719915E-3</v>
      </c>
      <c r="N7" s="25"/>
      <c r="O7" s="136">
        <f>L7/K7-1</f>
        <v>1.2284960811185464E-2</v>
      </c>
      <c r="P7" s="25"/>
      <c r="Q7" s="7"/>
      <c r="R7" s="7"/>
      <c r="S7" s="7"/>
      <c r="T7" s="7"/>
      <c r="U7" s="7"/>
      <c r="V7" s="7"/>
      <c r="W7" s="7"/>
      <c r="X7" s="7"/>
      <c r="Y7" s="7"/>
      <c r="Z7" s="7"/>
      <c r="AA7" s="7"/>
      <c r="AB7" s="7"/>
      <c r="AC7" s="7"/>
    </row>
    <row r="8" spans="1:29" ht="15" customHeight="1">
      <c r="A8" s="27" t="s">
        <v>5</v>
      </c>
      <c r="B8" s="1331">
        <v>18120</v>
      </c>
      <c r="C8" s="30">
        <v>68.334000000000003</v>
      </c>
      <c r="D8" s="30">
        <v>67.668999999999997</v>
      </c>
      <c r="E8" s="31">
        <v>67.790000000000006</v>
      </c>
      <c r="F8" s="137">
        <f>D8/C8-1</f>
        <v>-9.7316123745134764E-3</v>
      </c>
      <c r="G8" s="28"/>
      <c r="H8" s="137">
        <f t="shared" ref="H8:H38" si="0">E8/D8-1</f>
        <v>1.788115680740221E-3</v>
      </c>
      <c r="I8" s="29"/>
      <c r="J8" s="30">
        <v>58.5200399</v>
      </c>
      <c r="K8" s="30">
        <v>57.866389900000001</v>
      </c>
      <c r="L8" s="31">
        <v>58.162749900000001</v>
      </c>
      <c r="M8" s="137">
        <f t="shared" ref="M8:M37" si="1">K8/J8-1</f>
        <v>-1.1169677961890723E-2</v>
      </c>
      <c r="N8" s="28"/>
      <c r="O8" s="137">
        <f t="shared" ref="O8:O37" si="2">L8/K8-1</f>
        <v>5.1214530664889235E-3</v>
      </c>
      <c r="P8" s="28"/>
      <c r="Q8" s="7"/>
      <c r="R8" s="7"/>
      <c r="S8" s="7"/>
      <c r="T8" s="7"/>
      <c r="U8" s="7"/>
      <c r="V8" s="7"/>
      <c r="W8" s="7"/>
      <c r="X8" s="7"/>
      <c r="Y8" s="7"/>
      <c r="Z8" s="7"/>
      <c r="AA8" s="7"/>
      <c r="AB8" s="7"/>
      <c r="AC8" s="7"/>
    </row>
    <row r="9" spans="1:29" ht="15" customHeight="1">
      <c r="A9" s="32" t="s">
        <v>6</v>
      </c>
      <c r="B9" s="1332">
        <v>4460</v>
      </c>
      <c r="C9" s="35">
        <v>59.54</v>
      </c>
      <c r="D9" s="35">
        <v>58.378</v>
      </c>
      <c r="E9" s="36">
        <v>59.756</v>
      </c>
      <c r="F9" s="138">
        <f t="shared" ref="F9:F38" si="3">D9/C9-1</f>
        <v>-1.9516291568693278E-2</v>
      </c>
      <c r="G9" s="33"/>
      <c r="H9" s="138">
        <f t="shared" si="0"/>
        <v>2.3604782623591003E-2</v>
      </c>
      <c r="I9" s="34"/>
      <c r="J9" s="35">
        <v>53.272649899999998</v>
      </c>
      <c r="K9" s="35">
        <v>52.286609900000002</v>
      </c>
      <c r="L9" s="36">
        <v>53.707260000000005</v>
      </c>
      <c r="M9" s="138">
        <f t="shared" si="1"/>
        <v>-1.8509310159170345E-2</v>
      </c>
      <c r="N9" s="33"/>
      <c r="O9" s="138">
        <f t="shared" si="2"/>
        <v>2.7170438143093278E-2</v>
      </c>
      <c r="P9" s="33"/>
      <c r="Q9" s="7"/>
      <c r="R9" s="7"/>
      <c r="S9" s="7"/>
      <c r="T9" s="7"/>
      <c r="U9" s="7"/>
      <c r="V9" s="7"/>
      <c r="W9" s="7"/>
      <c r="X9" s="7"/>
      <c r="Y9" s="7"/>
      <c r="Z9" s="7"/>
      <c r="AA9" s="7"/>
      <c r="AB9" s="7"/>
      <c r="AC9" s="7"/>
    </row>
    <row r="10" spans="1:29" ht="15" customHeight="1">
      <c r="A10" s="27" t="s">
        <v>7</v>
      </c>
      <c r="B10" s="1331">
        <v>2224</v>
      </c>
      <c r="C10" s="30">
        <v>64.841999999999999</v>
      </c>
      <c r="D10" s="30">
        <v>64.343000000000004</v>
      </c>
      <c r="E10" s="31">
        <v>65.563999999999993</v>
      </c>
      <c r="F10" s="137">
        <f t="shared" si="3"/>
        <v>-7.6956293760216399E-3</v>
      </c>
      <c r="G10" s="37"/>
      <c r="H10" s="137">
        <f t="shared" si="0"/>
        <v>1.8976423231742201E-2</v>
      </c>
      <c r="I10" s="38"/>
      <c r="J10" s="30">
        <v>59.901379900000002</v>
      </c>
      <c r="K10" s="30">
        <v>59.207360000000001</v>
      </c>
      <c r="L10" s="31">
        <v>60.78537</v>
      </c>
      <c r="M10" s="137">
        <f t="shared" si="1"/>
        <v>-1.1586041943584702E-2</v>
      </c>
      <c r="N10" s="37"/>
      <c r="O10" s="137">
        <f t="shared" si="2"/>
        <v>2.6652260800008598E-2</v>
      </c>
      <c r="P10" s="37"/>
      <c r="Q10" s="7"/>
      <c r="R10" s="7"/>
      <c r="S10" s="7"/>
      <c r="T10" s="7"/>
      <c r="U10" s="7"/>
      <c r="V10" s="7"/>
      <c r="W10" s="7"/>
      <c r="X10" s="7"/>
      <c r="Y10" s="7"/>
      <c r="Z10" s="7"/>
      <c r="AA10" s="7"/>
      <c r="AB10" s="7"/>
      <c r="AC10" s="7"/>
    </row>
    <row r="11" spans="1:29" ht="15" customHeight="1">
      <c r="A11" s="32" t="s">
        <v>8</v>
      </c>
      <c r="B11" s="1332">
        <v>969</v>
      </c>
      <c r="C11" s="35">
        <v>52.662999999999997</v>
      </c>
      <c r="D11" s="35">
        <v>53.052</v>
      </c>
      <c r="E11" s="36">
        <v>53.283999999999999</v>
      </c>
      <c r="F11" s="138">
        <f t="shared" si="3"/>
        <v>7.3865902056473587E-3</v>
      </c>
      <c r="G11" s="33"/>
      <c r="H11" s="138">
        <f t="shared" si="0"/>
        <v>4.3730679333484623E-3</v>
      </c>
      <c r="I11" s="34"/>
      <c r="J11" s="35">
        <v>49.170039900000006</v>
      </c>
      <c r="K11" s="35">
        <v>49.216159900000001</v>
      </c>
      <c r="L11" s="36">
        <v>49.934409899999999</v>
      </c>
      <c r="M11" s="138">
        <f>K11/J11-1</f>
        <v>9.3796954596325754E-4</v>
      </c>
      <c r="N11" s="33"/>
      <c r="O11" s="138">
        <f t="shared" si="2"/>
        <v>1.4593783860004095E-2</v>
      </c>
      <c r="P11" s="33"/>
      <c r="Q11" s="7"/>
      <c r="R11" s="7"/>
      <c r="S11" s="7"/>
      <c r="T11" s="7"/>
      <c r="U11" s="7"/>
      <c r="V11" s="7"/>
      <c r="W11" s="7"/>
      <c r="X11" s="7"/>
      <c r="Y11" s="7"/>
      <c r="Z11" s="7"/>
      <c r="AA11" s="7"/>
      <c r="AB11" s="7"/>
      <c r="AC11" s="7"/>
    </row>
    <row r="12" spans="1:29" ht="15" customHeight="1">
      <c r="A12" s="27" t="s">
        <v>9</v>
      </c>
      <c r="B12" s="1331">
        <v>1176</v>
      </c>
      <c r="C12" s="30">
        <v>125.434</v>
      </c>
      <c r="D12" s="30">
        <v>124.836</v>
      </c>
      <c r="E12" s="31">
        <v>125.86499999999999</v>
      </c>
      <c r="F12" s="137">
        <f t="shared" si="3"/>
        <v>-4.767447422548865E-3</v>
      </c>
      <c r="G12" s="37"/>
      <c r="H12" s="137">
        <f t="shared" si="0"/>
        <v>8.2428145727193591E-3</v>
      </c>
      <c r="I12" s="38"/>
      <c r="J12" s="30">
        <v>116.7097299</v>
      </c>
      <c r="K12" s="30">
        <v>115.9240099</v>
      </c>
      <c r="L12" s="31">
        <v>118.14748</v>
      </c>
      <c r="M12" s="137">
        <f t="shared" si="1"/>
        <v>-6.7322578903509234E-3</v>
      </c>
      <c r="N12" s="37"/>
      <c r="O12" s="137">
        <f t="shared" si="2"/>
        <v>1.918041052856978E-2</v>
      </c>
      <c r="P12" s="37"/>
      <c r="Q12" s="7"/>
      <c r="R12" s="7"/>
      <c r="S12" s="7"/>
      <c r="T12" s="7"/>
      <c r="U12" s="7"/>
      <c r="V12" s="7"/>
      <c r="W12" s="7"/>
      <c r="X12" s="7"/>
      <c r="Y12" s="7"/>
      <c r="Z12" s="7"/>
      <c r="AA12" s="7"/>
      <c r="AB12" s="7"/>
      <c r="AC12" s="7"/>
    </row>
    <row r="13" spans="1:29" ht="15" customHeight="1">
      <c r="A13" s="32" t="s">
        <v>10</v>
      </c>
      <c r="B13" s="1332">
        <v>527</v>
      </c>
      <c r="C13" s="35">
        <v>128.97300000000001</v>
      </c>
      <c r="D13" s="35">
        <v>127.899</v>
      </c>
      <c r="E13" s="36">
        <v>127.497</v>
      </c>
      <c r="F13" s="138">
        <f t="shared" si="3"/>
        <v>-8.3273243236957617E-3</v>
      </c>
      <c r="G13" s="33"/>
      <c r="H13" s="138">
        <f t="shared" si="0"/>
        <v>-3.1431051063730564E-3</v>
      </c>
      <c r="I13" s="34"/>
      <c r="J13" s="35">
        <v>120.92878</v>
      </c>
      <c r="K13" s="35">
        <v>120.05974999999999</v>
      </c>
      <c r="L13" s="36">
        <v>121.82256</v>
      </c>
      <c r="M13" s="138">
        <f t="shared" si="1"/>
        <v>-7.1862959338546695E-3</v>
      </c>
      <c r="N13" s="33"/>
      <c r="O13" s="138">
        <f t="shared" si="2"/>
        <v>1.4682772536174671E-2</v>
      </c>
      <c r="P13" s="33"/>
      <c r="Q13" s="7"/>
      <c r="R13" s="7"/>
      <c r="S13" s="7"/>
      <c r="T13" s="7"/>
      <c r="U13" s="7"/>
      <c r="V13" s="7"/>
      <c r="W13" s="7"/>
      <c r="X13" s="7"/>
      <c r="Y13" s="7"/>
      <c r="Z13" s="7"/>
      <c r="AA13" s="7"/>
      <c r="AB13" s="7"/>
      <c r="AC13" s="7"/>
    </row>
    <row r="14" spans="1:29" ht="15" customHeight="1">
      <c r="A14" s="27" t="s">
        <v>11</v>
      </c>
      <c r="B14" s="1331">
        <v>342</v>
      </c>
      <c r="C14" s="30">
        <v>207.001</v>
      </c>
      <c r="D14" s="30">
        <v>206.90700000000001</v>
      </c>
      <c r="E14" s="31">
        <v>205.846</v>
      </c>
      <c r="F14" s="137">
        <f t="shared" si="3"/>
        <v>-4.5410408645363276E-4</v>
      </c>
      <c r="G14" s="37"/>
      <c r="H14" s="137">
        <f t="shared" si="0"/>
        <v>-5.127907707327517E-3</v>
      </c>
      <c r="I14" s="38"/>
      <c r="J14" s="30">
        <v>194.33640990000001</v>
      </c>
      <c r="K14" s="30">
        <v>194.6002799</v>
      </c>
      <c r="L14" s="31">
        <v>197.07328989999999</v>
      </c>
      <c r="M14" s="137">
        <f t="shared" si="1"/>
        <v>1.3578001164875619E-3</v>
      </c>
      <c r="N14" s="37"/>
      <c r="O14" s="137">
        <f t="shared" si="2"/>
        <v>1.2708152327791211E-2</v>
      </c>
      <c r="P14" s="37"/>
      <c r="Q14" s="7"/>
      <c r="R14" s="7"/>
      <c r="S14" s="7"/>
      <c r="T14" s="7"/>
      <c r="U14" s="7"/>
      <c r="V14" s="7"/>
      <c r="W14" s="7"/>
      <c r="X14" s="7"/>
      <c r="Y14" s="7"/>
      <c r="Z14" s="7"/>
      <c r="AA14" s="7"/>
      <c r="AB14" s="7"/>
      <c r="AC14" s="7"/>
    </row>
    <row r="15" spans="1:29" ht="15" customHeight="1">
      <c r="A15" s="32" t="s">
        <v>12</v>
      </c>
      <c r="B15" s="1332">
        <v>71</v>
      </c>
      <c r="C15" s="35">
        <v>92.510999999999996</v>
      </c>
      <c r="D15" s="35">
        <v>91.334000000000003</v>
      </c>
      <c r="E15" s="36">
        <v>89.885999999999996</v>
      </c>
      <c r="F15" s="138">
        <f t="shared" si="3"/>
        <v>-1.272281134135389E-2</v>
      </c>
      <c r="G15" s="39"/>
      <c r="H15" s="138">
        <f t="shared" si="0"/>
        <v>-1.5853898876650563E-2</v>
      </c>
      <c r="I15" s="40"/>
      <c r="J15" s="35">
        <v>87.482300000000009</v>
      </c>
      <c r="K15" s="35">
        <v>86.717070000000007</v>
      </c>
      <c r="L15" s="36">
        <v>87.101410000000001</v>
      </c>
      <c r="M15" s="138">
        <f t="shared" si="1"/>
        <v>-8.7472551590436209E-3</v>
      </c>
      <c r="N15" s="39"/>
      <c r="O15" s="138">
        <f t="shared" si="2"/>
        <v>4.4321146920669463E-3</v>
      </c>
      <c r="P15" s="33"/>
      <c r="Q15" s="7"/>
      <c r="R15" s="7"/>
      <c r="S15" s="7"/>
      <c r="T15" s="7"/>
      <c r="U15" s="7"/>
      <c r="V15" s="7"/>
      <c r="W15" s="7"/>
      <c r="X15" s="7"/>
      <c r="Y15" s="7"/>
      <c r="Z15" s="7"/>
      <c r="AA15" s="7"/>
      <c r="AB15" s="7"/>
      <c r="AC15" s="7"/>
    </row>
    <row r="16" spans="1:29" ht="15" customHeight="1">
      <c r="A16" s="27" t="s">
        <v>13</v>
      </c>
      <c r="B16" s="1331">
        <v>15</v>
      </c>
      <c r="C16" s="30">
        <v>29.172999999999998</v>
      </c>
      <c r="D16" s="30">
        <v>29.29</v>
      </c>
      <c r="E16" s="31">
        <v>28.789000000000001</v>
      </c>
      <c r="F16" s="137">
        <f t="shared" si="3"/>
        <v>4.0105577074691645E-3</v>
      </c>
      <c r="G16" s="41"/>
      <c r="H16" s="137">
        <f t="shared" si="0"/>
        <v>-1.7104813929668783E-2</v>
      </c>
      <c r="I16" s="42"/>
      <c r="J16" s="30">
        <v>27.304539899999998</v>
      </c>
      <c r="K16" s="30">
        <v>27.455069899999998</v>
      </c>
      <c r="L16" s="31">
        <v>27.936919899999999</v>
      </c>
      <c r="M16" s="137">
        <f t="shared" si="1"/>
        <v>5.5130026197585114E-3</v>
      </c>
      <c r="N16" s="41"/>
      <c r="O16" s="137">
        <f t="shared" si="2"/>
        <v>1.7550492559481823E-2</v>
      </c>
      <c r="P16" s="37"/>
      <c r="Q16" s="7"/>
      <c r="R16" s="7"/>
      <c r="S16" s="7"/>
      <c r="T16" s="7"/>
      <c r="U16" s="7"/>
      <c r="V16" s="7"/>
      <c r="W16" s="7"/>
      <c r="X16" s="7"/>
      <c r="Y16" s="7"/>
      <c r="Z16" s="7"/>
      <c r="AA16" s="7"/>
      <c r="AB16" s="7"/>
      <c r="AC16" s="7"/>
    </row>
    <row r="17" spans="1:29" ht="15" customHeight="1">
      <c r="A17" s="43" t="s">
        <v>14</v>
      </c>
      <c r="B17" s="1332">
        <v>42</v>
      </c>
      <c r="C17" s="46">
        <v>186.52600000000001</v>
      </c>
      <c r="D17" s="46">
        <v>186.06</v>
      </c>
      <c r="E17" s="47">
        <v>184.96299999999999</v>
      </c>
      <c r="F17" s="139">
        <f t="shared" si="3"/>
        <v>-2.4983112273893049E-3</v>
      </c>
      <c r="G17" s="44"/>
      <c r="H17" s="139">
        <f t="shared" si="0"/>
        <v>-5.8959475438030706E-3</v>
      </c>
      <c r="I17" s="45"/>
      <c r="J17" s="46">
        <v>173.80158989999998</v>
      </c>
      <c r="K17" s="46">
        <v>173.58143989999999</v>
      </c>
      <c r="L17" s="47">
        <v>174.56523989999999</v>
      </c>
      <c r="M17" s="139">
        <f t="shared" si="1"/>
        <v>-1.2666742584268587E-3</v>
      </c>
      <c r="N17" s="44"/>
      <c r="O17" s="139">
        <f t="shared" si="2"/>
        <v>5.6676566375228887E-3</v>
      </c>
      <c r="P17" s="48"/>
      <c r="Q17" s="7"/>
      <c r="R17" s="7"/>
      <c r="S17" s="7"/>
      <c r="T17" s="7"/>
      <c r="U17" s="7"/>
      <c r="V17" s="7"/>
      <c r="W17" s="7"/>
      <c r="X17" s="7"/>
      <c r="Y17" s="7"/>
      <c r="Z17" s="7"/>
      <c r="AA17" s="7"/>
      <c r="AB17" s="7"/>
      <c r="AC17" s="7"/>
    </row>
    <row r="18" spans="1:29" ht="15" customHeight="1">
      <c r="A18" s="49" t="s">
        <v>15</v>
      </c>
      <c r="B18" s="1333">
        <v>27946</v>
      </c>
      <c r="C18" s="50">
        <v>1014.997</v>
      </c>
      <c r="D18" s="50">
        <v>1009.768</v>
      </c>
      <c r="E18" s="51">
        <v>1009.24</v>
      </c>
      <c r="F18" s="140">
        <f t="shared" si="3"/>
        <v>-5.1517393647467769E-3</v>
      </c>
      <c r="G18" s="52"/>
      <c r="H18" s="140">
        <f t="shared" si="0"/>
        <v>-5.2289238716218822E-4</v>
      </c>
      <c r="I18" s="53"/>
      <c r="J18" s="50">
        <v>941.42745990000003</v>
      </c>
      <c r="K18" s="50">
        <v>936.9141398999999</v>
      </c>
      <c r="L18" s="51">
        <v>949.23668989999999</v>
      </c>
      <c r="M18" s="140">
        <f t="shared" si="1"/>
        <v>-4.7941240214934844E-3</v>
      </c>
      <c r="N18" s="52"/>
      <c r="O18" s="140">
        <f t="shared" si="2"/>
        <v>1.3152272417742861E-2</v>
      </c>
      <c r="P18" s="54"/>
      <c r="Q18" s="7"/>
      <c r="R18" s="7"/>
      <c r="S18" s="7"/>
      <c r="T18" s="7"/>
      <c r="U18" s="7"/>
      <c r="V18" s="7"/>
      <c r="W18" s="7"/>
      <c r="X18" s="7"/>
      <c r="Y18" s="7"/>
      <c r="Z18" s="7"/>
      <c r="AA18" s="7"/>
      <c r="AB18" s="7"/>
      <c r="AC18" s="7"/>
    </row>
    <row r="19" spans="1:29" ht="15" customHeight="1">
      <c r="A19" s="55" t="s">
        <v>520</v>
      </c>
      <c r="B19" s="1334">
        <v>2623</v>
      </c>
      <c r="C19" s="58">
        <v>112.869</v>
      </c>
      <c r="D19" s="58">
        <v>111.104</v>
      </c>
      <c r="E19" s="59">
        <v>108.346</v>
      </c>
      <c r="F19" s="141">
        <f t="shared" si="3"/>
        <v>-1.5637597568863071E-2</v>
      </c>
      <c r="G19" s="56"/>
      <c r="H19" s="141">
        <f t="shared" si="0"/>
        <v>-2.482358870967738E-2</v>
      </c>
      <c r="I19" s="57"/>
      <c r="J19" s="58">
        <v>100.67605</v>
      </c>
      <c r="K19" s="58">
        <v>99.34639</v>
      </c>
      <c r="L19" s="59">
        <v>99.754259999999988</v>
      </c>
      <c r="M19" s="141">
        <f t="shared" si="1"/>
        <v>-1.320731196744418E-2</v>
      </c>
      <c r="N19" s="56"/>
      <c r="O19" s="141">
        <f t="shared" si="2"/>
        <v>4.1055341819666857E-3</v>
      </c>
      <c r="P19" s="60"/>
      <c r="Q19" s="7"/>
      <c r="R19" s="7"/>
      <c r="S19" s="7"/>
      <c r="T19" s="7"/>
      <c r="U19" s="7"/>
      <c r="V19" s="7"/>
      <c r="W19" s="7"/>
      <c r="X19" s="7"/>
      <c r="Y19" s="7"/>
      <c r="Z19" s="7"/>
      <c r="AA19" s="7"/>
      <c r="AB19" s="7"/>
      <c r="AC19" s="7"/>
    </row>
    <row r="20" spans="1:29" ht="30" customHeight="1">
      <c r="A20" s="61" t="s">
        <v>522</v>
      </c>
      <c r="B20" s="1330">
        <v>6756</v>
      </c>
      <c r="C20" s="21">
        <v>357.24200000000002</v>
      </c>
      <c r="D20" s="21">
        <v>358.55700000000002</v>
      </c>
      <c r="E20" s="62">
        <v>369.88200000000001</v>
      </c>
      <c r="F20" s="108">
        <f t="shared" si="3"/>
        <v>3.6809781604627556E-3</v>
      </c>
      <c r="G20" s="63"/>
      <c r="H20" s="108">
        <f t="shared" si="0"/>
        <v>3.1584936286280785E-2</v>
      </c>
      <c r="I20" s="64"/>
      <c r="J20" s="21">
        <v>331.75711999999999</v>
      </c>
      <c r="K20" s="21">
        <v>337.44587999999999</v>
      </c>
      <c r="L20" s="62">
        <v>345.79872999999998</v>
      </c>
      <c r="M20" s="108">
        <f t="shared" si="1"/>
        <v>1.7147363709933305E-2</v>
      </c>
      <c r="N20" s="63"/>
      <c r="O20" s="108">
        <f t="shared" si="2"/>
        <v>2.4753154491025331E-2</v>
      </c>
      <c r="P20" s="65"/>
      <c r="Q20" s="7"/>
      <c r="R20" s="7"/>
      <c r="S20" s="7"/>
      <c r="T20" s="7"/>
      <c r="U20" s="7"/>
      <c r="V20" s="7"/>
      <c r="W20" s="7"/>
      <c r="X20" s="7"/>
      <c r="Y20" s="7"/>
      <c r="Z20" s="7"/>
      <c r="AA20" s="7"/>
      <c r="AB20" s="7"/>
      <c r="AC20" s="7"/>
    </row>
    <row r="21" spans="1:29" ht="30" customHeight="1">
      <c r="A21" s="27" t="s">
        <v>523</v>
      </c>
      <c r="B21" s="1331">
        <v>47</v>
      </c>
      <c r="C21" s="30">
        <v>93.965999999999994</v>
      </c>
      <c r="D21" s="30">
        <v>94.096999999999994</v>
      </c>
      <c r="E21" s="31">
        <v>96.328999999999994</v>
      </c>
      <c r="F21" s="137">
        <f t="shared" si="3"/>
        <v>1.394121277908944E-3</v>
      </c>
      <c r="G21" s="28"/>
      <c r="H21" s="137">
        <f t="shared" si="0"/>
        <v>2.3720203619669089E-2</v>
      </c>
      <c r="I21" s="29"/>
      <c r="J21" s="30">
        <v>90.22663</v>
      </c>
      <c r="K21" s="30">
        <v>91.067880000000002</v>
      </c>
      <c r="L21" s="31">
        <v>92.859020000000001</v>
      </c>
      <c r="M21" s="137">
        <f t="shared" si="1"/>
        <v>9.3237439988616E-3</v>
      </c>
      <c r="N21" s="28"/>
      <c r="O21" s="137">
        <f t="shared" si="2"/>
        <v>1.9668185972924856E-2</v>
      </c>
      <c r="P21" s="28"/>
      <c r="Q21" s="7"/>
      <c r="R21" s="7"/>
      <c r="S21" s="7"/>
      <c r="T21" s="7"/>
      <c r="U21" s="7"/>
      <c r="V21" s="7"/>
      <c r="W21" s="7"/>
      <c r="X21" s="7"/>
      <c r="Y21" s="7"/>
      <c r="Z21" s="7"/>
      <c r="AA21" s="7"/>
      <c r="AB21" s="7"/>
      <c r="AC21" s="7"/>
    </row>
    <row r="22" spans="1:29" ht="15" customHeight="1">
      <c r="A22" s="32" t="s">
        <v>16</v>
      </c>
      <c r="B22" s="1332">
        <v>221</v>
      </c>
      <c r="C22" s="35">
        <v>94.540999999999997</v>
      </c>
      <c r="D22" s="35">
        <v>94.331999999999994</v>
      </c>
      <c r="E22" s="36">
        <v>98.718000000000004</v>
      </c>
      <c r="F22" s="138">
        <f t="shared" si="3"/>
        <v>-2.2106810801663102E-3</v>
      </c>
      <c r="G22" s="33"/>
      <c r="H22" s="138">
        <f t="shared" si="0"/>
        <v>4.6495356824831635E-2</v>
      </c>
      <c r="I22" s="34"/>
      <c r="J22" s="35">
        <v>88.620460000000008</v>
      </c>
      <c r="K22" s="35">
        <v>91.726779899999997</v>
      </c>
      <c r="L22" s="36">
        <v>93.518050000000002</v>
      </c>
      <c r="M22" s="138">
        <f t="shared" si="1"/>
        <v>3.5051949628787549E-2</v>
      </c>
      <c r="N22" s="33"/>
      <c r="O22" s="138">
        <f t="shared" si="2"/>
        <v>1.9528322066389325E-2</v>
      </c>
      <c r="P22" s="33"/>
      <c r="Q22" s="7"/>
      <c r="R22" s="7"/>
      <c r="S22" s="7"/>
      <c r="T22" s="7"/>
      <c r="U22" s="7"/>
      <c r="V22" s="7"/>
      <c r="W22" s="7"/>
      <c r="X22" s="7"/>
      <c r="Y22" s="7"/>
      <c r="Z22" s="7"/>
      <c r="AA22" s="7"/>
      <c r="AB22" s="7"/>
      <c r="AC22" s="7"/>
    </row>
    <row r="23" spans="1:29">
      <c r="A23" s="27" t="s">
        <v>17</v>
      </c>
      <c r="B23" s="1331">
        <v>992</v>
      </c>
      <c r="C23" s="30">
        <v>82.308000000000007</v>
      </c>
      <c r="D23" s="30">
        <v>83.876000000000005</v>
      </c>
      <c r="E23" s="31">
        <v>87.168999999999997</v>
      </c>
      <c r="F23" s="137">
        <f t="shared" si="3"/>
        <v>1.9050396073285736E-2</v>
      </c>
      <c r="G23" s="37"/>
      <c r="H23" s="137">
        <f t="shared" si="0"/>
        <v>3.9260336687491071E-2</v>
      </c>
      <c r="I23" s="38"/>
      <c r="J23" s="30">
        <v>74.942880000000002</v>
      </c>
      <c r="K23" s="30">
        <v>76.726710000000011</v>
      </c>
      <c r="L23" s="31">
        <v>80.137460000000004</v>
      </c>
      <c r="M23" s="137">
        <f t="shared" si="1"/>
        <v>2.3802528005328893E-2</v>
      </c>
      <c r="N23" s="37"/>
      <c r="O23" s="137">
        <f t="shared" si="2"/>
        <v>4.4453228869060002E-2</v>
      </c>
      <c r="P23" s="37"/>
      <c r="Q23" s="7"/>
      <c r="R23" s="7"/>
      <c r="S23" s="7"/>
      <c r="T23" s="7"/>
      <c r="U23" s="7"/>
      <c r="V23" s="7"/>
      <c r="W23" s="7"/>
      <c r="X23" s="7"/>
      <c r="Y23" s="7"/>
      <c r="Z23" s="7"/>
      <c r="AA23" s="7"/>
      <c r="AB23" s="7"/>
      <c r="AC23" s="7"/>
    </row>
    <row r="24" spans="1:29" ht="15" customHeight="1">
      <c r="A24" s="66" t="s">
        <v>524</v>
      </c>
      <c r="B24" s="1335">
        <v>1260</v>
      </c>
      <c r="C24" s="68">
        <v>270.815</v>
      </c>
      <c r="D24" s="68">
        <v>272.30500000000001</v>
      </c>
      <c r="E24" s="69">
        <v>282.21600000000001</v>
      </c>
      <c r="F24" s="108">
        <f t="shared" si="3"/>
        <v>5.5019108985838727E-3</v>
      </c>
      <c r="G24" s="63"/>
      <c r="H24" s="108">
        <f t="shared" si="0"/>
        <v>3.6396687537871175E-2</v>
      </c>
      <c r="I24" s="67"/>
      <c r="J24" s="68">
        <v>253.78997000000001</v>
      </c>
      <c r="K24" s="68">
        <v>259.52136999999999</v>
      </c>
      <c r="L24" s="69">
        <v>266.51453000000004</v>
      </c>
      <c r="M24" s="108">
        <f t="shared" si="1"/>
        <v>2.2583240779767477E-2</v>
      </c>
      <c r="N24" s="63"/>
      <c r="O24" s="108">
        <f t="shared" si="2"/>
        <v>2.6946374396837003E-2</v>
      </c>
      <c r="P24" s="63"/>
      <c r="Q24" s="7"/>
      <c r="R24" s="7"/>
      <c r="S24" s="7"/>
      <c r="T24" s="7"/>
      <c r="U24" s="7"/>
      <c r="V24" s="7"/>
      <c r="W24" s="7"/>
      <c r="X24" s="7"/>
      <c r="Y24" s="7"/>
      <c r="Z24" s="7"/>
      <c r="AA24" s="7"/>
      <c r="AB24" s="7"/>
      <c r="AC24" s="7"/>
    </row>
    <row r="25" spans="1:29" ht="30" customHeight="1">
      <c r="A25" s="27" t="s">
        <v>18</v>
      </c>
      <c r="B25" s="1331">
        <v>889</v>
      </c>
      <c r="C25" s="30">
        <v>9.4220000000000006</v>
      </c>
      <c r="D25" s="30">
        <v>8.9320000000000004</v>
      </c>
      <c r="E25" s="31">
        <v>8.6850000000000005</v>
      </c>
      <c r="F25" s="137">
        <f t="shared" si="3"/>
        <v>-5.2005943536404198E-2</v>
      </c>
      <c r="G25" s="37"/>
      <c r="H25" s="137">
        <f t="shared" si="0"/>
        <v>-2.7653381101656938E-2</v>
      </c>
      <c r="I25" s="38"/>
      <c r="J25" s="30">
        <v>8.0892599999999995</v>
      </c>
      <c r="K25" s="30">
        <v>7.5602</v>
      </c>
      <c r="L25" s="31">
        <v>7.4882200000000001</v>
      </c>
      <c r="M25" s="137">
        <f t="shared" si="1"/>
        <v>-6.5402768609242323E-2</v>
      </c>
      <c r="N25" s="37"/>
      <c r="O25" s="137">
        <f t="shared" si="2"/>
        <v>-9.5209121451813594E-3</v>
      </c>
      <c r="P25" s="37"/>
      <c r="Q25" s="7"/>
      <c r="R25" s="7"/>
      <c r="S25" s="7"/>
      <c r="T25" s="7"/>
      <c r="U25" s="7"/>
      <c r="V25" s="7"/>
      <c r="W25" s="7"/>
      <c r="X25" s="7"/>
      <c r="Y25" s="7"/>
      <c r="Z25" s="7"/>
      <c r="AA25" s="7"/>
      <c r="AB25" s="7"/>
      <c r="AC25" s="7"/>
    </row>
    <row r="26" spans="1:29" ht="30" customHeight="1">
      <c r="A26" s="32" t="s">
        <v>19</v>
      </c>
      <c r="B26" s="1332">
        <v>2362</v>
      </c>
      <c r="C26" s="35">
        <v>17.605</v>
      </c>
      <c r="D26" s="35">
        <v>16.216999999999999</v>
      </c>
      <c r="E26" s="36">
        <v>14.762</v>
      </c>
      <c r="F26" s="138">
        <f t="shared" si="3"/>
        <v>-7.8841238284578341E-2</v>
      </c>
      <c r="G26" s="33"/>
      <c r="H26" s="138">
        <f t="shared" si="0"/>
        <v>-8.9720663501263953E-2</v>
      </c>
      <c r="I26" s="34"/>
      <c r="J26" s="35">
        <v>15.205290000000002</v>
      </c>
      <c r="K26" s="35">
        <v>13.95548</v>
      </c>
      <c r="L26" s="36">
        <v>12.59492</v>
      </c>
      <c r="M26" s="138">
        <f t="shared" si="1"/>
        <v>-8.219573582615014E-2</v>
      </c>
      <c r="N26" s="33"/>
      <c r="O26" s="138">
        <f t="shared" si="2"/>
        <v>-9.7492884515616773E-2</v>
      </c>
      <c r="P26" s="33"/>
      <c r="Q26" s="7"/>
      <c r="R26" s="1329"/>
      <c r="S26" s="7"/>
      <c r="T26" s="7"/>
      <c r="U26" s="7"/>
      <c r="V26" s="7"/>
      <c r="W26" s="7"/>
      <c r="X26" s="7"/>
      <c r="Y26" s="7"/>
      <c r="Z26" s="7"/>
      <c r="AA26" s="7"/>
      <c r="AB26" s="7"/>
      <c r="AC26" s="7"/>
    </row>
    <row r="27" spans="1:29" ht="15" customHeight="1">
      <c r="A27" s="27" t="s">
        <v>20</v>
      </c>
      <c r="B27" s="1331">
        <v>1867</v>
      </c>
      <c r="C27" s="30">
        <v>36.238</v>
      </c>
      <c r="D27" s="30">
        <v>37.192999999999998</v>
      </c>
      <c r="E27" s="31">
        <v>40.167999999999999</v>
      </c>
      <c r="F27" s="137">
        <f t="shared" si="3"/>
        <v>2.6353551520503338E-2</v>
      </c>
      <c r="G27" s="37"/>
      <c r="H27" s="137">
        <f t="shared" si="0"/>
        <v>7.9988169816901156E-2</v>
      </c>
      <c r="I27" s="38"/>
      <c r="J27" s="30">
        <v>34.324390000000001</v>
      </c>
      <c r="K27" s="30">
        <v>35.429410000000004</v>
      </c>
      <c r="L27" s="31">
        <v>37.908519999999996</v>
      </c>
      <c r="M27" s="137">
        <f t="shared" si="1"/>
        <v>3.2193434464530934E-2</v>
      </c>
      <c r="N27" s="37"/>
      <c r="O27" s="137">
        <f t="shared" si="2"/>
        <v>6.9973222811217983E-2</v>
      </c>
      <c r="P27" s="37"/>
      <c r="Q27" s="7"/>
      <c r="R27" s="7"/>
      <c r="S27" s="7"/>
      <c r="T27" s="7"/>
      <c r="U27" s="7"/>
      <c r="V27" s="7"/>
      <c r="W27" s="7"/>
      <c r="X27" s="7"/>
      <c r="Y27" s="7"/>
      <c r="Z27" s="7"/>
      <c r="AA27" s="7"/>
      <c r="AB27" s="7"/>
      <c r="AC27" s="7"/>
    </row>
    <row r="28" spans="1:29" ht="30" customHeight="1">
      <c r="A28" s="32" t="s">
        <v>21</v>
      </c>
      <c r="B28" s="1332">
        <v>378</v>
      </c>
      <c r="C28" s="35">
        <v>23.161999999999999</v>
      </c>
      <c r="D28" s="35">
        <v>23.91</v>
      </c>
      <c r="E28" s="36">
        <v>24.050999999999998</v>
      </c>
      <c r="F28" s="138">
        <f t="shared" si="3"/>
        <v>3.2294275105776649E-2</v>
      </c>
      <c r="G28" s="39"/>
      <c r="H28" s="138">
        <f t="shared" si="0"/>
        <v>5.8971141781680725E-3</v>
      </c>
      <c r="I28" s="40"/>
      <c r="J28" s="35">
        <v>20.348209999999998</v>
      </c>
      <c r="K28" s="35">
        <v>20.979419999999998</v>
      </c>
      <c r="L28" s="36">
        <v>21.292540000000002</v>
      </c>
      <c r="M28" s="138">
        <f t="shared" si="1"/>
        <v>3.1020418995086008E-2</v>
      </c>
      <c r="N28" s="39"/>
      <c r="O28" s="138">
        <f t="shared" si="2"/>
        <v>1.4925102791211842E-2</v>
      </c>
      <c r="P28" s="33"/>
      <c r="Q28" s="7"/>
      <c r="R28" s="7"/>
      <c r="S28" s="7"/>
      <c r="T28" s="7"/>
      <c r="U28" s="7"/>
      <c r="V28" s="7"/>
      <c r="W28" s="7"/>
      <c r="X28" s="7"/>
      <c r="Y28" s="7"/>
      <c r="Z28" s="7"/>
      <c r="AA28" s="7"/>
      <c r="AB28" s="7"/>
      <c r="AC28" s="7"/>
    </row>
    <row r="29" spans="1:29" ht="30" customHeight="1">
      <c r="A29" s="70" t="s">
        <v>22</v>
      </c>
      <c r="B29" s="1336">
        <v>5496</v>
      </c>
      <c r="C29" s="71">
        <v>86.427000000000007</v>
      </c>
      <c r="D29" s="71">
        <v>86.251999999999995</v>
      </c>
      <c r="E29" s="72">
        <v>87.665999999999997</v>
      </c>
      <c r="F29" s="142">
        <f t="shared" si="3"/>
        <v>-2.024830203524508E-3</v>
      </c>
      <c r="G29" s="73"/>
      <c r="H29" s="142">
        <f t="shared" si="0"/>
        <v>1.6393822751936238E-2</v>
      </c>
      <c r="I29" s="74"/>
      <c r="J29" s="71">
        <v>77.96714999999999</v>
      </c>
      <c r="K29" s="71">
        <v>77.924509999999998</v>
      </c>
      <c r="L29" s="72">
        <v>79.284199999999998</v>
      </c>
      <c r="M29" s="142">
        <f t="shared" si="1"/>
        <v>-5.4689699443921658E-4</v>
      </c>
      <c r="N29" s="73"/>
      <c r="O29" s="142">
        <f t="shared" si="2"/>
        <v>1.7448810393546177E-2</v>
      </c>
      <c r="P29" s="73"/>
      <c r="Q29" s="7"/>
      <c r="R29" s="7"/>
      <c r="S29" s="7"/>
      <c r="T29" s="7"/>
      <c r="U29" s="7"/>
      <c r="V29" s="7"/>
      <c r="W29" s="7"/>
      <c r="X29" s="7"/>
      <c r="Y29" s="7"/>
      <c r="Z29" s="7"/>
      <c r="AA29" s="7"/>
      <c r="AB29" s="7"/>
      <c r="AC29" s="7"/>
    </row>
    <row r="30" spans="1:29" ht="15" customHeight="1">
      <c r="A30" s="61" t="s">
        <v>23</v>
      </c>
      <c r="B30" s="1314">
        <v>286</v>
      </c>
      <c r="C30" s="21">
        <v>346.803</v>
      </c>
      <c r="D30" s="22">
        <v>345.65800000000002</v>
      </c>
      <c r="E30" s="23">
        <v>347.64299999999997</v>
      </c>
      <c r="F30" s="143">
        <f t="shared" si="3"/>
        <v>-3.3015862031181564E-3</v>
      </c>
      <c r="G30" s="75"/>
      <c r="H30" s="108">
        <f t="shared" si="0"/>
        <v>5.7426705008996048E-3</v>
      </c>
      <c r="I30" s="76"/>
      <c r="J30" s="21">
        <v>332.20464989999999</v>
      </c>
      <c r="K30" s="22">
        <v>334.61691989999997</v>
      </c>
      <c r="L30" s="23">
        <v>337.18037989999999</v>
      </c>
      <c r="M30" s="143">
        <f t="shared" si="1"/>
        <v>7.2613974570376882E-3</v>
      </c>
      <c r="N30" s="75"/>
      <c r="O30" s="108">
        <f t="shared" si="2"/>
        <v>7.6608797928272576E-3</v>
      </c>
      <c r="P30" s="75"/>
      <c r="Q30" s="7"/>
      <c r="R30" s="7"/>
      <c r="S30" s="7"/>
      <c r="T30" s="7"/>
      <c r="U30" s="7"/>
      <c r="V30" s="7"/>
      <c r="W30" s="7"/>
      <c r="X30" s="7"/>
      <c r="Y30" s="7"/>
      <c r="Z30" s="7"/>
      <c r="AA30" s="7"/>
      <c r="AB30" s="7"/>
      <c r="AC30" s="7"/>
    </row>
    <row r="31" spans="1:29" ht="15" customHeight="1">
      <c r="A31" s="77" t="s">
        <v>24</v>
      </c>
      <c r="B31" s="1315">
        <v>94</v>
      </c>
      <c r="C31" s="80">
        <v>276.37599999999998</v>
      </c>
      <c r="D31" s="80">
        <v>275.93900000000002</v>
      </c>
      <c r="E31" s="81">
        <v>277.60599999999999</v>
      </c>
      <c r="F31" s="144">
        <f t="shared" si="3"/>
        <v>-1.5811792630328059E-3</v>
      </c>
      <c r="G31" s="78"/>
      <c r="H31" s="144">
        <f t="shared" si="0"/>
        <v>6.0411902630652659E-3</v>
      </c>
      <c r="I31" s="79"/>
      <c r="J31" s="80">
        <v>262.28594989999999</v>
      </c>
      <c r="K31" s="80">
        <v>264.99918989999998</v>
      </c>
      <c r="L31" s="81">
        <v>266.84860989999999</v>
      </c>
      <c r="M31" s="144">
        <f t="shared" si="1"/>
        <v>1.0344587657228566E-2</v>
      </c>
      <c r="N31" s="78"/>
      <c r="O31" s="144">
        <f t="shared" si="2"/>
        <v>6.9789647307898495E-3</v>
      </c>
      <c r="P31" s="82"/>
      <c r="Q31" s="7"/>
      <c r="R31" s="7"/>
      <c r="S31" s="7"/>
      <c r="T31" s="7"/>
      <c r="U31" s="7"/>
      <c r="V31" s="7"/>
      <c r="W31" s="7"/>
      <c r="X31" s="7"/>
      <c r="Y31" s="7"/>
      <c r="Z31" s="7"/>
      <c r="AA31" s="7"/>
      <c r="AB31" s="7"/>
      <c r="AC31" s="7"/>
    </row>
    <row r="32" spans="1:29" ht="15" customHeight="1">
      <c r="A32" s="32" t="s">
        <v>526</v>
      </c>
      <c r="B32" s="1316">
        <v>96</v>
      </c>
      <c r="C32" s="35">
        <v>55.354999999999997</v>
      </c>
      <c r="D32" s="35">
        <v>56.079000000000001</v>
      </c>
      <c r="E32" s="36">
        <v>56.472999999999999</v>
      </c>
      <c r="F32" s="138">
        <f t="shared" si="3"/>
        <v>1.3079215969650448E-2</v>
      </c>
      <c r="G32" s="33"/>
      <c r="H32" s="138">
        <f t="shared" si="0"/>
        <v>7.0258028852154819E-3</v>
      </c>
      <c r="I32" s="83"/>
      <c r="J32" s="35">
        <v>54.405940000000001</v>
      </c>
      <c r="K32" s="35">
        <v>55.265889999999999</v>
      </c>
      <c r="L32" s="36">
        <v>54.992849999999997</v>
      </c>
      <c r="M32" s="138">
        <f t="shared" si="1"/>
        <v>1.5806178516536873E-2</v>
      </c>
      <c r="N32" s="33"/>
      <c r="O32" s="138">
        <f t="shared" si="2"/>
        <v>-4.9404795616247998E-3</v>
      </c>
      <c r="P32" s="33"/>
      <c r="Q32" s="7"/>
      <c r="R32" s="7"/>
      <c r="S32" s="7"/>
      <c r="T32" s="7"/>
      <c r="U32" s="7"/>
      <c r="V32" s="7"/>
      <c r="W32" s="7"/>
      <c r="X32" s="7"/>
      <c r="Y32" s="7"/>
      <c r="Z32" s="7"/>
      <c r="AA32" s="7"/>
      <c r="AB32" s="7"/>
      <c r="AC32" s="7"/>
    </row>
    <row r="33" spans="1:29" ht="15" customHeight="1">
      <c r="A33" s="27" t="s">
        <v>527</v>
      </c>
      <c r="B33" s="1317">
        <v>96</v>
      </c>
      <c r="C33" s="30">
        <v>15.071999999999999</v>
      </c>
      <c r="D33" s="30">
        <v>13.64</v>
      </c>
      <c r="E33" s="31">
        <v>13.564</v>
      </c>
      <c r="F33" s="137">
        <f t="shared" si="3"/>
        <v>-9.5010615711252577E-2</v>
      </c>
      <c r="G33" s="37"/>
      <c r="H33" s="137">
        <f t="shared" si="0"/>
        <v>-5.5718475073314178E-3</v>
      </c>
      <c r="I33" s="84"/>
      <c r="J33" s="30">
        <v>15.51276</v>
      </c>
      <c r="K33" s="30">
        <v>14.351839999999999</v>
      </c>
      <c r="L33" s="31">
        <v>15.33892</v>
      </c>
      <c r="M33" s="137">
        <f t="shared" si="1"/>
        <v>-7.4836457213287688E-2</v>
      </c>
      <c r="N33" s="37"/>
      <c r="O33" s="137">
        <f t="shared" si="2"/>
        <v>6.8777243893465956E-2</v>
      </c>
      <c r="P33" s="37"/>
      <c r="Q33" s="7"/>
      <c r="R33" s="7"/>
      <c r="S33" s="7"/>
      <c r="T33" s="7"/>
      <c r="U33" s="7"/>
      <c r="V33" s="7"/>
      <c r="W33" s="7"/>
      <c r="X33" s="7"/>
      <c r="Y33" s="7"/>
      <c r="Z33" s="7"/>
      <c r="AA33" s="7"/>
      <c r="AB33" s="7"/>
      <c r="AC33" s="7"/>
    </row>
    <row r="34" spans="1:29" ht="30" customHeight="1">
      <c r="A34" s="85" t="s">
        <v>528</v>
      </c>
      <c r="B34" s="1337">
        <v>17</v>
      </c>
      <c r="C34" s="88">
        <v>94.923000000000002</v>
      </c>
      <c r="D34" s="88">
        <v>96.921999999999997</v>
      </c>
      <c r="E34" s="89">
        <v>97.117000000000004</v>
      </c>
      <c r="F34" s="145">
        <f t="shared" si="3"/>
        <v>2.1059174278099002E-2</v>
      </c>
      <c r="G34" s="86"/>
      <c r="H34" s="145">
        <f t="shared" si="0"/>
        <v>2.011927116650547E-3</v>
      </c>
      <c r="I34" s="87"/>
      <c r="J34" s="88">
        <v>91.631009999999989</v>
      </c>
      <c r="K34" s="88">
        <v>91.887899999999988</v>
      </c>
      <c r="L34" s="89">
        <v>95.114369999999994</v>
      </c>
      <c r="M34" s="145">
        <f t="shared" si="1"/>
        <v>2.8035268846211547E-3</v>
      </c>
      <c r="N34" s="86"/>
      <c r="O34" s="145">
        <f t="shared" si="2"/>
        <v>3.5113110648953949E-2</v>
      </c>
      <c r="P34" s="86"/>
      <c r="Q34" s="7"/>
      <c r="R34" s="7"/>
      <c r="S34" s="7"/>
      <c r="T34" s="7"/>
      <c r="U34" s="7"/>
      <c r="V34" s="7"/>
      <c r="W34" s="7"/>
      <c r="X34" s="7"/>
      <c r="Y34" s="7"/>
      <c r="Z34" s="7"/>
      <c r="AA34" s="7"/>
      <c r="AB34" s="7"/>
      <c r="AC34" s="7"/>
    </row>
    <row r="35" spans="1:29" ht="30" customHeight="1">
      <c r="A35" s="90" t="s">
        <v>529</v>
      </c>
      <c r="B35" s="1338">
        <v>246</v>
      </c>
      <c r="C35" s="93">
        <v>9.1549999999999994</v>
      </c>
      <c r="D35" s="93">
        <v>9.8339999999999996</v>
      </c>
      <c r="E35" s="94">
        <v>10.275</v>
      </c>
      <c r="F35" s="146">
        <f t="shared" si="3"/>
        <v>7.416712179137086E-2</v>
      </c>
      <c r="G35" s="91"/>
      <c r="H35" s="146">
        <f t="shared" si="0"/>
        <v>4.4844417327638775E-2</v>
      </c>
      <c r="I35" s="92"/>
      <c r="J35" s="93">
        <v>8.412840000000001</v>
      </c>
      <c r="K35" s="93">
        <v>8.8952000000000009</v>
      </c>
      <c r="L35" s="94">
        <v>9.4053899999999988</v>
      </c>
      <c r="M35" s="146">
        <f t="shared" si="1"/>
        <v>5.733616709696121E-2</v>
      </c>
      <c r="N35" s="91"/>
      <c r="O35" s="146">
        <f t="shared" si="2"/>
        <v>5.7355652486734243E-2</v>
      </c>
      <c r="P35" s="91"/>
      <c r="Q35" s="7"/>
      <c r="R35" s="7"/>
      <c r="S35" s="7"/>
      <c r="T35" s="7"/>
      <c r="U35" s="7"/>
      <c r="V35" s="7"/>
      <c r="W35" s="7"/>
      <c r="X35" s="7"/>
      <c r="Y35" s="7"/>
      <c r="Z35" s="7"/>
      <c r="AA35" s="7"/>
      <c r="AB35" s="7"/>
      <c r="AC35" s="7"/>
    </row>
    <row r="36" spans="1:29" ht="30" customHeight="1">
      <c r="A36" s="95" t="s">
        <v>25</v>
      </c>
      <c r="B36" s="1318"/>
      <c r="C36" s="96">
        <v>1935.989</v>
      </c>
      <c r="D36" s="97">
        <v>1931.8430000000001</v>
      </c>
      <c r="E36" s="98">
        <v>1942.5029999999999</v>
      </c>
      <c r="F36" s="147">
        <f t="shared" si="3"/>
        <v>-2.141541093466981E-3</v>
      </c>
      <c r="G36" s="99"/>
      <c r="H36" s="147">
        <f t="shared" si="0"/>
        <v>5.5180467563875624E-3</v>
      </c>
      <c r="I36" s="100"/>
      <c r="J36" s="96">
        <v>1806.1091299</v>
      </c>
      <c r="K36" s="97">
        <v>1809.1064299000002</v>
      </c>
      <c r="L36" s="98">
        <v>1836.4898198999999</v>
      </c>
      <c r="M36" s="147">
        <f t="shared" si="1"/>
        <v>1.6595342719774031E-3</v>
      </c>
      <c r="N36" s="99"/>
      <c r="O36" s="147">
        <f t="shared" si="2"/>
        <v>1.513641737568383E-2</v>
      </c>
      <c r="P36" s="99"/>
      <c r="Q36" s="7"/>
      <c r="R36" s="7"/>
      <c r="S36" s="7"/>
      <c r="T36" s="7"/>
      <c r="U36" s="7"/>
      <c r="V36" s="7"/>
      <c r="W36" s="7"/>
      <c r="X36" s="7"/>
      <c r="Y36" s="7"/>
      <c r="Z36" s="7"/>
      <c r="AA36" s="7"/>
      <c r="AB36" s="7"/>
      <c r="AC36" s="7"/>
    </row>
    <row r="37" spans="1:29" ht="15" customHeight="1">
      <c r="A37" s="101" t="s">
        <v>26</v>
      </c>
      <c r="B37" s="102"/>
      <c r="C37" s="149">
        <v>32.520000000000003</v>
      </c>
      <c r="D37" s="149">
        <v>28.494</v>
      </c>
      <c r="E37" s="150">
        <v>34.719000000000001</v>
      </c>
      <c r="F37" s="148">
        <f t="shared" si="3"/>
        <v>-0.12380073800738012</v>
      </c>
      <c r="G37" s="103"/>
      <c r="H37" s="148">
        <f t="shared" si="0"/>
        <v>0.21846704569383024</v>
      </c>
      <c r="I37" s="104"/>
      <c r="J37" s="149">
        <v>26.165809899999999</v>
      </c>
      <c r="K37" s="149">
        <v>20.721979899999997</v>
      </c>
      <c r="L37" s="150">
        <v>22.9612099</v>
      </c>
      <c r="M37" s="148">
        <f t="shared" si="1"/>
        <v>-0.20805127075390095</v>
      </c>
      <c r="N37" s="103"/>
      <c r="O37" s="148">
        <f t="shared" si="2"/>
        <v>0.1080606202112957</v>
      </c>
      <c r="P37" s="103"/>
      <c r="Q37" s="7"/>
      <c r="R37" s="7"/>
      <c r="S37" s="7"/>
      <c r="T37" s="7"/>
      <c r="U37" s="7"/>
      <c r="V37" s="7"/>
      <c r="W37" s="7"/>
      <c r="X37" s="7"/>
      <c r="Y37" s="7"/>
      <c r="Z37" s="7"/>
      <c r="AA37" s="7"/>
      <c r="AB37" s="7"/>
      <c r="AC37" s="7"/>
    </row>
    <row r="38" spans="1:29" ht="30" customHeight="1">
      <c r="A38" s="95" t="s">
        <v>27</v>
      </c>
      <c r="B38" s="1319">
        <v>37874</v>
      </c>
      <c r="C38" s="96">
        <f>C36+C37</f>
        <v>1968.509</v>
      </c>
      <c r="D38" s="97">
        <f>SUM(D36:D37)</f>
        <v>1960.337</v>
      </c>
      <c r="E38" s="98">
        <f>SUM(E36:E37)</f>
        <v>1977.222</v>
      </c>
      <c r="F38" s="147">
        <f t="shared" si="3"/>
        <v>-4.1513653226884495E-3</v>
      </c>
      <c r="G38" s="99"/>
      <c r="H38" s="147">
        <f t="shared" si="0"/>
        <v>8.6133149555407407E-3</v>
      </c>
      <c r="I38" s="100"/>
      <c r="J38" s="96">
        <f>SUM(J36:J37)</f>
        <v>1832.2749398000001</v>
      </c>
      <c r="K38" s="97">
        <f t="shared" ref="K38:L38" si="4">SUM(K36:K37)</f>
        <v>1829.8284098000001</v>
      </c>
      <c r="L38" s="98">
        <f t="shared" si="4"/>
        <v>1859.4510298</v>
      </c>
      <c r="M38" s="147">
        <f>K38/J38-1</f>
        <v>-1.3352417515828385E-3</v>
      </c>
      <c r="N38" s="99"/>
      <c r="O38" s="147">
        <f>L38/K38-1</f>
        <v>1.6188741983319321E-2</v>
      </c>
      <c r="P38" s="99"/>
      <c r="Q38" s="7"/>
      <c r="R38" s="7"/>
      <c r="S38" s="7"/>
      <c r="T38" s="7"/>
      <c r="U38" s="7"/>
      <c r="V38" s="7"/>
      <c r="W38" s="7"/>
      <c r="X38" s="7"/>
      <c r="Y38" s="7"/>
      <c r="Z38" s="7"/>
      <c r="AA38" s="7"/>
      <c r="AB38" s="7"/>
      <c r="AC38" s="7"/>
    </row>
    <row r="39" spans="1:29">
      <c r="A39" s="105"/>
      <c r="B39" s="106"/>
      <c r="C39" s="106"/>
      <c r="D39" s="107"/>
      <c r="E39" s="107"/>
      <c r="F39" s="107"/>
      <c r="G39" s="108"/>
      <c r="H39" s="63"/>
      <c r="I39" s="108"/>
      <c r="J39" s="107"/>
      <c r="K39" s="107"/>
      <c r="L39" s="107"/>
      <c r="M39" s="108"/>
      <c r="N39" s="63"/>
      <c r="O39" s="109"/>
      <c r="P39" s="110"/>
      <c r="Q39" s="7"/>
      <c r="R39" s="7"/>
      <c r="S39" s="7"/>
      <c r="T39" s="7"/>
      <c r="U39" s="7"/>
      <c r="V39" s="7"/>
      <c r="W39" s="7"/>
      <c r="X39" s="7"/>
      <c r="Y39" s="7"/>
      <c r="Z39" s="7"/>
      <c r="AA39" s="7"/>
      <c r="AB39" s="7"/>
      <c r="AC39" s="7"/>
    </row>
    <row r="40" spans="1:29" s="3" customFormat="1" ht="12.75" customHeight="1">
      <c r="A40" s="111" t="s">
        <v>519</v>
      </c>
      <c r="B40" s="106"/>
      <c r="C40" s="106"/>
      <c r="D40" s="107"/>
      <c r="E40" s="107"/>
      <c r="F40" s="107"/>
      <c r="G40" s="108"/>
      <c r="H40" s="63"/>
      <c r="I40" s="108"/>
      <c r="J40" s="107"/>
      <c r="K40" s="107"/>
      <c r="L40" s="107"/>
      <c r="M40" s="108"/>
      <c r="N40" s="63"/>
      <c r="O40" s="112"/>
      <c r="P40" s="113"/>
      <c r="Q40" s="1307"/>
      <c r="R40" s="1307"/>
      <c r="S40" s="110"/>
      <c r="T40" s="1307"/>
      <c r="U40" s="1307"/>
      <c r="V40" s="110"/>
      <c r="W40" s="7"/>
      <c r="X40" s="1308"/>
    </row>
    <row r="41" spans="1:29" s="3" customFormat="1">
      <c r="A41" s="111" t="s">
        <v>247</v>
      </c>
      <c r="B41" s="525"/>
      <c r="C41" s="525"/>
      <c r="D41" s="525"/>
      <c r="E41" s="525"/>
      <c r="F41" s="525"/>
      <c r="G41" s="525"/>
      <c r="H41" s="525"/>
      <c r="I41" s="525"/>
      <c r="J41" s="525"/>
      <c r="K41" s="525"/>
      <c r="L41" s="525"/>
      <c r="M41" s="525"/>
      <c r="N41" s="525"/>
      <c r="O41" s="525"/>
      <c r="P41" s="525"/>
      <c r="Q41" s="1307"/>
      <c r="R41" s="1307"/>
      <c r="S41" s="110"/>
      <c r="T41" s="1307"/>
      <c r="U41" s="1307"/>
      <c r="V41" s="110"/>
      <c r="W41" s="7"/>
      <c r="X41" s="1308"/>
    </row>
    <row r="42" spans="1:29" s="3" customFormat="1" ht="12.75" customHeight="1">
      <c r="A42" s="111" t="s">
        <v>521</v>
      </c>
      <c r="B42" s="114"/>
      <c r="C42" s="114"/>
      <c r="D42" s="1554"/>
      <c r="E42" s="116"/>
      <c r="F42" s="116"/>
      <c r="G42" s="116"/>
      <c r="H42" s="117"/>
      <c r="I42" s="118"/>
      <c r="J42" s="118"/>
      <c r="K42" s="118"/>
      <c r="L42" s="118"/>
      <c r="M42" s="119"/>
      <c r="N42" s="48"/>
      <c r="O42" s="120"/>
      <c r="P42" s="121"/>
      <c r="Q42" s="1307"/>
      <c r="R42" s="1307"/>
      <c r="S42" s="110"/>
      <c r="T42" s="1307"/>
      <c r="U42" s="1307"/>
      <c r="V42" s="110"/>
      <c r="W42" s="7"/>
      <c r="X42" s="1308"/>
    </row>
    <row r="43" spans="1:29" s="3" customFormat="1" ht="25.5" customHeight="1">
      <c r="A43" s="1593" t="s">
        <v>525</v>
      </c>
      <c r="B43" s="1593"/>
      <c r="C43" s="1593"/>
      <c r="D43" s="1593"/>
      <c r="E43" s="1593"/>
      <c r="F43" s="1593"/>
      <c r="G43" s="1593"/>
      <c r="H43" s="1593"/>
      <c r="I43" s="1593"/>
      <c r="J43" s="1593"/>
      <c r="K43" s="1593"/>
      <c r="L43" s="1593"/>
      <c r="M43" s="1593"/>
      <c r="N43" s="1593"/>
      <c r="O43" s="1593"/>
      <c r="P43" s="1593"/>
      <c r="Q43" s="1307"/>
      <c r="R43" s="1307"/>
      <c r="S43" s="110"/>
      <c r="T43" s="1307"/>
      <c r="U43" s="1307"/>
      <c r="V43" s="110"/>
      <c r="W43" s="7"/>
      <c r="X43" s="1308"/>
    </row>
    <row r="44" spans="1:29" s="3" customFormat="1" ht="12" customHeight="1">
      <c r="A44" s="111" t="s">
        <v>583</v>
      </c>
      <c r="Q44" s="1309"/>
      <c r="R44" s="1309"/>
      <c r="S44" s="1310"/>
      <c r="T44" s="1309"/>
      <c r="U44" s="1309"/>
      <c r="V44" s="1310"/>
      <c r="W44" s="7"/>
      <c r="X44" s="1308"/>
    </row>
    <row r="45" spans="1:29" s="3" customFormat="1">
      <c r="A45" s="111" t="s">
        <v>584</v>
      </c>
      <c r="Q45" s="1309"/>
      <c r="R45" s="1309"/>
      <c r="S45" s="1310"/>
      <c r="T45" s="1309"/>
      <c r="U45" s="1309"/>
      <c r="V45" s="1310"/>
      <c r="W45" s="7"/>
      <c r="X45" s="1308"/>
    </row>
    <row r="46" spans="1:29" s="3" customFormat="1" ht="31.5" customHeight="1">
      <c r="A46" s="1594" t="s">
        <v>585</v>
      </c>
      <c r="B46" s="1594"/>
      <c r="C46" s="1594"/>
      <c r="D46" s="1594"/>
      <c r="E46" s="1594"/>
      <c r="F46" s="1594"/>
      <c r="G46" s="1594"/>
      <c r="H46" s="1594"/>
      <c r="I46" s="1594"/>
      <c r="J46" s="1594"/>
      <c r="K46" s="1594"/>
      <c r="L46" s="1594"/>
      <c r="M46" s="1594"/>
      <c r="N46" s="1594"/>
      <c r="O46" s="1594"/>
      <c r="P46" s="1594"/>
      <c r="Q46" s="1309"/>
      <c r="R46" s="1309"/>
      <c r="S46" s="1310"/>
      <c r="T46" s="1309"/>
      <c r="U46" s="1309"/>
      <c r="V46" s="1310"/>
      <c r="W46" s="7"/>
      <c r="X46" s="1308"/>
    </row>
    <row r="47" spans="1:29" s="3" customFormat="1" ht="12.75" customHeight="1">
      <c r="A47" s="238" t="s">
        <v>607</v>
      </c>
      <c r="B47" s="114"/>
      <c r="C47" s="114"/>
      <c r="D47" s="1554"/>
      <c r="E47" s="116"/>
      <c r="F47" s="116"/>
      <c r="G47" s="116"/>
      <c r="H47" s="117"/>
      <c r="I47" s="118"/>
      <c r="J47" s="118"/>
      <c r="K47" s="118"/>
      <c r="L47" s="118"/>
      <c r="M47" s="119"/>
      <c r="N47" s="48"/>
      <c r="O47" s="120"/>
      <c r="P47" s="121"/>
      <c r="Q47" s="1309"/>
      <c r="R47" s="1309"/>
      <c r="S47" s="1310"/>
      <c r="T47" s="1309"/>
      <c r="U47" s="1309"/>
      <c r="V47" s="1310"/>
      <c r="W47" s="7"/>
      <c r="X47" s="1308"/>
    </row>
    <row r="48" spans="1:29" s="3" customFormat="1">
      <c r="A48" s="243" t="s">
        <v>28</v>
      </c>
      <c r="Q48" s="1309"/>
      <c r="R48" s="1309"/>
      <c r="S48" s="1310"/>
      <c r="T48" s="1309"/>
      <c r="U48" s="1309"/>
      <c r="V48" s="1310"/>
      <c r="W48" s="7"/>
      <c r="X48" s="1308"/>
    </row>
    <row r="49" spans="1:29" s="3" customFormat="1" ht="12.75" customHeight="1">
      <c r="B49" s="455"/>
      <c r="C49" s="455"/>
      <c r="D49" s="123"/>
      <c r="E49" s="116"/>
      <c r="F49" s="116"/>
      <c r="G49" s="116"/>
      <c r="H49" s="1311"/>
      <c r="I49" s="116"/>
      <c r="J49" s="116"/>
      <c r="K49" s="116"/>
      <c r="L49" s="116"/>
      <c r="M49" s="116"/>
      <c r="N49" s="117"/>
      <c r="O49" s="118"/>
      <c r="P49" s="690"/>
      <c r="Q49" s="787"/>
      <c r="R49" s="787"/>
      <c r="S49" s="787"/>
      <c r="T49" s="787"/>
      <c r="U49" s="127"/>
      <c r="V49" s="127"/>
      <c r="W49" s="127"/>
    </row>
    <row r="50" spans="1:29" s="3" customFormat="1" ht="12.75" customHeight="1">
      <c r="B50" s="122"/>
      <c r="C50" s="122"/>
      <c r="D50" s="123"/>
      <c r="E50" s="124"/>
      <c r="F50" s="124"/>
      <c r="G50" s="124"/>
      <c r="H50" s="125"/>
      <c r="I50" s="124"/>
      <c r="J50" s="124"/>
      <c r="K50" s="124"/>
      <c r="L50" s="124"/>
      <c r="M50" s="118"/>
      <c r="N50" s="117"/>
      <c r="O50" s="118"/>
      <c r="P50" s="689"/>
      <c r="Q50" s="413"/>
      <c r="R50" s="413"/>
      <c r="S50" s="127"/>
      <c r="T50" s="1312"/>
      <c r="U50" s="127"/>
      <c r="V50" s="127"/>
      <c r="W50" s="1312"/>
    </row>
    <row r="51" spans="1:29">
      <c r="A51" s="7"/>
      <c r="B51" s="7"/>
      <c r="C51" s="7"/>
      <c r="D51" s="7"/>
      <c r="E51" s="3"/>
      <c r="F51" s="3"/>
      <c r="G51" s="3"/>
      <c r="H51" s="4"/>
      <c r="I51" s="3"/>
      <c r="J51" s="3"/>
      <c r="K51" s="3"/>
      <c r="L51" s="3"/>
      <c r="M51" s="129"/>
      <c r="N51" s="126"/>
      <c r="O51" s="127"/>
      <c r="P51" s="129"/>
      <c r="Q51" s="7"/>
      <c r="R51" s="7"/>
      <c r="S51" s="7"/>
      <c r="T51" s="7"/>
      <c r="U51" s="7"/>
      <c r="V51" s="7"/>
      <c r="W51" s="7"/>
      <c r="X51" s="7"/>
      <c r="Y51" s="7"/>
      <c r="Z51" s="7"/>
      <c r="AA51" s="7"/>
      <c r="AB51" s="7"/>
      <c r="AC51" s="7"/>
    </row>
    <row r="52" spans="1:29">
      <c r="A52" s="3"/>
      <c r="B52" s="3"/>
      <c r="C52" s="3"/>
      <c r="D52" s="3"/>
      <c r="E52" s="3"/>
      <c r="F52" s="3"/>
      <c r="G52" s="3"/>
      <c r="H52" s="4"/>
      <c r="I52" s="3"/>
      <c r="J52" s="3"/>
      <c r="K52" s="3"/>
      <c r="L52" s="3"/>
      <c r="M52" s="130"/>
      <c r="N52" s="126"/>
      <c r="O52" s="127"/>
      <c r="P52" s="131"/>
      <c r="Q52" s="7"/>
      <c r="R52" s="7"/>
      <c r="S52" s="7"/>
      <c r="T52" s="7"/>
      <c r="U52" s="7"/>
      <c r="V52" s="7"/>
      <c r="W52" s="7"/>
      <c r="X52" s="7"/>
      <c r="Y52" s="7"/>
      <c r="Z52" s="7"/>
      <c r="AA52" s="7"/>
      <c r="AB52" s="7"/>
      <c r="AC52" s="7"/>
    </row>
    <row r="53" spans="1:29">
      <c r="A53" s="3"/>
      <c r="B53" s="132"/>
      <c r="C53" s="3"/>
      <c r="D53" s="3"/>
      <c r="E53" s="3"/>
      <c r="F53" s="3"/>
      <c r="G53" s="7"/>
      <c r="H53" s="6"/>
      <c r="I53" s="7"/>
      <c r="J53" s="7"/>
      <c r="K53" s="7"/>
      <c r="L53" s="7"/>
      <c r="M53" s="130"/>
      <c r="N53" s="6"/>
      <c r="O53" s="7"/>
      <c r="P53" s="133"/>
      <c r="Q53" s="7"/>
      <c r="R53" s="7"/>
      <c r="S53" s="7"/>
      <c r="T53" s="7"/>
      <c r="U53" s="7"/>
      <c r="V53" s="7"/>
      <c r="W53" s="7"/>
      <c r="X53" s="7"/>
      <c r="Y53" s="7"/>
      <c r="Z53" s="7"/>
      <c r="AA53" s="7"/>
      <c r="AB53" s="7"/>
      <c r="AC53" s="7"/>
    </row>
    <row r="54" spans="1:29">
      <c r="A54" s="3"/>
      <c r="B54" s="3"/>
      <c r="C54" s="3"/>
      <c r="D54" s="3"/>
      <c r="E54" s="3"/>
      <c r="F54" s="3"/>
      <c r="G54" s="7"/>
      <c r="H54" s="6"/>
      <c r="I54" s="7"/>
      <c r="J54" s="7"/>
      <c r="K54" s="7"/>
      <c r="L54" s="7"/>
      <c r="M54" s="7"/>
      <c r="N54" s="6"/>
      <c r="O54" s="7"/>
      <c r="P54" s="7"/>
      <c r="Q54" s="7"/>
      <c r="R54" s="7"/>
      <c r="S54" s="7"/>
      <c r="T54" s="7"/>
      <c r="U54" s="7"/>
      <c r="V54" s="7"/>
      <c r="W54" s="7"/>
      <c r="X54" s="7"/>
      <c r="Y54" s="7"/>
      <c r="Z54" s="7"/>
      <c r="AA54" s="7"/>
      <c r="AB54" s="7"/>
      <c r="AC54" s="7"/>
    </row>
    <row r="55" spans="1:29">
      <c r="A55" s="3"/>
      <c r="B55" s="3"/>
      <c r="C55" s="3"/>
      <c r="D55" s="3"/>
      <c r="E55" s="3"/>
      <c r="F55" s="3"/>
      <c r="G55" s="7"/>
      <c r="H55" s="6"/>
      <c r="I55" s="7"/>
      <c r="J55" s="7"/>
      <c r="K55" s="7"/>
      <c r="L55" s="7"/>
      <c r="M55" s="7"/>
      <c r="N55" s="6"/>
      <c r="O55" s="7"/>
      <c r="P55" s="7"/>
      <c r="Q55" s="7"/>
      <c r="R55" s="7"/>
      <c r="S55" s="7"/>
      <c r="T55" s="7"/>
      <c r="U55" s="7"/>
      <c r="V55" s="7"/>
      <c r="W55" s="7"/>
      <c r="X55" s="7"/>
      <c r="Y55" s="7"/>
      <c r="Z55" s="7"/>
      <c r="AA55" s="7"/>
      <c r="AB55" s="7"/>
      <c r="AC55" s="7"/>
    </row>
    <row r="56" spans="1:29">
      <c r="A56" s="3"/>
      <c r="B56" s="3"/>
      <c r="C56" s="3"/>
      <c r="D56" s="3"/>
      <c r="E56" s="3"/>
      <c r="F56" s="3"/>
      <c r="G56" s="7"/>
      <c r="H56" s="6"/>
      <c r="I56" s="7"/>
      <c r="J56" s="7"/>
      <c r="K56" s="7"/>
      <c r="L56" s="7"/>
      <c r="M56" s="7"/>
      <c r="N56" s="6"/>
      <c r="O56" s="7"/>
      <c r="P56" s="7"/>
      <c r="Q56" s="7"/>
      <c r="R56" s="7"/>
      <c r="S56" s="7"/>
      <c r="T56" s="7"/>
      <c r="U56" s="7"/>
      <c r="V56" s="7"/>
      <c r="W56" s="7"/>
      <c r="X56" s="7"/>
      <c r="Y56" s="7"/>
      <c r="Z56" s="7"/>
      <c r="AA56" s="7"/>
      <c r="AB56" s="7"/>
      <c r="AC56" s="7"/>
    </row>
    <row r="57" spans="1:29">
      <c r="A57" s="3"/>
      <c r="B57" s="3"/>
      <c r="C57" s="3"/>
      <c r="D57" s="3"/>
      <c r="E57" s="3"/>
      <c r="F57" s="3"/>
      <c r="G57" s="7"/>
      <c r="H57" s="6"/>
      <c r="I57" s="7"/>
      <c r="J57" s="7"/>
      <c r="K57" s="7"/>
      <c r="L57" s="7"/>
      <c r="M57" s="7"/>
      <c r="N57" s="6"/>
      <c r="O57" s="7"/>
      <c r="P57" s="7"/>
      <c r="Q57" s="7"/>
      <c r="R57" s="7"/>
      <c r="S57" s="7"/>
      <c r="T57" s="7"/>
      <c r="U57" s="7"/>
      <c r="V57" s="7"/>
      <c r="W57" s="7"/>
      <c r="X57" s="7"/>
      <c r="Y57" s="7"/>
      <c r="Z57" s="7"/>
      <c r="AA57" s="7"/>
      <c r="AB57" s="7"/>
      <c r="AC57" s="7"/>
    </row>
    <row r="58" spans="1:29">
      <c r="A58" s="3"/>
      <c r="B58" s="3"/>
      <c r="C58" s="3"/>
      <c r="D58" s="3"/>
      <c r="E58" s="3"/>
      <c r="F58" s="3"/>
      <c r="G58" s="1592"/>
      <c r="H58" s="1592"/>
      <c r="I58" s="1592"/>
      <c r="J58" s="1592"/>
      <c r="K58" s="1592"/>
      <c r="L58" s="1592"/>
      <c r="M58" s="1592"/>
      <c r="N58" s="6"/>
      <c r="O58" s="7"/>
      <c r="P58" s="7"/>
      <c r="Q58" s="7"/>
      <c r="R58" s="7"/>
      <c r="S58" s="7"/>
      <c r="T58" s="7"/>
      <c r="U58" s="7"/>
      <c r="V58" s="7"/>
      <c r="W58" s="7"/>
      <c r="X58" s="7"/>
      <c r="Y58" s="7"/>
      <c r="Z58" s="7"/>
      <c r="AA58" s="7"/>
      <c r="AB58" s="7"/>
      <c r="AC58" s="7"/>
    </row>
    <row r="59" spans="1:29">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1:29">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row>
    <row r="61" spans="1:29">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row>
    <row r="62" spans="1:29">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row>
    <row r="63" spans="1:29">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row>
    <row r="64" spans="1:29">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1:29">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1:29">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row>
    <row r="67" spans="1:29">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row>
    <row r="68" spans="1:29">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row>
    <row r="69" spans="1:29">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row>
    <row r="70" spans="1:29">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row>
    <row r="71" spans="1:29">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row>
    <row r="72" spans="1:29">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row>
    <row r="73" spans="1:29">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row r="84" spans="1:29">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row>
    <row r="85" spans="1:29">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row>
    <row r="86" spans="1:29">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row>
  </sheetData>
  <mergeCells count="12">
    <mergeCell ref="G58:J58"/>
    <mergeCell ref="K58:M58"/>
    <mergeCell ref="A43:P43"/>
    <mergeCell ref="A46:P46"/>
    <mergeCell ref="A1:P1"/>
    <mergeCell ref="B5:B6"/>
    <mergeCell ref="C5:I5"/>
    <mergeCell ref="J5:P5"/>
    <mergeCell ref="F6:G6"/>
    <mergeCell ref="H6:I6"/>
    <mergeCell ref="M6:N6"/>
    <mergeCell ref="O6:P6"/>
  </mergeCells>
  <pageMargins left="0.25" right="0.25" top="0.75" bottom="0.75" header="0.3" footer="0.3"/>
  <pageSetup paperSize="9" scale="63" orientation="portrait" r:id="rId1"/>
  <ignoredErrors>
    <ignoredError sqref="J38 K38:L3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AG67"/>
  <sheetViews>
    <sheetView workbookViewId="0">
      <selection sqref="A1:K63"/>
    </sheetView>
  </sheetViews>
  <sheetFormatPr baseColWidth="10" defaultColWidth="11.42578125" defaultRowHeight="15" customHeight="1"/>
  <cols>
    <col min="1" max="1" width="26" style="343" customWidth="1"/>
    <col min="2" max="6" width="10.85546875" style="343" customWidth="1"/>
    <col min="7" max="7" width="15.85546875" style="343" bestFit="1" customWidth="1"/>
    <col min="8" max="13" width="10.85546875" style="343" customWidth="1"/>
    <col min="14" max="14" width="10.7109375" style="343" customWidth="1"/>
    <col min="15" max="15" width="10.42578125" style="343" customWidth="1"/>
    <col min="16" max="16" width="26.7109375" style="343" customWidth="1"/>
    <col min="17" max="18" width="13.85546875" style="343" customWidth="1"/>
    <col min="19" max="19" width="10.42578125" style="343" customWidth="1"/>
    <col min="20" max="20" width="11.42578125" style="343"/>
    <col min="21" max="21" width="13.42578125" style="343" customWidth="1"/>
    <col min="22" max="22" width="10.7109375" style="343" customWidth="1"/>
    <col min="23" max="16384" width="11.42578125" style="343"/>
  </cols>
  <sheetData>
    <row r="1" spans="1:33" ht="18" customHeight="1">
      <c r="A1" s="1568" t="s">
        <v>84</v>
      </c>
      <c r="B1" s="1568"/>
      <c r="C1" s="1568"/>
      <c r="D1" s="1568"/>
      <c r="E1" s="1568"/>
      <c r="F1" s="1568"/>
      <c r="G1" s="1568"/>
      <c r="H1" s="1568"/>
      <c r="I1" s="1568"/>
      <c r="J1" s="1568"/>
      <c r="K1" s="1568"/>
      <c r="L1" s="341"/>
      <c r="M1" s="342"/>
      <c r="N1" s="342"/>
      <c r="O1" s="342"/>
      <c r="P1" s="342"/>
    </row>
    <row r="2" spans="1:33" ht="15" customHeight="1">
      <c r="A2" s="344"/>
      <c r="H2" s="345"/>
    </row>
    <row r="3" spans="1:33" ht="20.100000000000001" customHeight="1">
      <c r="A3" s="346" t="s">
        <v>85</v>
      </c>
      <c r="B3" s="347"/>
      <c r="C3" s="347"/>
      <c r="D3" s="347"/>
      <c r="E3" s="347"/>
      <c r="F3" s="347"/>
      <c r="G3" s="347"/>
      <c r="H3" s="347"/>
      <c r="I3" s="347"/>
      <c r="J3" s="347"/>
      <c r="K3" s="347"/>
      <c r="L3" s="347"/>
      <c r="M3" s="347"/>
      <c r="N3" s="347"/>
      <c r="O3" s="347"/>
      <c r="V3" s="348"/>
      <c r="W3" s="346"/>
      <c r="X3" s="347"/>
      <c r="Y3" s="347"/>
      <c r="Z3" s="347"/>
      <c r="AA3" s="347"/>
      <c r="AB3" s="347"/>
      <c r="AC3" s="347"/>
      <c r="AD3" s="347"/>
      <c r="AE3" s="347"/>
      <c r="AF3" s="347"/>
      <c r="AG3" s="347"/>
    </row>
    <row r="4" spans="1:33" ht="12.75" customHeight="1">
      <c r="A4" s="11" t="s">
        <v>50</v>
      </c>
      <c r="B4" s="349"/>
      <c r="C4" s="349"/>
      <c r="D4" s="349"/>
      <c r="E4" s="349"/>
      <c r="F4" s="349"/>
      <c r="G4" s="349"/>
      <c r="H4" s="349"/>
      <c r="I4" s="349"/>
      <c r="J4" s="349"/>
      <c r="K4" s="349"/>
      <c r="L4" s="347"/>
      <c r="M4" s="347"/>
      <c r="N4" s="347"/>
      <c r="O4" s="347"/>
      <c r="V4" s="348"/>
      <c r="W4" s="346"/>
      <c r="X4" s="347"/>
      <c r="Y4" s="347"/>
      <c r="Z4" s="347"/>
      <c r="AA4" s="347"/>
      <c r="AB4" s="347"/>
      <c r="AC4" s="347"/>
      <c r="AD4" s="347"/>
      <c r="AE4" s="347"/>
      <c r="AF4" s="347"/>
      <c r="AG4" s="347"/>
    </row>
    <row r="5" spans="1:33" s="352" customFormat="1" ht="30" customHeight="1">
      <c r="A5" s="1602"/>
      <c r="B5" s="1604" t="s">
        <v>86</v>
      </c>
      <c r="C5" s="1605"/>
      <c r="D5" s="1605"/>
      <c r="E5" s="1605"/>
      <c r="F5" s="1606"/>
      <c r="G5" s="1607" t="s">
        <v>87</v>
      </c>
      <c r="H5" s="1608"/>
      <c r="I5" s="1608"/>
      <c r="J5" s="1608"/>
      <c r="K5" s="1608"/>
      <c r="L5" s="350"/>
      <c r="M5" s="351"/>
      <c r="N5" s="351"/>
      <c r="O5" s="351"/>
      <c r="Q5" s="1612"/>
      <c r="R5" s="1610"/>
      <c r="S5" s="1610"/>
      <c r="T5" s="1610"/>
      <c r="U5" s="1610"/>
      <c r="V5" s="1609"/>
      <c r="W5" s="1609"/>
      <c r="X5" s="1609"/>
      <c r="Y5" s="1610"/>
      <c r="Z5" s="1610"/>
      <c r="AA5" s="1610"/>
      <c r="AB5" s="1610"/>
      <c r="AC5" s="1610"/>
      <c r="AD5" s="1610"/>
    </row>
    <row r="6" spans="1:33" s="359" customFormat="1" ht="25.5" customHeight="1">
      <c r="A6" s="1603"/>
      <c r="B6" s="353">
        <v>2019</v>
      </c>
      <c r="C6" s="354">
        <v>2020</v>
      </c>
      <c r="D6" s="19">
        <v>2021</v>
      </c>
      <c r="E6" s="355" t="s">
        <v>3</v>
      </c>
      <c r="F6" s="356" t="s">
        <v>29</v>
      </c>
      <c r="G6" s="353">
        <v>2019</v>
      </c>
      <c r="H6" s="354">
        <v>2020</v>
      </c>
      <c r="I6" s="19">
        <v>2021</v>
      </c>
      <c r="J6" s="355" t="s">
        <v>3</v>
      </c>
      <c r="K6" s="356" t="s">
        <v>29</v>
      </c>
      <c r="L6" s="357"/>
      <c r="M6" s="358"/>
      <c r="N6" s="358"/>
      <c r="O6" s="358"/>
      <c r="Q6" s="1612"/>
      <c r="R6" s="360"/>
      <c r="S6" s="360"/>
      <c r="T6" s="360"/>
      <c r="U6" s="360"/>
      <c r="V6" s="361"/>
      <c r="W6" s="361"/>
      <c r="X6" s="361"/>
      <c r="Y6" s="360"/>
      <c r="Z6" s="360"/>
      <c r="AA6" s="360"/>
      <c r="AB6" s="360"/>
      <c r="AC6" s="360"/>
      <c r="AD6" s="360"/>
    </row>
    <row r="7" spans="1:33" ht="15.75" customHeight="1">
      <c r="A7" s="362" t="s">
        <v>88</v>
      </c>
      <c r="B7" s="363">
        <v>220.98</v>
      </c>
      <c r="C7" s="363">
        <v>220.25899999999999</v>
      </c>
      <c r="D7" s="364">
        <v>221.666</v>
      </c>
      <c r="E7" s="365">
        <f>C7/B7-1</f>
        <v>-3.2627387093854265E-3</v>
      </c>
      <c r="F7" s="365">
        <f>D7/C7-1</f>
        <v>6.3879342047317156E-3</v>
      </c>
      <c r="G7" s="1339">
        <v>202.30898000000002</v>
      </c>
      <c r="H7" s="363">
        <v>202.45846989999998</v>
      </c>
      <c r="I7" s="364">
        <v>205.37861999999998</v>
      </c>
      <c r="J7" s="365">
        <f>H7/G7-1</f>
        <v>7.3891875684384267E-4</v>
      </c>
      <c r="K7" s="365">
        <f>I7/H7-1</f>
        <v>1.4423452382319901E-2</v>
      </c>
      <c r="P7" s="366"/>
      <c r="Q7" s="367"/>
      <c r="R7" s="368"/>
      <c r="S7" s="368"/>
      <c r="T7" s="368"/>
      <c r="U7" s="365"/>
      <c r="V7" s="369"/>
      <c r="W7" s="369"/>
      <c r="X7" s="363"/>
      <c r="Y7" s="369"/>
      <c r="Z7" s="363"/>
      <c r="AA7" s="369"/>
      <c r="AB7" s="363"/>
      <c r="AC7" s="363"/>
      <c r="AD7" s="363"/>
    </row>
    <row r="8" spans="1:33" ht="15" customHeight="1">
      <c r="A8" s="370" t="s">
        <v>89</v>
      </c>
      <c r="B8" s="371">
        <v>73.063999999999993</v>
      </c>
      <c r="C8" s="371">
        <v>72.527000000000001</v>
      </c>
      <c r="D8" s="372">
        <v>73.402000000000001</v>
      </c>
      <c r="E8" s="373">
        <f t="shared" ref="E8:F26" si="0">C8/B8-1</f>
        <v>-7.3497207927295527E-3</v>
      </c>
      <c r="F8" s="373">
        <f t="shared" si="0"/>
        <v>1.2064472541260418E-2</v>
      </c>
      <c r="G8" s="1340">
        <v>67.767139999999998</v>
      </c>
      <c r="H8" s="371">
        <v>67.460179999999994</v>
      </c>
      <c r="I8" s="372">
        <v>68.699089999999998</v>
      </c>
      <c r="J8" s="373">
        <f t="shared" ref="J8:J26" si="1">H8/G8-1</f>
        <v>-4.5296289617653418E-3</v>
      </c>
      <c r="K8" s="373">
        <f t="shared" ref="K8:K26" si="2">I8/H8-1</f>
        <v>1.8365056245032374E-2</v>
      </c>
      <c r="L8" s="374"/>
      <c r="M8" s="374"/>
      <c r="N8" s="374"/>
      <c r="O8" s="374"/>
      <c r="Q8" s="367"/>
      <c r="R8" s="368"/>
      <c r="S8" s="368"/>
      <c r="T8" s="368"/>
      <c r="U8" s="365"/>
      <c r="V8" s="369"/>
      <c r="W8" s="369"/>
      <c r="X8" s="363"/>
      <c r="Y8" s="369"/>
      <c r="Z8" s="363"/>
      <c r="AA8" s="369"/>
      <c r="AB8" s="363"/>
      <c r="AC8" s="363"/>
      <c r="AD8" s="363"/>
    </row>
    <row r="9" spans="1:33" ht="15" customHeight="1">
      <c r="A9" s="375" t="s">
        <v>90</v>
      </c>
      <c r="B9" s="363">
        <v>95.364999999999995</v>
      </c>
      <c r="C9" s="363">
        <v>95.483999999999995</v>
      </c>
      <c r="D9" s="376">
        <v>96.772000000000006</v>
      </c>
      <c r="E9" s="365">
        <f t="shared" si="0"/>
        <v>1.2478372568551777E-3</v>
      </c>
      <c r="F9" s="365">
        <f t="shared" si="0"/>
        <v>1.3489170960579999E-2</v>
      </c>
      <c r="G9" s="1341">
        <v>88.539629899999994</v>
      </c>
      <c r="H9" s="363">
        <v>88.4786699</v>
      </c>
      <c r="I9" s="376">
        <v>91.097079899999997</v>
      </c>
      <c r="J9" s="365">
        <f t="shared" si="1"/>
        <v>-6.8850524978303351E-4</v>
      </c>
      <c r="K9" s="365">
        <f t="shared" si="2"/>
        <v>2.9593686285738219E-2</v>
      </c>
      <c r="Q9" s="367"/>
      <c r="R9" s="368"/>
      <c r="S9" s="368"/>
      <c r="T9" s="368"/>
      <c r="U9" s="365"/>
      <c r="V9" s="369"/>
      <c r="W9" s="369"/>
      <c r="X9" s="363"/>
      <c r="Y9" s="369"/>
      <c r="Z9" s="363"/>
      <c r="AA9" s="369"/>
      <c r="AB9" s="363"/>
      <c r="AC9" s="363"/>
      <c r="AD9" s="363"/>
    </row>
    <row r="10" spans="1:33" ht="15" customHeight="1">
      <c r="A10" s="370" t="s">
        <v>91</v>
      </c>
      <c r="B10" s="371">
        <v>68.522000000000006</v>
      </c>
      <c r="C10" s="371">
        <v>68.063999999999993</v>
      </c>
      <c r="D10" s="372">
        <v>69.134</v>
      </c>
      <c r="E10" s="373">
        <f t="shared" si="0"/>
        <v>-6.683984705642132E-3</v>
      </c>
      <c r="F10" s="373">
        <f t="shared" si="0"/>
        <v>1.5720498354490076E-2</v>
      </c>
      <c r="G10" s="1340">
        <v>64.229379999999992</v>
      </c>
      <c r="H10" s="371">
        <v>64.143249999999995</v>
      </c>
      <c r="I10" s="372">
        <v>65.522329999999997</v>
      </c>
      <c r="J10" s="373">
        <f t="shared" si="1"/>
        <v>-1.3409751113897528E-3</v>
      </c>
      <c r="K10" s="373">
        <f t="shared" si="2"/>
        <v>2.1500001948763225E-2</v>
      </c>
      <c r="Q10" s="367"/>
      <c r="R10" s="368"/>
      <c r="S10" s="368"/>
      <c r="T10" s="368"/>
      <c r="U10" s="365"/>
      <c r="V10" s="369"/>
      <c r="W10" s="369"/>
      <c r="X10" s="363"/>
      <c r="Y10" s="369"/>
      <c r="Z10" s="363"/>
      <c r="AA10" s="369"/>
      <c r="AB10" s="363"/>
      <c r="AC10" s="363"/>
      <c r="AD10" s="363"/>
    </row>
    <row r="11" spans="1:33" ht="15" customHeight="1">
      <c r="A11" s="375" t="s">
        <v>92</v>
      </c>
      <c r="B11" s="363">
        <v>13.163</v>
      </c>
      <c r="C11" s="363">
        <v>13.282</v>
      </c>
      <c r="D11" s="376">
        <v>13.509</v>
      </c>
      <c r="E11" s="365">
        <f t="shared" si="0"/>
        <v>9.0404922889919526E-3</v>
      </c>
      <c r="F11" s="365">
        <f t="shared" si="0"/>
        <v>1.709079957837667E-2</v>
      </c>
      <c r="G11" s="1341">
        <v>12.79101</v>
      </c>
      <c r="H11" s="363">
        <v>12.8474</v>
      </c>
      <c r="I11" s="376">
        <v>13.17618</v>
      </c>
      <c r="J11" s="365">
        <f t="shared" si="1"/>
        <v>4.4085650781291452E-3</v>
      </c>
      <c r="K11" s="365">
        <f t="shared" si="2"/>
        <v>2.5591170197861057E-2</v>
      </c>
      <c r="Q11" s="367"/>
      <c r="R11" s="368"/>
      <c r="S11" s="368"/>
      <c r="T11" s="368"/>
      <c r="U11" s="365"/>
      <c r="V11" s="369"/>
      <c r="W11" s="369"/>
      <c r="X11" s="363"/>
      <c r="Y11" s="369"/>
      <c r="Z11" s="363"/>
      <c r="AA11" s="369"/>
      <c r="AB11" s="363"/>
      <c r="AC11" s="363"/>
      <c r="AD11" s="363"/>
    </row>
    <row r="12" spans="1:33" ht="15" customHeight="1">
      <c r="A12" s="370" t="s">
        <v>93</v>
      </c>
      <c r="B12" s="371">
        <v>132.09399999999999</v>
      </c>
      <c r="C12" s="371">
        <v>129.95400000000001</v>
      </c>
      <c r="D12" s="372">
        <v>133.25399999999999</v>
      </c>
      <c r="E12" s="373">
        <f t="shared" si="0"/>
        <v>-1.6200584432298104E-2</v>
      </c>
      <c r="F12" s="373">
        <f t="shared" si="0"/>
        <v>2.5393600812595007E-2</v>
      </c>
      <c r="G12" s="1340">
        <v>121.86703</v>
      </c>
      <c r="H12" s="371">
        <v>121.33822000000001</v>
      </c>
      <c r="I12" s="372">
        <v>122.85359</v>
      </c>
      <c r="J12" s="373">
        <f t="shared" si="1"/>
        <v>-4.339237610040958E-3</v>
      </c>
      <c r="K12" s="373">
        <f t="shared" si="2"/>
        <v>1.2488810203413081E-2</v>
      </c>
      <c r="Q12" s="367"/>
      <c r="R12" s="368"/>
      <c r="S12" s="368"/>
      <c r="T12" s="368"/>
      <c r="U12" s="365"/>
      <c r="V12" s="369"/>
      <c r="W12" s="369"/>
      <c r="X12" s="363"/>
      <c r="Y12" s="369"/>
      <c r="Z12" s="363"/>
      <c r="AA12" s="369"/>
      <c r="AB12" s="363"/>
      <c r="AC12" s="363"/>
      <c r="AD12" s="363"/>
    </row>
    <row r="13" spans="1:33" ht="15" customHeight="1">
      <c r="A13" s="375" t="s">
        <v>94</v>
      </c>
      <c r="B13" s="363">
        <v>167.839</v>
      </c>
      <c r="C13" s="363">
        <v>166.797</v>
      </c>
      <c r="D13" s="376">
        <v>168.459</v>
      </c>
      <c r="E13" s="365">
        <f t="shared" si="0"/>
        <v>-6.2083306025417784E-3</v>
      </c>
      <c r="F13" s="365">
        <f t="shared" si="0"/>
        <v>9.9642079893522695E-3</v>
      </c>
      <c r="G13" s="1341">
        <v>154.60521990000001</v>
      </c>
      <c r="H13" s="363">
        <v>153.95266000000001</v>
      </c>
      <c r="I13" s="376">
        <v>156.66076999999999</v>
      </c>
      <c r="J13" s="365">
        <f t="shared" si="1"/>
        <v>-4.2208141511785868E-3</v>
      </c>
      <c r="K13" s="365">
        <f t="shared" si="2"/>
        <v>1.7590537246969129E-2</v>
      </c>
      <c r="Q13" s="367"/>
      <c r="R13" s="368"/>
      <c r="S13" s="368"/>
      <c r="T13" s="368"/>
      <c r="U13" s="365"/>
      <c r="V13" s="369"/>
      <c r="W13" s="369"/>
      <c r="X13" s="363"/>
      <c r="Y13" s="369"/>
      <c r="Z13" s="363"/>
      <c r="AA13" s="369"/>
      <c r="AB13" s="363"/>
      <c r="AC13" s="363"/>
      <c r="AD13" s="363"/>
    </row>
    <row r="14" spans="1:33" ht="15" customHeight="1">
      <c r="A14" s="370" t="s">
        <v>95</v>
      </c>
      <c r="B14" s="371">
        <v>367.923</v>
      </c>
      <c r="C14" s="371">
        <v>366.11700000000002</v>
      </c>
      <c r="D14" s="372">
        <v>363.31200000000001</v>
      </c>
      <c r="E14" s="373">
        <f t="shared" si="0"/>
        <v>-4.9086357743332032E-3</v>
      </c>
      <c r="F14" s="373">
        <f t="shared" si="0"/>
        <v>-7.6614852629077745E-3</v>
      </c>
      <c r="G14" s="1340">
        <v>345.21193</v>
      </c>
      <c r="H14" s="371">
        <v>344.35608990000003</v>
      </c>
      <c r="I14" s="372">
        <v>347.96393999999998</v>
      </c>
      <c r="J14" s="373">
        <f t="shared" si="1"/>
        <v>-2.4791730111991539E-3</v>
      </c>
      <c r="K14" s="373">
        <f t="shared" si="2"/>
        <v>1.0477091028207708E-2</v>
      </c>
      <c r="Q14" s="367"/>
      <c r="R14" s="368"/>
      <c r="S14" s="368"/>
      <c r="T14" s="368"/>
      <c r="U14" s="365"/>
      <c r="V14" s="369"/>
      <c r="W14" s="369"/>
      <c r="X14" s="363"/>
      <c r="Y14" s="369"/>
      <c r="Z14" s="363"/>
      <c r="AA14" s="369"/>
      <c r="AB14" s="363"/>
      <c r="AC14" s="363"/>
      <c r="AD14" s="363"/>
    </row>
    <row r="15" spans="1:33" ht="15" customHeight="1">
      <c r="A15" s="375" t="s">
        <v>96</v>
      </c>
      <c r="B15" s="363">
        <v>95.933000000000007</v>
      </c>
      <c r="C15" s="363">
        <v>95.051000000000002</v>
      </c>
      <c r="D15" s="376">
        <v>96.614999999999995</v>
      </c>
      <c r="E15" s="365">
        <f t="shared" si="0"/>
        <v>-9.1939165876184781E-3</v>
      </c>
      <c r="F15" s="365">
        <f t="shared" si="0"/>
        <v>1.6454324520520425E-2</v>
      </c>
      <c r="G15" s="1341">
        <v>89.291800000000009</v>
      </c>
      <c r="H15" s="363">
        <v>88.670410000000004</v>
      </c>
      <c r="I15" s="376">
        <v>90.587260000000001</v>
      </c>
      <c r="J15" s="365">
        <f t="shared" si="1"/>
        <v>-6.9590936681755977E-3</v>
      </c>
      <c r="K15" s="365">
        <f t="shared" si="2"/>
        <v>2.1617696365676009E-2</v>
      </c>
      <c r="Q15" s="367"/>
      <c r="R15" s="368"/>
      <c r="S15" s="368"/>
      <c r="T15" s="368"/>
      <c r="U15" s="365"/>
      <c r="V15" s="369"/>
      <c r="W15" s="369"/>
      <c r="X15" s="363"/>
      <c r="Y15" s="369"/>
      <c r="Z15" s="363"/>
      <c r="AA15" s="369"/>
      <c r="AB15" s="363"/>
      <c r="AC15" s="363"/>
      <c r="AD15" s="363"/>
    </row>
    <row r="16" spans="1:33" ht="15" customHeight="1">
      <c r="A16" s="370" t="s">
        <v>97</v>
      </c>
      <c r="B16" s="371">
        <v>189.1</v>
      </c>
      <c r="C16" s="371">
        <v>188.358</v>
      </c>
      <c r="D16" s="372">
        <v>191.58</v>
      </c>
      <c r="E16" s="373">
        <f t="shared" si="0"/>
        <v>-3.9238498149126722E-3</v>
      </c>
      <c r="F16" s="373">
        <f t="shared" si="0"/>
        <v>1.710572420603329E-2</v>
      </c>
      <c r="G16" s="1340">
        <v>177.65322</v>
      </c>
      <c r="H16" s="371">
        <v>177.40616</v>
      </c>
      <c r="I16" s="372">
        <v>181.18236999999999</v>
      </c>
      <c r="J16" s="373">
        <f t="shared" si="1"/>
        <v>-1.3906868673700945E-3</v>
      </c>
      <c r="K16" s="373">
        <f t="shared" si="2"/>
        <v>2.1285675762329648E-2</v>
      </c>
      <c r="Q16" s="367"/>
      <c r="R16" s="368"/>
      <c r="S16" s="368"/>
      <c r="T16" s="368"/>
      <c r="U16" s="365"/>
      <c r="V16" s="369"/>
      <c r="W16" s="369"/>
      <c r="X16" s="363"/>
      <c r="Y16" s="369"/>
      <c r="Z16" s="363"/>
      <c r="AA16" s="369"/>
      <c r="AB16" s="363"/>
      <c r="AC16" s="363"/>
      <c r="AD16" s="363"/>
    </row>
    <row r="17" spans="1:32" ht="15" customHeight="1">
      <c r="A17" s="375" t="s">
        <v>98</v>
      </c>
      <c r="B17" s="363">
        <v>193.011</v>
      </c>
      <c r="C17" s="363">
        <v>193.262</v>
      </c>
      <c r="D17" s="376">
        <v>196.137</v>
      </c>
      <c r="E17" s="365">
        <f t="shared" si="0"/>
        <v>1.3004440161441533E-3</v>
      </c>
      <c r="F17" s="365">
        <f t="shared" si="0"/>
        <v>1.4876178452049471E-2</v>
      </c>
      <c r="G17" s="1341">
        <v>179.28046000000001</v>
      </c>
      <c r="H17" s="363">
        <v>179.53648000000001</v>
      </c>
      <c r="I17" s="376">
        <v>183.58367000000001</v>
      </c>
      <c r="J17" s="365">
        <f t="shared" si="1"/>
        <v>1.4280418512981896E-3</v>
      </c>
      <c r="K17" s="365">
        <f t="shared" si="2"/>
        <v>2.2542438171896828E-2</v>
      </c>
      <c r="Q17" s="367"/>
      <c r="R17" s="368"/>
      <c r="S17" s="368"/>
      <c r="T17" s="368"/>
      <c r="U17" s="365"/>
      <c r="V17" s="369"/>
      <c r="W17" s="369"/>
      <c r="X17" s="363"/>
      <c r="Y17" s="369"/>
      <c r="Z17" s="363"/>
      <c r="AA17" s="369"/>
      <c r="AB17" s="363"/>
      <c r="AC17" s="363"/>
      <c r="AD17" s="363"/>
    </row>
    <row r="18" spans="1:32" ht="15" customHeight="1">
      <c r="A18" s="370" t="s">
        <v>99</v>
      </c>
      <c r="B18" s="371">
        <v>100.38200000000001</v>
      </c>
      <c r="C18" s="371">
        <v>101.31100000000001</v>
      </c>
      <c r="D18" s="372">
        <v>102.94</v>
      </c>
      <c r="E18" s="373">
        <f t="shared" si="0"/>
        <v>9.2546472475145691E-3</v>
      </c>
      <c r="F18" s="373">
        <f t="shared" si="0"/>
        <v>1.6079201666156617E-2</v>
      </c>
      <c r="G18" s="1340">
        <v>92.277559999999994</v>
      </c>
      <c r="H18" s="371">
        <v>93.00873</v>
      </c>
      <c r="I18" s="372">
        <v>95.275759999999991</v>
      </c>
      <c r="J18" s="373">
        <f t="shared" si="1"/>
        <v>7.9235948588152194E-3</v>
      </c>
      <c r="K18" s="373">
        <f t="shared" si="2"/>
        <v>2.4374378620157344E-2</v>
      </c>
      <c r="Q18" s="367"/>
      <c r="R18" s="368"/>
      <c r="S18" s="368"/>
      <c r="T18" s="368"/>
      <c r="U18" s="365"/>
      <c r="V18" s="369"/>
      <c r="W18" s="369"/>
      <c r="X18" s="363"/>
      <c r="Y18" s="369"/>
      <c r="Z18" s="363"/>
      <c r="AA18" s="369"/>
      <c r="AB18" s="363"/>
      <c r="AC18" s="363"/>
      <c r="AD18" s="363"/>
    </row>
    <row r="19" spans="1:32" ht="15" customHeight="1">
      <c r="A19" s="375" t="s">
        <v>100</v>
      </c>
      <c r="B19" s="363">
        <v>169.04</v>
      </c>
      <c r="C19" s="363">
        <v>168.85900000000001</v>
      </c>
      <c r="D19" s="376">
        <v>169.35599999999999</v>
      </c>
      <c r="E19" s="365">
        <f t="shared" si="0"/>
        <v>-1.0707524846189642E-3</v>
      </c>
      <c r="F19" s="365">
        <f t="shared" si="0"/>
        <v>2.9432840417151773E-3</v>
      </c>
      <c r="G19" s="1341">
        <v>160.26095999999998</v>
      </c>
      <c r="H19" s="363">
        <v>160.20910000000001</v>
      </c>
      <c r="I19" s="376">
        <v>162.31220000000002</v>
      </c>
      <c r="J19" s="365">
        <f t="shared" si="1"/>
        <v>-3.2359721294550337E-4</v>
      </c>
      <c r="K19" s="365">
        <f t="shared" si="2"/>
        <v>1.3127219365192122E-2</v>
      </c>
      <c r="Q19" s="367"/>
      <c r="R19" s="368"/>
      <c r="S19" s="368"/>
      <c r="T19" s="368"/>
      <c r="U19" s="365"/>
      <c r="V19" s="369"/>
      <c r="W19" s="369"/>
      <c r="X19" s="363"/>
      <c r="Y19" s="369"/>
      <c r="Z19" s="363"/>
      <c r="AA19" s="369"/>
      <c r="AB19" s="363"/>
      <c r="AC19" s="363"/>
      <c r="AD19" s="363"/>
    </row>
    <row r="20" spans="1:32" s="381" customFormat="1" ht="15" customHeight="1">
      <c r="A20" s="377" t="s">
        <v>101</v>
      </c>
      <c r="B20" s="378">
        <v>1886.4159999999999</v>
      </c>
      <c r="C20" s="378">
        <v>1879.325</v>
      </c>
      <c r="D20" s="379">
        <v>1896.136</v>
      </c>
      <c r="E20" s="380">
        <f t="shared" si="0"/>
        <v>-3.7589799916878386E-3</v>
      </c>
      <c r="F20" s="380">
        <f t="shared" si="0"/>
        <v>8.9452329958894516E-3</v>
      </c>
      <c r="G20" s="1342">
        <v>1756.0843200000002</v>
      </c>
      <c r="H20" s="378">
        <v>1753.86582</v>
      </c>
      <c r="I20" s="379">
        <v>1784.29286</v>
      </c>
      <c r="J20" s="380">
        <f t="shared" si="1"/>
        <v>-1.2633220254482103E-3</v>
      </c>
      <c r="K20" s="380">
        <f t="shared" si="2"/>
        <v>1.734855634509147E-2</v>
      </c>
      <c r="Q20" s="382"/>
      <c r="R20" s="383"/>
      <c r="S20" s="383"/>
      <c r="T20" s="383"/>
      <c r="U20" s="384"/>
      <c r="V20" s="385"/>
      <c r="W20" s="385"/>
      <c r="X20" s="386"/>
      <c r="Y20" s="385"/>
      <c r="Z20" s="386"/>
      <c r="AA20" s="385"/>
      <c r="AB20" s="386"/>
      <c r="AC20" s="386"/>
      <c r="AD20" s="386"/>
    </row>
    <row r="21" spans="1:32" ht="15" customHeight="1">
      <c r="A21" s="375" t="s">
        <v>102</v>
      </c>
      <c r="B21" s="363">
        <v>15.965</v>
      </c>
      <c r="C21" s="363">
        <v>15.483000000000001</v>
      </c>
      <c r="D21" s="376">
        <v>15.189</v>
      </c>
      <c r="E21" s="365">
        <f t="shared" si="0"/>
        <v>-3.0191042906357657E-2</v>
      </c>
      <c r="F21" s="365">
        <f t="shared" si="0"/>
        <v>-1.8988568106956039E-2</v>
      </c>
      <c r="G21" s="1341">
        <v>15.269609899999999</v>
      </c>
      <c r="H21" s="363">
        <v>15.1022499</v>
      </c>
      <c r="I21" s="376">
        <v>14.553370000000001</v>
      </c>
      <c r="J21" s="365">
        <f t="shared" si="1"/>
        <v>-1.096033239198857E-2</v>
      </c>
      <c r="K21" s="365">
        <f t="shared" si="2"/>
        <v>-3.6344246958858739E-2</v>
      </c>
      <c r="Q21" s="367"/>
      <c r="R21" s="368"/>
      <c r="S21" s="368"/>
      <c r="T21" s="368"/>
      <c r="U21" s="365"/>
      <c r="V21" s="369"/>
      <c r="W21" s="369"/>
      <c r="X21" s="363"/>
      <c r="Y21" s="369"/>
      <c r="Z21" s="363"/>
      <c r="AA21" s="369"/>
      <c r="AB21" s="363"/>
      <c r="AC21" s="363"/>
      <c r="AD21" s="363"/>
    </row>
    <row r="22" spans="1:32" ht="15" customHeight="1">
      <c r="A22" s="370" t="s">
        <v>103</v>
      </c>
      <c r="B22" s="371">
        <v>9.91</v>
      </c>
      <c r="C22" s="371">
        <v>9.9109999999999996</v>
      </c>
      <c r="D22" s="372">
        <v>9.9030000000000005</v>
      </c>
      <c r="E22" s="373">
        <f t="shared" si="0"/>
        <v>1.0090817356189774E-4</v>
      </c>
      <c r="F22" s="373">
        <f t="shared" si="0"/>
        <v>-8.0718393703960167E-4</v>
      </c>
      <c r="G22" s="1340">
        <v>8.9065300000000001</v>
      </c>
      <c r="H22" s="371">
        <v>9.2358299000000006</v>
      </c>
      <c r="I22" s="372">
        <v>9.0011798999999986</v>
      </c>
      <c r="J22" s="373">
        <f t="shared" si="1"/>
        <v>3.6972861484775743E-2</v>
      </c>
      <c r="K22" s="373">
        <f t="shared" si="2"/>
        <v>-2.5406487834948366E-2</v>
      </c>
      <c r="Q22" s="367"/>
      <c r="R22" s="368"/>
      <c r="S22" s="368"/>
      <c r="T22" s="368"/>
      <c r="U22" s="365"/>
      <c r="V22" s="369"/>
      <c r="W22" s="369"/>
      <c r="X22" s="363"/>
      <c r="Y22" s="369"/>
      <c r="Z22" s="363"/>
      <c r="AA22" s="369"/>
      <c r="AB22" s="363"/>
      <c r="AC22" s="363"/>
      <c r="AD22" s="363"/>
    </row>
    <row r="23" spans="1:32" ht="15" customHeight="1">
      <c r="A23" s="375" t="s">
        <v>104</v>
      </c>
      <c r="B23" s="363">
        <v>16.652000000000001</v>
      </c>
      <c r="C23" s="363">
        <v>16.568000000000001</v>
      </c>
      <c r="D23" s="376">
        <v>16.439</v>
      </c>
      <c r="E23" s="365">
        <f t="shared" si="0"/>
        <v>-5.0444391064136118E-3</v>
      </c>
      <c r="F23" s="365">
        <f t="shared" si="0"/>
        <v>-7.7860936745534071E-3</v>
      </c>
      <c r="G23" s="1341">
        <v>15.8935499</v>
      </c>
      <c r="H23" s="363">
        <v>15.803239900000001</v>
      </c>
      <c r="I23" s="376">
        <v>15.7265499</v>
      </c>
      <c r="J23" s="365">
        <f t="shared" si="1"/>
        <v>-5.6821792845661578E-3</v>
      </c>
      <c r="K23" s="365">
        <f t="shared" si="2"/>
        <v>-4.852802367443676E-3</v>
      </c>
      <c r="Q23" s="367"/>
      <c r="R23" s="368"/>
      <c r="S23" s="368"/>
      <c r="T23" s="368"/>
      <c r="U23" s="365"/>
      <c r="V23" s="369"/>
      <c r="W23" s="369"/>
      <c r="X23" s="363"/>
      <c r="Y23" s="369"/>
      <c r="Z23" s="363"/>
      <c r="AA23" s="369"/>
      <c r="AB23" s="363"/>
      <c r="AC23" s="363"/>
      <c r="AD23" s="363"/>
    </row>
    <row r="24" spans="1:32" ht="15" customHeight="1">
      <c r="A24" s="370" t="s">
        <v>105</v>
      </c>
      <c r="B24" s="371">
        <v>39.566000000000003</v>
      </c>
      <c r="C24" s="371">
        <v>39.049999999999997</v>
      </c>
      <c r="D24" s="372">
        <v>39.555</v>
      </c>
      <c r="E24" s="373">
        <f t="shared" si="0"/>
        <v>-1.3041500278016649E-2</v>
      </c>
      <c r="F24" s="373">
        <f t="shared" si="0"/>
        <v>1.2932138284251105E-2</v>
      </c>
      <c r="G24" s="1340">
        <v>36.120930000000001</v>
      </c>
      <c r="H24" s="371">
        <v>35.821269999999998</v>
      </c>
      <c r="I24" s="372">
        <v>35.877069999999996</v>
      </c>
      <c r="J24" s="373">
        <f t="shared" si="1"/>
        <v>-8.2960211711050613E-3</v>
      </c>
      <c r="K24" s="373">
        <f t="shared" si="2"/>
        <v>1.5577337151919668E-3</v>
      </c>
      <c r="Q24" s="367"/>
      <c r="R24" s="368"/>
      <c r="S24" s="368"/>
      <c r="T24" s="368"/>
      <c r="U24" s="365"/>
      <c r="V24" s="369"/>
      <c r="W24" s="369"/>
      <c r="X24" s="363"/>
      <c r="Y24" s="369"/>
      <c r="Z24" s="363"/>
      <c r="AA24" s="369"/>
      <c r="AB24" s="363"/>
      <c r="AC24" s="363"/>
      <c r="AD24" s="363"/>
    </row>
    <row r="25" spans="1:32" s="381" customFormat="1" ht="15" customHeight="1">
      <c r="A25" s="387" t="s">
        <v>106</v>
      </c>
      <c r="B25" s="388">
        <v>82.093000000000004</v>
      </c>
      <c r="C25" s="388">
        <v>81.012</v>
      </c>
      <c r="D25" s="389">
        <v>81.085999999999999</v>
      </c>
      <c r="E25" s="390">
        <f t="shared" si="0"/>
        <v>-1.3167992398864792E-2</v>
      </c>
      <c r="F25" s="390">
        <f t="shared" si="0"/>
        <v>9.1344492174005865E-4</v>
      </c>
      <c r="G25" s="1343">
        <v>76.190619999999996</v>
      </c>
      <c r="H25" s="388">
        <v>75.962589999999992</v>
      </c>
      <c r="I25" s="389">
        <v>75.158169999999998</v>
      </c>
      <c r="J25" s="390">
        <f t="shared" si="1"/>
        <v>-2.9928881009237962E-3</v>
      </c>
      <c r="K25" s="390">
        <f t="shared" si="2"/>
        <v>-1.0589686317962532E-2</v>
      </c>
      <c r="Q25" s="382"/>
      <c r="R25" s="383"/>
      <c r="S25" s="383"/>
      <c r="T25" s="383"/>
      <c r="U25" s="384"/>
      <c r="V25" s="385"/>
      <c r="W25" s="385"/>
      <c r="X25" s="386"/>
      <c r="Y25" s="385"/>
      <c r="Z25" s="386"/>
      <c r="AA25" s="385"/>
      <c r="AB25" s="386"/>
      <c r="AC25" s="386"/>
      <c r="AD25" s="386"/>
    </row>
    <row r="26" spans="1:32" s="381" customFormat="1" ht="15" customHeight="1">
      <c r="A26" s="391" t="s">
        <v>107</v>
      </c>
      <c r="B26" s="392">
        <v>1968.509</v>
      </c>
      <c r="C26" s="392">
        <v>1960.337</v>
      </c>
      <c r="D26" s="393">
        <v>1977.222</v>
      </c>
      <c r="E26" s="394">
        <f t="shared" si="0"/>
        <v>-4.1513653226884495E-3</v>
      </c>
      <c r="F26" s="394">
        <f t="shared" si="0"/>
        <v>8.6133149555407407E-3</v>
      </c>
      <c r="G26" s="1344">
        <v>1832.27494</v>
      </c>
      <c r="H26" s="392">
        <v>1829.8284099999998</v>
      </c>
      <c r="I26" s="393">
        <v>1859.4510299999999</v>
      </c>
      <c r="J26" s="394">
        <f t="shared" si="1"/>
        <v>-1.3352417514372883E-3</v>
      </c>
      <c r="K26" s="394">
        <f t="shared" si="2"/>
        <v>1.618874198155007E-2</v>
      </c>
      <c r="Q26" s="382"/>
      <c r="R26" s="383"/>
      <c r="S26" s="383"/>
      <c r="T26" s="383"/>
      <c r="U26" s="384"/>
      <c r="V26" s="385"/>
      <c r="W26" s="385"/>
      <c r="X26" s="386"/>
      <c r="Y26" s="385"/>
      <c r="Z26" s="386"/>
      <c r="AA26" s="385"/>
      <c r="AB26" s="386"/>
      <c r="AC26" s="386"/>
      <c r="AD26" s="386"/>
    </row>
    <row r="27" spans="1:32" s="381" customFormat="1" ht="5.0999999999999996" customHeight="1">
      <c r="A27" s="382"/>
      <c r="E27" s="386"/>
      <c r="F27" s="385"/>
      <c r="G27" s="363"/>
      <c r="J27" s="386"/>
      <c r="K27" s="385"/>
      <c r="L27" s="384"/>
      <c r="M27" s="343"/>
      <c r="N27" s="343"/>
      <c r="O27" s="343"/>
      <c r="P27" s="343"/>
      <c r="Q27" s="343"/>
      <c r="S27" s="382"/>
      <c r="T27" s="383"/>
      <c r="U27" s="383"/>
      <c r="V27" s="383"/>
      <c r="W27" s="384"/>
      <c r="X27" s="385"/>
      <c r="Y27" s="385"/>
      <c r="Z27" s="386"/>
      <c r="AA27" s="385"/>
      <c r="AB27" s="386"/>
      <c r="AC27" s="385"/>
      <c r="AD27" s="386"/>
      <c r="AE27" s="386"/>
      <c r="AF27" s="386"/>
    </row>
    <row r="28" spans="1:32" s="381" customFormat="1" ht="25.5" customHeight="1">
      <c r="A28" s="1601" t="s">
        <v>586</v>
      </c>
      <c r="B28" s="1601"/>
      <c r="C28" s="1601"/>
      <c r="D28" s="1601"/>
      <c r="E28" s="1601"/>
      <c r="F28" s="1601"/>
      <c r="G28" s="1601"/>
      <c r="H28" s="1601"/>
      <c r="I28" s="1601"/>
      <c r="J28" s="1601"/>
      <c r="K28" s="1601"/>
      <c r="L28" s="395"/>
      <c r="M28" s="343"/>
      <c r="N28" s="343"/>
      <c r="O28" s="343"/>
      <c r="P28" s="343"/>
      <c r="Q28" s="343"/>
      <c r="S28" s="382"/>
      <c r="T28" s="383"/>
      <c r="U28" s="383"/>
      <c r="V28" s="383"/>
      <c r="W28" s="384"/>
      <c r="X28" s="385"/>
      <c r="Y28" s="385"/>
      <c r="Z28" s="386"/>
      <c r="AA28" s="385"/>
      <c r="AB28" s="386"/>
      <c r="AC28" s="385"/>
      <c r="AD28" s="386"/>
      <c r="AE28" s="386"/>
      <c r="AF28" s="386"/>
    </row>
    <row r="29" spans="1:32" s="397" customFormat="1" ht="12.75" customHeight="1">
      <c r="A29" s="238" t="s">
        <v>64</v>
      </c>
      <c r="B29" s="1551"/>
      <c r="C29" s="1551"/>
      <c r="D29" s="1551"/>
      <c r="E29" s="1551"/>
      <c r="F29" s="1551"/>
      <c r="G29" s="1551"/>
      <c r="H29" s="1551"/>
      <c r="I29" s="1551"/>
      <c r="J29" s="1551"/>
      <c r="K29" s="1551"/>
      <c r="L29" s="396"/>
      <c r="W29" s="398"/>
      <c r="X29" s="396"/>
      <c r="Y29" s="396"/>
      <c r="Z29" s="396"/>
      <c r="AA29" s="396"/>
      <c r="AB29" s="396"/>
      <c r="AC29" s="396"/>
      <c r="AD29" s="396"/>
    </row>
    <row r="30" spans="1:32" s="397" customFormat="1" ht="18">
      <c r="A30" s="1601" t="s">
        <v>108</v>
      </c>
      <c r="B30" s="1601"/>
      <c r="C30" s="1601"/>
      <c r="D30" s="1601"/>
      <c r="E30" s="1601"/>
      <c r="F30" s="1601"/>
      <c r="G30" s="1601"/>
      <c r="H30" s="1601"/>
      <c r="I30" s="1601"/>
      <c r="J30" s="1601"/>
      <c r="K30" s="1601"/>
      <c r="L30" s="396"/>
      <c r="P30" s="341"/>
      <c r="W30" s="398"/>
      <c r="X30" s="396"/>
      <c r="Y30" s="396"/>
      <c r="Z30" s="396"/>
      <c r="AA30" s="396"/>
      <c r="AB30" s="396"/>
      <c r="AC30" s="396"/>
      <c r="AD30" s="396"/>
    </row>
    <row r="32" spans="1:32" ht="15" customHeight="1">
      <c r="A32" s="399" t="s">
        <v>495</v>
      </c>
      <c r="C32" s="400"/>
      <c r="D32" s="400"/>
    </row>
    <row r="33" spans="1:33" ht="15" customHeight="1">
      <c r="A33" s="401" t="s">
        <v>109</v>
      </c>
      <c r="C33" s="402"/>
    </row>
    <row r="36" spans="1:33" ht="11.25" customHeight="1">
      <c r="A36" s="131"/>
    </row>
    <row r="37" spans="1:33" ht="15" customHeight="1">
      <c r="A37" s="403"/>
      <c r="V37" s="131"/>
    </row>
    <row r="38" spans="1:33" ht="12">
      <c r="A38" s="404"/>
      <c r="B38" s="404"/>
      <c r="C38" s="404"/>
      <c r="D38" s="404"/>
      <c r="E38" s="404"/>
      <c r="F38" s="404"/>
      <c r="G38" s="404"/>
      <c r="H38" s="404"/>
      <c r="I38" s="404"/>
      <c r="J38" s="404"/>
      <c r="K38" s="404"/>
      <c r="V38" s="403"/>
    </row>
    <row r="39" spans="1:33" s="404" customFormat="1" ht="26.25" customHeight="1">
      <c r="A39" s="343"/>
      <c r="B39" s="343"/>
      <c r="C39" s="343"/>
      <c r="D39" s="343"/>
      <c r="E39" s="343"/>
      <c r="F39" s="343"/>
      <c r="G39" s="343"/>
      <c r="H39" s="343"/>
      <c r="I39" s="343"/>
      <c r="J39" s="343"/>
      <c r="K39" s="343"/>
      <c r="V39" s="1611"/>
      <c r="W39" s="1611"/>
      <c r="X39" s="1611"/>
      <c r="Y39" s="1611"/>
      <c r="Z39" s="1611"/>
      <c r="AA39" s="1611"/>
      <c r="AB39" s="1611"/>
      <c r="AC39" s="1611"/>
      <c r="AD39" s="1611"/>
      <c r="AE39" s="1611"/>
      <c r="AF39" s="1611"/>
      <c r="AG39" s="1611"/>
    </row>
    <row r="40" spans="1:33" ht="15" customHeight="1">
      <c r="G40" s="1565" t="s">
        <v>497</v>
      </c>
    </row>
    <row r="46" spans="1:33" ht="15" customHeight="1">
      <c r="G46" s="405" t="s">
        <v>575</v>
      </c>
      <c r="P46" s="406"/>
    </row>
    <row r="47" spans="1:33" ht="15" customHeight="1">
      <c r="G47" s="933" t="s">
        <v>576</v>
      </c>
      <c r="H47" s="1539">
        <f>'Données carte 8.3a'!B23</f>
        <v>27.757805033805628</v>
      </c>
    </row>
    <row r="56" spans="1:13" ht="15" customHeight="1">
      <c r="C56" s="407"/>
    </row>
    <row r="57" spans="1:13" ht="15" customHeight="1">
      <c r="C57" s="408"/>
    </row>
    <row r="58" spans="1:13" ht="15" customHeight="1">
      <c r="B58" s="409"/>
    </row>
    <row r="59" spans="1:13" ht="12">
      <c r="B59" s="410"/>
    </row>
    <row r="60" spans="1:13" ht="12">
      <c r="A60" s="238" t="s">
        <v>610</v>
      </c>
      <c r="B60" s="410"/>
    </row>
    <row r="61" spans="1:13" ht="27" customHeight="1">
      <c r="A61" s="1601" t="s">
        <v>110</v>
      </c>
      <c r="B61" s="1601"/>
      <c r="C61" s="1601"/>
      <c r="D61" s="1601"/>
      <c r="E61" s="1601"/>
      <c r="F61" s="1601"/>
      <c r="G61" s="1601"/>
      <c r="H61" s="1601"/>
      <c r="I61" s="1601"/>
      <c r="J61" s="1601"/>
      <c r="K61" s="1601"/>
    </row>
    <row r="62" spans="1:13" ht="15" customHeight="1">
      <c r="A62" s="238" t="s">
        <v>64</v>
      </c>
      <c r="C62" s="407"/>
      <c r="L62" s="411"/>
      <c r="M62" s="412"/>
    </row>
    <row r="63" spans="1:13" ht="15" customHeight="1">
      <c r="A63" s="238" t="s">
        <v>111</v>
      </c>
      <c r="C63" s="408"/>
    </row>
    <row r="64" spans="1:13" ht="25.5" customHeight="1"/>
    <row r="65" spans="3:3" ht="12.2" customHeight="1"/>
    <row r="66" spans="3:3" ht="12.2" customHeight="1"/>
    <row r="67" spans="3:3" ht="15" customHeight="1">
      <c r="C67" s="408"/>
    </row>
  </sheetData>
  <mergeCells count="12">
    <mergeCell ref="V5:X5"/>
    <mergeCell ref="Y5:AD5"/>
    <mergeCell ref="A28:K28"/>
    <mergeCell ref="A30:K30"/>
    <mergeCell ref="V39:AG39"/>
    <mergeCell ref="Q5:Q6"/>
    <mergeCell ref="R5:U5"/>
    <mergeCell ref="A61:K61"/>
    <mergeCell ref="A1:K1"/>
    <mergeCell ref="A5:A6"/>
    <mergeCell ref="B5:F5"/>
    <mergeCell ref="G5:K5"/>
  </mergeCells>
  <pageMargins left="0.25" right="0.25"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AG102"/>
  <sheetViews>
    <sheetView workbookViewId="0">
      <selection sqref="A1:K65"/>
    </sheetView>
  </sheetViews>
  <sheetFormatPr baseColWidth="10" defaultColWidth="11.42578125" defaultRowHeight="12"/>
  <cols>
    <col min="1" max="1" width="26" style="343" customWidth="1"/>
    <col min="2" max="2" width="12.140625" style="343" customWidth="1"/>
    <col min="3" max="11" width="11.7109375" style="343" customWidth="1"/>
    <col min="12" max="13" width="10.85546875" style="343" customWidth="1"/>
    <col min="14" max="14" width="10.7109375" style="343" customWidth="1"/>
    <col min="15" max="15" width="10.42578125" style="343" customWidth="1"/>
    <col min="16" max="16" width="26.7109375" style="343" customWidth="1"/>
    <col min="17" max="18" width="13.85546875" style="343" customWidth="1"/>
    <col min="19" max="19" width="10.42578125" style="343" customWidth="1"/>
    <col min="20" max="20" width="11.42578125" style="343"/>
    <col min="21" max="21" width="13.42578125" style="343" customWidth="1"/>
    <col min="22" max="22" width="10.7109375" style="343" customWidth="1"/>
    <col min="23" max="16384" width="11.42578125" style="343"/>
  </cols>
  <sheetData>
    <row r="1" spans="1:16" ht="18" customHeight="1">
      <c r="A1" s="1568" t="s">
        <v>112</v>
      </c>
      <c r="B1" s="1568"/>
      <c r="C1" s="1568"/>
      <c r="D1" s="1568"/>
      <c r="E1" s="1568"/>
      <c r="F1" s="1568"/>
      <c r="G1" s="1568"/>
      <c r="H1" s="1568"/>
      <c r="I1" s="1568"/>
      <c r="J1" s="1568"/>
      <c r="K1" s="1568"/>
      <c r="L1" s="341"/>
      <c r="M1" s="342"/>
      <c r="N1" s="342"/>
      <c r="O1" s="342"/>
      <c r="P1" s="342"/>
    </row>
    <row r="2" spans="1:16" ht="15" customHeight="1">
      <c r="A2" s="344"/>
      <c r="H2" s="345"/>
    </row>
    <row r="3" spans="1:16" ht="16.5" customHeight="1">
      <c r="A3" s="346" t="s">
        <v>570</v>
      </c>
      <c r="H3" s="129"/>
      <c r="I3" s="413"/>
      <c r="J3" s="413"/>
      <c r="K3" s="413"/>
      <c r="L3" s="413"/>
      <c r="M3" s="413"/>
      <c r="N3" s="413"/>
      <c r="O3" s="413"/>
    </row>
    <row r="4" spans="1:16" ht="12.75" customHeight="1">
      <c r="A4" s="11" t="s">
        <v>50</v>
      </c>
      <c r="B4" s="414"/>
      <c r="C4" s="414"/>
      <c r="D4" s="414"/>
      <c r="E4" s="414"/>
      <c r="F4" s="414"/>
      <c r="G4" s="414"/>
      <c r="H4" s="415"/>
      <c r="I4" s="416"/>
      <c r="J4" s="416"/>
      <c r="K4" s="416"/>
      <c r="L4" s="413"/>
      <c r="M4" s="413"/>
      <c r="N4" s="413"/>
      <c r="O4" s="413"/>
    </row>
    <row r="5" spans="1:16" ht="30" customHeight="1">
      <c r="A5" s="417"/>
      <c r="B5" s="1613" t="s">
        <v>113</v>
      </c>
      <c r="C5" s="1614"/>
      <c r="D5" s="1615" t="s">
        <v>114</v>
      </c>
      <c r="E5" s="1616"/>
      <c r="F5" s="1613" t="s">
        <v>115</v>
      </c>
      <c r="G5" s="1613"/>
      <c r="H5" s="1614"/>
      <c r="I5" s="1617" t="s">
        <v>116</v>
      </c>
      <c r="J5" s="1619" t="s">
        <v>117</v>
      </c>
      <c r="K5" s="1621" t="s">
        <v>118</v>
      </c>
      <c r="L5" s="413"/>
      <c r="M5" s="413"/>
      <c r="N5" s="413"/>
      <c r="O5" s="413"/>
    </row>
    <row r="6" spans="1:16" s="358" customFormat="1" ht="45" customHeight="1">
      <c r="A6" s="418"/>
      <c r="B6" s="419" t="s">
        <v>119</v>
      </c>
      <c r="C6" s="420" t="s">
        <v>120</v>
      </c>
      <c r="D6" s="421" t="s">
        <v>121</v>
      </c>
      <c r="E6" s="420" t="s">
        <v>122</v>
      </c>
      <c r="F6" s="422" t="s">
        <v>123</v>
      </c>
      <c r="G6" s="423" t="s">
        <v>124</v>
      </c>
      <c r="H6" s="420" t="s">
        <v>125</v>
      </c>
      <c r="I6" s="1618"/>
      <c r="J6" s="1620"/>
      <c r="K6" s="1622"/>
      <c r="L6" s="424"/>
      <c r="M6" s="424"/>
      <c r="N6" s="424"/>
      <c r="O6" s="424"/>
    </row>
    <row r="7" spans="1:16" ht="16.5" customHeight="1">
      <c r="A7" s="375" t="s">
        <v>88</v>
      </c>
      <c r="B7" s="425">
        <v>115.24</v>
      </c>
      <c r="C7" s="426">
        <v>10.958</v>
      </c>
      <c r="D7" s="425">
        <v>38.256999999999998</v>
      </c>
      <c r="E7" s="426">
        <v>11.161</v>
      </c>
      <c r="F7" s="1352">
        <v>28.053999999999998</v>
      </c>
      <c r="G7" s="425">
        <v>7.2050000000000001</v>
      </c>
      <c r="H7" s="426">
        <v>1.341</v>
      </c>
      <c r="I7" s="427">
        <v>8.7490000000000006</v>
      </c>
      <c r="J7" s="427">
        <v>0.70099999999999996</v>
      </c>
      <c r="K7" s="425">
        <v>221.666</v>
      </c>
      <c r="M7" s="413"/>
      <c r="N7" s="413"/>
      <c r="O7" s="413"/>
    </row>
    <row r="8" spans="1:16" ht="16.5" customHeight="1">
      <c r="A8" s="370" t="s">
        <v>89</v>
      </c>
      <c r="B8" s="428">
        <v>31.16</v>
      </c>
      <c r="C8" s="429">
        <v>2.2949999999999999</v>
      </c>
      <c r="D8" s="428">
        <v>13.439</v>
      </c>
      <c r="E8" s="429">
        <v>3.8879999999999999</v>
      </c>
      <c r="F8" s="437">
        <v>14.382999999999999</v>
      </c>
      <c r="G8" s="428">
        <v>2.2789999999999999</v>
      </c>
      <c r="H8" s="429">
        <v>1.321</v>
      </c>
      <c r="I8" s="430">
        <v>4.3860000000000001</v>
      </c>
      <c r="J8" s="430">
        <v>0.251</v>
      </c>
      <c r="K8" s="428">
        <v>73.402000000000001</v>
      </c>
      <c r="M8" s="413"/>
      <c r="N8" s="413"/>
      <c r="O8" s="413"/>
    </row>
    <row r="9" spans="1:16" ht="16.5" customHeight="1">
      <c r="A9" s="375" t="s">
        <v>90</v>
      </c>
      <c r="B9" s="425">
        <v>40.509</v>
      </c>
      <c r="C9" s="426">
        <v>11.42</v>
      </c>
      <c r="D9" s="425">
        <v>17.18</v>
      </c>
      <c r="E9" s="426">
        <v>5.0750000000000002</v>
      </c>
      <c r="F9" s="431">
        <v>14.026999999999999</v>
      </c>
      <c r="G9" s="425">
        <v>2.5830000000000002</v>
      </c>
      <c r="H9" s="426">
        <v>1.2789999999999999</v>
      </c>
      <c r="I9" s="427">
        <v>4.2889999999999997</v>
      </c>
      <c r="J9" s="427">
        <v>0.41</v>
      </c>
      <c r="K9" s="425">
        <v>96.772000000000006</v>
      </c>
      <c r="M9" s="413"/>
      <c r="N9" s="413"/>
      <c r="O9" s="413"/>
    </row>
    <row r="10" spans="1:16" ht="16.5" customHeight="1">
      <c r="A10" s="370" t="s">
        <v>91</v>
      </c>
      <c r="B10" s="428">
        <v>35.084000000000003</v>
      </c>
      <c r="C10" s="429">
        <v>1.9950000000000001</v>
      </c>
      <c r="D10" s="428">
        <v>10.901999999999999</v>
      </c>
      <c r="E10" s="429">
        <v>3.4119999999999999</v>
      </c>
      <c r="F10" s="1350">
        <v>11.587</v>
      </c>
      <c r="G10" s="428">
        <v>2.1070000000000002</v>
      </c>
      <c r="H10" s="429">
        <v>0.27600000000000002</v>
      </c>
      <c r="I10" s="430">
        <v>3.5680000000000001</v>
      </c>
      <c r="J10" s="430">
        <v>0.20300000000000001</v>
      </c>
      <c r="K10" s="428">
        <v>69.134</v>
      </c>
      <c r="M10" s="413"/>
      <c r="N10" s="413"/>
      <c r="O10" s="413"/>
    </row>
    <row r="11" spans="1:16" ht="16.5" customHeight="1">
      <c r="A11" s="375" t="s">
        <v>92</v>
      </c>
      <c r="B11" s="425">
        <v>5.8259999999999996</v>
      </c>
      <c r="C11" s="426">
        <v>0.13100000000000001</v>
      </c>
      <c r="D11" s="425">
        <v>1.613</v>
      </c>
      <c r="E11" s="426">
        <v>0.68700000000000006</v>
      </c>
      <c r="F11" s="1351" t="s">
        <v>143</v>
      </c>
      <c r="G11" s="425">
        <v>0.63600000000000001</v>
      </c>
      <c r="H11" s="426">
        <v>0.05</v>
      </c>
      <c r="I11" s="427">
        <v>4.4950000000000001</v>
      </c>
      <c r="J11" s="427">
        <v>7.0999999999999994E-2</v>
      </c>
      <c r="K11" s="425">
        <v>13.509</v>
      </c>
      <c r="M11" s="413"/>
      <c r="N11" s="413"/>
      <c r="O11" s="413"/>
    </row>
    <row r="12" spans="1:16" ht="16.5" customHeight="1">
      <c r="A12" s="370" t="s">
        <v>93</v>
      </c>
      <c r="B12" s="428">
        <v>55.936</v>
      </c>
      <c r="C12" s="429">
        <v>4.2300000000000004</v>
      </c>
      <c r="D12" s="428">
        <v>30.003</v>
      </c>
      <c r="E12" s="428">
        <v>6.202</v>
      </c>
      <c r="F12" s="432">
        <v>22.744</v>
      </c>
      <c r="G12" s="428">
        <v>4.1639999999999997</v>
      </c>
      <c r="H12" s="429">
        <v>1.296</v>
      </c>
      <c r="I12" s="430">
        <v>7.9080000000000004</v>
      </c>
      <c r="J12" s="430">
        <v>0.77100000000000002</v>
      </c>
      <c r="K12" s="428">
        <v>133.25399999999999</v>
      </c>
      <c r="M12" s="413"/>
      <c r="N12" s="413"/>
      <c r="O12" s="413"/>
    </row>
    <row r="13" spans="1:16" ht="16.5" customHeight="1">
      <c r="A13" s="375" t="s">
        <v>94</v>
      </c>
      <c r="B13" s="425">
        <v>86.364000000000004</v>
      </c>
      <c r="C13" s="426">
        <v>8.4469999999999992</v>
      </c>
      <c r="D13" s="425">
        <v>22.334</v>
      </c>
      <c r="E13" s="425">
        <v>7.6189999999999998</v>
      </c>
      <c r="F13" s="1345">
        <v>27.324000000000002</v>
      </c>
      <c r="G13" s="425">
        <v>5.718</v>
      </c>
      <c r="H13" s="426">
        <v>0.75800000000000001</v>
      </c>
      <c r="I13" s="427">
        <v>9.4429999999999996</v>
      </c>
      <c r="J13" s="427">
        <v>0.45200000000000001</v>
      </c>
      <c r="K13" s="425">
        <v>168.459</v>
      </c>
      <c r="M13" s="413"/>
      <c r="N13" s="413"/>
      <c r="O13" s="413"/>
    </row>
    <row r="14" spans="1:16" ht="16.5" customHeight="1">
      <c r="A14" s="370" t="s">
        <v>95</v>
      </c>
      <c r="B14" s="428">
        <v>260.11900000000003</v>
      </c>
      <c r="C14" s="429">
        <v>16.696000000000002</v>
      </c>
      <c r="D14" s="428">
        <v>19.803999999999998</v>
      </c>
      <c r="E14" s="428">
        <v>7.1360000000000001</v>
      </c>
      <c r="F14" s="432">
        <v>38.072000000000003</v>
      </c>
      <c r="G14" s="428">
        <v>5.601</v>
      </c>
      <c r="H14" s="429">
        <v>1.5369999999999999</v>
      </c>
      <c r="I14" s="430">
        <v>10.766</v>
      </c>
      <c r="J14" s="430">
        <v>3.581</v>
      </c>
      <c r="K14" s="428">
        <v>363.31200000000001</v>
      </c>
      <c r="M14" s="413"/>
      <c r="N14" s="413"/>
      <c r="O14" s="413"/>
    </row>
    <row r="15" spans="1:16" ht="16.5" customHeight="1">
      <c r="A15" s="375" t="s">
        <v>96</v>
      </c>
      <c r="B15" s="1345">
        <v>44.177999999999997</v>
      </c>
      <c r="C15" s="425">
        <v>5.9550000000000001</v>
      </c>
      <c r="D15" s="1345">
        <v>17.643999999999998</v>
      </c>
      <c r="E15" s="425">
        <v>5.0069999999999997</v>
      </c>
      <c r="F15" s="1345">
        <v>15.201000000000001</v>
      </c>
      <c r="G15" s="425">
        <v>2.5990000000000002</v>
      </c>
      <c r="H15" s="425">
        <v>0.75</v>
      </c>
      <c r="I15" s="1345">
        <v>4.976</v>
      </c>
      <c r="J15" s="427">
        <v>0.30499999999999999</v>
      </c>
      <c r="K15" s="425">
        <v>96.614999999999995</v>
      </c>
      <c r="M15" s="413"/>
      <c r="N15" s="413"/>
      <c r="O15" s="413"/>
    </row>
    <row r="16" spans="1:16" ht="16.5" customHeight="1">
      <c r="A16" s="370" t="s">
        <v>97</v>
      </c>
      <c r="B16" s="428">
        <v>80.415000000000006</v>
      </c>
      <c r="C16" s="429">
        <v>13.737</v>
      </c>
      <c r="D16" s="428">
        <v>32.287999999999997</v>
      </c>
      <c r="E16" s="428">
        <v>17.126000000000001</v>
      </c>
      <c r="F16" s="432">
        <v>28.899000000000001</v>
      </c>
      <c r="G16" s="428">
        <v>6.0060000000000002</v>
      </c>
      <c r="H16" s="429">
        <v>2.363</v>
      </c>
      <c r="I16" s="430">
        <v>9.2110000000000003</v>
      </c>
      <c r="J16" s="430">
        <v>1.5349999999999999</v>
      </c>
      <c r="K16" s="428">
        <v>191.58</v>
      </c>
      <c r="M16" s="413"/>
      <c r="N16" s="413"/>
      <c r="O16" s="413"/>
    </row>
    <row r="17" spans="1:15" ht="16.5" customHeight="1">
      <c r="A17" s="375" t="s">
        <v>98</v>
      </c>
      <c r="B17" s="425">
        <v>87.057000000000002</v>
      </c>
      <c r="C17" s="426">
        <v>12.644</v>
      </c>
      <c r="D17" s="425">
        <v>35.03</v>
      </c>
      <c r="E17" s="425">
        <v>13.385999999999999</v>
      </c>
      <c r="F17" s="1345">
        <v>33.279000000000003</v>
      </c>
      <c r="G17" s="425">
        <v>4.9080000000000004</v>
      </c>
      <c r="H17" s="426">
        <v>1.1180000000000001</v>
      </c>
      <c r="I17" s="427">
        <v>8.0559999999999992</v>
      </c>
      <c r="J17" s="427">
        <v>0.65900000000000003</v>
      </c>
      <c r="K17" s="425">
        <v>196.137</v>
      </c>
      <c r="M17" s="413"/>
      <c r="N17" s="413"/>
      <c r="O17" s="413"/>
    </row>
    <row r="18" spans="1:15" ht="16.5" customHeight="1">
      <c r="A18" s="370" t="s">
        <v>99</v>
      </c>
      <c r="B18" s="428">
        <v>49.161999999999999</v>
      </c>
      <c r="C18" s="429">
        <v>8.5180000000000007</v>
      </c>
      <c r="D18" s="428">
        <v>18.361000000000001</v>
      </c>
      <c r="E18" s="428">
        <v>4.0430000000000001</v>
      </c>
      <c r="F18" s="432">
        <v>14.923</v>
      </c>
      <c r="G18" s="428">
        <v>2.8740000000000001</v>
      </c>
      <c r="H18" s="429">
        <v>0.60199999999999998</v>
      </c>
      <c r="I18" s="430">
        <v>4.1239999999999997</v>
      </c>
      <c r="J18" s="430">
        <v>0.33300000000000002</v>
      </c>
      <c r="K18" s="428">
        <v>102.94</v>
      </c>
      <c r="M18" s="413"/>
      <c r="N18" s="413"/>
      <c r="O18" s="413"/>
    </row>
    <row r="19" spans="1:15" ht="16.5" customHeight="1">
      <c r="A19" s="375" t="s">
        <v>100</v>
      </c>
      <c r="B19" s="1345">
        <v>94.915000000000006</v>
      </c>
      <c r="C19" s="425">
        <v>8.4410000000000007</v>
      </c>
      <c r="D19" s="1345">
        <v>24.242999999999999</v>
      </c>
      <c r="E19" s="425">
        <v>3.137</v>
      </c>
      <c r="F19" s="1345">
        <v>23.513000000000002</v>
      </c>
      <c r="G19" s="425">
        <v>7.6950000000000003</v>
      </c>
      <c r="H19" s="425">
        <v>0.61</v>
      </c>
      <c r="I19" s="1345">
        <v>6.1020000000000003</v>
      </c>
      <c r="J19" s="427">
        <v>0.7</v>
      </c>
      <c r="K19" s="425">
        <v>169.35599999999999</v>
      </c>
      <c r="M19" s="413"/>
      <c r="N19" s="413"/>
      <c r="O19" s="413"/>
    </row>
    <row r="20" spans="1:15" s="381" customFormat="1" ht="16.5" customHeight="1">
      <c r="A20" s="377" t="s">
        <v>101</v>
      </c>
      <c r="B20" s="433">
        <v>985.96500000000003</v>
      </c>
      <c r="C20" s="1346">
        <v>105.467</v>
      </c>
      <c r="D20" s="434">
        <v>281.09800000000001</v>
      </c>
      <c r="E20" s="434">
        <v>87.879000000000005</v>
      </c>
      <c r="F20" s="433">
        <v>272.00599999999997</v>
      </c>
      <c r="G20" s="434">
        <v>54.375</v>
      </c>
      <c r="H20" s="1346">
        <v>13.301</v>
      </c>
      <c r="I20" s="435">
        <v>86.072999999999993</v>
      </c>
      <c r="J20" s="435">
        <v>9.9719999999999995</v>
      </c>
      <c r="K20" s="434">
        <v>1896.136</v>
      </c>
      <c r="M20" s="436"/>
      <c r="N20" s="436"/>
      <c r="O20" s="436"/>
    </row>
    <row r="21" spans="1:15" ht="16.5" customHeight="1">
      <c r="A21" s="375" t="s">
        <v>102</v>
      </c>
      <c r="B21" s="425">
        <v>8.8520000000000003</v>
      </c>
      <c r="C21" s="426">
        <v>0.96699999999999997</v>
      </c>
      <c r="D21" s="425">
        <v>1.02</v>
      </c>
      <c r="E21" s="426">
        <v>0.59599999999999997</v>
      </c>
      <c r="F21" s="431">
        <v>1.857</v>
      </c>
      <c r="G21" s="425">
        <v>0.41899999999999998</v>
      </c>
      <c r="H21" s="426">
        <v>4.8000000000000001E-2</v>
      </c>
      <c r="I21" s="427">
        <v>1.393</v>
      </c>
      <c r="J21" s="427">
        <v>3.6999999999999998E-2</v>
      </c>
      <c r="K21" s="425">
        <v>15.189</v>
      </c>
      <c r="M21" s="413"/>
      <c r="N21" s="413"/>
      <c r="O21" s="413"/>
    </row>
    <row r="22" spans="1:15" ht="16.5" customHeight="1">
      <c r="A22" s="370" t="s">
        <v>103</v>
      </c>
      <c r="B22" s="428">
        <v>5.2370000000000001</v>
      </c>
      <c r="C22" s="429">
        <v>0.41</v>
      </c>
      <c r="D22" s="428">
        <v>0.34699999999999998</v>
      </c>
      <c r="E22" s="429">
        <v>3.2000000000000001E-2</v>
      </c>
      <c r="F22" s="1350" t="s">
        <v>143</v>
      </c>
      <c r="G22" s="428">
        <v>0.31900000000000001</v>
      </c>
      <c r="H22" s="429">
        <v>4.2000000000000003E-2</v>
      </c>
      <c r="I22" s="430">
        <v>3.3919999999999999</v>
      </c>
      <c r="J22" s="430">
        <v>0.124</v>
      </c>
      <c r="K22" s="428">
        <v>9.9030000000000005</v>
      </c>
      <c r="M22" s="413"/>
      <c r="N22" s="413"/>
      <c r="O22" s="413"/>
    </row>
    <row r="23" spans="1:15" ht="16.5" customHeight="1">
      <c r="A23" s="375" t="s">
        <v>104</v>
      </c>
      <c r="B23" s="1345">
        <v>8.2729999999999997</v>
      </c>
      <c r="C23" s="425">
        <v>2.105</v>
      </c>
      <c r="D23" s="1345">
        <v>0.96799999999999997</v>
      </c>
      <c r="E23" s="425">
        <v>0.35599999999999998</v>
      </c>
      <c r="F23" s="1351" t="s">
        <v>143</v>
      </c>
      <c r="G23" s="425">
        <v>0.316</v>
      </c>
      <c r="H23" s="425">
        <v>7.0999999999999994E-2</v>
      </c>
      <c r="I23" s="1345">
        <v>4.2530000000000001</v>
      </c>
      <c r="J23" s="427">
        <v>9.7000000000000003E-2</v>
      </c>
      <c r="K23" s="425">
        <v>16.439</v>
      </c>
      <c r="M23" s="413"/>
      <c r="N23" s="413"/>
      <c r="O23" s="413"/>
    </row>
    <row r="24" spans="1:15" ht="16.5" customHeight="1">
      <c r="A24" s="370" t="s">
        <v>105</v>
      </c>
      <c r="B24" s="428">
        <v>21.376999999999999</v>
      </c>
      <c r="C24" s="429">
        <v>4.8490000000000002</v>
      </c>
      <c r="D24" s="428">
        <v>2.367</v>
      </c>
      <c r="E24" s="429">
        <v>0.67</v>
      </c>
      <c r="F24" s="437">
        <v>6.1760000000000002</v>
      </c>
      <c r="G24" s="428">
        <v>1.07</v>
      </c>
      <c r="H24" s="429">
        <v>0.11799999999999999</v>
      </c>
      <c r="I24" s="430">
        <v>2.8220000000000001</v>
      </c>
      <c r="J24" s="430">
        <v>0.106</v>
      </c>
      <c r="K24" s="428">
        <v>39.555</v>
      </c>
      <c r="M24" s="413"/>
      <c r="N24" s="413"/>
      <c r="O24" s="413"/>
    </row>
    <row r="25" spans="1:15" s="381" customFormat="1" ht="16.5" customHeight="1">
      <c r="A25" s="387" t="s">
        <v>106</v>
      </c>
      <c r="B25" s="425">
        <v>43.738999999999997</v>
      </c>
      <c r="C25" s="426">
        <v>8.3309999999999995</v>
      </c>
      <c r="D25" s="425">
        <v>4.702</v>
      </c>
      <c r="E25" s="426">
        <v>1.6539999999999999</v>
      </c>
      <c r="F25" s="431">
        <v>8.0329999999999995</v>
      </c>
      <c r="G25" s="425">
        <v>2.1240000000000001</v>
      </c>
      <c r="H25" s="426">
        <v>0.27900000000000003</v>
      </c>
      <c r="I25" s="427">
        <v>11.86</v>
      </c>
      <c r="J25" s="427">
        <v>0.36399999999999999</v>
      </c>
      <c r="K25" s="425">
        <v>81.085999999999999</v>
      </c>
      <c r="M25" s="436"/>
      <c r="N25" s="436"/>
      <c r="O25" s="436"/>
    </row>
    <row r="26" spans="1:15" s="381" customFormat="1" ht="16.5" customHeight="1">
      <c r="A26" s="391" t="s">
        <v>107</v>
      </c>
      <c r="B26" s="1347">
        <v>1029.704</v>
      </c>
      <c r="C26" s="1348">
        <v>113.798</v>
      </c>
      <c r="D26" s="1347">
        <v>285.8</v>
      </c>
      <c r="E26" s="1348">
        <v>89.533000000000001</v>
      </c>
      <c r="F26" s="1347">
        <v>280.03899999999999</v>
      </c>
      <c r="G26" s="1349">
        <v>56.499000000000002</v>
      </c>
      <c r="H26" s="1348">
        <v>13.58</v>
      </c>
      <c r="I26" s="1347">
        <v>97.933000000000007</v>
      </c>
      <c r="J26" s="1347">
        <v>10.336</v>
      </c>
      <c r="K26" s="1347">
        <v>1977.222</v>
      </c>
      <c r="L26" s="436"/>
      <c r="M26" s="436"/>
      <c r="N26" s="436"/>
      <c r="O26" s="436"/>
    </row>
    <row r="27" spans="1:15" ht="5.0999999999999996" customHeight="1">
      <c r="A27" s="382"/>
      <c r="B27" s="385"/>
      <c r="C27" s="386"/>
      <c r="D27" s="385"/>
      <c r="E27" s="386"/>
      <c r="F27" s="386"/>
      <c r="G27" s="385"/>
      <c r="H27" s="386"/>
      <c r="I27" s="385"/>
      <c r="J27" s="386"/>
      <c r="K27" s="386"/>
      <c r="L27" s="413"/>
      <c r="M27" s="413"/>
      <c r="N27" s="413"/>
      <c r="O27" s="413"/>
    </row>
    <row r="28" spans="1:15" ht="12.75" customHeight="1">
      <c r="A28" s="1624" t="s">
        <v>126</v>
      </c>
      <c r="B28" s="1624"/>
      <c r="C28" s="1624"/>
      <c r="D28" s="1624"/>
      <c r="E28" s="1624"/>
      <c r="F28" s="1624"/>
      <c r="G28" s="1624"/>
      <c r="H28" s="1624"/>
      <c r="I28" s="1624"/>
      <c r="J28" s="1624"/>
      <c r="K28" s="1624"/>
      <c r="L28" s="413"/>
      <c r="M28" s="413"/>
      <c r="N28" s="413"/>
      <c r="O28" s="413"/>
    </row>
    <row r="29" spans="1:15" ht="25.5" customHeight="1">
      <c r="A29" s="1624" t="s">
        <v>127</v>
      </c>
      <c r="B29" s="1624"/>
      <c r="C29" s="1624"/>
      <c r="D29" s="1624"/>
      <c r="E29" s="1624"/>
      <c r="F29" s="1624"/>
      <c r="G29" s="1624"/>
      <c r="H29" s="1624"/>
      <c r="I29" s="1624"/>
      <c r="J29" s="1624"/>
      <c r="K29" s="1624"/>
      <c r="L29" s="413"/>
      <c r="M29" s="413"/>
      <c r="N29" s="413"/>
      <c r="O29" s="413"/>
    </row>
    <row r="30" spans="1:15" ht="12.75" customHeight="1">
      <c r="A30" s="438" t="s">
        <v>128</v>
      </c>
      <c r="L30" s="413"/>
      <c r="M30" s="413"/>
      <c r="N30" s="413"/>
      <c r="O30" s="413"/>
    </row>
    <row r="31" spans="1:15" ht="12.75" customHeight="1">
      <c r="A31" s="438" t="s">
        <v>129</v>
      </c>
      <c r="L31" s="413"/>
      <c r="M31" s="413"/>
      <c r="N31" s="413"/>
      <c r="O31" s="413"/>
    </row>
    <row r="32" spans="1:15" ht="25.5" customHeight="1">
      <c r="A32" s="1624" t="s">
        <v>530</v>
      </c>
      <c r="B32" s="1624"/>
      <c r="C32" s="1624"/>
      <c r="D32" s="1624"/>
      <c r="E32" s="1624"/>
      <c r="F32" s="1624"/>
      <c r="G32" s="1624"/>
      <c r="H32" s="1624"/>
      <c r="I32" s="1624"/>
      <c r="J32" s="1624"/>
      <c r="K32" s="1624"/>
      <c r="L32" s="395"/>
      <c r="M32" s="413"/>
      <c r="N32" s="413"/>
      <c r="O32" s="413"/>
    </row>
    <row r="33" spans="1:30" ht="12.75" customHeight="1">
      <c r="A33" s="438" t="s">
        <v>64</v>
      </c>
      <c r="H33" s="114"/>
      <c r="I33" s="1554"/>
      <c r="J33" s="1554"/>
      <c r="K33" s="1554"/>
      <c r="L33" s="413"/>
      <c r="M33" s="413"/>
      <c r="N33" s="413"/>
      <c r="O33" s="413"/>
    </row>
    <row r="34" spans="1:30" ht="12.75" customHeight="1">
      <c r="A34" s="438" t="s">
        <v>130</v>
      </c>
      <c r="H34" s="114"/>
      <c r="I34" s="1554"/>
      <c r="J34" s="1554"/>
      <c r="K34" s="1554"/>
      <c r="L34" s="413"/>
      <c r="M34" s="413"/>
      <c r="N34" s="413"/>
      <c r="O34" s="413"/>
    </row>
    <row r="35" spans="1:30" ht="20.100000000000001" customHeight="1">
      <c r="A35" s="439"/>
      <c r="B35" s="413"/>
      <c r="C35" s="413"/>
      <c r="D35" s="413"/>
      <c r="E35" s="348"/>
      <c r="F35" s="348"/>
      <c r="G35" s="348"/>
      <c r="H35" s="440"/>
      <c r="I35" s="440"/>
      <c r="J35" s="413"/>
      <c r="K35" s="413"/>
      <c r="L35" s="413"/>
      <c r="W35" s="129"/>
      <c r="X35" s="413"/>
      <c r="Y35" s="413"/>
      <c r="Z35" s="413"/>
      <c r="AA35" s="413"/>
      <c r="AB35" s="413"/>
      <c r="AC35" s="413"/>
      <c r="AD35" s="413"/>
    </row>
    <row r="36" spans="1:30" ht="15" customHeight="1">
      <c r="A36" s="346" t="s">
        <v>157</v>
      </c>
      <c r="B36" s="133"/>
      <c r="C36" s="133"/>
      <c r="D36" s="133"/>
      <c r="E36" s="133"/>
      <c r="F36" s="133"/>
      <c r="G36" s="133"/>
      <c r="H36" s="133"/>
      <c r="I36" s="441"/>
      <c r="J36" s="441"/>
      <c r="K36" s="441"/>
      <c r="L36" s="441"/>
      <c r="W36" s="133"/>
      <c r="X36" s="133"/>
      <c r="Y36" s="133"/>
      <c r="Z36" s="133"/>
      <c r="AA36" s="441"/>
      <c r="AB36" s="441"/>
      <c r="AC36" s="441"/>
      <c r="AD36" s="441"/>
    </row>
    <row r="37" spans="1:30" s="445" customFormat="1" ht="15" customHeight="1">
      <c r="A37" s="442" t="s">
        <v>50</v>
      </c>
      <c r="B37" s="443"/>
      <c r="C37" s="443"/>
      <c r="D37" s="443"/>
      <c r="E37" s="443"/>
      <c r="F37" s="443"/>
      <c r="G37" s="443"/>
      <c r="H37" s="443"/>
      <c r="I37" s="443"/>
      <c r="J37" s="443"/>
      <c r="K37" s="444"/>
      <c r="M37" s="446"/>
      <c r="W37" s="1625"/>
      <c r="X37" s="1625"/>
      <c r="Y37" s="1625"/>
      <c r="Z37" s="1625"/>
      <c r="AA37" s="1625"/>
      <c r="AB37" s="1625"/>
    </row>
    <row r="38" spans="1:30" ht="15" customHeight="1">
      <c r="A38" s="1602"/>
      <c r="B38" s="1627" t="s">
        <v>131</v>
      </c>
      <c r="C38" s="1627"/>
      <c r="D38" s="1627"/>
      <c r="E38" s="1628"/>
      <c r="F38" s="1629" t="s">
        <v>132</v>
      </c>
      <c r="G38" s="1630"/>
      <c r="H38" s="1630"/>
      <c r="I38" s="1631"/>
      <c r="J38" s="1613" t="s">
        <v>133</v>
      </c>
    </row>
    <row r="39" spans="1:30" ht="15" customHeight="1">
      <c r="A39" s="1603"/>
      <c r="B39" s="1633" t="s">
        <v>134</v>
      </c>
      <c r="C39" s="1634"/>
      <c r="D39" s="1635"/>
      <c r="E39" s="1636" t="s">
        <v>135</v>
      </c>
      <c r="F39" s="1638" t="s">
        <v>136</v>
      </c>
      <c r="G39" s="1638" t="s">
        <v>137</v>
      </c>
      <c r="H39" s="1638" t="s">
        <v>138</v>
      </c>
      <c r="I39" s="1640" t="s">
        <v>139</v>
      </c>
      <c r="J39" s="1613"/>
    </row>
    <row r="40" spans="1:30" ht="30" customHeight="1">
      <c r="A40" s="1626"/>
      <c r="B40" s="448" t="s">
        <v>140</v>
      </c>
      <c r="C40" s="449" t="s">
        <v>70</v>
      </c>
      <c r="D40" s="450" t="s">
        <v>141</v>
      </c>
      <c r="E40" s="1637"/>
      <c r="F40" s="1639"/>
      <c r="G40" s="1639"/>
      <c r="H40" s="1639"/>
      <c r="I40" s="1641"/>
      <c r="J40" s="1632"/>
      <c r="L40" s="451"/>
    </row>
    <row r="41" spans="1:30" ht="15" customHeight="1">
      <c r="A41" s="362" t="s">
        <v>88</v>
      </c>
      <c r="B41" s="425">
        <v>162.54300000000001</v>
      </c>
      <c r="C41" s="425">
        <v>51.758000000000003</v>
      </c>
      <c r="D41" s="1353">
        <v>5.3360000000000003</v>
      </c>
      <c r="E41" s="1354">
        <v>2.0289999999999999</v>
      </c>
      <c r="F41" s="425">
        <v>29.861000000000001</v>
      </c>
      <c r="G41" s="425">
        <v>27.183</v>
      </c>
      <c r="H41" s="425">
        <v>162.559</v>
      </c>
      <c r="I41" s="425">
        <v>2.0630000000000002</v>
      </c>
      <c r="J41" s="1356">
        <v>221.666</v>
      </c>
    </row>
    <row r="42" spans="1:30" ht="15" customHeight="1">
      <c r="A42" s="370" t="s">
        <v>89</v>
      </c>
      <c r="B42" s="428">
        <v>54.026000000000003</v>
      </c>
      <c r="C42" s="428">
        <v>15.763999999999999</v>
      </c>
      <c r="D42" s="429">
        <v>2.645</v>
      </c>
      <c r="E42" s="430">
        <v>0.96699999999999997</v>
      </c>
      <c r="F42" s="428">
        <v>9.4019999999999992</v>
      </c>
      <c r="G42" s="428">
        <v>8.9559999999999995</v>
      </c>
      <c r="H42" s="428">
        <v>54.494</v>
      </c>
      <c r="I42" s="428">
        <v>0.55000000000000004</v>
      </c>
      <c r="J42" s="432">
        <v>73.402000000000001</v>
      </c>
    </row>
    <row r="43" spans="1:30" ht="15" customHeight="1">
      <c r="A43" s="375" t="s">
        <v>90</v>
      </c>
      <c r="B43" s="425">
        <v>71.478999999999999</v>
      </c>
      <c r="C43" s="425">
        <v>20.763000000000002</v>
      </c>
      <c r="D43" s="426">
        <v>3.5289999999999999</v>
      </c>
      <c r="E43" s="427">
        <v>1.0009999999999999</v>
      </c>
      <c r="F43" s="425">
        <v>12.705</v>
      </c>
      <c r="G43" s="425">
        <v>12.17</v>
      </c>
      <c r="H43" s="425">
        <v>70.760000000000005</v>
      </c>
      <c r="I43" s="425">
        <v>1.137</v>
      </c>
      <c r="J43" s="1345">
        <v>96.772000000000006</v>
      </c>
    </row>
    <row r="44" spans="1:30" ht="15" customHeight="1">
      <c r="A44" s="370" t="s">
        <v>91</v>
      </c>
      <c r="B44" s="428">
        <v>52.158000000000001</v>
      </c>
      <c r="C44" s="428">
        <v>13.698</v>
      </c>
      <c r="D44" s="429">
        <v>2.4649999999999999</v>
      </c>
      <c r="E44" s="430">
        <v>0.81299999999999994</v>
      </c>
      <c r="F44" s="428">
        <v>7.9889999999999999</v>
      </c>
      <c r="G44" s="428">
        <v>8.1120000000000001</v>
      </c>
      <c r="H44" s="428">
        <v>52.387999999999998</v>
      </c>
      <c r="I44" s="428">
        <v>0.64500000000000002</v>
      </c>
      <c r="J44" s="432">
        <v>69.134</v>
      </c>
    </row>
    <row r="45" spans="1:30" ht="15" customHeight="1">
      <c r="A45" s="375" t="s">
        <v>92</v>
      </c>
      <c r="B45" s="425">
        <v>11.4</v>
      </c>
      <c r="C45" s="425">
        <v>1.7470000000000001</v>
      </c>
      <c r="D45" s="426">
        <v>0.224</v>
      </c>
      <c r="E45" s="427">
        <v>0.13800000000000001</v>
      </c>
      <c r="F45" s="425">
        <v>1.542</v>
      </c>
      <c r="G45" s="425">
        <v>1.1559999999999999</v>
      </c>
      <c r="H45" s="425">
        <v>10.702</v>
      </c>
      <c r="I45" s="425">
        <v>0.109</v>
      </c>
      <c r="J45" s="1345">
        <v>13.509</v>
      </c>
    </row>
    <row r="46" spans="1:30" ht="15" customHeight="1">
      <c r="A46" s="370" t="s">
        <v>93</v>
      </c>
      <c r="B46" s="428">
        <v>97.007000000000005</v>
      </c>
      <c r="C46" s="428">
        <v>29.744</v>
      </c>
      <c r="D46" s="429">
        <v>3.8260000000000001</v>
      </c>
      <c r="E46" s="430">
        <v>2.677</v>
      </c>
      <c r="F46" s="428">
        <v>17.568000000000001</v>
      </c>
      <c r="G46" s="428">
        <v>16.925999999999998</v>
      </c>
      <c r="H46" s="428">
        <v>97.471000000000004</v>
      </c>
      <c r="I46" s="428">
        <v>1.2889999999999999</v>
      </c>
      <c r="J46" s="432">
        <v>133.25399999999999</v>
      </c>
    </row>
    <row r="47" spans="1:30" ht="15" customHeight="1">
      <c r="A47" s="375" t="s">
        <v>94</v>
      </c>
      <c r="B47" s="425">
        <v>122.41200000000001</v>
      </c>
      <c r="C47" s="425">
        <v>32.347000000000001</v>
      </c>
      <c r="D47" s="426">
        <v>7.9169999999999998</v>
      </c>
      <c r="E47" s="427">
        <v>5.7830000000000004</v>
      </c>
      <c r="F47" s="425">
        <v>19.956</v>
      </c>
      <c r="G47" s="425">
        <v>18.649999999999999</v>
      </c>
      <c r="H47" s="425">
        <v>126.979</v>
      </c>
      <c r="I47" s="425">
        <v>2.8740000000000001</v>
      </c>
      <c r="J47" s="1345">
        <v>168.459</v>
      </c>
    </row>
    <row r="48" spans="1:30" ht="15" customHeight="1">
      <c r="A48" s="370" t="s">
        <v>95</v>
      </c>
      <c r="B48" s="428">
        <v>255.995</v>
      </c>
      <c r="C48" s="428">
        <v>95.045000000000002</v>
      </c>
      <c r="D48" s="429">
        <v>10.456</v>
      </c>
      <c r="E48" s="430">
        <v>1.8160000000000001</v>
      </c>
      <c r="F48" s="428">
        <v>50.384999999999998</v>
      </c>
      <c r="G48" s="428">
        <v>48.209000000000003</v>
      </c>
      <c r="H48" s="428">
        <v>261.05200000000002</v>
      </c>
      <c r="I48" s="428">
        <v>3.6659999999999999</v>
      </c>
      <c r="J48" s="432">
        <v>363.31200000000001</v>
      </c>
    </row>
    <row r="49" spans="1:12" ht="15" customHeight="1">
      <c r="A49" s="375" t="s">
        <v>96</v>
      </c>
      <c r="B49" s="1345">
        <v>70.543999999999997</v>
      </c>
      <c r="C49" s="425">
        <v>21.202999999999999</v>
      </c>
      <c r="D49" s="426">
        <v>3.4409999999999998</v>
      </c>
      <c r="E49" s="427">
        <v>1.427</v>
      </c>
      <c r="F49" s="425">
        <v>10.962</v>
      </c>
      <c r="G49" s="425">
        <v>12.225</v>
      </c>
      <c r="H49" s="425">
        <v>72.858000000000004</v>
      </c>
      <c r="I49" s="425">
        <v>0.56999999999999995</v>
      </c>
      <c r="J49" s="1345">
        <v>96.614999999999995</v>
      </c>
    </row>
    <row r="50" spans="1:12" ht="15" customHeight="1">
      <c r="A50" s="370" t="s">
        <v>97</v>
      </c>
      <c r="B50" s="428">
        <v>144.27500000000001</v>
      </c>
      <c r="C50" s="428">
        <v>38.904000000000003</v>
      </c>
      <c r="D50" s="429">
        <v>5.5190000000000001</v>
      </c>
      <c r="E50" s="430">
        <v>2.8820000000000001</v>
      </c>
      <c r="F50" s="428">
        <v>22.475000000000001</v>
      </c>
      <c r="G50" s="428">
        <v>20.975999999999999</v>
      </c>
      <c r="H50" s="428">
        <v>146.34800000000001</v>
      </c>
      <c r="I50" s="428">
        <v>1.7809999999999999</v>
      </c>
      <c r="J50" s="432">
        <v>191.58</v>
      </c>
    </row>
    <row r="51" spans="1:12" ht="15" customHeight="1">
      <c r="A51" s="375" t="s">
        <v>98</v>
      </c>
      <c r="B51" s="425">
        <v>146.44399999999999</v>
      </c>
      <c r="C51" s="425">
        <v>41.051000000000002</v>
      </c>
      <c r="D51" s="426">
        <v>5.4080000000000004</v>
      </c>
      <c r="E51" s="427">
        <v>3.234</v>
      </c>
      <c r="F51" s="425">
        <v>22.866</v>
      </c>
      <c r="G51" s="425">
        <v>21.81</v>
      </c>
      <c r="H51" s="425">
        <v>149.86500000000001</v>
      </c>
      <c r="I51" s="425">
        <v>1.5960000000000001</v>
      </c>
      <c r="J51" s="1345">
        <v>196.137</v>
      </c>
    </row>
    <row r="52" spans="1:12" ht="15" customHeight="1">
      <c r="A52" s="370" t="s">
        <v>99</v>
      </c>
      <c r="B52" s="428">
        <v>77.656000000000006</v>
      </c>
      <c r="C52" s="428">
        <v>21.393999999999998</v>
      </c>
      <c r="D52" s="429">
        <v>2.9790000000000001</v>
      </c>
      <c r="E52" s="430">
        <v>0.91100000000000003</v>
      </c>
      <c r="F52" s="428">
        <v>12.474</v>
      </c>
      <c r="G52" s="428">
        <v>13.813000000000001</v>
      </c>
      <c r="H52" s="428">
        <v>75.227999999999994</v>
      </c>
      <c r="I52" s="428">
        <v>1.425</v>
      </c>
      <c r="J52" s="432">
        <v>102.94</v>
      </c>
    </row>
    <row r="53" spans="1:12" ht="15" customHeight="1">
      <c r="A53" s="375" t="s">
        <v>100</v>
      </c>
      <c r="B53" s="1345">
        <v>134.40700000000001</v>
      </c>
      <c r="C53" s="425">
        <v>30.238</v>
      </c>
      <c r="D53" s="426">
        <v>3.1890000000000001</v>
      </c>
      <c r="E53" s="427">
        <v>1.522</v>
      </c>
      <c r="F53" s="425">
        <v>20.059000000000001</v>
      </c>
      <c r="G53" s="425">
        <v>19.289000000000001</v>
      </c>
      <c r="H53" s="425">
        <v>128.48500000000001</v>
      </c>
      <c r="I53" s="425">
        <v>1.5229999999999999</v>
      </c>
      <c r="J53" s="1345">
        <v>169.35599999999999</v>
      </c>
    </row>
    <row r="54" spans="1:12" s="381" customFormat="1" ht="15" customHeight="1">
      <c r="A54" s="377" t="s">
        <v>101</v>
      </c>
      <c r="B54" s="433">
        <v>1400.346</v>
      </c>
      <c r="C54" s="434">
        <v>413.65600000000001</v>
      </c>
      <c r="D54" s="1346">
        <v>56.933999999999997</v>
      </c>
      <c r="E54" s="435">
        <v>25.2</v>
      </c>
      <c r="F54" s="434">
        <v>238.244</v>
      </c>
      <c r="G54" s="434">
        <v>229.47499999999999</v>
      </c>
      <c r="H54" s="434">
        <v>1409.1890000000001</v>
      </c>
      <c r="I54" s="434">
        <v>19.228000000000002</v>
      </c>
      <c r="J54" s="433">
        <v>1896.136</v>
      </c>
    </row>
    <row r="55" spans="1:12" ht="15" customHeight="1">
      <c r="A55" s="375" t="s">
        <v>102</v>
      </c>
      <c r="B55" s="425">
        <v>13.156000000000001</v>
      </c>
      <c r="C55" s="425">
        <v>1.69</v>
      </c>
      <c r="D55" s="426">
        <v>0.28599999999999998</v>
      </c>
      <c r="E55" s="427">
        <v>5.7000000000000002E-2</v>
      </c>
      <c r="F55" s="425">
        <v>1.343</v>
      </c>
      <c r="G55" s="425">
        <v>1.0740000000000001</v>
      </c>
      <c r="H55" s="425">
        <v>12.715999999999999</v>
      </c>
      <c r="I55" s="425">
        <v>5.6000000000000001E-2</v>
      </c>
      <c r="J55" s="1345">
        <v>15.189</v>
      </c>
    </row>
    <row r="56" spans="1:12" ht="15" customHeight="1">
      <c r="A56" s="370" t="s">
        <v>103</v>
      </c>
      <c r="B56" s="428">
        <v>5.9349999999999996</v>
      </c>
      <c r="C56" s="428">
        <v>2.1970000000000001</v>
      </c>
      <c r="D56" s="429">
        <v>0.21299999999999999</v>
      </c>
      <c r="E56" s="430">
        <v>1.5580000000000001</v>
      </c>
      <c r="F56" s="428">
        <v>0.89600000000000002</v>
      </c>
      <c r="G56" s="428">
        <v>0.67600000000000005</v>
      </c>
      <c r="H56" s="428">
        <v>8.3260000000000005</v>
      </c>
      <c r="I56" s="428">
        <v>5.0000000000000001E-3</v>
      </c>
      <c r="J56" s="432">
        <v>9.9030000000000005</v>
      </c>
    </row>
    <row r="57" spans="1:12" ht="15" customHeight="1">
      <c r="A57" s="375" t="s">
        <v>104</v>
      </c>
      <c r="B57" s="1345">
        <v>11.231999999999999</v>
      </c>
      <c r="C57" s="425">
        <v>4.3220000000000001</v>
      </c>
      <c r="D57" s="426">
        <v>0.42199999999999999</v>
      </c>
      <c r="E57" s="427">
        <v>0.46300000000000002</v>
      </c>
      <c r="F57" s="425">
        <v>1.6419999999999999</v>
      </c>
      <c r="G57" s="425">
        <v>1.43</v>
      </c>
      <c r="H57" s="425">
        <v>12.824999999999999</v>
      </c>
      <c r="I57" s="425">
        <v>0.54200000000000004</v>
      </c>
      <c r="J57" s="1345">
        <v>16.439</v>
      </c>
    </row>
    <row r="58" spans="1:12" ht="15" customHeight="1">
      <c r="A58" s="370" t="s">
        <v>105</v>
      </c>
      <c r="B58" s="428">
        <v>16.122</v>
      </c>
      <c r="C58" s="428">
        <v>14.894</v>
      </c>
      <c r="D58" s="429">
        <v>1.0980000000000001</v>
      </c>
      <c r="E58" s="430">
        <v>7.4409999999999998</v>
      </c>
      <c r="F58" s="428">
        <v>3.1640000000000001</v>
      </c>
      <c r="G58" s="428">
        <v>2.57</v>
      </c>
      <c r="H58" s="428">
        <v>33.281999999999996</v>
      </c>
      <c r="I58" s="428">
        <v>0.53900000000000003</v>
      </c>
      <c r="J58" s="432">
        <v>39.555</v>
      </c>
    </row>
    <row r="59" spans="1:12" s="381" customFormat="1" ht="15" customHeight="1">
      <c r="A59" s="387" t="s">
        <v>106</v>
      </c>
      <c r="B59" s="425">
        <v>46.445</v>
      </c>
      <c r="C59" s="425">
        <v>23.103000000000002</v>
      </c>
      <c r="D59" s="426">
        <v>2.0190000000000001</v>
      </c>
      <c r="E59" s="427">
        <v>9.5190000000000001</v>
      </c>
      <c r="F59" s="425">
        <v>7.0449999999999999</v>
      </c>
      <c r="G59" s="425">
        <v>5.75</v>
      </c>
      <c r="H59" s="425">
        <v>67.149000000000001</v>
      </c>
      <c r="I59" s="425">
        <v>1.1419999999999999</v>
      </c>
      <c r="J59" s="1345">
        <v>81.085999999999999</v>
      </c>
    </row>
    <row r="60" spans="1:12" s="453" customFormat="1" ht="15" customHeight="1">
      <c r="A60" s="391" t="s">
        <v>107</v>
      </c>
      <c r="B60" s="1347">
        <v>1446.7909999999999</v>
      </c>
      <c r="C60" s="1349">
        <v>436.75900000000001</v>
      </c>
      <c r="D60" s="1348">
        <v>58.953000000000003</v>
      </c>
      <c r="E60" s="1355">
        <v>34.719000000000001</v>
      </c>
      <c r="F60" s="1349">
        <v>245.28899999999999</v>
      </c>
      <c r="G60" s="1349">
        <v>235.22499999999999</v>
      </c>
      <c r="H60" s="1349">
        <v>1476.338</v>
      </c>
      <c r="I60" s="1349">
        <v>20.37</v>
      </c>
      <c r="J60" s="1347">
        <v>1977.222</v>
      </c>
    </row>
    <row r="61" spans="1:12" ht="5.0999999999999996" customHeight="1">
      <c r="A61" s="382"/>
      <c r="B61" s="385"/>
      <c r="C61" s="386"/>
      <c r="D61" s="385"/>
      <c r="E61" s="386"/>
      <c r="F61" s="386"/>
      <c r="G61" s="385"/>
      <c r="H61" s="386"/>
      <c r="I61" s="385"/>
      <c r="J61" s="386"/>
      <c r="K61" s="386"/>
      <c r="L61" s="452"/>
    </row>
    <row r="62" spans="1:12" s="397" customFormat="1" ht="12.75" customHeight="1">
      <c r="A62" s="438" t="s">
        <v>74</v>
      </c>
    </row>
    <row r="63" spans="1:12" s="397" customFormat="1" ht="12.75" customHeight="1">
      <c r="A63" s="454" t="s">
        <v>587</v>
      </c>
      <c r="B63" s="454"/>
      <c r="C63" s="454"/>
      <c r="D63" s="454"/>
      <c r="E63" s="454"/>
      <c r="F63" s="454"/>
      <c r="G63" s="454"/>
      <c r="H63" s="454"/>
      <c r="I63" s="454"/>
      <c r="J63" s="454"/>
      <c r="K63" s="454"/>
      <c r="L63" s="454"/>
    </row>
    <row r="64" spans="1:12" s="397" customFormat="1" ht="12.75" customHeight="1">
      <c r="A64" s="438" t="s">
        <v>64</v>
      </c>
    </row>
    <row r="65" spans="1:33" s="397" customFormat="1" ht="12.75" customHeight="1">
      <c r="A65" s="438" t="s">
        <v>142</v>
      </c>
    </row>
    <row r="69" spans="1:33" ht="15" customHeight="1">
      <c r="D69" s="170"/>
    </row>
    <row r="73" spans="1:33" ht="11.25" customHeight="1"/>
    <row r="74" spans="1:33" ht="15" customHeight="1">
      <c r="A74" s="131"/>
      <c r="V74" s="131"/>
    </row>
    <row r="75" spans="1:33">
      <c r="A75" s="403"/>
      <c r="V75" s="403"/>
    </row>
    <row r="76" spans="1:33" s="404" customFormat="1" ht="26.25" customHeight="1">
      <c r="V76" s="1611"/>
      <c r="W76" s="1611"/>
      <c r="X76" s="1611"/>
      <c r="Y76" s="1611"/>
      <c r="Z76" s="1611"/>
      <c r="AA76" s="1611"/>
      <c r="AB76" s="1611"/>
      <c r="AC76" s="1611"/>
      <c r="AD76" s="1611"/>
      <c r="AE76" s="1611"/>
      <c r="AF76" s="1611"/>
      <c r="AG76" s="1611"/>
    </row>
    <row r="100" spans="2:13" ht="15" customHeight="1">
      <c r="B100" s="455"/>
    </row>
    <row r="101" spans="2:13" ht="15" customHeight="1">
      <c r="B101" s="412"/>
    </row>
    <row r="102" spans="2:13" ht="30" customHeight="1">
      <c r="B102" s="1623"/>
      <c r="C102" s="1623"/>
      <c r="D102" s="1623"/>
      <c r="E102" s="1623"/>
      <c r="F102" s="1623"/>
      <c r="G102" s="1623"/>
      <c r="H102" s="1623"/>
      <c r="I102" s="1623"/>
      <c r="J102" s="1623"/>
      <c r="K102" s="1623"/>
      <c r="L102" s="1623"/>
      <c r="M102" s="1623"/>
    </row>
  </sheetData>
  <mergeCells count="23">
    <mergeCell ref="B102:M102"/>
    <mergeCell ref="A28:K28"/>
    <mergeCell ref="A29:K29"/>
    <mergeCell ref="A32:K32"/>
    <mergeCell ref="W37:AB37"/>
    <mergeCell ref="A38:A40"/>
    <mergeCell ref="B38:E38"/>
    <mergeCell ref="F38:I38"/>
    <mergeCell ref="J38:J40"/>
    <mergeCell ref="B39:D39"/>
    <mergeCell ref="E39:E40"/>
    <mergeCell ref="F39:F40"/>
    <mergeCell ref="G39:G40"/>
    <mergeCell ref="H39:H40"/>
    <mergeCell ref="I39:I40"/>
    <mergeCell ref="V76:AG76"/>
    <mergeCell ref="A1:K1"/>
    <mergeCell ref="B5:C5"/>
    <mergeCell ref="D5:E5"/>
    <mergeCell ref="F5:H5"/>
    <mergeCell ref="I5:I6"/>
    <mergeCell ref="J5:J6"/>
    <mergeCell ref="K5:K6"/>
  </mergeCells>
  <pageMargins left="0.25" right="0.25" top="0.75" bottom="0.75" header="0.3" footer="0.3"/>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AD74"/>
  <sheetViews>
    <sheetView zoomScale="80" zoomScaleNormal="80" workbookViewId="0">
      <selection sqref="A1:P31"/>
    </sheetView>
  </sheetViews>
  <sheetFormatPr baseColWidth="10" defaultColWidth="11.42578125" defaultRowHeight="11.25"/>
  <cols>
    <col min="1" max="1" width="8" style="519" customWidth="1"/>
    <col min="2" max="2" width="25.7109375" style="519" customWidth="1"/>
    <col min="3" max="3" width="10.28515625" style="519" customWidth="1"/>
    <col min="4" max="4" width="10.28515625" style="457" customWidth="1"/>
    <col min="5" max="5" width="10.7109375" style="457" customWidth="1"/>
    <col min="6" max="6" width="9.28515625" style="457" customWidth="1"/>
    <col min="7" max="7" width="2.28515625" style="457" customWidth="1"/>
    <col min="8" max="8" width="7.7109375" style="457" customWidth="1"/>
    <col min="9" max="9" width="2.28515625" style="457" customWidth="1"/>
    <col min="10" max="12" width="11.28515625" style="457" customWidth="1"/>
    <col min="13" max="13" width="9.28515625" style="457" customWidth="1"/>
    <col min="14" max="14" width="2.28515625" style="457" customWidth="1"/>
    <col min="15" max="15" width="7.7109375" style="456" customWidth="1"/>
    <col min="16" max="16" width="2.28515625" style="456" customWidth="1"/>
    <col min="17" max="16384" width="11.42578125" style="457"/>
  </cols>
  <sheetData>
    <row r="1" spans="1:30" ht="18" customHeight="1">
      <c r="A1" s="1642" t="s">
        <v>144</v>
      </c>
      <c r="B1" s="1642"/>
      <c r="C1" s="1642"/>
      <c r="D1" s="1642"/>
      <c r="E1" s="1642"/>
      <c r="F1" s="1642"/>
      <c r="G1" s="1642"/>
      <c r="H1" s="1642"/>
      <c r="I1" s="1642"/>
      <c r="J1" s="1642"/>
      <c r="K1" s="1642"/>
      <c r="L1" s="1642"/>
      <c r="M1" s="1642"/>
      <c r="N1" s="1642"/>
      <c r="O1" s="1642"/>
      <c r="P1" s="1642"/>
      <c r="Q1" s="456"/>
      <c r="R1" s="456"/>
      <c r="S1" s="456"/>
      <c r="T1" s="456"/>
      <c r="U1" s="456"/>
      <c r="V1" s="456"/>
      <c r="W1" s="456"/>
      <c r="X1" s="456"/>
    </row>
    <row r="2" spans="1:30" ht="15" customHeight="1">
      <c r="A2" s="458"/>
      <c r="B2" s="458"/>
      <c r="C2" s="458"/>
      <c r="D2" s="458"/>
      <c r="E2" s="458"/>
      <c r="F2" s="458"/>
      <c r="G2" s="458"/>
      <c r="H2" s="458"/>
      <c r="I2" s="458"/>
      <c r="K2" s="456"/>
      <c r="L2" s="456"/>
      <c r="M2" s="456"/>
      <c r="N2" s="456"/>
      <c r="Q2" s="456"/>
      <c r="R2" s="456"/>
      <c r="S2" s="456"/>
      <c r="T2" s="456"/>
      <c r="U2" s="456"/>
      <c r="V2" s="456"/>
      <c r="W2" s="456"/>
      <c r="X2" s="456"/>
    </row>
    <row r="3" spans="1:30" s="460" customFormat="1" ht="15" customHeight="1">
      <c r="A3" s="459" t="s">
        <v>145</v>
      </c>
      <c r="B3" s="459"/>
      <c r="C3" s="459"/>
      <c r="D3" s="459"/>
      <c r="E3" s="459"/>
      <c r="F3" s="459"/>
      <c r="G3" s="459"/>
      <c r="H3" s="459"/>
      <c r="I3" s="459"/>
      <c r="K3" s="461"/>
      <c r="L3" s="462"/>
      <c r="M3" s="462"/>
      <c r="N3" s="462"/>
      <c r="O3" s="462"/>
      <c r="P3" s="462"/>
      <c r="Q3" s="1643"/>
      <c r="R3" s="1643"/>
      <c r="S3" s="1643"/>
      <c r="T3" s="1643"/>
      <c r="U3" s="1643"/>
      <c r="V3" s="1643"/>
      <c r="W3" s="1643"/>
      <c r="X3" s="1643"/>
    </row>
    <row r="4" spans="1:30" ht="12.75">
      <c r="A4" s="1644" t="s">
        <v>50</v>
      </c>
      <c r="B4" s="1645"/>
      <c r="C4" s="1645"/>
      <c r="D4" s="463"/>
      <c r="E4" s="463"/>
      <c r="F4" s="463"/>
      <c r="G4" s="463"/>
      <c r="H4" s="463"/>
      <c r="K4" s="456"/>
      <c r="L4" s="456"/>
      <c r="M4" s="456"/>
      <c r="N4" s="456"/>
      <c r="Q4" s="1646"/>
      <c r="R4" s="1647"/>
      <c r="S4" s="1647"/>
      <c r="T4" s="464"/>
      <c r="U4" s="464"/>
      <c r="V4" s="464"/>
      <c r="W4" s="456"/>
      <c r="X4" s="456"/>
    </row>
    <row r="5" spans="1:30" ht="30" customHeight="1">
      <c r="A5" s="465"/>
      <c r="B5" s="1648"/>
      <c r="C5" s="1569" t="s">
        <v>67</v>
      </c>
      <c r="D5" s="1570"/>
      <c r="E5" s="1570"/>
      <c r="F5" s="1570"/>
      <c r="G5" s="1570"/>
      <c r="H5" s="1570"/>
      <c r="I5" s="1571"/>
      <c r="J5" s="1577" t="s">
        <v>52</v>
      </c>
      <c r="K5" s="1578"/>
      <c r="L5" s="1578"/>
      <c r="M5" s="1578"/>
      <c r="N5" s="1578"/>
      <c r="O5" s="1578"/>
      <c r="P5" s="1578"/>
      <c r="R5" s="456"/>
      <c r="S5" s="456"/>
      <c r="T5" s="466"/>
      <c r="U5" s="467"/>
      <c r="V5" s="467"/>
      <c r="W5" s="464"/>
      <c r="X5" s="464"/>
      <c r="Y5" s="464"/>
      <c r="Z5" s="456"/>
      <c r="AA5" s="456"/>
      <c r="AB5" s="456"/>
      <c r="AC5" s="456"/>
      <c r="AD5" s="456"/>
    </row>
    <row r="6" spans="1:30" ht="30" customHeight="1">
      <c r="A6" s="468"/>
      <c r="B6" s="1649"/>
      <c r="C6" s="353">
        <v>2019</v>
      </c>
      <c r="D6" s="354">
        <v>2020</v>
      </c>
      <c r="E6" s="19">
        <v>2021</v>
      </c>
      <c r="F6" s="1577" t="s">
        <v>3</v>
      </c>
      <c r="G6" s="1650"/>
      <c r="H6" s="1566" t="s">
        <v>29</v>
      </c>
      <c r="I6" s="1567"/>
      <c r="J6" s="353">
        <v>2019</v>
      </c>
      <c r="K6" s="354">
        <v>2020</v>
      </c>
      <c r="L6" s="19">
        <v>2021</v>
      </c>
      <c r="M6" s="1577" t="s">
        <v>3</v>
      </c>
      <c r="N6" s="1650"/>
      <c r="O6" s="1566" t="s">
        <v>29</v>
      </c>
      <c r="P6" s="1567"/>
      <c r="Q6" s="468"/>
      <c r="R6" s="468"/>
      <c r="S6" s="469"/>
      <c r="T6" s="469"/>
      <c r="U6" s="468"/>
      <c r="V6" s="468"/>
      <c r="W6" s="468"/>
      <c r="X6" s="468"/>
      <c r="Y6" s="470"/>
      <c r="Z6" s="468"/>
      <c r="AA6" s="456"/>
      <c r="AB6" s="456"/>
      <c r="AC6" s="456"/>
      <c r="AD6" s="456"/>
    </row>
    <row r="7" spans="1:30" s="475" customFormat="1" ht="20.100000000000001" customHeight="1">
      <c r="A7" s="1655" t="s">
        <v>146</v>
      </c>
      <c r="B7" s="471" t="s">
        <v>140</v>
      </c>
      <c r="C7" s="1369">
        <v>1468.9839999999999</v>
      </c>
      <c r="D7" s="1408">
        <v>1455.6120000000001</v>
      </c>
      <c r="E7" s="1409">
        <v>1446.7909999999999</v>
      </c>
      <c r="F7" s="1391">
        <f>D7/C7-1</f>
        <v>-9.1028901608185553E-3</v>
      </c>
      <c r="G7" s="1391"/>
      <c r="H7" s="1391">
        <f>E7/D7-1</f>
        <v>-6.0599940093927218E-3</v>
      </c>
      <c r="I7" s="1387"/>
      <c r="J7" s="1369">
        <v>1392.6742899999999</v>
      </c>
      <c r="K7" s="1408">
        <v>1389.7931599999999</v>
      </c>
      <c r="L7" s="1409">
        <v>1384.1198899999999</v>
      </c>
      <c r="M7" s="1391">
        <f>K7/J7-1</f>
        <v>-2.0687751764268958E-3</v>
      </c>
      <c r="N7" s="1391"/>
      <c r="O7" s="1391">
        <f>L7/K7-1</f>
        <v>-4.0820966481084353E-3</v>
      </c>
      <c r="P7" s="1160"/>
      <c r="Q7" s="472"/>
      <c r="R7" s="472"/>
      <c r="S7" s="473"/>
      <c r="T7" s="473"/>
      <c r="U7" s="472"/>
      <c r="V7" s="472"/>
      <c r="W7" s="472"/>
      <c r="X7" s="472"/>
      <c r="Y7" s="360"/>
      <c r="Z7" s="472"/>
      <c r="AA7" s="474"/>
      <c r="AB7" s="474"/>
      <c r="AC7" s="474"/>
      <c r="AD7" s="474"/>
    </row>
    <row r="8" spans="1:30" s="475" customFormat="1" ht="30" customHeight="1">
      <c r="A8" s="1656"/>
      <c r="B8" s="480" t="s">
        <v>147</v>
      </c>
      <c r="C8" s="1410">
        <v>180.84299999999999</v>
      </c>
      <c r="D8" s="1411">
        <v>179.58600000000001</v>
      </c>
      <c r="E8" s="1412">
        <v>176.65600000000001</v>
      </c>
      <c r="F8" s="1392">
        <f t="shared" ref="F8:F27" si="0">D8/C8-1</f>
        <v>-6.95078051127207E-3</v>
      </c>
      <c r="G8" s="1392"/>
      <c r="H8" s="1392">
        <f t="shared" ref="H8:H27" si="1">E8/D8-1</f>
        <v>-1.6315302974619472E-2</v>
      </c>
      <c r="I8" s="1393"/>
      <c r="J8" s="1410">
        <v>172.5507499</v>
      </c>
      <c r="K8" s="1411">
        <v>173.2801499</v>
      </c>
      <c r="L8" s="1412">
        <v>171.41717989999998</v>
      </c>
      <c r="M8" s="1392">
        <f t="shared" ref="M8:M27" si="2">K8/J8-1</f>
        <v>4.2271621561928985E-3</v>
      </c>
      <c r="N8" s="1392"/>
      <c r="O8" s="1392">
        <f t="shared" ref="O8:O27" si="3">L8/K8-1</f>
        <v>-1.0751202610773003E-2</v>
      </c>
      <c r="P8" s="1169"/>
      <c r="Q8" s="476"/>
      <c r="R8" s="477"/>
      <c r="S8" s="478"/>
      <c r="T8" s="479"/>
      <c r="U8" s="476"/>
      <c r="V8" s="476"/>
      <c r="W8" s="476"/>
      <c r="X8" s="476"/>
      <c r="Y8" s="476"/>
      <c r="Z8" s="476"/>
      <c r="AA8" s="474"/>
      <c r="AB8" s="474"/>
      <c r="AC8" s="474"/>
      <c r="AD8" s="474"/>
    </row>
    <row r="9" spans="1:30" s="484" customFormat="1" ht="30" customHeight="1">
      <c r="A9" s="1656"/>
      <c r="B9" s="524" t="s">
        <v>148</v>
      </c>
      <c r="C9" s="1413">
        <v>178.69800000000001</v>
      </c>
      <c r="D9" s="1414">
        <v>177.36799999999999</v>
      </c>
      <c r="E9" s="1415">
        <v>174.46899999999999</v>
      </c>
      <c r="F9" s="1394">
        <f t="shared" si="0"/>
        <v>-7.4427245968058386E-3</v>
      </c>
      <c r="G9" s="1394"/>
      <c r="H9" s="1394">
        <f t="shared" si="1"/>
        <v>-1.6344549185873469E-2</v>
      </c>
      <c r="I9" s="1395"/>
      <c r="J9" s="1413">
        <v>171.67518989999999</v>
      </c>
      <c r="K9" s="1414">
        <v>172.46913990000002</v>
      </c>
      <c r="L9" s="1415">
        <v>170.72154990000001</v>
      </c>
      <c r="M9" s="1394">
        <f t="shared" si="2"/>
        <v>4.6247218393205003E-3</v>
      </c>
      <c r="N9" s="1394"/>
      <c r="O9" s="1394">
        <f t="shared" si="3"/>
        <v>-1.0132769265349562E-2</v>
      </c>
      <c r="P9" s="1170"/>
      <c r="Q9" s="476"/>
      <c r="R9" s="476"/>
      <c r="S9" s="478"/>
      <c r="T9" s="481"/>
      <c r="U9" s="482"/>
      <c r="V9" s="482"/>
      <c r="W9" s="482"/>
      <c r="X9" s="482"/>
      <c r="Y9" s="482"/>
      <c r="Z9" s="482"/>
      <c r="AA9" s="483"/>
      <c r="AB9" s="483"/>
      <c r="AC9" s="483"/>
      <c r="AD9" s="483"/>
    </row>
    <row r="10" spans="1:30" s="475" customFormat="1" ht="30" customHeight="1">
      <c r="A10" s="1656"/>
      <c r="B10" s="485" t="s">
        <v>149</v>
      </c>
      <c r="C10" s="1410">
        <v>1108.434</v>
      </c>
      <c r="D10" s="1411">
        <v>1097.9749999999999</v>
      </c>
      <c r="E10" s="1416">
        <v>1094.258</v>
      </c>
      <c r="F10" s="1392">
        <f t="shared" si="0"/>
        <v>-9.4358347001265441E-3</v>
      </c>
      <c r="G10" s="1392"/>
      <c r="H10" s="1392">
        <f t="shared" si="1"/>
        <v>-3.3853229809420737E-3</v>
      </c>
      <c r="I10" s="1396"/>
      <c r="J10" s="1410">
        <v>1047.23732</v>
      </c>
      <c r="K10" s="1411">
        <v>1043.3222599999999</v>
      </c>
      <c r="L10" s="1416">
        <v>1040.09258</v>
      </c>
      <c r="M10" s="1392">
        <f t="shared" si="2"/>
        <v>-3.738464935531538E-3</v>
      </c>
      <c r="N10" s="1392"/>
      <c r="O10" s="1392">
        <f t="shared" si="3"/>
        <v>-3.0955727907118202E-3</v>
      </c>
      <c r="P10" s="1161"/>
      <c r="Q10" s="476"/>
      <c r="R10" s="476"/>
      <c r="S10" s="479"/>
      <c r="T10" s="479"/>
      <c r="U10" s="476"/>
      <c r="V10" s="476"/>
      <c r="W10" s="476"/>
      <c r="X10" s="476"/>
      <c r="Y10" s="476"/>
      <c r="Z10" s="476"/>
      <c r="AA10" s="474"/>
      <c r="AB10" s="474"/>
      <c r="AC10" s="474"/>
      <c r="AD10" s="474"/>
    </row>
    <row r="11" spans="1:30" s="475" customFormat="1" ht="30" customHeight="1">
      <c r="A11" s="1656"/>
      <c r="B11" s="487" t="s">
        <v>150</v>
      </c>
      <c r="C11" s="1417">
        <v>1.0089999999999999</v>
      </c>
      <c r="D11" s="1418">
        <v>0.68300000000000005</v>
      </c>
      <c r="E11" s="1419">
        <v>1.4079999999999999</v>
      </c>
      <c r="F11" s="1389">
        <f t="shared" si="0"/>
        <v>-0.32309217046580763</v>
      </c>
      <c r="G11" s="1389"/>
      <c r="H11" s="1389">
        <f t="shared" si="1"/>
        <v>1.0614934114202046</v>
      </c>
      <c r="I11" s="1390"/>
      <c r="J11" s="1417">
        <v>1.2110299</v>
      </c>
      <c r="K11" s="1418">
        <v>0.72160990000000003</v>
      </c>
      <c r="L11" s="1419">
        <v>1.8885798999999999</v>
      </c>
      <c r="M11" s="1389">
        <f t="shared" si="2"/>
        <v>-0.40413535619558194</v>
      </c>
      <c r="N11" s="1389"/>
      <c r="O11" s="1389">
        <f t="shared" si="3"/>
        <v>1.6171757067080148</v>
      </c>
      <c r="P11" s="1162"/>
      <c r="Q11" s="476"/>
      <c r="R11" s="476"/>
      <c r="S11" s="479"/>
      <c r="T11" s="479"/>
      <c r="U11" s="476"/>
      <c r="V11" s="476"/>
      <c r="W11" s="476"/>
      <c r="X11" s="476"/>
      <c r="Y11" s="476"/>
      <c r="Z11" s="476"/>
      <c r="AA11" s="474"/>
      <c r="AB11" s="474"/>
      <c r="AC11" s="474"/>
      <c r="AD11" s="474"/>
    </row>
    <row r="12" spans="1:30" s="475" customFormat="1" ht="20.100000000000001" customHeight="1">
      <c r="A12" s="1656"/>
      <c r="B12" s="488" t="s">
        <v>70</v>
      </c>
      <c r="C12" s="1369">
        <v>407.71600000000001</v>
      </c>
      <c r="D12" s="1380">
        <v>419.89600000000002</v>
      </c>
      <c r="E12" s="1420">
        <v>436.75900000000001</v>
      </c>
      <c r="F12" s="1391">
        <f t="shared" si="0"/>
        <v>2.9873735639513788E-2</v>
      </c>
      <c r="G12" s="1391"/>
      <c r="H12" s="1391">
        <f t="shared" si="1"/>
        <v>4.0159944367176736E-2</v>
      </c>
      <c r="I12" s="1387"/>
      <c r="J12" s="1369">
        <v>359.5742199</v>
      </c>
      <c r="K12" s="1380">
        <v>365.26605990000002</v>
      </c>
      <c r="L12" s="1420">
        <v>396.25826990000002</v>
      </c>
      <c r="M12" s="1391">
        <f t="shared" si="2"/>
        <v>1.5829388440536496E-2</v>
      </c>
      <c r="N12" s="1391"/>
      <c r="O12" s="1391">
        <f t="shared" si="3"/>
        <v>8.4848315796120843E-2</v>
      </c>
      <c r="P12" s="1160"/>
      <c r="Q12" s="489"/>
      <c r="R12" s="489"/>
      <c r="S12" s="478"/>
      <c r="T12" s="479"/>
      <c r="U12" s="476"/>
      <c r="V12" s="476"/>
      <c r="W12" s="476"/>
      <c r="X12" s="476"/>
      <c r="Y12" s="476"/>
      <c r="Z12" s="476"/>
      <c r="AA12" s="474"/>
      <c r="AB12" s="474"/>
      <c r="AC12" s="474"/>
      <c r="AD12" s="474"/>
    </row>
    <row r="13" spans="1:30" s="484" customFormat="1" ht="30" customHeight="1">
      <c r="A13" s="1656"/>
      <c r="B13" s="480" t="s">
        <v>147</v>
      </c>
      <c r="C13" s="1410">
        <v>57.84</v>
      </c>
      <c r="D13" s="1411">
        <v>61.314999999999998</v>
      </c>
      <c r="E13" s="1412">
        <v>65.977000000000004</v>
      </c>
      <c r="F13" s="1392">
        <f t="shared" si="0"/>
        <v>6.0079529737206094E-2</v>
      </c>
      <c r="G13" s="1392"/>
      <c r="H13" s="1392">
        <f t="shared" si="1"/>
        <v>7.6033596999103059E-2</v>
      </c>
      <c r="I13" s="1393"/>
      <c r="J13" s="1410">
        <v>51.059719999999999</v>
      </c>
      <c r="K13" s="1411">
        <v>55.056519999999999</v>
      </c>
      <c r="L13" s="1412">
        <v>58.42042</v>
      </c>
      <c r="M13" s="1392">
        <f t="shared" si="2"/>
        <v>7.8276966657866431E-2</v>
      </c>
      <c r="N13" s="1392"/>
      <c r="O13" s="1392">
        <f t="shared" si="3"/>
        <v>6.1099030596194703E-2</v>
      </c>
      <c r="P13" s="1169"/>
      <c r="Q13" s="490"/>
      <c r="R13" s="490"/>
      <c r="S13" s="478"/>
      <c r="T13" s="481"/>
      <c r="U13" s="482"/>
      <c r="V13" s="482"/>
      <c r="W13" s="482"/>
      <c r="X13" s="482"/>
      <c r="Y13" s="482"/>
      <c r="Z13" s="482"/>
      <c r="AA13" s="483"/>
      <c r="AB13" s="483"/>
      <c r="AC13" s="483"/>
      <c r="AD13" s="483"/>
    </row>
    <row r="14" spans="1:30" s="475" customFormat="1" ht="30" customHeight="1">
      <c r="A14" s="1656"/>
      <c r="B14" s="524" t="s">
        <v>148</v>
      </c>
      <c r="C14" s="1413">
        <v>50.728000000000002</v>
      </c>
      <c r="D14" s="1414">
        <v>55.404000000000003</v>
      </c>
      <c r="E14" s="1421">
        <v>60.710999999999999</v>
      </c>
      <c r="F14" s="1394">
        <f t="shared" si="0"/>
        <v>9.2177889922725242E-2</v>
      </c>
      <c r="G14" s="1394"/>
      <c r="H14" s="1394">
        <f t="shared" si="1"/>
        <v>9.578730777561173E-2</v>
      </c>
      <c r="I14" s="1395"/>
      <c r="J14" s="1413">
        <v>43.0924999</v>
      </c>
      <c r="K14" s="1414">
        <v>47.187849900000003</v>
      </c>
      <c r="L14" s="1421">
        <v>51.630679900000004</v>
      </c>
      <c r="M14" s="1394">
        <f t="shared" si="2"/>
        <v>9.5036259430379522E-2</v>
      </c>
      <c r="N14" s="1394"/>
      <c r="O14" s="1394">
        <f t="shared" si="3"/>
        <v>9.4151990595358725E-2</v>
      </c>
      <c r="P14" s="1170"/>
      <c r="Q14" s="476"/>
      <c r="R14" s="476"/>
      <c r="S14" s="478"/>
      <c r="T14" s="479"/>
      <c r="U14" s="476"/>
      <c r="V14" s="476"/>
      <c r="W14" s="476"/>
      <c r="X14" s="476"/>
      <c r="Y14" s="476"/>
      <c r="Z14" s="476"/>
      <c r="AA14" s="474"/>
      <c r="AB14" s="474"/>
      <c r="AC14" s="474"/>
      <c r="AD14" s="474"/>
    </row>
    <row r="15" spans="1:30" s="484" customFormat="1" ht="30" customHeight="1">
      <c r="A15" s="1656"/>
      <c r="B15" s="485" t="s">
        <v>149</v>
      </c>
      <c r="C15" s="1410">
        <v>284.27100000000002</v>
      </c>
      <c r="D15" s="1411">
        <v>284.87</v>
      </c>
      <c r="E15" s="1412">
        <v>291.11399999999998</v>
      </c>
      <c r="F15" s="1392">
        <f t="shared" si="0"/>
        <v>2.1071442391238371E-3</v>
      </c>
      <c r="G15" s="1392"/>
      <c r="H15" s="1392">
        <f t="shared" si="1"/>
        <v>2.191876996524722E-2</v>
      </c>
      <c r="I15" s="1396"/>
      <c r="J15" s="1410">
        <v>249.9838499</v>
      </c>
      <c r="K15" s="1411">
        <v>245.05452990000001</v>
      </c>
      <c r="L15" s="1412">
        <v>264.26413990000003</v>
      </c>
      <c r="M15" s="1392">
        <f t="shared" si="2"/>
        <v>-1.9718553826464591E-2</v>
      </c>
      <c r="N15" s="1392"/>
      <c r="O15" s="1392">
        <f t="shared" si="3"/>
        <v>7.838912428119138E-2</v>
      </c>
      <c r="P15" s="1161"/>
      <c r="Q15" s="476"/>
      <c r="R15" s="476"/>
      <c r="S15" s="478"/>
      <c r="T15" s="481"/>
      <c r="U15" s="482"/>
      <c r="V15" s="482"/>
      <c r="W15" s="482"/>
      <c r="X15" s="482"/>
      <c r="Y15" s="482"/>
      <c r="Z15" s="482"/>
      <c r="AA15" s="483"/>
      <c r="AB15" s="483"/>
      <c r="AC15" s="483"/>
      <c r="AD15" s="483"/>
    </row>
    <row r="16" spans="1:30" s="484" customFormat="1" ht="30" customHeight="1">
      <c r="A16" s="1656"/>
      <c r="B16" s="491" t="s">
        <v>150</v>
      </c>
      <c r="C16" s="1422">
        <v>14.877000000000001</v>
      </c>
      <c r="D16" s="1423">
        <v>18.306999999999999</v>
      </c>
      <c r="E16" s="1424">
        <v>18.957000000000001</v>
      </c>
      <c r="F16" s="1397">
        <f t="shared" si="0"/>
        <v>0.23055723600188194</v>
      </c>
      <c r="G16" s="1397"/>
      <c r="H16" s="1397">
        <f t="shared" si="1"/>
        <v>3.5505544327306682E-2</v>
      </c>
      <c r="I16" s="1398"/>
      <c r="J16" s="1422">
        <v>15.43815</v>
      </c>
      <c r="K16" s="1423">
        <v>17.96716</v>
      </c>
      <c r="L16" s="1424">
        <v>21.94303</v>
      </c>
      <c r="M16" s="1397">
        <f t="shared" si="2"/>
        <v>0.16381561262197875</v>
      </c>
      <c r="N16" s="1397"/>
      <c r="O16" s="1397">
        <f t="shared" si="3"/>
        <v>0.22128538956629762</v>
      </c>
      <c r="P16" s="1164"/>
      <c r="Q16" s="476"/>
      <c r="R16" s="476"/>
      <c r="S16" s="479"/>
      <c r="T16" s="481"/>
      <c r="U16" s="482"/>
      <c r="V16" s="482"/>
      <c r="W16" s="482"/>
      <c r="X16" s="482"/>
      <c r="Y16" s="482"/>
      <c r="Z16" s="482"/>
      <c r="AA16" s="483"/>
      <c r="AB16" s="483"/>
      <c r="AC16" s="483"/>
      <c r="AD16" s="483"/>
    </row>
    <row r="17" spans="1:30" s="475" customFormat="1" ht="20.100000000000001" customHeight="1">
      <c r="A17" s="1656"/>
      <c r="B17" s="493" t="s">
        <v>151</v>
      </c>
      <c r="C17" s="1369">
        <f>SUM(C18:C20)</f>
        <v>59.288999999999994</v>
      </c>
      <c r="D17" s="1380">
        <f t="shared" ref="D17:E17" si="4">SUM(D18:D20)</f>
        <v>56.335000000000001</v>
      </c>
      <c r="E17" s="1420">
        <f t="shared" si="4"/>
        <v>58.953000000000003</v>
      </c>
      <c r="F17" s="1391">
        <f t="shared" si="0"/>
        <v>-4.9823744708124451E-2</v>
      </c>
      <c r="G17" s="1391"/>
      <c r="H17" s="1391">
        <f t="shared" si="1"/>
        <v>4.647199786988554E-2</v>
      </c>
      <c r="I17" s="1399"/>
      <c r="J17" s="1369">
        <f>SUM(J18:J20)</f>
        <v>53.860619900000003</v>
      </c>
      <c r="K17" s="1380">
        <f t="shared" ref="K17:L17" si="5">SUM(K18:K20)</f>
        <v>54.047209800000005</v>
      </c>
      <c r="L17" s="1420">
        <f t="shared" si="5"/>
        <v>56.111659799999998</v>
      </c>
      <c r="M17" s="1391">
        <f t="shared" si="2"/>
        <v>3.4643102947280457E-3</v>
      </c>
      <c r="N17" s="1391"/>
      <c r="O17" s="1391">
        <f t="shared" si="3"/>
        <v>3.8197161474929464E-2</v>
      </c>
      <c r="P17" s="1163"/>
      <c r="Q17" s="476"/>
      <c r="R17" s="476"/>
      <c r="S17" s="476"/>
      <c r="T17" s="476"/>
      <c r="U17" s="472"/>
      <c r="V17" s="472"/>
      <c r="W17" s="489"/>
      <c r="X17" s="489"/>
      <c r="Y17" s="489"/>
      <c r="Z17" s="489"/>
      <c r="AA17" s="474"/>
      <c r="AB17" s="474"/>
      <c r="AC17" s="474"/>
      <c r="AD17" s="474"/>
    </row>
    <row r="18" spans="1:30" s="475" customFormat="1" ht="45" customHeight="1">
      <c r="A18" s="1656"/>
      <c r="B18" s="494" t="s">
        <v>152</v>
      </c>
      <c r="C18" s="1410">
        <v>44.781999999999996</v>
      </c>
      <c r="D18" s="1411">
        <v>41.972999999999999</v>
      </c>
      <c r="E18" s="1412">
        <v>40.414000000000001</v>
      </c>
      <c r="F18" s="1392">
        <f t="shared" si="0"/>
        <v>-6.2726095306149698E-2</v>
      </c>
      <c r="G18" s="1392"/>
      <c r="H18" s="1392">
        <f t="shared" si="1"/>
        <v>-3.7142925213827893E-2</v>
      </c>
      <c r="I18" s="1396"/>
      <c r="J18" s="1410">
        <v>40.4907599</v>
      </c>
      <c r="K18" s="1411">
        <v>40.620979900000002</v>
      </c>
      <c r="L18" s="1412">
        <v>39.723299900000001</v>
      </c>
      <c r="M18" s="1392">
        <f t="shared" si="2"/>
        <v>3.2160423840303931E-3</v>
      </c>
      <c r="N18" s="1392"/>
      <c r="O18" s="1392">
        <f t="shared" si="3"/>
        <v>-2.2098925289589122E-2</v>
      </c>
      <c r="P18" s="1161"/>
      <c r="R18" s="476"/>
      <c r="S18" s="476"/>
      <c r="T18" s="472"/>
      <c r="U18" s="489"/>
      <c r="V18" s="489"/>
      <c r="W18" s="489"/>
      <c r="X18" s="489"/>
      <c r="Y18" s="489"/>
      <c r="Z18" s="489"/>
      <c r="AA18" s="474"/>
      <c r="AB18" s="474"/>
      <c r="AC18" s="474"/>
      <c r="AD18" s="474"/>
    </row>
    <row r="19" spans="1:30" s="475" customFormat="1" ht="30" customHeight="1">
      <c r="A19" s="1656"/>
      <c r="B19" s="495" t="s">
        <v>153</v>
      </c>
      <c r="C19" s="1413">
        <v>12.207000000000001</v>
      </c>
      <c r="D19" s="1414">
        <v>12.06</v>
      </c>
      <c r="E19" s="1421">
        <v>15.582000000000001</v>
      </c>
      <c r="F19" s="1394">
        <f t="shared" si="0"/>
        <v>-1.2042270828213297E-2</v>
      </c>
      <c r="G19" s="1394"/>
      <c r="H19" s="1394">
        <f t="shared" si="1"/>
        <v>0.29203980099502491</v>
      </c>
      <c r="I19" s="1400"/>
      <c r="J19" s="1413">
        <v>11.241850000000001</v>
      </c>
      <c r="K19" s="1414">
        <v>11.241639900000001</v>
      </c>
      <c r="L19" s="1421">
        <v>13.664679899999999</v>
      </c>
      <c r="M19" s="1394">
        <f t="shared" si="2"/>
        <v>-1.8689094766433101E-5</v>
      </c>
      <c r="N19" s="1394"/>
      <c r="O19" s="1394">
        <f t="shared" si="3"/>
        <v>0.21554150653767157</v>
      </c>
      <c r="P19" s="1165"/>
      <c r="Q19" s="476"/>
      <c r="R19" s="476"/>
      <c r="S19" s="476"/>
      <c r="T19" s="472"/>
      <c r="U19" s="489"/>
      <c r="V19" s="489"/>
      <c r="W19" s="489"/>
      <c r="X19" s="489"/>
      <c r="Y19" s="489"/>
      <c r="Z19" s="489"/>
      <c r="AA19" s="474"/>
      <c r="AB19" s="474"/>
      <c r="AC19" s="474"/>
      <c r="AD19" s="474"/>
    </row>
    <row r="20" spans="1:30" s="475" customFormat="1" ht="30" customHeight="1">
      <c r="A20" s="1656"/>
      <c r="B20" s="491" t="s">
        <v>154</v>
      </c>
      <c r="C20" s="1422">
        <v>2.2999999999999998</v>
      </c>
      <c r="D20" s="1423">
        <v>2.302</v>
      </c>
      <c r="E20" s="1424">
        <v>2.9569999999999999</v>
      </c>
      <c r="F20" s="1397">
        <f t="shared" si="0"/>
        <v>8.6956521739134374E-4</v>
      </c>
      <c r="G20" s="1401"/>
      <c r="H20" s="1397">
        <f t="shared" si="1"/>
        <v>0.28453518679409195</v>
      </c>
      <c r="I20" s="1398"/>
      <c r="J20" s="1422">
        <v>2.1280100000000002</v>
      </c>
      <c r="K20" s="1423">
        <v>2.18459</v>
      </c>
      <c r="L20" s="1424">
        <v>2.7236799999999999</v>
      </c>
      <c r="M20" s="1397">
        <f t="shared" si="2"/>
        <v>2.6588220920014338E-2</v>
      </c>
      <c r="N20" s="1401"/>
      <c r="O20" s="1397">
        <f t="shared" si="3"/>
        <v>0.2467694166868839</v>
      </c>
      <c r="P20" s="1164"/>
      <c r="Q20" s="476"/>
      <c r="R20" s="476"/>
      <c r="S20" s="472"/>
      <c r="T20" s="472"/>
      <c r="U20" s="489"/>
      <c r="V20" s="489"/>
      <c r="W20" s="489"/>
      <c r="X20" s="489"/>
      <c r="Y20" s="489"/>
      <c r="Z20" s="489"/>
      <c r="AA20" s="474"/>
      <c r="AB20" s="474"/>
      <c r="AC20" s="474"/>
      <c r="AD20" s="474"/>
    </row>
    <row r="21" spans="1:30" s="499" customFormat="1" ht="20.100000000000001" customHeight="1">
      <c r="A21" s="1656"/>
      <c r="B21" s="497" t="s">
        <v>83</v>
      </c>
      <c r="C21" s="1425">
        <v>1935.989</v>
      </c>
      <c r="D21" s="1426">
        <v>1931.8430000000001</v>
      </c>
      <c r="E21" s="1427">
        <v>1942.5029999999999</v>
      </c>
      <c r="F21" s="1402">
        <f t="shared" si="0"/>
        <v>-2.141541093466981E-3</v>
      </c>
      <c r="G21" s="1402"/>
      <c r="H21" s="1402">
        <f t="shared" si="1"/>
        <v>5.5180467563875624E-3</v>
      </c>
      <c r="I21" s="1403"/>
      <c r="J21" s="1425">
        <v>1806.1091299</v>
      </c>
      <c r="K21" s="1426">
        <v>1809.1064299000002</v>
      </c>
      <c r="L21" s="1427">
        <v>1836.48982</v>
      </c>
      <c r="M21" s="1402">
        <f t="shared" si="2"/>
        <v>1.6595342719774031E-3</v>
      </c>
      <c r="N21" s="1402"/>
      <c r="O21" s="1402">
        <f t="shared" si="3"/>
        <v>1.5136417430959836E-2</v>
      </c>
      <c r="P21" s="1166"/>
      <c r="Q21" s="489"/>
      <c r="R21" s="489"/>
      <c r="S21" s="472"/>
      <c r="T21" s="472"/>
      <c r="U21" s="489"/>
      <c r="V21" s="489"/>
      <c r="W21" s="489"/>
      <c r="X21" s="489"/>
      <c r="Y21" s="489"/>
      <c r="Z21" s="489"/>
      <c r="AA21" s="498"/>
      <c r="AB21" s="498"/>
      <c r="AC21" s="498"/>
      <c r="AD21" s="498"/>
    </row>
    <row r="22" spans="1:30" s="499" customFormat="1" ht="30" customHeight="1">
      <c r="A22" s="1657" t="s">
        <v>155</v>
      </c>
      <c r="B22" s="1658"/>
      <c r="C22" s="1428">
        <v>32.520000000000003</v>
      </c>
      <c r="D22" s="1429">
        <v>28.494</v>
      </c>
      <c r="E22" s="1430">
        <v>34.719000000000001</v>
      </c>
      <c r="F22" s="1404">
        <f t="shared" si="0"/>
        <v>-0.12380073800738012</v>
      </c>
      <c r="G22" s="1404"/>
      <c r="H22" s="1404">
        <f t="shared" si="1"/>
        <v>0.21846704569383024</v>
      </c>
      <c r="I22" s="1405"/>
      <c r="J22" s="1428">
        <v>26.165809899999999</v>
      </c>
      <c r="K22" s="1429">
        <v>20.721979899999997</v>
      </c>
      <c r="L22" s="1430">
        <v>22.9612099</v>
      </c>
      <c r="M22" s="1404">
        <f t="shared" si="2"/>
        <v>-0.20805127075390095</v>
      </c>
      <c r="N22" s="1404"/>
      <c r="O22" s="1404">
        <f t="shared" si="3"/>
        <v>0.1080606202112957</v>
      </c>
      <c r="P22" s="1167"/>
      <c r="Q22" s="489"/>
      <c r="R22" s="489"/>
      <c r="S22" s="472"/>
      <c r="T22" s="500"/>
      <c r="U22" s="501"/>
      <c r="V22" s="501"/>
      <c r="W22" s="501"/>
      <c r="X22" s="501"/>
      <c r="Y22" s="501"/>
      <c r="Z22" s="501"/>
      <c r="AA22" s="498"/>
      <c r="AB22" s="498"/>
      <c r="AC22" s="498"/>
      <c r="AD22" s="498"/>
    </row>
    <row r="23" spans="1:30" s="475" customFormat="1" ht="30" customHeight="1">
      <c r="A23" s="1659" t="s">
        <v>156</v>
      </c>
      <c r="B23" s="1660"/>
      <c r="C23" s="1431">
        <v>1968.509</v>
      </c>
      <c r="D23" s="1432">
        <v>1960.337</v>
      </c>
      <c r="E23" s="1420">
        <v>1977.222</v>
      </c>
      <c r="F23" s="1391">
        <f t="shared" si="0"/>
        <v>-4.1513653226884495E-3</v>
      </c>
      <c r="G23" s="1391"/>
      <c r="H23" s="1391">
        <f t="shared" si="1"/>
        <v>8.6133149555407407E-3</v>
      </c>
      <c r="I23" s="1388"/>
      <c r="J23" s="1431">
        <v>1832.2749399000002</v>
      </c>
      <c r="K23" s="1432">
        <v>1829.8284099</v>
      </c>
      <c r="L23" s="1420">
        <v>1859.4510299999999</v>
      </c>
      <c r="M23" s="1391">
        <f t="shared" si="2"/>
        <v>-1.3352417515101189E-3</v>
      </c>
      <c r="N23" s="1391"/>
      <c r="O23" s="1391">
        <f t="shared" si="3"/>
        <v>1.6188742037084758E-2</v>
      </c>
      <c r="P23" s="1168"/>
      <c r="Q23" s="476"/>
      <c r="R23" s="476"/>
      <c r="S23" s="472"/>
      <c r="T23" s="502"/>
      <c r="U23" s="501"/>
      <c r="V23" s="501"/>
      <c r="W23" s="501"/>
      <c r="X23" s="501"/>
      <c r="Y23" s="501"/>
      <c r="Z23" s="501"/>
      <c r="AA23" s="474"/>
      <c r="AB23" s="474"/>
      <c r="AC23" s="474"/>
      <c r="AD23" s="474"/>
    </row>
    <row r="24" spans="1:30" s="475" customFormat="1" ht="30" customHeight="1">
      <c r="A24" s="1651" t="s">
        <v>147</v>
      </c>
      <c r="B24" s="1652"/>
      <c r="C24" s="1410">
        <v>240.76300000000001</v>
      </c>
      <c r="D24" s="1411">
        <v>243.155</v>
      </c>
      <c r="E24" s="1412">
        <v>245.28899999999999</v>
      </c>
      <c r="F24" s="1392">
        <f t="shared" si="0"/>
        <v>9.9350813870902055E-3</v>
      </c>
      <c r="G24" s="1392"/>
      <c r="H24" s="1392">
        <f t="shared" si="1"/>
        <v>8.776294955892272E-3</v>
      </c>
      <c r="I24" s="1393"/>
      <c r="J24" s="1410">
        <v>225.63104990000002</v>
      </c>
      <c r="K24" s="1411">
        <v>230.35301990000002</v>
      </c>
      <c r="L24" s="1412">
        <v>232.3528799</v>
      </c>
      <c r="M24" s="1392">
        <f t="shared" si="2"/>
        <v>2.0927837733737409E-2</v>
      </c>
      <c r="N24" s="1392"/>
      <c r="O24" s="1392">
        <f t="shared" si="3"/>
        <v>8.6817181770317831E-3</v>
      </c>
      <c r="P24" s="1169"/>
      <c r="Q24" s="503"/>
      <c r="R24" s="504"/>
      <c r="S24" s="478"/>
      <c r="T24" s="479"/>
      <c r="U24" s="476"/>
      <c r="V24" s="476"/>
      <c r="W24" s="476"/>
      <c r="X24" s="476"/>
      <c r="Y24" s="476"/>
      <c r="Z24" s="476"/>
      <c r="AA24" s="474"/>
      <c r="AB24" s="474"/>
      <c r="AC24" s="474"/>
      <c r="AD24" s="474"/>
    </row>
    <row r="25" spans="1:30" s="124" customFormat="1" ht="30" customHeight="1">
      <c r="A25" s="1661" t="s">
        <v>148</v>
      </c>
      <c r="B25" s="1662"/>
      <c r="C25" s="1413">
        <v>229.428</v>
      </c>
      <c r="D25" s="1414">
        <v>232.792</v>
      </c>
      <c r="E25" s="1421">
        <v>235.22499999999999</v>
      </c>
      <c r="F25" s="1394">
        <f t="shared" si="0"/>
        <v>1.466255208605749E-2</v>
      </c>
      <c r="G25" s="1394"/>
      <c r="H25" s="1394">
        <f t="shared" si="1"/>
        <v>1.0451390082133472E-2</v>
      </c>
      <c r="I25" s="1395"/>
      <c r="J25" s="1413">
        <v>214.76906990000001</v>
      </c>
      <c r="K25" s="1414">
        <v>219.68879990000002</v>
      </c>
      <c r="L25" s="1421">
        <v>222.3910099</v>
      </c>
      <c r="M25" s="1394">
        <f t="shared" si="2"/>
        <v>2.2907069450413431E-2</v>
      </c>
      <c r="N25" s="1394"/>
      <c r="O25" s="1394">
        <f t="shared" si="3"/>
        <v>1.2300171885093913E-2</v>
      </c>
      <c r="P25" s="1170"/>
      <c r="Q25" s="505"/>
      <c r="R25" s="505"/>
      <c r="S25" s="478"/>
      <c r="T25" s="506"/>
      <c r="U25" s="507"/>
      <c r="V25" s="507"/>
      <c r="W25" s="507"/>
      <c r="X25" s="507"/>
      <c r="Y25" s="507"/>
      <c r="Z25" s="507"/>
      <c r="AA25" s="119"/>
      <c r="AB25" s="119"/>
      <c r="AC25" s="119"/>
      <c r="AD25" s="119"/>
    </row>
    <row r="26" spans="1:30" s="475" customFormat="1" ht="30" customHeight="1">
      <c r="A26" s="1651" t="s">
        <v>149</v>
      </c>
      <c r="B26" s="1652"/>
      <c r="C26" s="1410">
        <v>1482.432</v>
      </c>
      <c r="D26" s="1411">
        <v>1465.4</v>
      </c>
      <c r="E26" s="1412">
        <v>1476.338</v>
      </c>
      <c r="F26" s="1392">
        <f t="shared" si="0"/>
        <v>-1.1489228510987326E-2</v>
      </c>
      <c r="G26" s="1392"/>
      <c r="H26" s="1392">
        <f t="shared" si="1"/>
        <v>7.4641736044764873E-3</v>
      </c>
      <c r="I26" s="1396"/>
      <c r="J26" s="1410">
        <v>1375.2243899</v>
      </c>
      <c r="K26" s="1411">
        <v>1361.0961499</v>
      </c>
      <c r="L26" s="1412">
        <v>1380.86016</v>
      </c>
      <c r="M26" s="1392">
        <f t="shared" si="2"/>
        <v>-1.0273407091789144E-2</v>
      </c>
      <c r="N26" s="1392"/>
      <c r="O26" s="1392">
        <f t="shared" si="3"/>
        <v>1.4520656826082501E-2</v>
      </c>
      <c r="P26" s="1161"/>
      <c r="Q26" s="504"/>
      <c r="R26" s="504"/>
      <c r="S26" s="479"/>
      <c r="T26" s="479"/>
      <c r="U26" s="476"/>
      <c r="V26" s="476"/>
      <c r="W26" s="476"/>
      <c r="X26" s="476"/>
      <c r="Y26" s="476"/>
      <c r="Z26" s="476"/>
      <c r="AA26" s="474"/>
      <c r="AB26" s="474"/>
      <c r="AC26" s="474"/>
      <c r="AD26" s="474"/>
    </row>
    <row r="27" spans="1:30" s="475" customFormat="1" ht="30" customHeight="1">
      <c r="A27" s="1653" t="s">
        <v>150</v>
      </c>
      <c r="B27" s="1654"/>
      <c r="C27" s="1433">
        <v>15.885999999999999</v>
      </c>
      <c r="D27" s="1434">
        <v>18.989999999999998</v>
      </c>
      <c r="E27" s="1435">
        <v>20.37</v>
      </c>
      <c r="F27" s="1406">
        <f t="shared" si="0"/>
        <v>0.19539216920558977</v>
      </c>
      <c r="G27" s="1406"/>
      <c r="H27" s="1406">
        <f t="shared" si="1"/>
        <v>7.2669826224328826E-2</v>
      </c>
      <c r="I27" s="1407"/>
      <c r="J27" s="1433">
        <v>16.65043</v>
      </c>
      <c r="K27" s="1434">
        <v>18.690439999999999</v>
      </c>
      <c r="L27" s="1435">
        <v>23.846979999999999</v>
      </c>
      <c r="M27" s="1406">
        <f t="shared" si="2"/>
        <v>0.12251995894400314</v>
      </c>
      <c r="N27" s="1406"/>
      <c r="O27" s="1406">
        <f t="shared" si="3"/>
        <v>0.27589184631287433</v>
      </c>
      <c r="P27" s="1162"/>
      <c r="Q27" s="504"/>
      <c r="R27" s="504"/>
      <c r="S27" s="479"/>
      <c r="T27" s="479"/>
      <c r="U27" s="476"/>
      <c r="V27" s="476"/>
      <c r="W27" s="476"/>
      <c r="X27" s="476"/>
      <c r="Y27" s="476"/>
      <c r="Z27" s="476"/>
      <c r="AA27" s="474"/>
      <c r="AB27" s="474"/>
      <c r="AC27" s="474"/>
      <c r="AD27" s="474"/>
    </row>
    <row r="28" spans="1:30" ht="5.0999999999999996" customHeight="1">
      <c r="A28" s="508"/>
      <c r="B28" s="508"/>
      <c r="C28" s="384"/>
      <c r="D28" s="508"/>
      <c r="E28" s="508"/>
      <c r="F28" s="508"/>
      <c r="G28" s="508"/>
      <c r="H28" s="509"/>
      <c r="I28" s="509"/>
      <c r="J28" s="510"/>
      <c r="K28" s="365"/>
      <c r="L28" s="365"/>
      <c r="M28" s="509"/>
      <c r="N28" s="509"/>
      <c r="O28" s="509"/>
      <c r="P28" s="457"/>
    </row>
    <row r="29" spans="1:30" ht="25.5" customHeight="1">
      <c r="A29" s="1593" t="s">
        <v>588</v>
      </c>
      <c r="B29" s="1593"/>
      <c r="C29" s="1593"/>
      <c r="D29" s="1593"/>
      <c r="E29" s="1593"/>
      <c r="F29" s="1593"/>
      <c r="G29" s="1593"/>
      <c r="H29" s="1593"/>
      <c r="I29" s="1593"/>
      <c r="J29" s="1593"/>
      <c r="K29" s="1593"/>
      <c r="L29" s="1593"/>
      <c r="M29" s="1593"/>
      <c r="N29" s="1593"/>
      <c r="O29" s="1593"/>
      <c r="P29" s="1593"/>
    </row>
    <row r="30" spans="1:30" ht="12.75" customHeight="1">
      <c r="A30" s="238" t="s">
        <v>64</v>
      </c>
      <c r="B30" s="511"/>
      <c r="C30" s="511"/>
      <c r="D30" s="511"/>
      <c r="E30" s="512"/>
      <c r="F30" s="512"/>
      <c r="G30" s="512"/>
      <c r="H30" s="513"/>
      <c r="I30" s="475"/>
      <c r="J30" s="475"/>
      <c r="K30" s="475"/>
      <c r="L30" s="475"/>
      <c r="M30" s="476"/>
      <c r="N30" s="476"/>
      <c r="O30" s="476"/>
      <c r="P30" s="475"/>
    </row>
    <row r="31" spans="1:30" ht="12.75" customHeight="1">
      <c r="A31" s="514" t="s">
        <v>108</v>
      </c>
      <c r="B31" s="515"/>
      <c r="C31" s="515"/>
      <c r="D31" s="515"/>
      <c r="E31" s="511"/>
      <c r="F31" s="511"/>
      <c r="G31" s="511"/>
      <c r="H31" s="512"/>
      <c r="I31" s="475"/>
      <c r="J31" s="475"/>
      <c r="K31" s="475"/>
      <c r="L31" s="475"/>
      <c r="M31" s="489"/>
      <c r="N31" s="489"/>
      <c r="O31" s="489"/>
      <c r="P31" s="475"/>
    </row>
    <row r="33" spans="1:16" ht="12.75" customHeight="1">
      <c r="A33" s="133"/>
      <c r="B33" s="516"/>
      <c r="C33" s="517"/>
      <c r="D33" s="517"/>
      <c r="E33" s="517"/>
      <c r="F33" s="516"/>
      <c r="G33" s="516"/>
      <c r="H33" s="516"/>
      <c r="I33" s="516"/>
      <c r="K33" s="518"/>
    </row>
    <row r="36" spans="1:16" ht="11.25" customHeight="1">
      <c r="C36" s="520"/>
      <c r="D36" s="520"/>
      <c r="E36" s="520"/>
      <c r="F36" s="521"/>
      <c r="G36" s="521"/>
      <c r="H36" s="521"/>
      <c r="I36" s="521"/>
      <c r="J36" s="520"/>
      <c r="K36" s="522"/>
      <c r="L36" s="522"/>
      <c r="M36" s="523"/>
      <c r="N36" s="521"/>
      <c r="O36" s="523"/>
      <c r="P36" s="523"/>
    </row>
    <row r="42" spans="1:16" ht="12" customHeight="1"/>
    <row r="43" spans="1:16" ht="11.25" customHeight="1"/>
    <row r="53" ht="12" customHeight="1"/>
    <row r="56" ht="12" customHeight="1"/>
    <row r="62" ht="12" customHeight="1"/>
    <row r="74" ht="11.25" customHeight="1"/>
  </sheetData>
  <mergeCells count="19">
    <mergeCell ref="A29:P29"/>
    <mergeCell ref="A26:B26"/>
    <mergeCell ref="A27:B27"/>
    <mergeCell ref="A7:A21"/>
    <mergeCell ref="A22:B22"/>
    <mergeCell ref="A23:B23"/>
    <mergeCell ref="A24:B24"/>
    <mergeCell ref="A25:B25"/>
    <mergeCell ref="A1:P1"/>
    <mergeCell ref="Q3:X3"/>
    <mergeCell ref="A4:C4"/>
    <mergeCell ref="Q4:S4"/>
    <mergeCell ref="B5:B6"/>
    <mergeCell ref="C5:I5"/>
    <mergeCell ref="J5:P5"/>
    <mergeCell ref="H6:I6"/>
    <mergeCell ref="O6:P6"/>
    <mergeCell ref="F6:G6"/>
    <mergeCell ref="M6:N6"/>
  </mergeCells>
  <pageMargins left="0.25" right="0.25"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V76"/>
  <sheetViews>
    <sheetView zoomScale="80" zoomScaleNormal="80" workbookViewId="0">
      <selection sqref="A1:L35"/>
    </sheetView>
  </sheetViews>
  <sheetFormatPr baseColWidth="10" defaultColWidth="11.42578125" defaultRowHeight="11.25"/>
  <cols>
    <col min="1" max="1" width="7.5703125" style="519" customWidth="1"/>
    <col min="2" max="2" width="25.85546875" style="519" customWidth="1"/>
    <col min="3" max="3" width="11.85546875" style="519" customWidth="1"/>
    <col min="4" max="12" width="11.85546875" style="457" customWidth="1"/>
    <col min="13" max="14" width="11.42578125" style="456"/>
    <col min="15" max="16384" width="11.42578125" style="457"/>
  </cols>
  <sheetData>
    <row r="1" spans="1:15" s="530" customFormat="1" ht="18" customHeight="1">
      <c r="A1" s="1642" t="s">
        <v>158</v>
      </c>
      <c r="B1" s="1642"/>
      <c r="C1" s="1642"/>
      <c r="D1" s="1642"/>
      <c r="E1" s="1642"/>
      <c r="F1" s="1642"/>
      <c r="G1" s="1642"/>
      <c r="H1" s="1642"/>
      <c r="I1" s="1642"/>
      <c r="J1" s="1642"/>
      <c r="K1" s="1642"/>
      <c r="L1" s="1642"/>
      <c r="M1" s="529"/>
      <c r="N1" s="529"/>
    </row>
    <row r="2" spans="1:15" ht="15" customHeight="1">
      <c r="A2" s="133"/>
      <c r="B2" s="516"/>
      <c r="C2" s="517"/>
      <c r="D2" s="517"/>
      <c r="E2" s="517"/>
      <c r="F2" s="516"/>
      <c r="G2" s="516"/>
      <c r="H2" s="516"/>
      <c r="J2" s="518"/>
    </row>
    <row r="3" spans="1:15" ht="14.25" customHeight="1">
      <c r="A3" s="531" t="s">
        <v>571</v>
      </c>
      <c r="B3" s="532"/>
      <c r="C3" s="532"/>
      <c r="D3" s="532"/>
      <c r="E3" s="532"/>
      <c r="F3" s="532"/>
      <c r="G3" s="532"/>
      <c r="H3" s="516"/>
      <c r="J3" s="518"/>
    </row>
    <row r="4" spans="1:15" ht="14.25" customHeight="1">
      <c r="A4" s="533" t="s">
        <v>50</v>
      </c>
      <c r="B4" s="534"/>
      <c r="C4" s="535"/>
      <c r="D4" s="536"/>
      <c r="E4" s="536"/>
      <c r="F4" s="536"/>
      <c r="G4" s="536"/>
      <c r="H4" s="536"/>
      <c r="I4" s="536"/>
      <c r="J4" s="536"/>
      <c r="K4" s="532"/>
      <c r="L4" s="532"/>
    </row>
    <row r="5" spans="1:15" ht="27.95" customHeight="1">
      <c r="A5" s="537"/>
      <c r="B5" s="538"/>
      <c r="C5" s="1669" t="s">
        <v>113</v>
      </c>
      <c r="D5" s="1670"/>
      <c r="E5" s="1669" t="s">
        <v>114</v>
      </c>
      <c r="F5" s="1670"/>
      <c r="G5" s="1669" t="s">
        <v>115</v>
      </c>
      <c r="H5" s="1669"/>
      <c r="I5" s="1670"/>
      <c r="J5" s="1671" t="s">
        <v>116</v>
      </c>
      <c r="K5" s="1673" t="s">
        <v>117</v>
      </c>
      <c r="L5" s="1675" t="s">
        <v>118</v>
      </c>
      <c r="M5" s="539"/>
      <c r="O5" s="456"/>
    </row>
    <row r="6" spans="1:15" ht="42" customHeight="1">
      <c r="A6" s="540"/>
      <c r="B6" s="541"/>
      <c r="C6" s="419" t="s">
        <v>119</v>
      </c>
      <c r="D6" s="420" t="s">
        <v>120</v>
      </c>
      <c r="E6" s="421" t="s">
        <v>121</v>
      </c>
      <c r="F6" s="420" t="s">
        <v>122</v>
      </c>
      <c r="G6" s="422" t="s">
        <v>123</v>
      </c>
      <c r="H6" s="447" t="s">
        <v>124</v>
      </c>
      <c r="I6" s="420" t="s">
        <v>125</v>
      </c>
      <c r="J6" s="1672"/>
      <c r="K6" s="1674"/>
      <c r="L6" s="1676"/>
      <c r="M6" s="542"/>
      <c r="O6" s="456"/>
    </row>
    <row r="7" spans="1:15" ht="20.100000000000001" customHeight="1">
      <c r="A7" s="1655" t="s">
        <v>146</v>
      </c>
      <c r="B7" s="1438" t="s">
        <v>140</v>
      </c>
      <c r="C7" s="1365">
        <v>762.53899999999999</v>
      </c>
      <c r="D7" s="1366">
        <v>68.494</v>
      </c>
      <c r="E7" s="1365">
        <v>210.41300000000001</v>
      </c>
      <c r="F7" s="1366">
        <v>53.722000000000001</v>
      </c>
      <c r="G7" s="1365">
        <v>206.488</v>
      </c>
      <c r="H7" s="1379">
        <v>54.024000000000001</v>
      </c>
      <c r="I7" s="1366">
        <v>6.3879999999999999</v>
      </c>
      <c r="J7" s="1385">
        <v>79.95</v>
      </c>
      <c r="K7" s="1385">
        <v>4.7729999999999997</v>
      </c>
      <c r="L7" s="1365">
        <v>1446.7909999999999</v>
      </c>
      <c r="M7" s="544"/>
      <c r="N7" s="545"/>
      <c r="O7" s="456"/>
    </row>
    <row r="8" spans="1:15" ht="20.100000000000001" customHeight="1">
      <c r="A8" s="1656"/>
      <c r="B8" s="1439" t="s">
        <v>147</v>
      </c>
      <c r="C8" s="1367">
        <v>53.951999999999998</v>
      </c>
      <c r="D8" s="1360">
        <v>8.6969999999999992</v>
      </c>
      <c r="E8" s="1367">
        <v>30.969000000000001</v>
      </c>
      <c r="F8" s="1360">
        <v>5.4189999999999996</v>
      </c>
      <c r="G8" s="1367">
        <v>59.555999999999997</v>
      </c>
      <c r="H8" s="1372">
        <v>5.0880000000000001</v>
      </c>
      <c r="I8" s="1360">
        <v>2.1320000000000001</v>
      </c>
      <c r="J8" s="1357">
        <v>9.4749999999999996</v>
      </c>
      <c r="K8" s="1357">
        <v>1.3680000000000001</v>
      </c>
      <c r="L8" s="1367">
        <v>176.65600000000001</v>
      </c>
      <c r="M8" s="548"/>
      <c r="N8" s="545"/>
      <c r="O8" s="456"/>
    </row>
    <row r="9" spans="1:15" ht="20.100000000000001" customHeight="1">
      <c r="A9" s="1656"/>
      <c r="B9" s="1440" t="s">
        <v>148</v>
      </c>
      <c r="C9" s="1368">
        <v>80.792000000000002</v>
      </c>
      <c r="D9" s="1361">
        <v>4.1390000000000002</v>
      </c>
      <c r="E9" s="1368">
        <v>35.206000000000003</v>
      </c>
      <c r="F9" s="1361">
        <v>6.3449999999999998</v>
      </c>
      <c r="G9" s="1368">
        <v>31.456</v>
      </c>
      <c r="H9" s="1373">
        <v>8.0090000000000003</v>
      </c>
      <c r="I9" s="1361">
        <v>1.6539999999999999</v>
      </c>
      <c r="J9" s="1358">
        <v>5.9189999999999996</v>
      </c>
      <c r="K9" s="1358">
        <v>0.94899999999999995</v>
      </c>
      <c r="L9" s="1368">
        <v>174.46899999999999</v>
      </c>
      <c r="M9" s="548"/>
      <c r="N9" s="545"/>
      <c r="O9" s="456"/>
    </row>
    <row r="10" spans="1:15" ht="20.100000000000001" customHeight="1">
      <c r="A10" s="1656"/>
      <c r="B10" s="1439" t="s">
        <v>149</v>
      </c>
      <c r="C10" s="1367">
        <v>626.98099999999999</v>
      </c>
      <c r="D10" s="1360">
        <v>55.57</v>
      </c>
      <c r="E10" s="1367">
        <v>143.85900000000001</v>
      </c>
      <c r="F10" s="1360">
        <v>41.93</v>
      </c>
      <c r="G10" s="1367">
        <v>115.465</v>
      </c>
      <c r="H10" s="1372">
        <v>40.924999999999997</v>
      </c>
      <c r="I10" s="1360">
        <v>2.5990000000000002</v>
      </c>
      <c r="J10" s="1357">
        <v>64.551000000000002</v>
      </c>
      <c r="K10" s="1357">
        <v>2.3780000000000001</v>
      </c>
      <c r="L10" s="1367">
        <v>1094.258</v>
      </c>
      <c r="M10" s="548"/>
      <c r="N10" s="545"/>
      <c r="O10" s="456"/>
    </row>
    <row r="11" spans="1:15" ht="20.100000000000001" customHeight="1">
      <c r="A11" s="1656"/>
      <c r="B11" s="1441" t="s">
        <v>159</v>
      </c>
      <c r="C11" s="1368">
        <v>0.81399999999999995</v>
      </c>
      <c r="D11" s="1361">
        <v>8.7999999999999995E-2</v>
      </c>
      <c r="E11" s="1368">
        <v>0.379</v>
      </c>
      <c r="F11" s="1361">
        <v>2.8000000000000001E-2</v>
      </c>
      <c r="G11" s="1368">
        <v>1.0999999999999999E-2</v>
      </c>
      <c r="H11" s="1373">
        <v>2E-3</v>
      </c>
      <c r="I11" s="1361">
        <v>3.0000000000000001E-3</v>
      </c>
      <c r="J11" s="1358">
        <v>5.0000000000000001E-3</v>
      </c>
      <c r="K11" s="1358">
        <v>7.8E-2</v>
      </c>
      <c r="L11" s="1368">
        <v>1.4079999999999999</v>
      </c>
      <c r="M11" s="548"/>
      <c r="N11" s="545"/>
      <c r="O11" s="456"/>
    </row>
    <row r="12" spans="1:15" ht="20.100000000000001" customHeight="1">
      <c r="A12" s="1656"/>
      <c r="B12" s="1442" t="s">
        <v>70</v>
      </c>
      <c r="C12" s="1365">
        <v>230.12200000000001</v>
      </c>
      <c r="D12" s="1366">
        <v>38.472999999999999</v>
      </c>
      <c r="E12" s="1365">
        <v>67.683999999999997</v>
      </c>
      <c r="F12" s="1366">
        <v>33.088999999999999</v>
      </c>
      <c r="G12" s="1365">
        <v>37.024000000000001</v>
      </c>
      <c r="H12" s="1379">
        <v>2.2490000000000001</v>
      </c>
      <c r="I12" s="1366">
        <v>7.1029999999999998</v>
      </c>
      <c r="J12" s="1385">
        <v>15.603999999999999</v>
      </c>
      <c r="K12" s="1385">
        <v>5.4109999999999996</v>
      </c>
      <c r="L12" s="1365">
        <v>436.75900000000001</v>
      </c>
      <c r="M12" s="554"/>
      <c r="N12" s="545"/>
      <c r="O12" s="456"/>
    </row>
    <row r="13" spans="1:15" ht="20.100000000000001" customHeight="1">
      <c r="A13" s="1656"/>
      <c r="B13" s="1439" t="s">
        <v>147</v>
      </c>
      <c r="C13" s="1367">
        <v>19.404</v>
      </c>
      <c r="D13" s="1360">
        <v>5.1100000000000003</v>
      </c>
      <c r="E13" s="1367">
        <v>13.845000000000001</v>
      </c>
      <c r="F13" s="1360">
        <v>5.3330000000000002</v>
      </c>
      <c r="G13" s="1367">
        <v>14.831</v>
      </c>
      <c r="H13" s="1372">
        <v>0.371</v>
      </c>
      <c r="I13" s="1360">
        <v>1.272</v>
      </c>
      <c r="J13" s="1357">
        <v>4.0839999999999996</v>
      </c>
      <c r="K13" s="1357">
        <v>1.7270000000000001</v>
      </c>
      <c r="L13" s="1367">
        <v>65.977000000000004</v>
      </c>
      <c r="M13" s="548"/>
      <c r="N13" s="545"/>
      <c r="O13" s="456"/>
    </row>
    <row r="14" spans="1:15" ht="20.100000000000001" customHeight="1">
      <c r="A14" s="1656"/>
      <c r="B14" s="1440" t="s">
        <v>148</v>
      </c>
      <c r="C14" s="1368">
        <v>29.800999999999998</v>
      </c>
      <c r="D14" s="1361">
        <v>1.855</v>
      </c>
      <c r="E14" s="1368">
        <v>14.901999999999999</v>
      </c>
      <c r="F14" s="1361">
        <v>5.0010000000000003</v>
      </c>
      <c r="G14" s="1368">
        <v>5.391</v>
      </c>
      <c r="H14" s="1373">
        <v>0.28399999999999997</v>
      </c>
      <c r="I14" s="1361">
        <v>0.83299999999999996</v>
      </c>
      <c r="J14" s="1358">
        <v>1.0389999999999999</v>
      </c>
      <c r="K14" s="1358">
        <v>1.605</v>
      </c>
      <c r="L14" s="1368">
        <v>60.710999999999999</v>
      </c>
      <c r="M14" s="548"/>
      <c r="N14" s="545"/>
      <c r="O14" s="456"/>
    </row>
    <row r="15" spans="1:15" ht="20.100000000000001" customHeight="1">
      <c r="A15" s="1656"/>
      <c r="B15" s="1439" t="s">
        <v>149</v>
      </c>
      <c r="C15" s="1367">
        <v>171.852</v>
      </c>
      <c r="D15" s="1360">
        <v>30.288</v>
      </c>
      <c r="E15" s="1367">
        <v>36.213999999999999</v>
      </c>
      <c r="F15" s="1360">
        <v>21.744</v>
      </c>
      <c r="G15" s="1367">
        <v>14.913</v>
      </c>
      <c r="H15" s="1372">
        <v>1.534</v>
      </c>
      <c r="I15" s="1360">
        <v>4.5199999999999996</v>
      </c>
      <c r="J15" s="1357">
        <v>8.5670000000000002</v>
      </c>
      <c r="K15" s="1357">
        <v>1.482</v>
      </c>
      <c r="L15" s="1367">
        <v>291.11399999999998</v>
      </c>
      <c r="M15" s="548"/>
      <c r="N15" s="545"/>
      <c r="O15" s="456"/>
    </row>
    <row r="16" spans="1:15" ht="20.100000000000001" customHeight="1">
      <c r="A16" s="1656"/>
      <c r="B16" s="1441" t="s">
        <v>159</v>
      </c>
      <c r="C16" s="1448">
        <v>9.0649999999999995</v>
      </c>
      <c r="D16" s="1449">
        <v>1.22</v>
      </c>
      <c r="E16" s="1448">
        <v>2.7229999999999999</v>
      </c>
      <c r="F16" s="1449">
        <v>1.0109999999999999</v>
      </c>
      <c r="G16" s="1448">
        <v>1.889</v>
      </c>
      <c r="H16" s="1450">
        <v>0.06</v>
      </c>
      <c r="I16" s="1449">
        <v>0.47799999999999998</v>
      </c>
      <c r="J16" s="1451">
        <v>1.9139999999999999</v>
      </c>
      <c r="K16" s="1451">
        <v>0.59699999999999998</v>
      </c>
      <c r="L16" s="1448">
        <v>18.957000000000001</v>
      </c>
      <c r="M16" s="548"/>
      <c r="N16" s="545"/>
      <c r="O16" s="456"/>
    </row>
    <row r="17" spans="1:22" ht="20.100000000000001" customHeight="1">
      <c r="A17" s="1656"/>
      <c r="B17" s="1443" t="s">
        <v>160</v>
      </c>
      <c r="C17" s="1370">
        <f t="shared" ref="C17:L17" si="0">SUM(C18:C20)</f>
        <v>16.579000000000001</v>
      </c>
      <c r="D17" s="1371">
        <f t="shared" si="0"/>
        <v>1.3789999999999998</v>
      </c>
      <c r="E17" s="1370">
        <f t="shared" si="0"/>
        <v>4.1189999999999998</v>
      </c>
      <c r="F17" s="1371">
        <f t="shared" si="0"/>
        <v>0.85499999999999998</v>
      </c>
      <c r="G17" s="1370">
        <f t="shared" si="0"/>
        <v>34.094000000000001</v>
      </c>
      <c r="H17" s="1381">
        <f t="shared" si="0"/>
        <v>0.2</v>
      </c>
      <c r="I17" s="1371">
        <f t="shared" si="0"/>
        <v>7.2999999999999995E-2</v>
      </c>
      <c r="J17" s="1359">
        <f t="shared" si="0"/>
        <v>1.5630000000000002</v>
      </c>
      <c r="K17" s="1359">
        <f t="shared" si="0"/>
        <v>9.0999999999999998E-2</v>
      </c>
      <c r="L17" s="1359">
        <f t="shared" si="0"/>
        <v>58.953000000000003</v>
      </c>
      <c r="M17" s="548"/>
      <c r="N17" s="545"/>
      <c r="O17" s="456"/>
    </row>
    <row r="18" spans="1:22" ht="30" customHeight="1">
      <c r="A18" s="1656"/>
      <c r="B18" s="1444" t="s">
        <v>152</v>
      </c>
      <c r="C18" s="1367">
        <v>6.4130000000000003</v>
      </c>
      <c r="D18" s="1360">
        <v>0.875</v>
      </c>
      <c r="E18" s="1367">
        <v>0.99299999999999999</v>
      </c>
      <c r="F18" s="1360">
        <v>0.28899999999999998</v>
      </c>
      <c r="G18" s="1367">
        <v>31.292000000000002</v>
      </c>
      <c r="H18" s="1436" t="s">
        <v>143</v>
      </c>
      <c r="I18" s="1437" t="s">
        <v>143</v>
      </c>
      <c r="J18" s="1357">
        <v>0.55000000000000004</v>
      </c>
      <c r="K18" s="1357">
        <v>2E-3</v>
      </c>
      <c r="L18" s="1367">
        <v>40.414000000000001</v>
      </c>
      <c r="M18" s="548"/>
      <c r="N18" s="548"/>
      <c r="O18" s="548"/>
      <c r="P18" s="548"/>
      <c r="Q18" s="548"/>
      <c r="R18" s="548"/>
      <c r="S18" s="548"/>
      <c r="T18" s="548"/>
      <c r="U18" s="548"/>
      <c r="V18" s="548"/>
    </row>
    <row r="19" spans="1:22" ht="30" customHeight="1">
      <c r="A19" s="1656"/>
      <c r="B19" s="1445" t="s">
        <v>153</v>
      </c>
      <c r="C19" s="1368">
        <v>8.4060000000000006</v>
      </c>
      <c r="D19" s="1361">
        <v>0.48099999999999998</v>
      </c>
      <c r="E19" s="1368">
        <v>2.6840000000000002</v>
      </c>
      <c r="F19" s="1361">
        <v>0.54800000000000004</v>
      </c>
      <c r="G19" s="1368">
        <v>2.3090000000000002</v>
      </c>
      <c r="H19" s="1373">
        <v>0.19900000000000001</v>
      </c>
      <c r="I19" s="1361">
        <v>7.1999999999999995E-2</v>
      </c>
      <c r="J19" s="1358">
        <v>0.80200000000000005</v>
      </c>
      <c r="K19" s="1358">
        <v>8.1000000000000003E-2</v>
      </c>
      <c r="L19" s="1368">
        <v>15.582000000000001</v>
      </c>
      <c r="M19" s="548"/>
      <c r="N19" s="545"/>
      <c r="O19" s="545"/>
    </row>
    <row r="20" spans="1:22" ht="30" customHeight="1">
      <c r="A20" s="1656"/>
      <c r="B20" s="1446" t="s">
        <v>154</v>
      </c>
      <c r="C20" s="1374">
        <v>1.76</v>
      </c>
      <c r="D20" s="1375">
        <v>2.3E-2</v>
      </c>
      <c r="E20" s="1374">
        <v>0.442</v>
      </c>
      <c r="F20" s="1375">
        <v>1.7999999999999999E-2</v>
      </c>
      <c r="G20" s="1374">
        <v>0.49299999999999999</v>
      </c>
      <c r="H20" s="1382">
        <v>1E-3</v>
      </c>
      <c r="I20" s="1375">
        <v>1E-3</v>
      </c>
      <c r="J20" s="1362">
        <v>0.21099999999999999</v>
      </c>
      <c r="K20" s="1362">
        <v>8.0000000000000002E-3</v>
      </c>
      <c r="L20" s="1374">
        <v>2.9569999999999999</v>
      </c>
      <c r="M20" s="548"/>
      <c r="N20" s="545"/>
      <c r="O20" s="456"/>
    </row>
    <row r="21" spans="1:22" ht="20.100000000000001" customHeight="1">
      <c r="A21" s="1664"/>
      <c r="B21" s="1447" t="s">
        <v>83</v>
      </c>
      <c r="C21" s="1376">
        <v>1009.24</v>
      </c>
      <c r="D21" s="1377">
        <v>108.346</v>
      </c>
      <c r="E21" s="1376">
        <v>282.21600000000001</v>
      </c>
      <c r="F21" s="1377">
        <v>87.665999999999997</v>
      </c>
      <c r="G21" s="1376">
        <v>277.60599999999999</v>
      </c>
      <c r="H21" s="1383">
        <v>56.472999999999999</v>
      </c>
      <c r="I21" s="1377">
        <v>13.564</v>
      </c>
      <c r="J21" s="1363">
        <v>97.117000000000004</v>
      </c>
      <c r="K21" s="1363">
        <v>10.275</v>
      </c>
      <c r="L21" s="1376">
        <v>1942.5029999999999</v>
      </c>
      <c r="M21" s="548"/>
      <c r="N21" s="545"/>
      <c r="O21" s="456"/>
    </row>
    <row r="22" spans="1:22" ht="30" customHeight="1">
      <c r="A22" s="1665" t="s">
        <v>155</v>
      </c>
      <c r="B22" s="1665"/>
      <c r="C22" s="1364">
        <v>20.463999999999999</v>
      </c>
      <c r="D22" s="1384">
        <v>5.452</v>
      </c>
      <c r="E22" s="1364">
        <v>3.5840000000000001</v>
      </c>
      <c r="F22" s="1384">
        <v>1.867</v>
      </c>
      <c r="G22" s="1364">
        <v>2.4329999999999998</v>
      </c>
      <c r="H22" s="1378">
        <v>2.5999999999999999E-2</v>
      </c>
      <c r="I22" s="1384">
        <v>1.6E-2</v>
      </c>
      <c r="J22" s="1386">
        <v>0.81599999999999995</v>
      </c>
      <c r="K22" s="1386">
        <v>6.0999999999999999E-2</v>
      </c>
      <c r="L22" s="1364">
        <v>34.719000000000001</v>
      </c>
      <c r="M22" s="548"/>
      <c r="N22" s="545"/>
      <c r="O22" s="456"/>
    </row>
    <row r="23" spans="1:22" ht="30" customHeight="1">
      <c r="A23" s="1666" t="s">
        <v>156</v>
      </c>
      <c r="B23" s="1666"/>
      <c r="C23" s="1365">
        <v>1029.704</v>
      </c>
      <c r="D23" s="1366">
        <v>113.798</v>
      </c>
      <c r="E23" s="1365">
        <v>285.8</v>
      </c>
      <c r="F23" s="1366">
        <v>89.533000000000001</v>
      </c>
      <c r="G23" s="1365">
        <v>280.03899999999999</v>
      </c>
      <c r="H23" s="1379">
        <v>56.499000000000002</v>
      </c>
      <c r="I23" s="1366">
        <v>13.58</v>
      </c>
      <c r="J23" s="1385">
        <v>97.933000000000007</v>
      </c>
      <c r="K23" s="1385">
        <v>10.336</v>
      </c>
      <c r="L23" s="1365">
        <v>1977.222</v>
      </c>
      <c r="M23" s="1323"/>
      <c r="N23" s="545"/>
      <c r="O23" s="456"/>
    </row>
    <row r="24" spans="1:22" ht="20.100000000000001" customHeight="1">
      <c r="A24" s="1667" t="s">
        <v>147</v>
      </c>
      <c r="B24" s="1667"/>
      <c r="C24" s="1367">
        <v>74.935000000000002</v>
      </c>
      <c r="D24" s="1360">
        <v>13.831</v>
      </c>
      <c r="E24" s="1367">
        <v>45.25</v>
      </c>
      <c r="F24" s="1360">
        <v>10.766999999999999</v>
      </c>
      <c r="G24" s="1367">
        <v>74.766999999999996</v>
      </c>
      <c r="H24" s="1372">
        <v>5.46</v>
      </c>
      <c r="I24" s="1360">
        <v>3.4039999999999999</v>
      </c>
      <c r="J24" s="1357">
        <v>13.772</v>
      </c>
      <c r="K24" s="1357">
        <v>3.1030000000000002</v>
      </c>
      <c r="L24" s="1367">
        <v>245.28899999999999</v>
      </c>
      <c r="M24" s="1324"/>
      <c r="N24" s="545"/>
      <c r="O24" s="456"/>
    </row>
    <row r="25" spans="1:22" ht="20.100000000000001" customHeight="1">
      <c r="A25" s="1668" t="s">
        <v>148</v>
      </c>
      <c r="B25" s="1668"/>
      <c r="C25" s="1368">
        <v>110.62</v>
      </c>
      <c r="D25" s="1361">
        <v>5.9939999999999998</v>
      </c>
      <c r="E25" s="1368">
        <v>50.119</v>
      </c>
      <c r="F25" s="1361">
        <v>11.35</v>
      </c>
      <c r="G25" s="1368">
        <v>36.848999999999997</v>
      </c>
      <c r="H25" s="1373">
        <v>8.2929999999999993</v>
      </c>
      <c r="I25" s="1361">
        <v>2.4870000000000001</v>
      </c>
      <c r="J25" s="1358">
        <v>6.9580000000000002</v>
      </c>
      <c r="K25" s="1358">
        <v>2.5550000000000002</v>
      </c>
      <c r="L25" s="1368">
        <v>235.22499999999999</v>
      </c>
      <c r="M25" s="1324"/>
      <c r="N25" s="545"/>
      <c r="O25" s="456"/>
    </row>
    <row r="26" spans="1:22" ht="20.100000000000001" customHeight="1">
      <c r="A26" s="1667" t="s">
        <v>149</v>
      </c>
      <c r="B26" s="1667"/>
      <c r="C26" s="1367">
        <v>834.26499999999999</v>
      </c>
      <c r="D26" s="1360">
        <v>92.665000000000006</v>
      </c>
      <c r="E26" s="1367">
        <v>187.32900000000001</v>
      </c>
      <c r="F26" s="1360">
        <v>66.376999999999995</v>
      </c>
      <c r="G26" s="1367">
        <v>166.523</v>
      </c>
      <c r="H26" s="1372">
        <v>42.683999999999997</v>
      </c>
      <c r="I26" s="1360">
        <v>7.2080000000000002</v>
      </c>
      <c r="J26" s="1357">
        <v>75.284000000000006</v>
      </c>
      <c r="K26" s="1357">
        <v>4.0030000000000001</v>
      </c>
      <c r="L26" s="1367">
        <v>1476.338</v>
      </c>
      <c r="M26" s="1324"/>
      <c r="N26" s="545"/>
      <c r="O26" s="456"/>
    </row>
    <row r="27" spans="1:22" ht="20.100000000000001" customHeight="1">
      <c r="A27" s="1663" t="s">
        <v>159</v>
      </c>
      <c r="B27" s="1663"/>
      <c r="C27" s="1448">
        <v>9.8840000000000003</v>
      </c>
      <c r="D27" s="1449">
        <v>1.3080000000000001</v>
      </c>
      <c r="E27" s="1448">
        <v>3.1019999999999999</v>
      </c>
      <c r="F27" s="1449">
        <v>1.0389999999999999</v>
      </c>
      <c r="G27" s="1448">
        <v>1.9</v>
      </c>
      <c r="H27" s="1450">
        <v>6.2E-2</v>
      </c>
      <c r="I27" s="1449">
        <v>0.48099999999999998</v>
      </c>
      <c r="J27" s="1451">
        <v>1.919</v>
      </c>
      <c r="K27" s="1451">
        <v>0.67500000000000004</v>
      </c>
      <c r="L27" s="1448">
        <v>20.37</v>
      </c>
      <c r="M27" s="548"/>
      <c r="N27" s="545"/>
      <c r="O27" s="456"/>
    </row>
    <row r="28" spans="1:22" ht="5.0999999999999996" customHeight="1">
      <c r="A28" s="559"/>
      <c r="B28" s="560"/>
      <c r="C28" s="560"/>
      <c r="D28" s="560"/>
      <c r="E28" s="560"/>
      <c r="F28" s="560"/>
      <c r="G28" s="560"/>
      <c r="H28" s="560"/>
      <c r="I28" s="560"/>
      <c r="J28" s="560"/>
      <c r="K28" s="554"/>
      <c r="L28" s="554"/>
      <c r="N28" s="545"/>
    </row>
    <row r="29" spans="1:22" ht="12.75" customHeight="1">
      <c r="A29" s="1624" t="s">
        <v>126</v>
      </c>
      <c r="B29" s="1624"/>
      <c r="C29" s="1624"/>
      <c r="D29" s="1624"/>
      <c r="E29" s="1624"/>
      <c r="F29" s="1624"/>
      <c r="G29" s="1624"/>
      <c r="H29" s="1624"/>
      <c r="I29" s="1624"/>
      <c r="J29" s="1624"/>
      <c r="K29" s="1624"/>
      <c r="L29" s="1624"/>
      <c r="N29" s="545"/>
    </row>
    <row r="30" spans="1:22" ht="25.5" customHeight="1">
      <c r="A30" s="1624" t="s">
        <v>127</v>
      </c>
      <c r="B30" s="1624"/>
      <c r="C30" s="1624"/>
      <c r="D30" s="1624"/>
      <c r="E30" s="1624"/>
      <c r="F30" s="1624"/>
      <c r="G30" s="1624"/>
      <c r="H30" s="1624"/>
      <c r="I30" s="1624"/>
      <c r="J30" s="1624"/>
      <c r="K30" s="1624"/>
      <c r="L30" s="1624"/>
    </row>
    <row r="31" spans="1:22" ht="12.6" customHeight="1">
      <c r="A31" s="1556" t="s">
        <v>128</v>
      </c>
      <c r="B31" s="562"/>
      <c r="C31" s="563"/>
      <c r="D31" s="563"/>
      <c r="E31" s="563"/>
      <c r="F31" s="562"/>
      <c r="G31" s="1537"/>
      <c r="H31" s="562"/>
      <c r="I31" s="564"/>
      <c r="J31" s="565"/>
      <c r="K31" s="564"/>
      <c r="L31" s="564"/>
    </row>
    <row r="32" spans="1:22" ht="12.6" customHeight="1">
      <c r="A32" s="111" t="s">
        <v>161</v>
      </c>
      <c r="B32" s="562"/>
      <c r="C32" s="563"/>
      <c r="D32" s="563"/>
      <c r="E32" s="563"/>
      <c r="F32" s="562"/>
      <c r="G32" s="562"/>
      <c r="H32" s="562"/>
      <c r="I32" s="564"/>
      <c r="J32" s="565"/>
      <c r="K32" s="564"/>
      <c r="L32" s="564"/>
    </row>
    <row r="33" spans="1:12" ht="12.6" customHeight="1">
      <c r="A33" s="1556" t="s">
        <v>531</v>
      </c>
      <c r="B33" s="562"/>
      <c r="C33" s="563"/>
      <c r="D33" s="563"/>
      <c r="E33" s="563"/>
      <c r="F33" s="562"/>
      <c r="G33" s="562"/>
      <c r="H33" s="562"/>
      <c r="I33" s="564"/>
      <c r="J33" s="565"/>
      <c r="K33" s="564"/>
      <c r="L33" s="564"/>
    </row>
    <row r="34" spans="1:12" ht="12.6" customHeight="1">
      <c r="A34" s="238" t="s">
        <v>64</v>
      </c>
      <c r="B34" s="566"/>
      <c r="C34" s="567"/>
      <c r="D34" s="567"/>
      <c r="E34" s="567"/>
      <c r="F34" s="566"/>
      <c r="G34" s="566"/>
      <c r="H34" s="566"/>
      <c r="I34" s="568"/>
      <c r="J34" s="569"/>
      <c r="K34" s="568"/>
      <c r="L34" s="568"/>
    </row>
    <row r="35" spans="1:12" ht="12.6" customHeight="1">
      <c r="A35" s="1556" t="s">
        <v>142</v>
      </c>
      <c r="B35" s="566"/>
      <c r="C35" s="567"/>
      <c r="D35" s="567"/>
      <c r="E35" s="567"/>
      <c r="F35" s="566"/>
      <c r="G35" s="566"/>
      <c r="H35" s="566"/>
      <c r="I35" s="568"/>
      <c r="J35" s="569"/>
      <c r="K35" s="568"/>
      <c r="L35" s="568"/>
    </row>
    <row r="36" spans="1:12" ht="20.100000000000001" customHeight="1">
      <c r="A36" s="133"/>
      <c r="B36" s="516"/>
      <c r="C36" s="517"/>
      <c r="D36" s="517"/>
      <c r="E36" s="517"/>
      <c r="F36" s="516"/>
      <c r="G36" s="516"/>
      <c r="H36" s="516"/>
      <c r="J36" s="518"/>
    </row>
    <row r="37" spans="1:12">
      <c r="C37" s="520"/>
      <c r="D37" s="520"/>
      <c r="E37" s="520"/>
      <c r="F37" s="520"/>
      <c r="G37" s="520"/>
      <c r="H37" s="520"/>
      <c r="I37" s="520"/>
      <c r="J37" s="520"/>
      <c r="K37" s="520"/>
      <c r="L37" s="520"/>
    </row>
    <row r="38" spans="1:12" ht="11.25" customHeight="1"/>
    <row r="40" spans="1:12">
      <c r="G40" s="570"/>
    </row>
    <row r="44" spans="1:12" ht="12" customHeight="1"/>
    <row r="45" spans="1:12" ht="11.25" customHeight="1"/>
    <row r="55" ht="12" customHeight="1"/>
    <row r="58" ht="12" customHeight="1"/>
    <row r="64" ht="12" customHeight="1"/>
    <row r="76" ht="11.25" customHeight="1"/>
  </sheetData>
  <mergeCells count="16">
    <mergeCell ref="A1:L1"/>
    <mergeCell ref="C5:D5"/>
    <mergeCell ref="E5:F5"/>
    <mergeCell ref="G5:I5"/>
    <mergeCell ref="J5:J6"/>
    <mergeCell ref="K5:K6"/>
    <mergeCell ref="L5:L6"/>
    <mergeCell ref="A27:B27"/>
    <mergeCell ref="A29:L29"/>
    <mergeCell ref="A30:L30"/>
    <mergeCell ref="A7:A21"/>
    <mergeCell ref="A22:B22"/>
    <mergeCell ref="A23:B23"/>
    <mergeCell ref="A24:B24"/>
    <mergeCell ref="A25:B25"/>
    <mergeCell ref="A26:B26"/>
  </mergeCells>
  <pageMargins left="0.25" right="0.25" top="0.75" bottom="0.75" header="0.3" footer="0.3"/>
  <pageSetup paperSize="9" scale="65" orientation="portrait" r:id="rId1"/>
  <ignoredErrors>
    <ignoredError sqref="J17:L17 C17:G1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M62"/>
  <sheetViews>
    <sheetView workbookViewId="0">
      <selection sqref="A1:K47"/>
    </sheetView>
  </sheetViews>
  <sheetFormatPr baseColWidth="10" defaultColWidth="11.42578125" defaultRowHeight="15"/>
  <cols>
    <col min="1" max="1" width="26.7109375" style="532" customWidth="1"/>
    <col min="2" max="11" width="12.28515625" style="532" customWidth="1"/>
    <col min="12" max="12" width="13.140625" style="532" customWidth="1"/>
    <col min="13" max="13" width="10.7109375" style="532" customWidth="1"/>
    <col min="14" max="16384" width="11.42578125" style="532"/>
  </cols>
  <sheetData>
    <row r="1" spans="1:13" s="572" customFormat="1" ht="18" customHeight="1">
      <c r="A1" s="1642" t="s">
        <v>162</v>
      </c>
      <c r="B1" s="1642"/>
      <c r="C1" s="1642"/>
      <c r="D1" s="1642"/>
      <c r="E1" s="1642"/>
      <c r="F1" s="1642"/>
      <c r="G1" s="1642"/>
      <c r="H1" s="1642"/>
      <c r="I1" s="1642"/>
      <c r="J1" s="1642"/>
      <c r="K1" s="1642"/>
      <c r="L1" s="571"/>
    </row>
    <row r="2" spans="1:13" s="574" customFormat="1" ht="15" customHeight="1">
      <c r="A2" s="573"/>
      <c r="B2" s="573"/>
      <c r="C2" s="573"/>
      <c r="D2" s="573"/>
      <c r="E2" s="573"/>
      <c r="F2" s="573"/>
      <c r="G2" s="573"/>
      <c r="H2" s="573"/>
      <c r="I2" s="573"/>
    </row>
    <row r="3" spans="1:13" s="572" customFormat="1" ht="15" customHeight="1">
      <c r="A3" s="1684" t="s">
        <v>163</v>
      </c>
      <c r="B3" s="1684"/>
      <c r="C3" s="1684"/>
      <c r="D3" s="1684"/>
      <c r="E3" s="1684"/>
      <c r="F3" s="1684"/>
      <c r="G3" s="1684"/>
      <c r="H3" s="1684"/>
      <c r="I3" s="458"/>
    </row>
    <row r="4" spans="1:13" s="572" customFormat="1" ht="15" customHeight="1">
      <c r="A4" s="1685" t="s">
        <v>50</v>
      </c>
      <c r="B4" s="1686"/>
      <c r="C4" s="1686"/>
      <c r="D4" s="463"/>
      <c r="E4" s="463"/>
      <c r="F4" s="463"/>
      <c r="G4" s="457"/>
      <c r="H4" s="457"/>
      <c r="I4" s="458"/>
    </row>
    <row r="5" spans="1:13" s="572" customFormat="1" ht="15" customHeight="1">
      <c r="A5" s="1687"/>
      <c r="B5" s="1689" t="s">
        <v>86</v>
      </c>
      <c r="C5" s="1689"/>
      <c r="D5" s="1690"/>
      <c r="E5" s="1690"/>
      <c r="F5" s="1691"/>
      <c r="G5" s="1692" t="s">
        <v>87</v>
      </c>
      <c r="H5" s="1690"/>
      <c r="I5" s="1690"/>
      <c r="J5" s="1690"/>
      <c r="K5" s="1690"/>
      <c r="L5" s="458"/>
      <c r="M5" s="458"/>
    </row>
    <row r="6" spans="1:13" s="578" customFormat="1" ht="30" customHeight="1">
      <c r="A6" s="1688"/>
      <c r="B6" s="575">
        <v>2019</v>
      </c>
      <c r="C6" s="354">
        <v>2020</v>
      </c>
      <c r="D6" s="180">
        <v>2021</v>
      </c>
      <c r="E6" s="249" t="s">
        <v>3</v>
      </c>
      <c r="F6" s="576" t="s">
        <v>29</v>
      </c>
      <c r="G6" s="575">
        <v>2019</v>
      </c>
      <c r="H6" s="354">
        <v>2020</v>
      </c>
      <c r="I6" s="180">
        <v>2021</v>
      </c>
      <c r="J6" s="249" t="s">
        <v>3</v>
      </c>
      <c r="K6" s="576" t="s">
        <v>29</v>
      </c>
      <c r="L6" s="577"/>
      <c r="M6" s="577"/>
    </row>
    <row r="7" spans="1:13" s="572" customFormat="1" ht="15" customHeight="1">
      <c r="A7" s="579" t="s">
        <v>164</v>
      </c>
      <c r="B7" s="580">
        <v>431.59199999999998</v>
      </c>
      <c r="C7" s="580">
        <v>431.37700000000001</v>
      </c>
      <c r="D7" s="582">
        <v>436.423</v>
      </c>
      <c r="E7" s="365">
        <f>C7/B7-1</f>
        <v>-4.9815566553590429E-4</v>
      </c>
      <c r="F7" s="1532">
        <f>D7/C7-1</f>
        <v>1.1697424758390085E-2</v>
      </c>
      <c r="G7" s="580">
        <v>411.3984299</v>
      </c>
      <c r="H7" s="580">
        <v>412.26741989999999</v>
      </c>
      <c r="I7" s="582">
        <v>416.21530989999997</v>
      </c>
      <c r="J7" s="365">
        <f>H7/G7-1</f>
        <v>2.1122832194844232E-3</v>
      </c>
      <c r="K7" s="365">
        <f t="shared" ref="K7:K18" si="0">I7/H7-1</f>
        <v>9.5760416890511291E-3</v>
      </c>
      <c r="L7" s="458"/>
      <c r="M7" s="458"/>
    </row>
    <row r="8" spans="1:13" s="572" customFormat="1" ht="15" customHeight="1">
      <c r="A8" s="583" t="s">
        <v>165</v>
      </c>
      <c r="B8" s="584">
        <v>858.1</v>
      </c>
      <c r="C8" s="584">
        <v>855.45299999999997</v>
      </c>
      <c r="D8" s="585">
        <v>858.96900000000005</v>
      </c>
      <c r="E8" s="373">
        <f t="shared" ref="E8:E18" si="1">C8/B8-1</f>
        <v>-3.0847220603660297E-3</v>
      </c>
      <c r="F8" s="1533">
        <f t="shared" ref="F8:F18" si="2">D8/C8-1</f>
        <v>4.1101030681991446E-3</v>
      </c>
      <c r="G8" s="584">
        <v>809.37033999999994</v>
      </c>
      <c r="H8" s="584">
        <v>807.77516000000003</v>
      </c>
      <c r="I8" s="585">
        <v>818.54251999999997</v>
      </c>
      <c r="J8" s="373">
        <f t="shared" ref="J8:J18" si="3">H8/G8-1</f>
        <v>-1.9708901119355193E-3</v>
      </c>
      <c r="K8" s="373">
        <f t="shared" si="0"/>
        <v>1.3329649800075449E-2</v>
      </c>
      <c r="L8" s="458"/>
      <c r="M8" s="458"/>
    </row>
    <row r="9" spans="1:13" s="572" customFormat="1" ht="15" customHeight="1">
      <c r="A9" s="586" t="s">
        <v>166</v>
      </c>
      <c r="B9" s="580">
        <v>80.245999999999995</v>
      </c>
      <c r="C9" s="580">
        <v>78.724999999999994</v>
      </c>
      <c r="D9" s="581">
        <v>78.653999999999996</v>
      </c>
      <c r="E9" s="365">
        <f t="shared" si="1"/>
        <v>-1.8954215786456619E-2</v>
      </c>
      <c r="F9" s="1534">
        <f t="shared" si="2"/>
        <v>-9.0187361067006755E-4</v>
      </c>
      <c r="G9" s="580">
        <v>68.70192999999999</v>
      </c>
      <c r="H9" s="580">
        <v>69.542580000000001</v>
      </c>
      <c r="I9" s="581">
        <v>68.831860000000006</v>
      </c>
      <c r="J9" s="365">
        <f t="shared" si="3"/>
        <v>1.2236191909019256E-2</v>
      </c>
      <c r="K9" s="365">
        <f t="shared" si="0"/>
        <v>-1.0219925691569043E-2</v>
      </c>
      <c r="L9" s="458"/>
      <c r="M9" s="458"/>
    </row>
    <row r="10" spans="1:13" s="572" customFormat="1" ht="15" customHeight="1">
      <c r="A10" s="583" t="s">
        <v>167</v>
      </c>
      <c r="B10" s="584">
        <v>18.73</v>
      </c>
      <c r="C10" s="584">
        <v>17.666</v>
      </c>
      <c r="D10" s="585">
        <v>17.88</v>
      </c>
      <c r="E10" s="373">
        <f t="shared" si="1"/>
        <v>-5.6807261078483773E-2</v>
      </c>
      <c r="F10" s="1533">
        <f t="shared" si="2"/>
        <v>1.211366466659114E-2</v>
      </c>
      <c r="G10" s="584">
        <v>18.952360000000002</v>
      </c>
      <c r="H10" s="584">
        <v>18.116599999999998</v>
      </c>
      <c r="I10" s="585">
        <v>18.12556</v>
      </c>
      <c r="J10" s="373">
        <f t="shared" si="3"/>
        <v>-4.4097938198725872E-2</v>
      </c>
      <c r="K10" s="373">
        <f t="shared" si="0"/>
        <v>4.945740370709828E-4</v>
      </c>
      <c r="L10" s="458"/>
      <c r="M10" s="458"/>
    </row>
    <row r="11" spans="1:13" s="572" customFormat="1" ht="15" customHeight="1">
      <c r="A11" s="586" t="s">
        <v>168</v>
      </c>
      <c r="B11" s="580">
        <v>170.53100000000001</v>
      </c>
      <c r="C11" s="580">
        <v>171.142</v>
      </c>
      <c r="D11" s="581">
        <v>169.428</v>
      </c>
      <c r="E11" s="365">
        <f t="shared" si="1"/>
        <v>3.5829262714697219E-3</v>
      </c>
      <c r="F11" s="1534">
        <f t="shared" si="2"/>
        <v>-1.0015075200710544E-2</v>
      </c>
      <c r="G11" s="580">
        <v>154.14024989999999</v>
      </c>
      <c r="H11" s="580">
        <v>154.59695000000002</v>
      </c>
      <c r="I11" s="581">
        <v>155.5716899</v>
      </c>
      <c r="J11" s="365">
        <f t="shared" si="3"/>
        <v>2.9628867235931278E-3</v>
      </c>
      <c r="K11" s="365">
        <f t="shared" si="0"/>
        <v>6.3050396531107999E-3</v>
      </c>
      <c r="L11" s="458"/>
      <c r="M11" s="458"/>
    </row>
    <row r="12" spans="1:13" s="572" customFormat="1" ht="15" customHeight="1">
      <c r="A12" s="583" t="s">
        <v>169</v>
      </c>
      <c r="B12" s="584">
        <v>92.198999999999998</v>
      </c>
      <c r="C12" s="584">
        <v>91.350999999999999</v>
      </c>
      <c r="D12" s="585">
        <v>89.718999999999994</v>
      </c>
      <c r="E12" s="373">
        <f t="shared" si="1"/>
        <v>-9.1974967190533441E-3</v>
      </c>
      <c r="F12" s="1533">
        <f t="shared" si="2"/>
        <v>-1.7865157469540649E-2</v>
      </c>
      <c r="G12" s="584">
        <v>83.787999999999997</v>
      </c>
      <c r="H12" s="584">
        <v>83.563639999999992</v>
      </c>
      <c r="I12" s="585">
        <v>83.051570000000012</v>
      </c>
      <c r="J12" s="373">
        <f t="shared" si="3"/>
        <v>-2.6777104119922734E-3</v>
      </c>
      <c r="K12" s="373">
        <f t="shared" si="0"/>
        <v>-6.1279044330762034E-3</v>
      </c>
      <c r="L12" s="458"/>
      <c r="M12" s="458"/>
    </row>
    <row r="13" spans="1:13" s="572" customFormat="1" ht="15" customHeight="1">
      <c r="A13" s="586" t="s">
        <v>170</v>
      </c>
      <c r="B13" s="580">
        <v>2.536</v>
      </c>
      <c r="C13" s="580">
        <v>2.415</v>
      </c>
      <c r="D13" s="581">
        <v>2.3250000000000002</v>
      </c>
      <c r="E13" s="365">
        <f t="shared" si="1"/>
        <v>-4.7712933753943254E-2</v>
      </c>
      <c r="F13" s="1534">
        <f t="shared" si="2"/>
        <v>-3.7267080745341574E-2</v>
      </c>
      <c r="G13" s="580">
        <v>2.2262499999999998</v>
      </c>
      <c r="H13" s="580">
        <v>2.1318899</v>
      </c>
      <c r="I13" s="581">
        <v>2.0499699999999996</v>
      </c>
      <c r="J13" s="365">
        <f t="shared" si="3"/>
        <v>-4.2385221785513738E-2</v>
      </c>
      <c r="K13" s="365">
        <f t="shared" si="0"/>
        <v>-3.8425952484694603E-2</v>
      </c>
      <c r="L13" s="458"/>
      <c r="M13" s="458"/>
    </row>
    <row r="14" spans="1:13" s="572" customFormat="1" ht="15" customHeight="1">
      <c r="A14" s="583" t="s">
        <v>171</v>
      </c>
      <c r="B14" s="584">
        <v>23.972000000000001</v>
      </c>
      <c r="C14" s="584">
        <v>24.13</v>
      </c>
      <c r="D14" s="585">
        <v>25.004000000000001</v>
      </c>
      <c r="E14" s="373">
        <f t="shared" si="1"/>
        <v>6.5910228600032372E-3</v>
      </c>
      <c r="F14" s="1533">
        <f t="shared" si="2"/>
        <v>3.6220472440944951E-2</v>
      </c>
      <c r="G14" s="584">
        <v>23.726289900000001</v>
      </c>
      <c r="H14" s="584">
        <v>24.060169900000002</v>
      </c>
      <c r="I14" s="585">
        <v>24.4429199</v>
      </c>
      <c r="J14" s="373">
        <f t="shared" si="3"/>
        <v>1.4072153775715357E-2</v>
      </c>
      <c r="K14" s="373">
        <f t="shared" si="0"/>
        <v>1.5908033966127499E-2</v>
      </c>
      <c r="L14" s="458"/>
      <c r="M14" s="458"/>
    </row>
    <row r="15" spans="1:13" s="572" customFormat="1" ht="15" customHeight="1">
      <c r="A15" s="586" t="s">
        <v>172</v>
      </c>
      <c r="B15" s="580">
        <v>41.347999999999999</v>
      </c>
      <c r="C15" s="580">
        <v>41.579000000000001</v>
      </c>
      <c r="D15" s="581">
        <v>42.152999999999999</v>
      </c>
      <c r="E15" s="365">
        <f t="shared" si="1"/>
        <v>5.5867272903162846E-3</v>
      </c>
      <c r="F15" s="1534">
        <f t="shared" si="2"/>
        <v>1.3805045816397632E-2</v>
      </c>
      <c r="G15" s="580">
        <v>40.755230000000005</v>
      </c>
      <c r="H15" s="580">
        <v>41.087049899999997</v>
      </c>
      <c r="I15" s="581">
        <v>40.947259899999999</v>
      </c>
      <c r="J15" s="365">
        <f t="shared" si="3"/>
        <v>8.1417746875676045E-3</v>
      </c>
      <c r="K15" s="365">
        <f t="shared" si="0"/>
        <v>-3.4022885639204414E-3</v>
      </c>
      <c r="L15" s="458"/>
      <c r="M15" s="477"/>
    </row>
    <row r="16" spans="1:13" s="572" customFormat="1" ht="15" customHeight="1">
      <c r="A16" s="583" t="s">
        <v>173</v>
      </c>
      <c r="B16" s="584">
        <v>131.85599999999999</v>
      </c>
      <c r="C16" s="584">
        <v>133.39699999999999</v>
      </c>
      <c r="D16" s="585">
        <v>136.738</v>
      </c>
      <c r="E16" s="373">
        <f t="shared" si="1"/>
        <v>1.1686991869918728E-2</v>
      </c>
      <c r="F16" s="1533">
        <f t="shared" si="2"/>
        <v>2.5045540754289997E-2</v>
      </c>
      <c r="G16" s="584">
        <v>113.76643989999999</v>
      </c>
      <c r="H16" s="584">
        <v>115.02541989999999</v>
      </c>
      <c r="I16" s="585">
        <v>123.3215699</v>
      </c>
      <c r="J16" s="373">
        <f t="shared" si="3"/>
        <v>1.1066356661126431E-2</v>
      </c>
      <c r="K16" s="373">
        <f t="shared" si="0"/>
        <v>7.2124492196702805E-2</v>
      </c>
      <c r="L16" s="458"/>
      <c r="M16" s="458"/>
    </row>
    <row r="17" spans="1:13" s="572" customFormat="1" ht="15" customHeight="1">
      <c r="A17" s="587" t="s">
        <v>174</v>
      </c>
      <c r="B17" s="588">
        <v>25.59</v>
      </c>
      <c r="C17" s="588">
        <v>28.273</v>
      </c>
      <c r="D17" s="589">
        <v>26.257000000000001</v>
      </c>
      <c r="E17" s="492">
        <f t="shared" si="1"/>
        <v>0.10484564282923015</v>
      </c>
      <c r="F17" s="1535">
        <f t="shared" si="2"/>
        <v>-7.1304778410497538E-2</v>
      </c>
      <c r="G17" s="588">
        <v>25.422990000000002</v>
      </c>
      <c r="H17" s="588">
        <v>26.892340000000001</v>
      </c>
      <c r="I17" s="589">
        <v>29.277930000000001</v>
      </c>
      <c r="J17" s="492">
        <f t="shared" si="3"/>
        <v>5.7796112888373719E-2</v>
      </c>
      <c r="K17" s="492">
        <f t="shared" si="0"/>
        <v>8.8708903725001287E-2</v>
      </c>
      <c r="L17" s="458"/>
      <c r="M17" s="458"/>
    </row>
    <row r="18" spans="1:13" s="595" customFormat="1" ht="15" customHeight="1">
      <c r="A18" s="590" t="s">
        <v>133</v>
      </c>
      <c r="B18" s="592">
        <v>1876.7</v>
      </c>
      <c r="C18" s="592">
        <v>1875.508</v>
      </c>
      <c r="D18" s="593">
        <v>1883.55</v>
      </c>
      <c r="E18" s="591">
        <f t="shared" si="1"/>
        <v>-6.3515745723874417E-4</v>
      </c>
      <c r="F18" s="1536">
        <f t="shared" si="2"/>
        <v>4.2879049302908534E-3</v>
      </c>
      <c r="G18" s="592">
        <v>1752.2485099999999</v>
      </c>
      <c r="H18" s="592">
        <v>1755.0592199999999</v>
      </c>
      <c r="I18" s="593">
        <v>1780.37816</v>
      </c>
      <c r="J18" s="591">
        <f t="shared" si="3"/>
        <v>1.6040590041648262E-3</v>
      </c>
      <c r="K18" s="591">
        <f t="shared" si="0"/>
        <v>1.4426259644959583E-2</v>
      </c>
      <c r="L18" s="594"/>
      <c r="M18" s="594"/>
    </row>
    <row r="19" spans="1:13" s="598" customFormat="1" ht="5.0999999999999996" customHeight="1">
      <c r="A19" s="596"/>
      <c r="B19" s="597"/>
      <c r="C19" s="597"/>
      <c r="D19" s="384"/>
      <c r="E19" s="597"/>
      <c r="F19" s="597"/>
      <c r="G19" s="384"/>
      <c r="H19" s="458"/>
      <c r="I19" s="458"/>
    </row>
    <row r="20" spans="1:13" s="572" customFormat="1" ht="12.75" customHeight="1">
      <c r="A20" s="238" t="s">
        <v>175</v>
      </c>
      <c r="B20" s="599"/>
      <c r="C20" s="599"/>
      <c r="D20" s="599"/>
      <c r="E20" s="599"/>
      <c r="F20" s="599"/>
      <c r="G20" s="599"/>
      <c r="H20" s="599"/>
      <c r="I20" s="599"/>
      <c r="J20" s="474"/>
      <c r="K20" s="474"/>
    </row>
    <row r="21" spans="1:13" s="600" customFormat="1" ht="25.5" customHeight="1">
      <c r="A21" s="1677" t="s">
        <v>176</v>
      </c>
      <c r="B21" s="1677"/>
      <c r="C21" s="1677"/>
      <c r="D21" s="1677"/>
      <c r="E21" s="1677"/>
      <c r="F21" s="1677"/>
      <c r="G21" s="1677"/>
      <c r="H21" s="1677"/>
      <c r="I21" s="1677"/>
      <c r="J21" s="1677"/>
      <c r="K21" s="1677"/>
    </row>
    <row r="22" spans="1:13" s="600" customFormat="1" ht="25.5" customHeight="1">
      <c r="A22" s="1677" t="s">
        <v>589</v>
      </c>
      <c r="B22" s="1677"/>
      <c r="C22" s="1677"/>
      <c r="D22" s="1677"/>
      <c r="E22" s="1677"/>
      <c r="F22" s="1677"/>
      <c r="G22" s="1677"/>
      <c r="H22" s="1677"/>
      <c r="I22" s="1677"/>
      <c r="J22" s="1677"/>
      <c r="K22" s="1677"/>
    </row>
    <row r="23" spans="1:13" s="572" customFormat="1" ht="12.75" customHeight="1">
      <c r="A23" s="238" t="s">
        <v>64</v>
      </c>
      <c r="B23" s="599"/>
      <c r="C23" s="599"/>
      <c r="D23" s="599"/>
      <c r="E23" s="599"/>
      <c r="F23" s="599"/>
      <c r="G23" s="599"/>
      <c r="H23" s="599"/>
      <c r="I23" s="599"/>
      <c r="J23" s="474"/>
      <c r="K23" s="474"/>
    </row>
    <row r="24" spans="1:13" s="572" customFormat="1" ht="25.5" customHeight="1">
      <c r="A24" s="1677" t="s">
        <v>177</v>
      </c>
      <c r="B24" s="1677"/>
      <c r="C24" s="1677"/>
      <c r="D24" s="1677"/>
      <c r="E24" s="1677"/>
      <c r="F24" s="1677"/>
      <c r="G24" s="1677"/>
      <c r="H24" s="1677"/>
      <c r="I24" s="1677"/>
      <c r="J24" s="1677"/>
      <c r="K24" s="1677"/>
    </row>
    <row r="25" spans="1:13" s="572" customFormat="1" ht="20.100000000000001" customHeight="1">
      <c r="A25" s="601"/>
      <c r="B25" s="458"/>
      <c r="C25" s="458"/>
      <c r="D25" s="458"/>
      <c r="E25" s="458"/>
      <c r="F25" s="458"/>
      <c r="G25" s="458"/>
      <c r="H25" s="458"/>
      <c r="I25" s="458"/>
    </row>
    <row r="26" spans="1:13" ht="15" customHeight="1">
      <c r="A26" s="602" t="s">
        <v>181</v>
      </c>
      <c r="B26" s="603"/>
      <c r="C26" s="603"/>
      <c r="D26" s="603"/>
      <c r="E26" s="603"/>
      <c r="F26" s="603"/>
      <c r="G26" s="603"/>
    </row>
    <row r="27" spans="1:13" ht="15" customHeight="1">
      <c r="A27" s="1644" t="s">
        <v>50</v>
      </c>
      <c r="B27" s="1645"/>
      <c r="C27" s="1645"/>
      <c r="D27" s="603"/>
      <c r="E27" s="603"/>
      <c r="F27" s="603"/>
      <c r="G27" s="603"/>
    </row>
    <row r="28" spans="1:13" ht="15" customHeight="1">
      <c r="A28" s="1678"/>
      <c r="B28" s="1680" t="s">
        <v>178</v>
      </c>
      <c r="C28" s="1681"/>
      <c r="D28" s="1629" t="s">
        <v>179</v>
      </c>
      <c r="E28" s="1630"/>
      <c r="F28" s="1630"/>
      <c r="G28" s="1631"/>
      <c r="H28" s="1682" t="s">
        <v>133</v>
      </c>
    </row>
    <row r="29" spans="1:13" ht="30" customHeight="1">
      <c r="A29" s="1679"/>
      <c r="B29" s="604" t="s">
        <v>140</v>
      </c>
      <c r="C29" s="450" t="s">
        <v>70</v>
      </c>
      <c r="D29" s="605" t="s">
        <v>136</v>
      </c>
      <c r="E29" s="605" t="s">
        <v>137</v>
      </c>
      <c r="F29" s="605" t="s">
        <v>138</v>
      </c>
      <c r="G29" s="606" t="s">
        <v>139</v>
      </c>
      <c r="H29" s="1683"/>
      <c r="J29" s="607"/>
    </row>
    <row r="30" spans="1:13" ht="15" customHeight="1">
      <c r="A30" s="608" t="s">
        <v>164</v>
      </c>
      <c r="B30" s="551">
        <v>353.79199999999997</v>
      </c>
      <c r="C30" s="551">
        <v>82.631</v>
      </c>
      <c r="D30" s="1454">
        <v>94.632000000000005</v>
      </c>
      <c r="E30" s="1455">
        <v>88.350999999999999</v>
      </c>
      <c r="F30" s="1455">
        <v>253.44</v>
      </c>
      <c r="G30" s="1456" t="s">
        <v>143</v>
      </c>
      <c r="H30" s="1454">
        <v>436.423</v>
      </c>
      <c r="J30" s="610"/>
    </row>
    <row r="31" spans="1:13" ht="15" customHeight="1">
      <c r="A31" s="583" t="s">
        <v>165</v>
      </c>
      <c r="B31" s="612">
        <v>689.30899999999997</v>
      </c>
      <c r="C31" s="612">
        <v>169.66</v>
      </c>
      <c r="D31" s="611">
        <v>38.43</v>
      </c>
      <c r="E31" s="550">
        <v>58.603000000000002</v>
      </c>
      <c r="F31" s="550">
        <v>761.93600000000004</v>
      </c>
      <c r="G31" s="612" t="s">
        <v>143</v>
      </c>
      <c r="H31" s="611">
        <v>858.96900000000005</v>
      </c>
      <c r="I31" s="1538"/>
      <c r="J31" s="610"/>
    </row>
    <row r="32" spans="1:13" ht="15" customHeight="1">
      <c r="A32" s="586" t="s">
        <v>166</v>
      </c>
      <c r="B32" s="551">
        <v>53.423999999999999</v>
      </c>
      <c r="C32" s="551">
        <v>25.23</v>
      </c>
      <c r="D32" s="551">
        <v>15.507</v>
      </c>
      <c r="E32" s="547">
        <v>37.643999999999998</v>
      </c>
      <c r="F32" s="547">
        <v>25.503</v>
      </c>
      <c r="G32" s="609" t="s">
        <v>143</v>
      </c>
      <c r="H32" s="551">
        <v>78.653999999999996</v>
      </c>
      <c r="J32" s="610"/>
    </row>
    <row r="33" spans="1:12" ht="15" customHeight="1">
      <c r="A33" s="583" t="s">
        <v>167</v>
      </c>
      <c r="B33" s="612">
        <v>12.462999999999999</v>
      </c>
      <c r="C33" s="612">
        <v>5.4169999999999998</v>
      </c>
      <c r="D33" s="611">
        <v>0.66700000000000004</v>
      </c>
      <c r="E33" s="550">
        <v>15.6</v>
      </c>
      <c r="F33" s="550">
        <v>1.613</v>
      </c>
      <c r="G33" s="612" t="s">
        <v>143</v>
      </c>
      <c r="H33" s="611">
        <v>17.88</v>
      </c>
      <c r="J33" s="610"/>
    </row>
    <row r="34" spans="1:12" ht="15" customHeight="1">
      <c r="A34" s="586" t="s">
        <v>168</v>
      </c>
      <c r="B34" s="551">
        <v>124.00700000000001</v>
      </c>
      <c r="C34" s="551">
        <v>45.420999999999999</v>
      </c>
      <c r="D34" s="551">
        <v>57.332999999999998</v>
      </c>
      <c r="E34" s="547">
        <v>2.1389999999999998</v>
      </c>
      <c r="F34" s="547">
        <v>109.956</v>
      </c>
      <c r="G34" s="609" t="s">
        <v>143</v>
      </c>
      <c r="H34" s="551">
        <v>169.428</v>
      </c>
      <c r="J34" s="610"/>
    </row>
    <row r="35" spans="1:12" ht="15" customHeight="1">
      <c r="A35" s="583" t="s">
        <v>169</v>
      </c>
      <c r="B35" s="612">
        <v>65.5</v>
      </c>
      <c r="C35" s="612">
        <v>24.219000000000001</v>
      </c>
      <c r="D35" s="611">
        <v>29.533999999999999</v>
      </c>
      <c r="E35" s="550">
        <v>2.097</v>
      </c>
      <c r="F35" s="550">
        <v>58.088000000000001</v>
      </c>
      <c r="G35" s="612" t="s">
        <v>143</v>
      </c>
      <c r="H35" s="611">
        <v>89.718999999999994</v>
      </c>
      <c r="J35" s="610"/>
    </row>
    <row r="36" spans="1:12" ht="15" customHeight="1">
      <c r="A36" s="586" t="s">
        <v>170</v>
      </c>
      <c r="B36" s="551">
        <v>1.514</v>
      </c>
      <c r="C36" s="551">
        <v>0.81100000000000005</v>
      </c>
      <c r="D36" s="551">
        <v>0.55700000000000005</v>
      </c>
      <c r="E36" s="547">
        <v>1.6910000000000001</v>
      </c>
      <c r="F36" s="547">
        <v>7.6999999999999999E-2</v>
      </c>
      <c r="G36" s="609" t="s">
        <v>143</v>
      </c>
      <c r="H36" s="551">
        <v>2.3250000000000002</v>
      </c>
      <c r="J36" s="610"/>
    </row>
    <row r="37" spans="1:12" ht="15" customHeight="1">
      <c r="A37" s="583" t="s">
        <v>171</v>
      </c>
      <c r="B37" s="612">
        <v>24.681000000000001</v>
      </c>
      <c r="C37" s="612">
        <v>0.32300000000000001</v>
      </c>
      <c r="D37" s="611">
        <v>0.17899999999999999</v>
      </c>
      <c r="E37" s="550">
        <v>2.3650000000000002</v>
      </c>
      <c r="F37" s="550">
        <v>22.46</v>
      </c>
      <c r="G37" s="612" t="s">
        <v>143</v>
      </c>
      <c r="H37" s="611">
        <v>25.004000000000001</v>
      </c>
      <c r="J37" s="610"/>
    </row>
    <row r="38" spans="1:12" ht="15" customHeight="1">
      <c r="A38" s="586" t="s">
        <v>172</v>
      </c>
      <c r="B38" s="551">
        <v>40.875</v>
      </c>
      <c r="C38" s="551">
        <v>1.278</v>
      </c>
      <c r="D38" s="551">
        <v>4.0490000000000004</v>
      </c>
      <c r="E38" s="547">
        <v>4.2939999999999996</v>
      </c>
      <c r="F38" s="547">
        <v>33.81</v>
      </c>
      <c r="G38" s="609" t="s">
        <v>143</v>
      </c>
      <c r="H38" s="551">
        <v>42.152999999999999</v>
      </c>
      <c r="J38" s="610"/>
    </row>
    <row r="39" spans="1:12" ht="15" customHeight="1">
      <c r="A39" s="583" t="s">
        <v>173</v>
      </c>
      <c r="B39" s="612">
        <v>75.712999999999994</v>
      </c>
      <c r="C39" s="612">
        <v>61.024999999999999</v>
      </c>
      <c r="D39" s="611">
        <v>0.22600000000000001</v>
      </c>
      <c r="E39" s="550">
        <v>20.535</v>
      </c>
      <c r="F39" s="550">
        <v>115.977</v>
      </c>
      <c r="G39" s="612" t="s">
        <v>143</v>
      </c>
      <c r="H39" s="611">
        <v>136.738</v>
      </c>
      <c r="J39" s="610"/>
    </row>
    <row r="40" spans="1:12" ht="15" customHeight="1">
      <c r="A40" s="613" t="s">
        <v>174</v>
      </c>
      <c r="B40" s="551">
        <v>5.5129999999999999</v>
      </c>
      <c r="C40" s="551">
        <v>20.744</v>
      </c>
      <c r="D40" s="551">
        <v>1.5189999999999999</v>
      </c>
      <c r="E40" s="547">
        <v>1.861</v>
      </c>
      <c r="F40" s="615">
        <v>2.512</v>
      </c>
      <c r="G40" s="609">
        <v>20.364999999999998</v>
      </c>
      <c r="H40" s="614">
        <v>26.257000000000001</v>
      </c>
      <c r="J40" s="610"/>
    </row>
    <row r="41" spans="1:12" ht="15" customHeight="1">
      <c r="A41" s="616" t="s">
        <v>133</v>
      </c>
      <c r="B41" s="1452">
        <v>1446.7909999999999</v>
      </c>
      <c r="C41" s="1453">
        <v>436.75900000000001</v>
      </c>
      <c r="D41" s="1457">
        <v>242.63300000000001</v>
      </c>
      <c r="E41" s="1458">
        <v>235.18</v>
      </c>
      <c r="F41" s="1458">
        <v>1385.3720000000001</v>
      </c>
      <c r="G41" s="1453">
        <v>20.364999999999998</v>
      </c>
      <c r="H41" s="1457">
        <v>1883.55</v>
      </c>
      <c r="J41" s="610"/>
    </row>
    <row r="42" spans="1:12" ht="5.0999999999999996" customHeight="1">
      <c r="A42" s="601"/>
      <c r="B42" s="458"/>
      <c r="C42" s="458"/>
      <c r="D42" s="458"/>
      <c r="E42" s="458"/>
      <c r="F42" s="458"/>
      <c r="G42" s="458"/>
      <c r="H42" s="458"/>
    </row>
    <row r="43" spans="1:12" ht="12.75" customHeight="1">
      <c r="A43" s="238" t="s">
        <v>175</v>
      </c>
      <c r="B43" s="599"/>
      <c r="C43" s="599"/>
      <c r="D43" s="599"/>
      <c r="E43" s="599"/>
      <c r="F43" s="599"/>
      <c r="G43" s="599"/>
      <c r="H43" s="599"/>
    </row>
    <row r="44" spans="1:12" ht="25.5" customHeight="1">
      <c r="A44" s="1677" t="s">
        <v>176</v>
      </c>
      <c r="B44" s="1677"/>
      <c r="C44" s="1677"/>
      <c r="D44" s="1677"/>
      <c r="E44" s="1677"/>
      <c r="F44" s="1677"/>
      <c r="G44" s="1677"/>
      <c r="H44" s="1677"/>
    </row>
    <row r="45" spans="1:12" ht="25.5" customHeight="1">
      <c r="A45" s="1677" t="s">
        <v>532</v>
      </c>
      <c r="B45" s="1677"/>
      <c r="C45" s="1677"/>
      <c r="D45" s="1677"/>
      <c r="E45" s="1677"/>
      <c r="F45" s="1677"/>
      <c r="G45" s="1677"/>
      <c r="H45" s="1677"/>
      <c r="I45" s="395"/>
      <c r="J45" s="395"/>
      <c r="K45" s="395"/>
      <c r="L45" s="395"/>
    </row>
    <row r="46" spans="1:12" ht="12.75" customHeight="1">
      <c r="A46" s="238" t="s">
        <v>64</v>
      </c>
      <c r="B46" s="599"/>
      <c r="C46" s="599"/>
      <c r="D46" s="599"/>
      <c r="E46" s="599"/>
      <c r="F46" s="599"/>
      <c r="G46" s="599"/>
      <c r="H46" s="599"/>
    </row>
    <row r="47" spans="1:12" ht="12.75" customHeight="1">
      <c r="A47" s="1601" t="s">
        <v>180</v>
      </c>
      <c r="B47" s="1601"/>
      <c r="C47" s="1601"/>
      <c r="D47" s="1601"/>
      <c r="E47" s="1601"/>
      <c r="F47" s="1601"/>
      <c r="G47" s="1601"/>
      <c r="H47" s="599"/>
    </row>
    <row r="56" spans="3:11" ht="15" customHeight="1">
      <c r="K56" s="617"/>
    </row>
    <row r="57" spans="3:11" ht="15" customHeight="1">
      <c r="H57" s="617"/>
      <c r="I57" s="617"/>
      <c r="J57" s="617"/>
    </row>
    <row r="58" spans="3:11" ht="15" customHeight="1">
      <c r="H58" s="618"/>
      <c r="I58" s="618"/>
      <c r="J58" s="618"/>
    </row>
    <row r="60" spans="3:11" ht="15" customHeight="1">
      <c r="C60" s="617"/>
      <c r="D60" s="617"/>
      <c r="E60" s="617"/>
      <c r="F60" s="617"/>
      <c r="G60" s="617"/>
    </row>
    <row r="61" spans="3:11" ht="15" customHeight="1">
      <c r="C61" s="618"/>
      <c r="D61" s="618"/>
      <c r="E61" s="618"/>
      <c r="F61" s="618"/>
      <c r="G61" s="618"/>
    </row>
    <row r="62" spans="3:11" ht="30" customHeight="1"/>
  </sheetData>
  <mergeCells count="17">
    <mergeCell ref="A1:K1"/>
    <mergeCell ref="A3:H3"/>
    <mergeCell ref="A4:C4"/>
    <mergeCell ref="A5:A6"/>
    <mergeCell ref="B5:F5"/>
    <mergeCell ref="G5:K5"/>
    <mergeCell ref="A44:H44"/>
    <mergeCell ref="A45:H45"/>
    <mergeCell ref="A47:G47"/>
    <mergeCell ref="A21:K21"/>
    <mergeCell ref="A22:K22"/>
    <mergeCell ref="A24:K24"/>
    <mergeCell ref="A27:C27"/>
    <mergeCell ref="A28:A29"/>
    <mergeCell ref="B28:C28"/>
    <mergeCell ref="D28:G28"/>
    <mergeCell ref="H28:H29"/>
  </mergeCells>
  <pageMargins left="0.25" right="0.25"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pageSetUpPr fitToPage="1"/>
  </sheetPr>
  <dimension ref="A1:S55"/>
  <sheetViews>
    <sheetView zoomScale="90" zoomScaleNormal="90" workbookViewId="0">
      <selection sqref="A1:L55"/>
    </sheetView>
  </sheetViews>
  <sheetFormatPr baseColWidth="10" defaultColWidth="11.42578125" defaultRowHeight="15"/>
  <cols>
    <col min="1" max="1" width="26.7109375" style="532" customWidth="1"/>
    <col min="2" max="11" width="12.28515625" style="532" customWidth="1"/>
    <col min="12" max="12" width="13.140625" style="532" customWidth="1"/>
    <col min="13" max="13" width="10.7109375" style="532" customWidth="1"/>
    <col min="14" max="16384" width="11.42578125" style="532"/>
  </cols>
  <sheetData>
    <row r="1" spans="1:19" s="572" customFormat="1" ht="18" customHeight="1">
      <c r="A1" s="1642" t="s">
        <v>182</v>
      </c>
      <c r="B1" s="1642"/>
      <c r="C1" s="1642"/>
      <c r="D1" s="1642"/>
      <c r="E1" s="1642"/>
      <c r="F1" s="1642"/>
      <c r="G1" s="1642"/>
      <c r="H1" s="1642"/>
      <c r="I1" s="1642"/>
      <c r="J1" s="1642"/>
      <c r="K1" s="1642"/>
      <c r="L1" s="1642"/>
    </row>
    <row r="2" spans="1:19" s="572" customFormat="1" ht="15" customHeight="1">
      <c r="A2" s="458"/>
      <c r="B2" s="458"/>
      <c r="C2" s="458"/>
      <c r="D2" s="458"/>
      <c r="E2" s="458"/>
      <c r="F2" s="458"/>
      <c r="G2" s="458"/>
      <c r="H2" s="458"/>
      <c r="I2" s="458"/>
    </row>
    <row r="3" spans="1:19" ht="15" customHeight="1">
      <c r="A3" s="602" t="s">
        <v>572</v>
      </c>
      <c r="B3" s="619"/>
      <c r="C3" s="619"/>
      <c r="D3" s="619"/>
      <c r="E3" s="619"/>
      <c r="F3" s="619"/>
      <c r="G3" s="619"/>
      <c r="H3" s="619"/>
      <c r="I3" s="619"/>
      <c r="J3" s="619"/>
      <c r="K3" s="572"/>
      <c r="L3" s="602"/>
      <c r="M3" s="620"/>
      <c r="N3" s="620"/>
      <c r="O3" s="620"/>
      <c r="P3" s="620"/>
      <c r="Q3" s="620"/>
      <c r="R3" s="620"/>
      <c r="S3" s="620"/>
    </row>
    <row r="4" spans="1:19" ht="15" customHeight="1">
      <c r="A4" s="1705" t="s">
        <v>50</v>
      </c>
      <c r="B4" s="1706"/>
      <c r="C4" s="1706"/>
      <c r="D4" s="621"/>
      <c r="E4" s="621"/>
      <c r="F4" s="621"/>
      <c r="G4" s="621"/>
      <c r="H4" s="621"/>
      <c r="I4" s="619"/>
      <c r="J4" s="619"/>
      <c r="K4" s="572"/>
      <c r="L4" s="602"/>
      <c r="M4" s="620"/>
      <c r="N4" s="620"/>
      <c r="O4" s="620"/>
      <c r="P4" s="620"/>
      <c r="Q4" s="620"/>
      <c r="R4" s="620"/>
      <c r="S4" s="620"/>
    </row>
    <row r="5" spans="1:19" ht="30" customHeight="1">
      <c r="A5" s="622"/>
      <c r="B5" s="1613" t="s">
        <v>113</v>
      </c>
      <c r="C5" s="1614"/>
      <c r="D5" s="1613" t="s">
        <v>114</v>
      </c>
      <c r="E5" s="1614"/>
      <c r="F5" s="1613" t="s">
        <v>115</v>
      </c>
      <c r="G5" s="1613"/>
      <c r="H5" s="1614"/>
      <c r="I5" s="1617" t="s">
        <v>116</v>
      </c>
      <c r="J5" s="1619" t="s">
        <v>117</v>
      </c>
      <c r="K5" s="1675" t="s">
        <v>133</v>
      </c>
      <c r="L5" s="620"/>
      <c r="M5" s="620"/>
      <c r="N5" s="620"/>
      <c r="O5" s="620"/>
      <c r="P5" s="620"/>
      <c r="Q5" s="620"/>
      <c r="R5" s="620"/>
      <c r="S5" s="620"/>
    </row>
    <row r="6" spans="1:19" ht="45" customHeight="1">
      <c r="A6" s="623"/>
      <c r="B6" s="419" t="s">
        <v>119</v>
      </c>
      <c r="C6" s="420" t="s">
        <v>120</v>
      </c>
      <c r="D6" s="421" t="s">
        <v>121</v>
      </c>
      <c r="E6" s="420" t="s">
        <v>122</v>
      </c>
      <c r="F6" s="422" t="s">
        <v>123</v>
      </c>
      <c r="G6" s="447" t="s">
        <v>124</v>
      </c>
      <c r="H6" s="420" t="s">
        <v>125</v>
      </c>
      <c r="I6" s="1618"/>
      <c r="J6" s="1620"/>
      <c r="K6" s="1676"/>
      <c r="L6" s="624"/>
      <c r="M6" s="625"/>
      <c r="N6" s="625"/>
      <c r="O6" s="625"/>
      <c r="P6" s="625"/>
      <c r="Q6" s="625"/>
      <c r="R6" s="625"/>
      <c r="S6" s="625"/>
    </row>
    <row r="7" spans="1:19" ht="15" customHeight="1">
      <c r="A7" s="579" t="s">
        <v>164</v>
      </c>
      <c r="B7" s="580">
        <v>215.84200000000001</v>
      </c>
      <c r="C7" s="581">
        <v>17.148</v>
      </c>
      <c r="D7" s="580">
        <v>75.564999999999998</v>
      </c>
      <c r="E7" s="1517">
        <v>15.834</v>
      </c>
      <c r="F7" s="580">
        <v>72.963999999999999</v>
      </c>
      <c r="G7" s="580">
        <v>6.492</v>
      </c>
      <c r="H7" s="581">
        <v>7.6760000000000002</v>
      </c>
      <c r="I7" s="1518">
        <v>21.707999999999998</v>
      </c>
      <c r="J7" s="1518">
        <v>3.194</v>
      </c>
      <c r="K7" s="580">
        <v>436.423</v>
      </c>
      <c r="L7" s="626"/>
      <c r="M7" s="627"/>
      <c r="N7" s="628"/>
      <c r="O7" s="629"/>
      <c r="P7" s="629"/>
      <c r="Q7" s="629"/>
      <c r="R7" s="629"/>
      <c r="S7" s="630"/>
    </row>
    <row r="8" spans="1:19" ht="15" customHeight="1">
      <c r="A8" s="583" t="s">
        <v>165</v>
      </c>
      <c r="B8" s="584">
        <v>477.44900000000001</v>
      </c>
      <c r="C8" s="585">
        <v>22.061</v>
      </c>
      <c r="D8" s="584">
        <v>130.84</v>
      </c>
      <c r="E8" s="585">
        <v>40.387</v>
      </c>
      <c r="F8" s="584">
        <v>107.999</v>
      </c>
      <c r="G8" s="584">
        <v>5.032</v>
      </c>
      <c r="H8" s="585">
        <v>3.1419999999999999</v>
      </c>
      <c r="I8" s="631">
        <v>70.177999999999997</v>
      </c>
      <c r="J8" s="631">
        <v>1.881</v>
      </c>
      <c r="K8" s="584">
        <v>858.96900000000005</v>
      </c>
      <c r="L8" s="626"/>
      <c r="M8" s="627"/>
      <c r="N8" s="628"/>
      <c r="O8" s="629"/>
      <c r="P8" s="629"/>
      <c r="Q8" s="629"/>
      <c r="R8" s="629"/>
      <c r="S8" s="630"/>
    </row>
    <row r="9" spans="1:19" ht="15" customHeight="1">
      <c r="A9" s="586" t="s">
        <v>166</v>
      </c>
      <c r="B9" s="580">
        <v>46.514000000000003</v>
      </c>
      <c r="C9" s="581">
        <v>0.152</v>
      </c>
      <c r="D9" s="580">
        <v>19.881</v>
      </c>
      <c r="E9" s="581">
        <v>2.4590000000000001</v>
      </c>
      <c r="F9" s="580">
        <v>5.4749999999999996</v>
      </c>
      <c r="G9" s="580">
        <v>7.0000000000000001E-3</v>
      </c>
      <c r="H9" s="581">
        <v>0.40799999999999997</v>
      </c>
      <c r="I9" s="632">
        <v>0.53200000000000003</v>
      </c>
      <c r="J9" s="632">
        <v>3.226</v>
      </c>
      <c r="K9" s="580">
        <v>78.653999999999996</v>
      </c>
      <c r="L9" s="626"/>
      <c r="M9" s="627"/>
      <c r="N9" s="628"/>
      <c r="O9" s="629"/>
      <c r="P9" s="629"/>
      <c r="Q9" s="629"/>
      <c r="R9" s="629"/>
      <c r="S9" s="630"/>
    </row>
    <row r="10" spans="1:19" ht="15" customHeight="1">
      <c r="A10" s="583" t="s">
        <v>167</v>
      </c>
      <c r="B10" s="584">
        <v>11.051</v>
      </c>
      <c r="C10" s="585">
        <v>9.9000000000000005E-2</v>
      </c>
      <c r="D10" s="584">
        <v>5.7329999999999997</v>
      </c>
      <c r="E10" s="585">
        <v>0.52700000000000002</v>
      </c>
      <c r="F10" s="584">
        <v>0.32400000000000001</v>
      </c>
      <c r="G10" s="584">
        <v>3.0000000000000001E-3</v>
      </c>
      <c r="H10" s="585">
        <v>5.8000000000000003E-2</v>
      </c>
      <c r="I10" s="631">
        <v>4.2000000000000003E-2</v>
      </c>
      <c r="J10" s="631">
        <v>4.2999999999999997E-2</v>
      </c>
      <c r="K10" s="584">
        <v>17.88</v>
      </c>
      <c r="L10" s="626"/>
      <c r="M10" s="627"/>
      <c r="N10" s="628"/>
      <c r="O10" s="629"/>
      <c r="P10" s="629"/>
      <c r="Q10" s="633"/>
      <c r="R10" s="629"/>
      <c r="S10" s="630"/>
    </row>
    <row r="11" spans="1:19" ht="15" customHeight="1">
      <c r="A11" s="586" t="s">
        <v>168</v>
      </c>
      <c r="B11" s="580">
        <v>67.120999999999995</v>
      </c>
      <c r="C11" s="581">
        <v>36.390999999999998</v>
      </c>
      <c r="D11" s="580">
        <v>13.456</v>
      </c>
      <c r="E11" s="581">
        <v>16.140999999999998</v>
      </c>
      <c r="F11" s="580">
        <v>34.948999999999998</v>
      </c>
      <c r="G11" s="580">
        <v>1.0999999999999999E-2</v>
      </c>
      <c r="H11" s="581">
        <v>0.64200000000000002</v>
      </c>
      <c r="I11" s="632">
        <v>0.627</v>
      </c>
      <c r="J11" s="632">
        <v>0.09</v>
      </c>
      <c r="K11" s="580">
        <v>169.428</v>
      </c>
      <c r="L11" s="626"/>
      <c r="M11" s="627"/>
      <c r="N11" s="628"/>
      <c r="O11" s="629"/>
      <c r="P11" s="629"/>
      <c r="Q11" s="629"/>
      <c r="R11" s="629"/>
      <c r="S11" s="630"/>
    </row>
    <row r="12" spans="1:19" ht="15" customHeight="1">
      <c r="A12" s="583" t="s">
        <v>169</v>
      </c>
      <c r="B12" s="584">
        <v>32.603000000000002</v>
      </c>
      <c r="C12" s="585">
        <v>23.844999999999999</v>
      </c>
      <c r="D12" s="584">
        <v>7.931</v>
      </c>
      <c r="E12" s="585">
        <v>5.8259999999999996</v>
      </c>
      <c r="F12" s="584">
        <v>17.899999999999999</v>
      </c>
      <c r="G12" s="584">
        <v>5.8000000000000003E-2</v>
      </c>
      <c r="H12" s="585">
        <v>0.68400000000000005</v>
      </c>
      <c r="I12" s="631">
        <v>0.41099999999999998</v>
      </c>
      <c r="J12" s="631">
        <v>0.46100000000000002</v>
      </c>
      <c r="K12" s="584">
        <v>89.718999999999994</v>
      </c>
      <c r="L12" s="626"/>
      <c r="M12" s="627"/>
      <c r="N12" s="628"/>
      <c r="O12" s="629"/>
      <c r="P12" s="634"/>
      <c r="Q12" s="629"/>
      <c r="R12" s="629"/>
      <c r="S12" s="630"/>
    </row>
    <row r="13" spans="1:19" ht="15" customHeight="1">
      <c r="A13" s="586" t="s">
        <v>170</v>
      </c>
      <c r="B13" s="580">
        <v>0.54200000000000004</v>
      </c>
      <c r="C13" s="581">
        <v>0.34899999999999998</v>
      </c>
      <c r="D13" s="580">
        <v>8.6999999999999994E-2</v>
      </c>
      <c r="E13" s="581">
        <v>0.121</v>
      </c>
      <c r="F13" s="635">
        <v>1.1619999999999999</v>
      </c>
      <c r="G13" s="635">
        <v>1.4999999999999999E-2</v>
      </c>
      <c r="H13" s="636">
        <v>3.0000000000000001E-3</v>
      </c>
      <c r="I13" s="637">
        <v>3.5999999999999997E-2</v>
      </c>
      <c r="J13" s="637">
        <v>0.01</v>
      </c>
      <c r="K13" s="580">
        <v>2.3250000000000002</v>
      </c>
      <c r="L13" s="626"/>
      <c r="M13" s="627"/>
      <c r="N13" s="628"/>
      <c r="O13" s="629"/>
      <c r="P13" s="629"/>
      <c r="Q13" s="629"/>
      <c r="R13" s="629"/>
      <c r="S13" s="630"/>
    </row>
    <row r="14" spans="1:19" ht="15" customHeight="1">
      <c r="A14" s="583" t="s">
        <v>171</v>
      </c>
      <c r="B14" s="584">
        <v>24.088000000000001</v>
      </c>
      <c r="C14" s="585">
        <v>5.8999999999999997E-2</v>
      </c>
      <c r="D14" s="584">
        <v>0.72099999999999997</v>
      </c>
      <c r="E14" s="585">
        <v>0.129</v>
      </c>
      <c r="F14" s="638" t="s">
        <v>143</v>
      </c>
      <c r="G14" s="638" t="s">
        <v>143</v>
      </c>
      <c r="H14" s="639">
        <v>4.0000000000000001E-3</v>
      </c>
      <c r="I14" s="640" t="s">
        <v>143</v>
      </c>
      <c r="J14" s="640">
        <v>3.0000000000000001E-3</v>
      </c>
      <c r="K14" s="584">
        <v>25.004000000000001</v>
      </c>
      <c r="L14" s="626"/>
      <c r="M14" s="627"/>
      <c r="N14" s="628"/>
      <c r="O14" s="629"/>
      <c r="P14" s="629"/>
      <c r="Q14" s="629"/>
      <c r="R14" s="629"/>
      <c r="S14" s="630"/>
    </row>
    <row r="15" spans="1:19" ht="15" customHeight="1">
      <c r="A15" s="586" t="s">
        <v>172</v>
      </c>
      <c r="B15" s="580">
        <v>8.1000000000000003E-2</v>
      </c>
      <c r="C15" s="581">
        <v>0.04</v>
      </c>
      <c r="D15" s="580">
        <v>3.4000000000000002E-2</v>
      </c>
      <c r="E15" s="581">
        <v>5.6000000000000001E-2</v>
      </c>
      <c r="F15" s="635">
        <v>1.6E-2</v>
      </c>
      <c r="G15" s="635">
        <v>41.917999999999999</v>
      </c>
      <c r="H15" s="636">
        <v>4.0000000000000001E-3</v>
      </c>
      <c r="I15" s="637" t="s">
        <v>143</v>
      </c>
      <c r="J15" s="637">
        <v>4.0000000000000001E-3</v>
      </c>
      <c r="K15" s="580">
        <v>42.152999999999999</v>
      </c>
      <c r="L15" s="626"/>
      <c r="M15" s="627"/>
      <c r="N15" s="628"/>
      <c r="O15" s="629"/>
      <c r="P15" s="629"/>
      <c r="Q15" s="629"/>
      <c r="R15" s="629"/>
      <c r="S15" s="630"/>
    </row>
    <row r="16" spans="1:19" ht="15" customHeight="1">
      <c r="A16" s="583" t="s">
        <v>173</v>
      </c>
      <c r="B16" s="584">
        <v>105.321</v>
      </c>
      <c r="C16" s="585">
        <v>5.1589999999999998</v>
      </c>
      <c r="D16" s="584">
        <v>20.361000000000001</v>
      </c>
      <c r="E16" s="585">
        <v>4.0270000000000001</v>
      </c>
      <c r="F16" s="638">
        <v>0.81200000000000006</v>
      </c>
      <c r="G16" s="638">
        <v>2E-3</v>
      </c>
      <c r="H16" s="639">
        <v>0.38900000000000001</v>
      </c>
      <c r="I16" s="640">
        <v>9.5000000000000001E-2</v>
      </c>
      <c r="J16" s="640">
        <v>0.57199999999999995</v>
      </c>
      <c r="K16" s="584">
        <v>136.738</v>
      </c>
      <c r="L16" s="626"/>
      <c r="M16" s="627"/>
      <c r="N16" s="628"/>
      <c r="O16" s="629"/>
      <c r="P16" s="629"/>
      <c r="Q16" s="629"/>
      <c r="R16" s="629"/>
      <c r="S16" s="630"/>
    </row>
    <row r="17" spans="1:19" ht="17.25" customHeight="1">
      <c r="A17" s="587" t="s">
        <v>183</v>
      </c>
      <c r="B17" s="641">
        <v>12.048999999999999</v>
      </c>
      <c r="C17" s="642">
        <v>1.6639999999999999</v>
      </c>
      <c r="D17" s="641">
        <v>3.488</v>
      </c>
      <c r="E17" s="642">
        <v>1.304</v>
      </c>
      <c r="F17" s="643">
        <v>1.911</v>
      </c>
      <c r="G17" s="643">
        <v>2.7349999999999999</v>
      </c>
      <c r="H17" s="644">
        <v>0.48099999999999998</v>
      </c>
      <c r="I17" s="645">
        <v>1.925</v>
      </c>
      <c r="J17" s="645">
        <v>0.7</v>
      </c>
      <c r="K17" s="641">
        <v>26.257000000000001</v>
      </c>
      <c r="L17" s="646"/>
      <c r="M17" s="627"/>
      <c r="N17" s="628"/>
      <c r="O17" s="629"/>
      <c r="P17" s="629"/>
      <c r="Q17" s="629"/>
      <c r="R17" s="629"/>
      <c r="S17" s="630"/>
    </row>
    <row r="18" spans="1:19" s="652" customFormat="1" ht="15" customHeight="1">
      <c r="A18" s="647" t="s">
        <v>133</v>
      </c>
      <c r="B18" s="1519">
        <v>992.66099999999994</v>
      </c>
      <c r="C18" s="1520">
        <v>106.967</v>
      </c>
      <c r="D18" s="1521">
        <v>278.09699999999998</v>
      </c>
      <c r="E18" s="1520">
        <v>86.811000000000007</v>
      </c>
      <c r="F18" s="1522">
        <v>243.512</v>
      </c>
      <c r="G18" s="1522">
        <v>56.273000000000003</v>
      </c>
      <c r="H18" s="1523">
        <v>13.491</v>
      </c>
      <c r="I18" s="1524">
        <v>95.554000000000002</v>
      </c>
      <c r="J18" s="1524">
        <v>10.183999999999999</v>
      </c>
      <c r="K18" s="1521">
        <v>1883.55</v>
      </c>
      <c r="L18" s="648"/>
      <c r="M18" s="649"/>
      <c r="N18" s="649"/>
      <c r="O18" s="650"/>
      <c r="P18" s="650"/>
      <c r="Q18" s="650"/>
      <c r="R18" s="650"/>
      <c r="S18" s="651"/>
    </row>
    <row r="19" spans="1:19" ht="5.0999999999999996" customHeight="1">
      <c r="A19" s="653"/>
      <c r="B19" s="597"/>
      <c r="C19" s="597"/>
      <c r="D19" s="597"/>
      <c r="E19" s="597"/>
      <c r="F19" s="597"/>
      <c r="G19" s="597"/>
      <c r="H19" s="597"/>
      <c r="I19" s="597"/>
      <c r="J19" s="597"/>
      <c r="K19" s="597"/>
      <c r="L19" s="596"/>
      <c r="M19" s="654"/>
      <c r="N19" s="654"/>
      <c r="O19" s="655"/>
      <c r="P19" s="655"/>
      <c r="Q19" s="655"/>
      <c r="R19" s="655"/>
      <c r="S19" s="656"/>
    </row>
    <row r="20" spans="1:19" ht="12.75" customHeight="1">
      <c r="A20" s="1707" t="s">
        <v>126</v>
      </c>
      <c r="B20" s="1707"/>
      <c r="C20" s="1707"/>
      <c r="D20" s="1707"/>
      <c r="E20" s="1707"/>
      <c r="F20" s="1707"/>
      <c r="G20" s="1707"/>
      <c r="H20" s="1707"/>
      <c r="I20" s="1707"/>
      <c r="J20" s="1707"/>
      <c r="K20" s="1707"/>
      <c r="L20" s="596"/>
      <c r="M20" s="654"/>
      <c r="N20" s="654"/>
      <c r="O20" s="655"/>
      <c r="P20" s="655"/>
      <c r="Q20" s="655"/>
      <c r="R20" s="655"/>
      <c r="S20" s="656"/>
    </row>
    <row r="21" spans="1:19" ht="25.5" customHeight="1">
      <c r="A21" s="1707" t="s">
        <v>184</v>
      </c>
      <c r="B21" s="1707"/>
      <c r="C21" s="1707"/>
      <c r="D21" s="1707"/>
      <c r="E21" s="1707"/>
      <c r="F21" s="1707"/>
      <c r="G21" s="1707"/>
      <c r="H21" s="1707"/>
      <c r="I21" s="1707"/>
      <c r="J21" s="1707"/>
      <c r="K21" s="1707"/>
      <c r="L21" s="657"/>
      <c r="M21" s="658"/>
      <c r="N21" s="658"/>
      <c r="O21" s="659"/>
      <c r="P21" s="659"/>
      <c r="Q21" s="659"/>
      <c r="R21" s="659"/>
      <c r="S21" s="660"/>
    </row>
    <row r="22" spans="1:19" ht="12.75" customHeight="1">
      <c r="A22" s="1556" t="s">
        <v>128</v>
      </c>
      <c r="B22" s="661"/>
      <c r="C22" s="662"/>
      <c r="D22" s="662"/>
      <c r="E22" s="662"/>
      <c r="F22" s="661"/>
      <c r="G22" s="661"/>
      <c r="H22" s="661"/>
      <c r="I22" s="663"/>
      <c r="J22" s="664"/>
      <c r="K22" s="663"/>
      <c r="L22" s="596"/>
      <c r="M22" s="654"/>
      <c r="N22" s="654"/>
      <c r="O22" s="655"/>
      <c r="P22" s="655"/>
      <c r="Q22" s="655"/>
      <c r="R22" s="655"/>
      <c r="S22" s="656"/>
    </row>
    <row r="23" spans="1:19" ht="15" customHeight="1">
      <c r="A23" s="1556" t="s">
        <v>129</v>
      </c>
      <c r="B23" s="661"/>
      <c r="C23" s="662"/>
      <c r="D23" s="662"/>
      <c r="E23" s="662"/>
      <c r="F23" s="661"/>
      <c r="G23" s="661"/>
      <c r="H23" s="661"/>
      <c r="I23" s="663"/>
      <c r="J23" s="664"/>
      <c r="K23" s="663"/>
      <c r="L23" s="596"/>
      <c r="M23" s="654"/>
      <c r="N23" s="654"/>
      <c r="O23" s="655"/>
      <c r="P23" s="655"/>
      <c r="Q23" s="655"/>
      <c r="R23" s="655"/>
      <c r="S23" s="656"/>
    </row>
    <row r="24" spans="1:19" ht="12.75" customHeight="1">
      <c r="A24" s="1601" t="s">
        <v>185</v>
      </c>
      <c r="B24" s="1601"/>
      <c r="C24" s="1601"/>
      <c r="D24" s="1601"/>
      <c r="E24" s="1601"/>
      <c r="F24" s="1601"/>
      <c r="G24" s="1601"/>
      <c r="H24" s="665"/>
      <c r="I24" s="666"/>
      <c r="J24" s="666"/>
      <c r="K24" s="119"/>
      <c r="L24" s="128"/>
      <c r="M24" s="128"/>
      <c r="N24" s="128"/>
      <c r="O24" s="128"/>
      <c r="P24" s="128"/>
      <c r="Q24" s="128"/>
      <c r="R24" s="128"/>
      <c r="S24" s="128"/>
    </row>
    <row r="25" spans="1:19" ht="25.5" customHeight="1">
      <c r="A25" s="1693" t="s">
        <v>176</v>
      </c>
      <c r="B25" s="1693"/>
      <c r="C25" s="1693"/>
      <c r="D25" s="1693"/>
      <c r="E25" s="1693"/>
      <c r="F25" s="1693"/>
      <c r="G25" s="1693"/>
      <c r="H25" s="1693"/>
      <c r="I25" s="1693"/>
      <c r="J25" s="1693"/>
      <c r="K25" s="1693"/>
      <c r="L25" s="667"/>
      <c r="M25" s="667"/>
      <c r="N25" s="667"/>
      <c r="O25" s="667"/>
      <c r="P25" s="667"/>
      <c r="Q25" s="667"/>
      <c r="R25" s="667"/>
      <c r="S25" s="667"/>
    </row>
    <row r="26" spans="1:19" ht="12.75" customHeight="1">
      <c r="A26" s="454" t="s">
        <v>533</v>
      </c>
      <c r="B26" s="454"/>
      <c r="C26" s="454"/>
      <c r="D26" s="454"/>
      <c r="E26" s="454"/>
      <c r="F26" s="454"/>
      <c r="G26" s="454"/>
      <c r="H26" s="454"/>
      <c r="I26" s="454"/>
      <c r="J26" s="454"/>
      <c r="K26" s="454"/>
      <c r="L26" s="395"/>
      <c r="M26" s="668"/>
      <c r="N26" s="668"/>
      <c r="O26" s="668"/>
      <c r="P26" s="668"/>
      <c r="Q26" s="668"/>
      <c r="R26" s="668"/>
      <c r="S26" s="668"/>
    </row>
    <row r="27" spans="1:19" ht="12.75" customHeight="1">
      <c r="A27" s="1601" t="s">
        <v>64</v>
      </c>
      <c r="B27" s="1601"/>
      <c r="C27" s="1601"/>
      <c r="D27" s="1601"/>
      <c r="E27" s="1601"/>
      <c r="F27" s="1601"/>
      <c r="G27" s="1601"/>
      <c r="H27" s="665"/>
      <c r="I27" s="666"/>
      <c r="J27" s="666"/>
      <c r="K27" s="119"/>
      <c r="L27" s="128"/>
      <c r="M27" s="128"/>
      <c r="N27" s="128"/>
      <c r="O27" s="128"/>
      <c r="P27" s="128"/>
      <c r="Q27" s="128"/>
      <c r="R27" s="128"/>
      <c r="S27" s="128"/>
    </row>
    <row r="28" spans="1:19" ht="12.75" customHeight="1">
      <c r="A28" s="1601" t="s">
        <v>180</v>
      </c>
      <c r="B28" s="1601"/>
      <c r="C28" s="1601"/>
      <c r="D28" s="1601"/>
      <c r="E28" s="1601"/>
      <c r="F28" s="1601"/>
      <c r="G28" s="1601"/>
      <c r="H28" s="665"/>
      <c r="I28" s="666"/>
      <c r="J28" s="666"/>
      <c r="K28" s="119"/>
      <c r="L28" s="128"/>
      <c r="M28" s="128"/>
      <c r="N28" s="128"/>
      <c r="O28" s="128"/>
      <c r="P28" s="128"/>
      <c r="Q28" s="128"/>
      <c r="R28" s="128"/>
      <c r="S28" s="128"/>
    </row>
    <row r="29" spans="1:19" s="572" customFormat="1" ht="20.100000000000001" customHeight="1">
      <c r="A29" s="669"/>
      <c r="B29" s="669"/>
      <c r="C29" s="669"/>
      <c r="D29" s="669"/>
      <c r="E29" s="669"/>
      <c r="F29" s="669"/>
      <c r="G29" s="669"/>
      <c r="H29" s="669"/>
      <c r="I29" s="669"/>
      <c r="J29" s="669"/>
      <c r="L29" s="669"/>
      <c r="M29" s="669"/>
      <c r="N29" s="669"/>
      <c r="O29" s="669"/>
      <c r="P29" s="669"/>
      <c r="Q29" s="669"/>
      <c r="R29" s="669"/>
      <c r="S29" s="669"/>
    </row>
    <row r="30" spans="1:19" ht="15" customHeight="1">
      <c r="A30" s="1700" t="s">
        <v>188</v>
      </c>
      <c r="B30" s="1701"/>
      <c r="C30" s="1701"/>
      <c r="D30" s="1701"/>
      <c r="E30" s="1701"/>
      <c r="F30" s="1701"/>
      <c r="G30" s="1701"/>
      <c r="H30" s="572"/>
      <c r="I30" s="572"/>
      <c r="J30" s="572"/>
      <c r="K30" s="572"/>
      <c r="L30" s="670"/>
      <c r="M30" s="602"/>
      <c r="N30" s="602"/>
      <c r="O30" s="602"/>
      <c r="P30" s="602"/>
      <c r="Q30" s="602"/>
      <c r="R30" s="602"/>
      <c r="S30" s="572"/>
    </row>
    <row r="31" spans="1:19" ht="15" customHeight="1">
      <c r="A31" s="671" t="s">
        <v>186</v>
      </c>
      <c r="B31" s="672"/>
      <c r="C31" s="672"/>
      <c r="D31" s="672"/>
      <c r="E31" s="672"/>
      <c r="F31" s="672"/>
      <c r="G31" s="672"/>
      <c r="H31" s="673"/>
      <c r="I31" s="572"/>
      <c r="J31" s="572"/>
      <c r="K31" s="572"/>
      <c r="L31" s="674"/>
      <c r="M31" s="675"/>
      <c r="N31" s="675"/>
      <c r="O31" s="675"/>
      <c r="P31" s="675"/>
      <c r="Q31" s="675"/>
      <c r="R31" s="675"/>
      <c r="S31" s="572"/>
    </row>
    <row r="32" spans="1:19" ht="30" customHeight="1">
      <c r="A32" s="676"/>
      <c r="B32" s="1613" t="s">
        <v>113</v>
      </c>
      <c r="C32" s="1614"/>
      <c r="D32" s="1613" t="s">
        <v>114</v>
      </c>
      <c r="E32" s="1614"/>
      <c r="F32" s="1613" t="s">
        <v>115</v>
      </c>
      <c r="G32" s="1613"/>
      <c r="H32" s="1614"/>
      <c r="I32" s="1671" t="s">
        <v>116</v>
      </c>
      <c r="J32" s="1703" t="s">
        <v>117</v>
      </c>
      <c r="K32" s="1694" t="s">
        <v>133</v>
      </c>
      <c r="L32" s="1696" t="s">
        <v>189</v>
      </c>
      <c r="M32" s="675"/>
      <c r="N32" s="1697"/>
      <c r="O32" s="675"/>
      <c r="P32" s="675"/>
      <c r="Q32" s="675"/>
      <c r="R32" s="675"/>
      <c r="S32" s="572"/>
    </row>
    <row r="33" spans="1:19" ht="45" customHeight="1">
      <c r="A33" s="623"/>
      <c r="B33" s="419" t="s">
        <v>119</v>
      </c>
      <c r="C33" s="420" t="s">
        <v>120</v>
      </c>
      <c r="D33" s="421" t="s">
        <v>121</v>
      </c>
      <c r="E33" s="420" t="s">
        <v>122</v>
      </c>
      <c r="F33" s="422" t="s">
        <v>123</v>
      </c>
      <c r="G33" s="447" t="s">
        <v>124</v>
      </c>
      <c r="H33" s="420" t="s">
        <v>125</v>
      </c>
      <c r="I33" s="1702"/>
      <c r="J33" s="1704"/>
      <c r="K33" s="1695"/>
      <c r="L33" s="1696"/>
      <c r="M33" s="625"/>
      <c r="N33" s="1697"/>
      <c r="O33" s="625"/>
      <c r="P33" s="625"/>
      <c r="Q33" s="625"/>
      <c r="R33" s="625"/>
      <c r="S33" s="625"/>
    </row>
    <row r="34" spans="1:19" ht="15" customHeight="1">
      <c r="A34" s="586" t="s">
        <v>164</v>
      </c>
      <c r="B34" s="580">
        <v>82.705404879495177</v>
      </c>
      <c r="C34" s="677">
        <v>79.997667366456724</v>
      </c>
      <c r="D34" s="677">
        <v>77.465757956725994</v>
      </c>
      <c r="E34" s="677">
        <v>67.74662119489706</v>
      </c>
      <c r="F34" s="677">
        <v>85.21051477440929</v>
      </c>
      <c r="G34" s="677">
        <v>92.837338262476905</v>
      </c>
      <c r="H34" s="677">
        <v>67.209484106305368</v>
      </c>
      <c r="I34" s="677">
        <v>79.850746268656707</v>
      </c>
      <c r="J34" s="677">
        <v>50.219160926737636</v>
      </c>
      <c r="K34" s="677">
        <v>81.066304938099037</v>
      </c>
      <c r="L34" s="1459">
        <v>-0.46365068647310492</v>
      </c>
      <c r="M34" s="678"/>
      <c r="N34" s="679"/>
      <c r="O34" s="678"/>
      <c r="P34" s="678"/>
      <c r="Q34" s="678"/>
      <c r="R34" s="680"/>
      <c r="S34" s="681"/>
    </row>
    <row r="35" spans="1:19" ht="15" customHeight="1">
      <c r="A35" s="583" t="s">
        <v>165</v>
      </c>
      <c r="B35" s="584">
        <v>79.873661898967214</v>
      </c>
      <c r="C35" s="682">
        <v>61.615520601967276</v>
      </c>
      <c r="D35" s="682">
        <v>80.907214918985019</v>
      </c>
      <c r="E35" s="682">
        <v>64.352390620744302</v>
      </c>
      <c r="F35" s="682">
        <v>87.964703376883122</v>
      </c>
      <c r="G35" s="682">
        <v>87.93720190779014</v>
      </c>
      <c r="H35" s="682">
        <v>25.525143220878419</v>
      </c>
      <c r="I35" s="682">
        <v>87.289463934566385</v>
      </c>
      <c r="J35" s="682">
        <v>54.49229133439659</v>
      </c>
      <c r="K35" s="682">
        <v>80.248414087120722</v>
      </c>
      <c r="L35" s="682">
        <v>-0.69425235691399356</v>
      </c>
      <c r="M35" s="678"/>
      <c r="N35" s="678"/>
      <c r="O35" s="678"/>
      <c r="P35" s="678"/>
      <c r="Q35" s="678"/>
      <c r="R35" s="680"/>
      <c r="S35" s="681"/>
    </row>
    <row r="36" spans="1:19" ht="15" customHeight="1">
      <c r="A36" s="586" t="s">
        <v>166</v>
      </c>
      <c r="B36" s="580">
        <v>66.509008040589933</v>
      </c>
      <c r="C36" s="677">
        <v>32.894736842105267</v>
      </c>
      <c r="D36" s="677">
        <v>71.892761933504346</v>
      </c>
      <c r="E36" s="677">
        <v>56.364375762505084</v>
      </c>
      <c r="F36" s="677">
        <v>84</v>
      </c>
      <c r="G36" s="677">
        <v>85.714285714285708</v>
      </c>
      <c r="H36" s="677">
        <v>38.235294117647058</v>
      </c>
      <c r="I36" s="677">
        <v>81.766917293233092</v>
      </c>
      <c r="J36" s="677">
        <v>48.450092994420338</v>
      </c>
      <c r="K36" s="677">
        <v>67.922801128995346</v>
      </c>
      <c r="L36" s="677">
        <v>-2.0300379600594165</v>
      </c>
      <c r="M36" s="678"/>
      <c r="N36" s="678"/>
      <c r="O36" s="678"/>
      <c r="P36" s="678"/>
      <c r="Q36" s="678"/>
      <c r="R36" s="680"/>
      <c r="S36" s="681"/>
    </row>
    <row r="37" spans="1:19" ht="15" customHeight="1">
      <c r="A37" s="583" t="s">
        <v>167</v>
      </c>
      <c r="B37" s="584">
        <v>74.509094199619938</v>
      </c>
      <c r="C37" s="682">
        <v>45.454545454545453</v>
      </c>
      <c r="D37" s="682">
        <v>61.800104657247509</v>
      </c>
      <c r="E37" s="682">
        <v>56.166982922201136</v>
      </c>
      <c r="F37" s="682">
        <v>85.493827160493822</v>
      </c>
      <c r="G37" s="682">
        <v>33.333333333333329</v>
      </c>
      <c r="H37" s="682">
        <v>25.862068965517242</v>
      </c>
      <c r="I37" s="682">
        <v>69.047619047619051</v>
      </c>
      <c r="J37" s="682">
        <v>53.488372093023251</v>
      </c>
      <c r="K37" s="682">
        <v>69.703579418344518</v>
      </c>
      <c r="L37" s="682">
        <v>-1.7036043852038829</v>
      </c>
      <c r="M37" s="678"/>
      <c r="N37" s="678"/>
      <c r="O37" s="678"/>
      <c r="P37" s="678"/>
      <c r="Q37" s="678"/>
      <c r="R37" s="680"/>
      <c r="S37" s="681"/>
    </row>
    <row r="38" spans="1:19" ht="15" customHeight="1">
      <c r="A38" s="586" t="s">
        <v>168</v>
      </c>
      <c r="B38" s="580">
        <v>80.046483216876979</v>
      </c>
      <c r="C38" s="677">
        <v>62.652853727570005</v>
      </c>
      <c r="D38" s="677">
        <v>67.657550535077291</v>
      </c>
      <c r="E38" s="677">
        <v>58.181029675980426</v>
      </c>
      <c r="F38" s="677">
        <v>81.27271166556983</v>
      </c>
      <c r="G38" s="677">
        <v>72.727272727272734</v>
      </c>
      <c r="H38" s="677">
        <v>9.8130841121495322</v>
      </c>
      <c r="I38" s="677">
        <v>76.555023923444978</v>
      </c>
      <c r="J38" s="677">
        <v>32.222222222222221</v>
      </c>
      <c r="K38" s="677">
        <v>73.19156219751163</v>
      </c>
      <c r="L38" s="677">
        <v>-2.4058742051249804</v>
      </c>
      <c r="M38" s="680"/>
      <c r="N38" s="680"/>
      <c r="O38" s="680"/>
      <c r="P38" s="680"/>
      <c r="Q38" s="680"/>
      <c r="R38" s="680"/>
      <c r="S38" s="681"/>
    </row>
    <row r="39" spans="1:19" ht="15" customHeight="1">
      <c r="A39" s="583" t="s">
        <v>169</v>
      </c>
      <c r="B39" s="584">
        <v>78.609330429715058</v>
      </c>
      <c r="C39" s="682">
        <v>64.239882574963303</v>
      </c>
      <c r="D39" s="682">
        <v>73.534232757533729</v>
      </c>
      <c r="E39" s="682">
        <v>61.500171644352896</v>
      </c>
      <c r="F39" s="682">
        <v>80.737430167597765</v>
      </c>
      <c r="G39" s="682">
        <v>62.068965517241381</v>
      </c>
      <c r="H39" s="682">
        <v>24.707602339181285</v>
      </c>
      <c r="I39" s="682">
        <v>72.019464720194648</v>
      </c>
      <c r="J39" s="682">
        <v>40.130151843817785</v>
      </c>
      <c r="K39" s="682">
        <v>73.005717852405851</v>
      </c>
      <c r="L39" s="682">
        <v>-0.84771419921283453</v>
      </c>
      <c r="M39" s="680"/>
      <c r="N39" s="680"/>
      <c r="O39" s="680"/>
      <c r="P39" s="680"/>
      <c r="Q39" s="680"/>
      <c r="R39" s="680"/>
      <c r="S39" s="681"/>
    </row>
    <row r="40" spans="1:19" ht="15" customHeight="1">
      <c r="A40" s="586" t="s">
        <v>170</v>
      </c>
      <c r="B40" s="580">
        <v>46.494464944649444</v>
      </c>
      <c r="C40" s="677">
        <v>37.249283667621775</v>
      </c>
      <c r="D40" s="677">
        <v>59.770114942528743</v>
      </c>
      <c r="E40" s="677">
        <v>25.619834710743799</v>
      </c>
      <c r="F40" s="677">
        <v>87.005163511187618</v>
      </c>
      <c r="G40" s="677">
        <v>66.666666666666657</v>
      </c>
      <c r="H40" s="677">
        <v>33.333333333333329</v>
      </c>
      <c r="I40" s="677">
        <v>63.888888888888886</v>
      </c>
      <c r="J40" s="677">
        <v>40</v>
      </c>
      <c r="K40" s="677">
        <v>65.118279569892465</v>
      </c>
      <c r="L40" s="677">
        <v>-1.5604681404421283</v>
      </c>
      <c r="M40" s="678"/>
      <c r="N40" s="678"/>
      <c r="O40" s="678"/>
      <c r="P40" s="678"/>
      <c r="Q40" s="678"/>
      <c r="R40" s="680"/>
      <c r="S40" s="681"/>
    </row>
    <row r="41" spans="1:19" ht="15" customHeight="1">
      <c r="A41" s="583" t="s">
        <v>171</v>
      </c>
      <c r="B41" s="584">
        <v>99.115742278312851</v>
      </c>
      <c r="C41" s="682">
        <v>28.8135593220339</v>
      </c>
      <c r="D41" s="682">
        <v>99.445214979195555</v>
      </c>
      <c r="E41" s="682">
        <v>52.713178294573652</v>
      </c>
      <c r="F41" s="612" t="s">
        <v>143</v>
      </c>
      <c r="G41" s="612" t="s">
        <v>143</v>
      </c>
      <c r="H41" s="682">
        <v>100</v>
      </c>
      <c r="I41" s="612" t="s">
        <v>143</v>
      </c>
      <c r="J41" s="612" t="s">
        <v>143</v>
      </c>
      <c r="K41" s="682">
        <v>98.708206686930083</v>
      </c>
      <c r="L41" s="682">
        <v>3.8412992258498813</v>
      </c>
      <c r="M41" s="678"/>
      <c r="N41" s="678"/>
      <c r="O41" s="678"/>
      <c r="P41" s="678"/>
      <c r="Q41" s="678"/>
      <c r="R41" s="680"/>
      <c r="S41" s="681"/>
    </row>
    <row r="42" spans="1:19" ht="15" customHeight="1">
      <c r="A42" s="586" t="s">
        <v>172</v>
      </c>
      <c r="B42" s="580">
        <v>2.4691358024691357</v>
      </c>
      <c r="C42" s="677">
        <v>12.5</v>
      </c>
      <c r="D42" s="677">
        <v>44.117647058823529</v>
      </c>
      <c r="E42" s="677">
        <v>8.9285714285714288</v>
      </c>
      <c r="F42" s="677">
        <v>31.25</v>
      </c>
      <c r="G42" s="677">
        <v>97.433083639486611</v>
      </c>
      <c r="H42" s="677">
        <v>25</v>
      </c>
      <c r="I42" s="609" t="s">
        <v>143</v>
      </c>
      <c r="J42" s="609" t="s">
        <v>143</v>
      </c>
      <c r="K42" s="677">
        <v>96.968187317628633</v>
      </c>
      <c r="L42" s="677">
        <v>-0.37291605732669986</v>
      </c>
      <c r="M42" s="680"/>
      <c r="N42" s="680"/>
      <c r="O42" s="680"/>
      <c r="P42" s="680"/>
      <c r="Q42" s="680"/>
      <c r="R42" s="680"/>
      <c r="S42" s="681"/>
    </row>
    <row r="43" spans="1:19" ht="15" customHeight="1">
      <c r="A43" s="583" t="s">
        <v>173</v>
      </c>
      <c r="B43" s="584">
        <v>55.212160917575794</v>
      </c>
      <c r="C43" s="682">
        <v>52.083737158364016</v>
      </c>
      <c r="D43" s="682">
        <v>57.708364029271642</v>
      </c>
      <c r="E43" s="682">
        <v>54.705736280109264</v>
      </c>
      <c r="F43" s="682">
        <v>68.349753694581281</v>
      </c>
      <c r="G43" s="682">
        <v>100</v>
      </c>
      <c r="H43" s="682">
        <v>3.8560411311053984</v>
      </c>
      <c r="I43" s="682">
        <v>94.73684210526315</v>
      </c>
      <c r="J43" s="682">
        <v>45.629370629370634</v>
      </c>
      <c r="K43" s="682">
        <v>55.370855212157558</v>
      </c>
      <c r="L43" s="682">
        <v>1.2503677552221149</v>
      </c>
      <c r="M43" s="680"/>
      <c r="N43" s="680"/>
      <c r="O43" s="680"/>
      <c r="P43" s="680"/>
      <c r="Q43" s="680"/>
      <c r="R43" s="680"/>
      <c r="S43" s="681"/>
    </row>
    <row r="44" spans="1:19" ht="15" customHeight="1">
      <c r="A44" s="683" t="s">
        <v>183</v>
      </c>
      <c r="B44" s="641">
        <v>15.470163499045563</v>
      </c>
      <c r="C44" s="684">
        <v>7.8725961538461533</v>
      </c>
      <c r="D44" s="684">
        <v>20.384174311926607</v>
      </c>
      <c r="E44" s="684">
        <v>3.2208588957055215</v>
      </c>
      <c r="F44" s="684">
        <v>0.57561486132914708</v>
      </c>
      <c r="G44" s="684">
        <v>97.513711151736743</v>
      </c>
      <c r="H44" s="684">
        <v>0.62370062370062374</v>
      </c>
      <c r="I44" s="684">
        <v>0.25974025974025972</v>
      </c>
      <c r="J44" s="684">
        <v>11.285714285714285</v>
      </c>
      <c r="K44" s="684">
        <v>20.996305747038885</v>
      </c>
      <c r="L44" s="684">
        <v>19.899956502827322</v>
      </c>
      <c r="M44" s="680"/>
      <c r="N44" s="680"/>
      <c r="O44" s="680"/>
      <c r="P44" s="680"/>
      <c r="Q44" s="680"/>
      <c r="R44" s="680"/>
      <c r="S44" s="681"/>
    </row>
    <row r="45" spans="1:19" ht="15" customHeight="1">
      <c r="A45" s="647" t="s">
        <v>133</v>
      </c>
      <c r="B45" s="685">
        <v>76.81766484227748</v>
      </c>
      <c r="C45" s="686">
        <v>64.032832555834972</v>
      </c>
      <c r="D45" s="686">
        <v>75.661729540412153</v>
      </c>
      <c r="E45" s="686">
        <v>61.883862644134958</v>
      </c>
      <c r="F45" s="686">
        <v>84.795821150497716</v>
      </c>
      <c r="G45" s="686">
        <v>96.003411938229704</v>
      </c>
      <c r="H45" s="686">
        <v>47.350085242013193</v>
      </c>
      <c r="I45" s="686">
        <v>83.669966720388473</v>
      </c>
      <c r="J45" s="686">
        <v>46.867635506677139</v>
      </c>
      <c r="K45" s="686">
        <v>76.811924291895622</v>
      </c>
      <c r="L45" s="686">
        <v>-0.60599940093926108</v>
      </c>
      <c r="M45" s="687"/>
      <c r="N45" s="687"/>
      <c r="O45" s="687"/>
      <c r="P45" s="687"/>
      <c r="Q45" s="687"/>
      <c r="R45" s="687"/>
      <c r="S45" s="688"/>
    </row>
    <row r="46" spans="1:19" ht="5.0999999999999996" customHeight="1">
      <c r="A46" s="1698"/>
      <c r="B46" s="1698"/>
      <c r="C46" s="1698"/>
      <c r="D46" s="1698"/>
      <c r="E46" s="1698"/>
      <c r="F46" s="1698"/>
      <c r="G46" s="1698"/>
      <c r="H46" s="115"/>
      <c r="I46" s="115"/>
      <c r="J46" s="115"/>
      <c r="K46" s="474"/>
      <c r="L46" s="690"/>
      <c r="M46" s="690"/>
      <c r="N46" s="690"/>
      <c r="O46" s="690"/>
      <c r="P46" s="690"/>
      <c r="Q46" s="690"/>
      <c r="R46" s="690"/>
      <c r="S46" s="115"/>
    </row>
    <row r="47" spans="1:19" ht="12.75" customHeight="1">
      <c r="A47" s="1699" t="s">
        <v>126</v>
      </c>
      <c r="B47" s="1699"/>
      <c r="C47" s="1699"/>
      <c r="D47" s="1699"/>
      <c r="E47" s="1699"/>
      <c r="F47" s="1699"/>
      <c r="G47" s="1699"/>
      <c r="H47" s="1699"/>
      <c r="I47" s="1699"/>
      <c r="J47" s="1699"/>
      <c r="K47" s="1699"/>
      <c r="L47" s="1699"/>
      <c r="M47" s="690"/>
      <c r="N47" s="690"/>
      <c r="O47" s="690"/>
      <c r="P47" s="690"/>
      <c r="Q47" s="690"/>
      <c r="R47" s="690"/>
      <c r="S47" s="115"/>
    </row>
    <row r="48" spans="1:19" ht="25.5" customHeight="1">
      <c r="A48" s="1699" t="s">
        <v>187</v>
      </c>
      <c r="B48" s="1699"/>
      <c r="C48" s="1699"/>
      <c r="D48" s="1699"/>
      <c r="E48" s="1699"/>
      <c r="F48" s="1699"/>
      <c r="G48" s="1699"/>
      <c r="H48" s="1699"/>
      <c r="I48" s="1699"/>
      <c r="J48" s="1699"/>
      <c r="K48" s="1699"/>
      <c r="L48" s="1699"/>
      <c r="M48" s="690"/>
      <c r="N48" s="690"/>
      <c r="O48" s="690"/>
      <c r="P48" s="690"/>
      <c r="Q48" s="690"/>
      <c r="R48" s="690"/>
      <c r="S48" s="691"/>
    </row>
    <row r="49" spans="1:19" ht="12.75" customHeight="1">
      <c r="A49" s="1556" t="s">
        <v>128</v>
      </c>
      <c r="B49" s="661"/>
      <c r="C49" s="662"/>
      <c r="D49" s="662"/>
      <c r="E49" s="662"/>
      <c r="F49" s="661"/>
      <c r="G49" s="661"/>
      <c r="H49" s="661"/>
      <c r="I49" s="663"/>
      <c r="J49" s="664"/>
      <c r="K49" s="663"/>
      <c r="L49" s="666"/>
      <c r="M49" s="666"/>
      <c r="N49" s="666"/>
      <c r="O49" s="666"/>
      <c r="P49" s="666"/>
      <c r="Q49" s="666"/>
      <c r="R49" s="666"/>
      <c r="S49" s="666"/>
    </row>
    <row r="50" spans="1:19" ht="12.75" customHeight="1">
      <c r="A50" s="1556" t="s">
        <v>129</v>
      </c>
      <c r="B50" s="661"/>
      <c r="C50" s="662"/>
      <c r="D50" s="662"/>
      <c r="E50" s="662"/>
      <c r="F50" s="661"/>
      <c r="G50" s="661"/>
      <c r="H50" s="661"/>
      <c r="I50" s="663"/>
      <c r="J50" s="664"/>
      <c r="K50" s="663"/>
      <c r="L50" s="690"/>
      <c r="M50" s="690"/>
      <c r="N50" s="690"/>
      <c r="O50" s="690"/>
      <c r="P50" s="690"/>
      <c r="Q50" s="690"/>
      <c r="R50" s="690"/>
      <c r="S50" s="691"/>
    </row>
    <row r="51" spans="1:19" ht="12.75" customHeight="1">
      <c r="A51" s="1601" t="s">
        <v>185</v>
      </c>
      <c r="B51" s="1601"/>
      <c r="C51" s="1601"/>
      <c r="D51" s="1601"/>
      <c r="E51" s="1601"/>
      <c r="F51" s="1601"/>
      <c r="G51" s="1601"/>
      <c r="H51" s="665"/>
      <c r="I51" s="666"/>
      <c r="J51" s="666"/>
      <c r="K51" s="119"/>
      <c r="L51" s="690"/>
      <c r="M51" s="690"/>
      <c r="N51" s="690"/>
      <c r="O51" s="690"/>
      <c r="P51" s="690"/>
      <c r="Q51" s="690"/>
      <c r="R51" s="690"/>
      <c r="S51" s="474"/>
    </row>
    <row r="52" spans="1:19" ht="25.5" customHeight="1">
      <c r="A52" s="1693" t="s">
        <v>176</v>
      </c>
      <c r="B52" s="1693"/>
      <c r="C52" s="1693"/>
      <c r="D52" s="1693"/>
      <c r="E52" s="1693"/>
      <c r="F52" s="1693"/>
      <c r="G52" s="1693"/>
      <c r="H52" s="1693"/>
      <c r="I52" s="1693"/>
      <c r="J52" s="1693"/>
      <c r="K52" s="1693"/>
      <c r="L52" s="1693"/>
      <c r="M52" s="475"/>
      <c r="N52" s="475"/>
      <c r="O52" s="475"/>
      <c r="P52" s="475"/>
      <c r="Q52" s="475"/>
      <c r="R52" s="475"/>
      <c r="S52" s="475"/>
    </row>
    <row r="53" spans="1:19" ht="12.75" customHeight="1">
      <c r="A53" s="454" t="s">
        <v>534</v>
      </c>
      <c r="B53" s="1552"/>
      <c r="C53" s="1552"/>
      <c r="D53" s="1552"/>
      <c r="E53" s="1552"/>
      <c r="F53" s="1552"/>
      <c r="G53" s="1552"/>
      <c r="H53" s="1553"/>
      <c r="I53" s="692"/>
      <c r="J53" s="692"/>
      <c r="K53" s="119"/>
      <c r="L53" s="475"/>
      <c r="M53" s="475"/>
      <c r="N53" s="475"/>
      <c r="O53" s="475"/>
      <c r="P53" s="475"/>
      <c r="Q53" s="475"/>
      <c r="R53" s="475"/>
      <c r="S53" s="475"/>
    </row>
    <row r="54" spans="1:19" ht="12.75" customHeight="1">
      <c r="A54" s="1601" t="s">
        <v>64</v>
      </c>
      <c r="B54" s="1601"/>
      <c r="C54" s="1601"/>
      <c r="D54" s="1601"/>
      <c r="E54" s="1601"/>
      <c r="F54" s="1601"/>
      <c r="G54" s="1601"/>
      <c r="H54" s="665"/>
      <c r="I54" s="666"/>
      <c r="J54" s="666"/>
      <c r="K54" s="119"/>
      <c r="L54" s="475"/>
      <c r="M54" s="475"/>
      <c r="N54" s="475"/>
      <c r="O54" s="475"/>
      <c r="P54" s="475"/>
      <c r="Q54" s="475"/>
      <c r="R54" s="475"/>
      <c r="S54" s="475"/>
    </row>
    <row r="55" spans="1:19" ht="12.75" customHeight="1">
      <c r="A55" s="1601" t="s">
        <v>180</v>
      </c>
      <c r="B55" s="1601"/>
      <c r="C55" s="1601"/>
      <c r="D55" s="1601"/>
      <c r="E55" s="1601"/>
      <c r="F55" s="1601"/>
      <c r="G55" s="1601"/>
      <c r="H55" s="665"/>
      <c r="I55" s="666"/>
      <c r="J55" s="666"/>
      <c r="K55" s="119"/>
      <c r="L55" s="475"/>
      <c r="M55" s="475"/>
      <c r="N55" s="475"/>
      <c r="O55" s="475"/>
      <c r="P55" s="475"/>
      <c r="Q55" s="475"/>
      <c r="R55" s="475"/>
      <c r="S55" s="475"/>
    </row>
  </sheetData>
  <mergeCells count="30">
    <mergeCell ref="A28:G28"/>
    <mergeCell ref="A1:L1"/>
    <mergeCell ref="A4:C4"/>
    <mergeCell ref="B5:C5"/>
    <mergeCell ref="D5:E5"/>
    <mergeCell ref="F5:H5"/>
    <mergeCell ref="I5:I6"/>
    <mergeCell ref="J5:J6"/>
    <mergeCell ref="K5:K6"/>
    <mergeCell ref="A20:K20"/>
    <mergeCell ref="A21:K21"/>
    <mergeCell ref="A24:G24"/>
    <mergeCell ref="A25:K25"/>
    <mergeCell ref="A27:G27"/>
    <mergeCell ref="N32:N33"/>
    <mergeCell ref="A46:G46"/>
    <mergeCell ref="A47:L47"/>
    <mergeCell ref="A48:L48"/>
    <mergeCell ref="A30:G30"/>
    <mergeCell ref="B32:C32"/>
    <mergeCell ref="D32:E32"/>
    <mergeCell ref="F32:H32"/>
    <mergeCell ref="I32:I33"/>
    <mergeCell ref="J32:J33"/>
    <mergeCell ref="A51:G51"/>
    <mergeCell ref="A52:L52"/>
    <mergeCell ref="A54:G54"/>
    <mergeCell ref="A55:G55"/>
    <mergeCell ref="K32:K33"/>
    <mergeCell ref="L32:L33"/>
  </mergeCells>
  <pageMargins left="0.25" right="0.25" top="0.75" bottom="0.75" header="0.3" footer="0.3"/>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c G K N V t a i d P q p A A A A + A A A A B I A H A B D b 2 5 m a W c v U G F j a 2 F n Z S 5 4 b W w g o h g A K K A U A A A A A A A A A A A A A A A A A A A A A A A A A A A A h Y / N C o J A G E V f R W b v / F h J y e e 4 C F o l R E G 0 H c Z R h 3 Q M Z 0 z f r U W P 1 C s k l N W u 5 b 2 c C + c + b n d I h r r y r q q 1 u j E x Y p g i T x n Z Z N o U M e p c 7 i 9 R w m E n 5 F k U y h t h Y 6 P B 6 h i V z l 0 i Q v q + x / 0 M N 2 1 B A k o Z O a X b g y x V L X x t r B N G K v R Z Z f 9 X i M P x J c M D H D K 8 Y K s A z 0 M G Z K o h 1 e a L B K M x p k B + S l h 3 l e t a x f P W 3 + y B T B H I + w V / A l B L A w Q U A A I A C A B w Y o 1 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G K N V i i K R 7 g O A A A A E Q A A A B M A H A B G b 3 J t d W x h c y 9 T Z W N 0 a W 9 u M S 5 t I K I Y A C i g F A A A A A A A A A A A A A A A A A A A A A A A A A A A A C t O T S 7 J z M 9 T C I b Q h t Y A U E s B A i 0 A F A A C A A g A c G K N V t a i d P q p A A A A + A A A A B I A A A A A A A A A A A A A A A A A A A A A A E N v b m Z p Z y 9 Q Y W N r Y W d l L n h t b F B L A Q I t A B Q A A g A I A H B i j V Y P y u m r p A A A A O k A A A A T A A A A A A A A A A A A A A A A A P U A A A B b Q 2 9 u d G V u d F 9 U e X B l c 1 0 u e G 1 s U E s B A i 0 A F A A C A A g A c G K N V 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B k c 9 r K 6 h R J N k M E U 5 I p k O X g A A A A A A g A A A A A A A 2 Y A A M A A A A A Q A A A A Q Y V 4 N I W u 1 Q 3 5 x C B f y d Z m G w A A A A A E g A A A o A A A A B A A A A D b l n e Y D 1 a 1 Y D f k i l + i w 9 k O U A A A A B Q L J 2 R E u b J a f F x k i 2 n J 9 N n e I O y w a j L 6 q C n c C 8 P a N j 5 d V V e p D f b V r 6 7 u H x p X 3 H H 8 A 3 o 0 W n 7 Q s 6 i G v E B y O 7 8 q A O D l w q h j Q z G l G P x A O n m A T 7 X / F A A A A J 1 r 5 H l n R t S 7 r u Y M r b 5 a w W Z j d i y 2 < / D a t a M a s h u p > 
</file>

<file path=customXml/itemProps1.xml><?xml version="1.0" encoding="utf-8"?>
<ds:datastoreItem xmlns:ds="http://schemas.openxmlformats.org/officeDocument/2006/customXml" ds:itemID="{9BF20D61-3203-4CAE-905B-3C090C3852A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29</vt:i4>
      </vt:variant>
      <vt:variant>
        <vt:lpstr>Plages nommées</vt:lpstr>
      </vt:variant>
      <vt:variant>
        <vt:i4>24</vt:i4>
      </vt:variant>
    </vt:vector>
  </HeadingPairs>
  <TitlesOfParts>
    <vt:vector size="53" baseType="lpstr">
      <vt:lpstr>Sommaire</vt:lpstr>
      <vt:lpstr>8.1</vt:lpstr>
      <vt:lpstr>8.2</vt:lpstr>
      <vt:lpstr>8.3a</vt:lpstr>
      <vt:lpstr>8.3b</vt:lpstr>
      <vt:lpstr>8.4a</vt:lpstr>
      <vt:lpstr>8.4b</vt:lpstr>
      <vt:lpstr>8.5a</vt:lpstr>
      <vt:lpstr>8.5b</vt:lpstr>
      <vt:lpstr>8.6a</vt:lpstr>
      <vt:lpstr>8.6b</vt:lpstr>
      <vt:lpstr>8.7a</vt:lpstr>
      <vt:lpstr>8.7b</vt:lpstr>
      <vt:lpstr>8.7c</vt:lpstr>
      <vt:lpstr>8.8a</vt:lpstr>
      <vt:lpstr>8.8b</vt:lpstr>
      <vt:lpstr>8.8c</vt:lpstr>
      <vt:lpstr>8.8d</vt:lpstr>
      <vt:lpstr>8.9a</vt:lpstr>
      <vt:lpstr>8.9b</vt:lpstr>
      <vt:lpstr>8.10</vt:lpstr>
      <vt:lpstr>8.11</vt:lpstr>
      <vt:lpstr>8.12</vt:lpstr>
      <vt:lpstr>8.13</vt:lpstr>
      <vt:lpstr>Données carte 8.3a</vt:lpstr>
      <vt:lpstr>Données pyramide âges 8.6a</vt:lpstr>
      <vt:lpstr>Données carte 8.9a</vt:lpstr>
      <vt:lpstr>Données graphe 8.9b</vt:lpstr>
      <vt:lpstr>Données graphe 8.13</vt:lpstr>
      <vt:lpstr>'8.1'!Zone_d_impression</vt:lpstr>
      <vt:lpstr>'8.10'!Zone_d_impression</vt:lpstr>
      <vt:lpstr>'8.11'!Zone_d_impression</vt:lpstr>
      <vt:lpstr>'8.12'!Zone_d_impression</vt:lpstr>
      <vt:lpstr>'8.13'!Zone_d_impression</vt:lpstr>
      <vt:lpstr>'8.2'!Zone_d_impression</vt:lpstr>
      <vt:lpstr>'8.3a'!Zone_d_impression</vt:lpstr>
      <vt:lpstr>'8.3b'!Zone_d_impression</vt:lpstr>
      <vt:lpstr>'8.4a'!Zone_d_impression</vt:lpstr>
      <vt:lpstr>'8.4b'!Zone_d_impression</vt:lpstr>
      <vt:lpstr>'8.5a'!Zone_d_impression</vt:lpstr>
      <vt:lpstr>'8.5b'!Zone_d_impression</vt:lpstr>
      <vt:lpstr>'8.6a'!Zone_d_impression</vt:lpstr>
      <vt:lpstr>'8.6b'!Zone_d_impression</vt:lpstr>
      <vt:lpstr>'8.7a'!Zone_d_impression</vt:lpstr>
      <vt:lpstr>'8.7b'!Zone_d_impression</vt:lpstr>
      <vt:lpstr>'8.7c'!Zone_d_impression</vt:lpstr>
      <vt:lpstr>'8.8a'!Zone_d_impression</vt:lpstr>
      <vt:lpstr>'8.8b'!Zone_d_impression</vt:lpstr>
      <vt:lpstr>'8.8c'!Zone_d_impression</vt:lpstr>
      <vt:lpstr>'8.8d'!Zone_d_impression</vt:lpstr>
      <vt:lpstr>'8.9a'!Zone_d_impression</vt:lpstr>
      <vt:lpstr>'8.9b'!Zone_d_impression</vt:lpstr>
      <vt:lpstr>Sommaire!Zone_d_impression</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GUITON Melissa</dc:creator>
  <cp:lastModifiedBy>BRIERE Luc</cp:lastModifiedBy>
  <cp:lastPrinted>2023-04-27T13:11:07Z</cp:lastPrinted>
  <dcterms:created xsi:type="dcterms:W3CDTF">2023-03-13T14:49:23Z</dcterms:created>
  <dcterms:modified xsi:type="dcterms:W3CDTF">2023-04-27T13:13:40Z</dcterms:modified>
</cp:coreProperties>
</file>